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rinterSettings/printerSettings2.bin" ContentType="application/vnd.openxmlformats-officedocument.spreadsheetml.printerSettings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rinterSettings/printerSettings3.bin" ContentType="application/vnd.openxmlformats-officedocument.spreadsheetml.printerSettings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Домашка\ПМАИФ\"/>
    </mc:Choice>
  </mc:AlternateContent>
  <xr:revisionPtr revIDLastSave="0" documentId="13_ncr:1_{E6409149-DBD0-4DB1-A92D-B714EA34D6D7}" xr6:coauthVersionLast="47" xr6:coauthVersionMax="47" xr10:uidLastSave="{00000000-0000-0000-0000-000000000000}"/>
  <bookViews>
    <workbookView xWindow="3795" yWindow="2715" windowWidth="21675" windowHeight="11295" xr2:uid="{00000000-000D-0000-FFFF-FFFF00000000}"/>
  </bookViews>
  <sheets>
    <sheet name="Лб 1" sheetId="1" r:id="rId1"/>
    <sheet name="Лб 2" sheetId="2" r:id="rId2"/>
    <sheet name="Лб 3" sheetId="3" r:id="rId3"/>
    <sheet name="Лб 4" sheetId="4" r:id="rId4"/>
    <sheet name="Лб5" sheetId="5" r:id="rId5"/>
    <sheet name="Лб6" sheetId="6" r:id="rId6"/>
    <sheet name="Лб 7" sheetId="9" r:id="rId7"/>
    <sheet name="ЛБ8" sheetId="8" r:id="rId8"/>
  </sheets>
  <definedNames>
    <definedName name="b">'Лб 7'!$M$9</definedName>
    <definedName name="k">'Лб 7'!$M$10</definedName>
    <definedName name="mw">'Лб 7'!$M$11</definedName>
    <definedName name="tvc">'Лб 7'!$M$12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G11" i="9"/>
  <c r="E25" i="9"/>
  <c r="E24" i="9"/>
  <c r="N24" i="6"/>
  <c r="D16" i="9"/>
  <c r="F26" i="6"/>
  <c r="F27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8" i="6"/>
  <c r="H28" i="6" s="1"/>
  <c r="D28" i="6"/>
  <c r="C25" i="9" l="1"/>
  <c r="C24" i="9"/>
  <c r="F12" i="9"/>
  <c r="F11" i="9"/>
  <c r="E12" i="9"/>
  <c r="E11" i="9"/>
  <c r="H11" i="9"/>
  <c r="E17" i="9"/>
  <c r="J17" i="9" s="1"/>
  <c r="H17" i="9" s="1"/>
  <c r="I17" i="9" s="1"/>
  <c r="D17" i="9"/>
  <c r="E20" i="9"/>
  <c r="J20" i="9" s="1"/>
  <c r="D20" i="9"/>
  <c r="M12" i="9"/>
  <c r="E19" i="9"/>
  <c r="D19" i="9"/>
  <c r="E18" i="9"/>
  <c r="D18" i="9"/>
  <c r="E16" i="9"/>
  <c r="E15" i="9"/>
  <c r="D15" i="9"/>
  <c r="I11" i="9" l="1"/>
  <c r="J11" i="9" s="1"/>
  <c r="J12" i="9"/>
  <c r="K17" i="9"/>
  <c r="L17" i="9" s="1"/>
  <c r="M17" i="9" s="1"/>
  <c r="N17" i="9" s="1"/>
  <c r="J15" i="9"/>
  <c r="H20" i="9"/>
  <c r="I20" i="9" s="1"/>
  <c r="K20" i="9"/>
  <c r="L20" i="9" s="1"/>
  <c r="M20" i="9" s="1"/>
  <c r="N20" i="9" s="1"/>
  <c r="J16" i="9"/>
  <c r="K16" i="9" s="1"/>
  <c r="L16" i="9" s="1"/>
  <c r="J18" i="9"/>
  <c r="K18" i="9" s="1"/>
  <c r="L18" i="9" s="1"/>
  <c r="J19" i="9"/>
  <c r="H15" i="9" l="1"/>
  <c r="I15" i="9" s="1"/>
  <c r="H19" i="9"/>
  <c r="I19" i="9" s="1"/>
  <c r="H18" i="9"/>
  <c r="I18" i="9" s="1"/>
  <c r="M18" i="9"/>
  <c r="N18" i="9" s="1"/>
  <c r="K19" i="9"/>
  <c r="L19" i="9" s="1"/>
  <c r="M19" i="9" s="1"/>
  <c r="N19" i="9" s="1"/>
  <c r="M16" i="9"/>
  <c r="N16" i="9" s="1"/>
  <c r="H16" i="9"/>
  <c r="I16" i="9" s="1"/>
  <c r="K15" i="9"/>
  <c r="L15" i="9" s="1"/>
  <c r="M15" i="9" s="1"/>
  <c r="N15" i="9" s="1"/>
  <c r="F7" i="6" l="1"/>
  <c r="D7" i="6" l="1"/>
  <c r="L10" i="6" s="1"/>
  <c r="L9" i="6"/>
  <c r="L7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7" i="6"/>
  <c r="D26" i="6"/>
  <c r="D9" i="6"/>
  <c r="F9" i="6" s="1"/>
  <c r="L11" i="6" l="1"/>
  <c r="L13" i="6"/>
  <c r="D15" i="6"/>
  <c r="D12" i="6"/>
  <c r="D11" i="6"/>
  <c r="D8" i="6"/>
  <c r="F8" i="6" s="1"/>
  <c r="Q15" i="5"/>
  <c r="Q16" i="5"/>
  <c r="H15" i="5"/>
  <c r="H16" i="5"/>
  <c r="M19" i="5"/>
  <c r="P15" i="5"/>
  <c r="N16" i="5"/>
  <c r="N15" i="5"/>
  <c r="G15" i="5"/>
  <c r="G16" i="5"/>
  <c r="P16" i="5"/>
  <c r="D10" i="6" l="1"/>
  <c r="D16" i="6"/>
  <c r="L12" i="6" s="1"/>
  <c r="E11" i="4"/>
  <c r="D16" i="4"/>
  <c r="E16" i="4" s="1"/>
  <c r="C16" i="4"/>
  <c r="E7" i="5"/>
  <c r="C262" i="5"/>
  <c r="D262" i="5" s="1"/>
  <c r="C291" i="5"/>
  <c r="D291" i="5" s="1"/>
  <c r="C71" i="5"/>
  <c r="D71" i="5" s="1"/>
  <c r="C86" i="5"/>
  <c r="D86" i="5" s="1"/>
  <c r="C90" i="5"/>
  <c r="D90" i="5" s="1"/>
  <c r="E90" i="5" s="1"/>
  <c r="I112" i="5"/>
  <c r="C134" i="5"/>
  <c r="D134" i="5" s="1"/>
  <c r="I140" i="5"/>
  <c r="C154" i="5"/>
  <c r="D154" i="5" s="1"/>
  <c r="E154" i="5" s="1"/>
  <c r="I157" i="5"/>
  <c r="I176" i="5"/>
  <c r="C197" i="5"/>
  <c r="D197" i="5" s="1"/>
  <c r="C199" i="5"/>
  <c r="D199" i="5" s="1"/>
  <c r="I225" i="5"/>
  <c r="I249" i="5"/>
  <c r="I19" i="5"/>
  <c r="E11" i="5"/>
  <c r="C644" i="5" s="1"/>
  <c r="E12" i="5"/>
  <c r="E10" i="5"/>
  <c r="F363" i="5" s="1"/>
  <c r="E9" i="5"/>
  <c r="B9" i="5"/>
  <c r="B7" i="5"/>
  <c r="F18" i="5" s="1"/>
  <c r="D162" i="4"/>
  <c r="E162" i="4" s="1"/>
  <c r="F162" i="4" s="1"/>
  <c r="D163" i="4"/>
  <c r="E163" i="4" s="1"/>
  <c r="D154" i="4"/>
  <c r="E154" i="4" s="1"/>
  <c r="D37" i="4"/>
  <c r="E37" i="4" s="1"/>
  <c r="F37" i="4" s="1"/>
  <c r="D38" i="4"/>
  <c r="E38" i="4" s="1"/>
  <c r="D41" i="4"/>
  <c r="E41" i="4" s="1"/>
  <c r="D48" i="4"/>
  <c r="E48" i="4" s="1"/>
  <c r="F48" i="4" s="1"/>
  <c r="D50" i="4"/>
  <c r="E50" i="4" s="1"/>
  <c r="F50" i="4" s="1"/>
  <c r="D52" i="4"/>
  <c r="E52" i="4" s="1"/>
  <c r="D53" i="4"/>
  <c r="E53" i="4"/>
  <c r="F53" i="4" s="1"/>
  <c r="D60" i="4"/>
  <c r="E60" i="4" s="1"/>
  <c r="D61" i="4"/>
  <c r="E61" i="4"/>
  <c r="F61" i="4" s="1"/>
  <c r="D68" i="4"/>
  <c r="E68" i="4" s="1"/>
  <c r="D69" i="4"/>
  <c r="E69" i="4"/>
  <c r="F69" i="4" s="1"/>
  <c r="D76" i="4"/>
  <c r="E76" i="4" s="1"/>
  <c r="D77" i="4"/>
  <c r="E77" i="4"/>
  <c r="F77" i="4" s="1"/>
  <c r="D84" i="4"/>
  <c r="E84" i="4" s="1"/>
  <c r="D85" i="4"/>
  <c r="E85" i="4"/>
  <c r="F85" i="4" s="1"/>
  <c r="D92" i="4"/>
  <c r="E92" i="4" s="1"/>
  <c r="D93" i="4"/>
  <c r="E93" i="4"/>
  <c r="F93" i="4" s="1"/>
  <c r="D100" i="4"/>
  <c r="E100" i="4" s="1"/>
  <c r="D101" i="4"/>
  <c r="E101" i="4"/>
  <c r="D108" i="4"/>
  <c r="E108" i="4" s="1"/>
  <c r="D109" i="4"/>
  <c r="E109" i="4"/>
  <c r="D110" i="4"/>
  <c r="E110" i="4" s="1"/>
  <c r="F110" i="4" s="1"/>
  <c r="D113" i="4"/>
  <c r="E113" i="4" s="1"/>
  <c r="D116" i="4"/>
  <c r="E116" i="4" s="1"/>
  <c r="D117" i="4"/>
  <c r="E117" i="4"/>
  <c r="D118" i="4"/>
  <c r="E118" i="4" s="1"/>
  <c r="F118" i="4" s="1"/>
  <c r="D119" i="4"/>
  <c r="E119" i="4" s="1"/>
  <c r="D120" i="4"/>
  <c r="E120" i="4" s="1"/>
  <c r="F120" i="4" s="1"/>
  <c r="D122" i="4"/>
  <c r="E122" i="4"/>
  <c r="D125" i="4"/>
  <c r="E125" i="4" s="1"/>
  <c r="D128" i="4"/>
  <c r="E128" i="4" s="1"/>
  <c r="D130" i="4"/>
  <c r="E130" i="4" s="1"/>
  <c r="D132" i="4"/>
  <c r="E132" i="4" s="1"/>
  <c r="D135" i="4"/>
  <c r="E135" i="4" s="1"/>
  <c r="D137" i="4"/>
  <c r="E137" i="4" s="1"/>
  <c r="F137" i="4"/>
  <c r="D144" i="4"/>
  <c r="E144" i="4" s="1"/>
  <c r="D145" i="4"/>
  <c r="E145" i="4"/>
  <c r="F145" i="4" s="1"/>
  <c r="D146" i="4"/>
  <c r="E146" i="4" s="1"/>
  <c r="D147" i="4"/>
  <c r="E147" i="4" s="1"/>
  <c r="F147" i="4" s="1"/>
  <c r="D152" i="4"/>
  <c r="E152" i="4" s="1"/>
  <c r="D19" i="4"/>
  <c r="E19" i="4" s="1"/>
  <c r="F19" i="4" s="1"/>
  <c r="D21" i="4"/>
  <c r="E21" i="4" s="1"/>
  <c r="F21" i="4" s="1"/>
  <c r="D22" i="4"/>
  <c r="E22" i="4" s="1"/>
  <c r="D26" i="4"/>
  <c r="E26" i="4"/>
  <c r="D31" i="4"/>
  <c r="E31" i="4" s="1"/>
  <c r="D32" i="4"/>
  <c r="E32" i="4" s="1"/>
  <c r="C11" i="4"/>
  <c r="D166" i="4" s="1"/>
  <c r="E166" i="4" s="1"/>
  <c r="D18" i="6" l="1"/>
  <c r="F15" i="6"/>
  <c r="D20" i="6"/>
  <c r="I41" i="5"/>
  <c r="E291" i="5"/>
  <c r="I258" i="5"/>
  <c r="F248" i="5"/>
  <c r="F224" i="5"/>
  <c r="F173" i="5"/>
  <c r="I155" i="5"/>
  <c r="C139" i="5"/>
  <c r="D139" i="5" s="1"/>
  <c r="F109" i="5"/>
  <c r="C88" i="5"/>
  <c r="D88" i="5" s="1"/>
  <c r="C69" i="5"/>
  <c r="D69" i="5" s="1"/>
  <c r="I20" i="5"/>
  <c r="C277" i="5"/>
  <c r="D277" i="5" s="1"/>
  <c r="I247" i="5"/>
  <c r="H254" i="5"/>
  <c r="I256" i="5"/>
  <c r="I241" i="5"/>
  <c r="C217" i="5"/>
  <c r="D217" i="5" s="1"/>
  <c r="E217" i="5" s="1"/>
  <c r="I189" i="5"/>
  <c r="I169" i="5"/>
  <c r="F152" i="5"/>
  <c r="C132" i="5"/>
  <c r="D132" i="5" s="1"/>
  <c r="E132" i="5" s="1"/>
  <c r="I105" i="5"/>
  <c r="I83" i="5"/>
  <c r="C57" i="5"/>
  <c r="D57" i="5" s="1"/>
  <c r="E57" i="5" s="1"/>
  <c r="I377" i="5"/>
  <c r="F636" i="5"/>
  <c r="I418" i="5"/>
  <c r="C254" i="5"/>
  <c r="D254" i="5" s="1"/>
  <c r="E254" i="5" s="1"/>
  <c r="C240" i="5"/>
  <c r="D240" i="5" s="1"/>
  <c r="C208" i="5"/>
  <c r="D208" i="5" s="1"/>
  <c r="I187" i="5"/>
  <c r="I166" i="5"/>
  <c r="F150" i="5"/>
  <c r="I119" i="5"/>
  <c r="F102" i="5"/>
  <c r="F79" i="5"/>
  <c r="C55" i="5"/>
  <c r="D55" i="5" s="1"/>
  <c r="H257" i="5"/>
  <c r="F62" i="5"/>
  <c r="H265" i="5"/>
  <c r="F253" i="5"/>
  <c r="F238" i="5"/>
  <c r="F206" i="5"/>
  <c r="F184" i="5"/>
  <c r="I164" i="5"/>
  <c r="F148" i="5"/>
  <c r="C118" i="5"/>
  <c r="D118" i="5" s="1"/>
  <c r="G118" i="5" s="1"/>
  <c r="F100" i="5"/>
  <c r="F77" i="5"/>
  <c r="F52" i="5"/>
  <c r="I334" i="5"/>
  <c r="F222" i="5"/>
  <c r="F171" i="5"/>
  <c r="F107" i="5"/>
  <c r="H94" i="5"/>
  <c r="I251" i="5"/>
  <c r="I234" i="5"/>
  <c r="F204" i="5"/>
  <c r="F182" i="5"/>
  <c r="C163" i="5"/>
  <c r="D163" i="5" s="1"/>
  <c r="E163" i="5" s="1"/>
  <c r="F146" i="5"/>
  <c r="C116" i="5"/>
  <c r="D116" i="5" s="1"/>
  <c r="E116" i="5" s="1"/>
  <c r="F98" i="5"/>
  <c r="C75" i="5"/>
  <c r="D75" i="5" s="1"/>
  <c r="E75" i="5" s="1"/>
  <c r="F49" i="5"/>
  <c r="C320" i="5"/>
  <c r="D320" i="5" s="1"/>
  <c r="F193" i="5"/>
  <c r="D644" i="5"/>
  <c r="F250" i="5"/>
  <c r="C233" i="5"/>
  <c r="D233" i="5" s="1"/>
  <c r="C201" i="5"/>
  <c r="D201" i="5" s="1"/>
  <c r="E201" i="5" s="1"/>
  <c r="I178" i="5"/>
  <c r="F161" i="5"/>
  <c r="I142" i="5"/>
  <c r="F114" i="5"/>
  <c r="F92" i="5"/>
  <c r="I72" i="5"/>
  <c r="C46" i="5"/>
  <c r="D46" i="5" s="1"/>
  <c r="F305" i="5"/>
  <c r="H246" i="5"/>
  <c r="H220" i="5"/>
  <c r="H159" i="5"/>
  <c r="H125" i="5"/>
  <c r="H96" i="5"/>
  <c r="H406" i="5"/>
  <c r="H349" i="5"/>
  <c r="C19" i="5"/>
  <c r="D19" i="5" s="1"/>
  <c r="G19" i="5" s="1"/>
  <c r="I18" i="5"/>
  <c r="F257" i="5"/>
  <c r="F255" i="5"/>
  <c r="I253" i="5"/>
  <c r="C252" i="5"/>
  <c r="D252" i="5" s="1"/>
  <c r="C250" i="5"/>
  <c r="D250" i="5" s="1"/>
  <c r="E250" i="5" s="1"/>
  <c r="C248" i="5"/>
  <c r="D248" i="5" s="1"/>
  <c r="F246" i="5"/>
  <c r="C245" i="5"/>
  <c r="D245" i="5" s="1"/>
  <c r="F243" i="5"/>
  <c r="H241" i="5"/>
  <c r="I239" i="5"/>
  <c r="C238" i="5"/>
  <c r="D238" i="5" s="1"/>
  <c r="F236" i="5"/>
  <c r="H234" i="5"/>
  <c r="I232" i="5"/>
  <c r="F229" i="5"/>
  <c r="F227" i="5"/>
  <c r="H225" i="5"/>
  <c r="C224" i="5"/>
  <c r="D224" i="5" s="1"/>
  <c r="F220" i="5"/>
  <c r="F218" i="5"/>
  <c r="I216" i="5"/>
  <c r="C215" i="5"/>
  <c r="D215" i="5" s="1"/>
  <c r="G215" i="5" s="1"/>
  <c r="F213" i="5"/>
  <c r="F211" i="5"/>
  <c r="F209" i="5"/>
  <c r="I207" i="5"/>
  <c r="C206" i="5"/>
  <c r="D206" i="5" s="1"/>
  <c r="C204" i="5"/>
  <c r="D204" i="5" s="1"/>
  <c r="E204" i="5" s="1"/>
  <c r="F202" i="5"/>
  <c r="I200" i="5"/>
  <c r="I198" i="5"/>
  <c r="I196" i="5"/>
  <c r="C195" i="5"/>
  <c r="D195" i="5" s="1"/>
  <c r="E195" i="5" s="1"/>
  <c r="C193" i="5"/>
  <c r="D193" i="5" s="1"/>
  <c r="F191" i="5"/>
  <c r="H189" i="5"/>
  <c r="H187" i="5"/>
  <c r="C186" i="5"/>
  <c r="D186" i="5" s="1"/>
  <c r="C184" i="5"/>
  <c r="D184" i="5" s="1"/>
  <c r="F180" i="5"/>
  <c r="H178" i="5"/>
  <c r="H176" i="5"/>
  <c r="C175" i="5"/>
  <c r="D175" i="5" s="1"/>
  <c r="C173" i="5"/>
  <c r="D173" i="5" s="1"/>
  <c r="G173" i="5" s="1"/>
  <c r="H169" i="5"/>
  <c r="C168" i="5"/>
  <c r="D168" i="5" s="1"/>
  <c r="H166" i="5"/>
  <c r="H164" i="5"/>
  <c r="I162" i="5"/>
  <c r="F159" i="5"/>
  <c r="H157" i="5"/>
  <c r="H155" i="5"/>
  <c r="I153" i="5"/>
  <c r="C152" i="5"/>
  <c r="D152" i="5" s="1"/>
  <c r="G152" i="5" s="1"/>
  <c r="C150" i="5"/>
  <c r="D150" i="5" s="1"/>
  <c r="C148" i="5"/>
  <c r="D148" i="5" s="1"/>
  <c r="E148" i="5" s="1"/>
  <c r="C146" i="5"/>
  <c r="D146" i="5" s="1"/>
  <c r="E146" i="5" s="1"/>
  <c r="F144" i="5"/>
  <c r="H142" i="5"/>
  <c r="H140" i="5"/>
  <c r="I138" i="5"/>
  <c r="C137" i="5"/>
  <c r="D137" i="5" s="1"/>
  <c r="E137" i="5" s="1"/>
  <c r="F135" i="5"/>
  <c r="I133" i="5"/>
  <c r="I131" i="5"/>
  <c r="C130" i="5"/>
  <c r="D130" i="5" s="1"/>
  <c r="E130" i="5" s="1"/>
  <c r="F128" i="5"/>
  <c r="C127" i="5"/>
  <c r="D127" i="5" s="1"/>
  <c r="E127" i="5" s="1"/>
  <c r="F125" i="5"/>
  <c r="F123" i="5"/>
  <c r="F121" i="5"/>
  <c r="H119" i="5"/>
  <c r="I117" i="5"/>
  <c r="I115" i="5"/>
  <c r="H112" i="5"/>
  <c r="C111" i="5"/>
  <c r="D111" i="5" s="1"/>
  <c r="C109" i="5"/>
  <c r="D109" i="5" s="1"/>
  <c r="G109" i="5" s="1"/>
  <c r="H105" i="5"/>
  <c r="C104" i="5"/>
  <c r="D104" i="5" s="1"/>
  <c r="E104" i="5" s="1"/>
  <c r="C102" i="5"/>
  <c r="D102" i="5" s="1"/>
  <c r="C100" i="5"/>
  <c r="D100" i="5" s="1"/>
  <c r="E100" i="5" s="1"/>
  <c r="F96" i="5"/>
  <c r="F94" i="5"/>
  <c r="I91" i="5"/>
  <c r="I89" i="5"/>
  <c r="I87" i="5"/>
  <c r="I85" i="5"/>
  <c r="H83" i="5"/>
  <c r="F81" i="5"/>
  <c r="I76" i="5"/>
  <c r="I74" i="5"/>
  <c r="H72" i="5"/>
  <c r="I70" i="5"/>
  <c r="I68" i="5"/>
  <c r="F66" i="5"/>
  <c r="C64" i="5"/>
  <c r="D64" i="5" s="1"/>
  <c r="E64" i="5" s="1"/>
  <c r="C62" i="5"/>
  <c r="D62" i="5" s="1"/>
  <c r="F59" i="5"/>
  <c r="I56" i="5"/>
  <c r="I54" i="5"/>
  <c r="I45" i="5"/>
  <c r="I40" i="5"/>
  <c r="C35" i="5"/>
  <c r="D35" i="5" s="1"/>
  <c r="E35" i="5" s="1"/>
  <c r="C28" i="5"/>
  <c r="D28" i="5" s="1"/>
  <c r="H20" i="5"/>
  <c r="H418" i="5"/>
  <c r="I404" i="5"/>
  <c r="I390" i="5"/>
  <c r="C376" i="5"/>
  <c r="D376" i="5" s="1"/>
  <c r="F361" i="5"/>
  <c r="H347" i="5"/>
  <c r="C333" i="5"/>
  <c r="D333" i="5" s="1"/>
  <c r="F318" i="5"/>
  <c r="H303" i="5"/>
  <c r="F260" i="5"/>
  <c r="I634" i="5"/>
  <c r="H243" i="5"/>
  <c r="H229" i="5"/>
  <c r="H213" i="5"/>
  <c r="H59" i="5"/>
  <c r="I244" i="5"/>
  <c r="C243" i="5"/>
  <c r="D243" i="5" s="1"/>
  <c r="F241" i="5"/>
  <c r="H239" i="5"/>
  <c r="I237" i="5"/>
  <c r="C236" i="5"/>
  <c r="D236" i="5" s="1"/>
  <c r="F234" i="5"/>
  <c r="H232" i="5"/>
  <c r="C231" i="5"/>
  <c r="D231" i="5" s="1"/>
  <c r="E231" i="5" s="1"/>
  <c r="C229" i="5"/>
  <c r="D229" i="5" s="1"/>
  <c r="C227" i="5"/>
  <c r="D227" i="5" s="1"/>
  <c r="F225" i="5"/>
  <c r="I223" i="5"/>
  <c r="C222" i="5"/>
  <c r="D222" i="5" s="1"/>
  <c r="G222" i="5" s="1"/>
  <c r="C220" i="5"/>
  <c r="D220" i="5" s="1"/>
  <c r="E220" i="5" s="1"/>
  <c r="H216" i="5"/>
  <c r="I214" i="5"/>
  <c r="C213" i="5"/>
  <c r="D213" i="5" s="1"/>
  <c r="C211" i="5"/>
  <c r="D211" i="5" s="1"/>
  <c r="H207" i="5"/>
  <c r="I205" i="5"/>
  <c r="I203" i="5"/>
  <c r="C202" i="5"/>
  <c r="D202" i="5" s="1"/>
  <c r="E202" i="5" s="1"/>
  <c r="H200" i="5"/>
  <c r="H198" i="5"/>
  <c r="H196" i="5"/>
  <c r="I194" i="5"/>
  <c r="I192" i="5"/>
  <c r="F189" i="5"/>
  <c r="F187" i="5"/>
  <c r="I185" i="5"/>
  <c r="I183" i="5"/>
  <c r="C182" i="5"/>
  <c r="D182" i="5" s="1"/>
  <c r="C180" i="5"/>
  <c r="D180" i="5" s="1"/>
  <c r="E180" i="5" s="1"/>
  <c r="F178" i="5"/>
  <c r="F176" i="5"/>
  <c r="I174" i="5"/>
  <c r="I172" i="5"/>
  <c r="C171" i="5"/>
  <c r="D171" i="5" s="1"/>
  <c r="E171" i="5" s="1"/>
  <c r="F169" i="5"/>
  <c r="I167" i="5"/>
  <c r="F166" i="5"/>
  <c r="F164" i="5"/>
  <c r="H162" i="5"/>
  <c r="C161" i="5"/>
  <c r="D161" i="5" s="1"/>
  <c r="F157" i="5"/>
  <c r="F155" i="5"/>
  <c r="H153" i="5"/>
  <c r="I151" i="5"/>
  <c r="I149" i="5"/>
  <c r="I147" i="5"/>
  <c r="I145" i="5"/>
  <c r="C144" i="5"/>
  <c r="D144" i="5" s="1"/>
  <c r="F142" i="5"/>
  <c r="F140" i="5"/>
  <c r="H138" i="5"/>
  <c r="I136" i="5"/>
  <c r="H133" i="5"/>
  <c r="H131" i="5"/>
  <c r="I129" i="5"/>
  <c r="I126" i="5"/>
  <c r="C125" i="5"/>
  <c r="D125" i="5" s="1"/>
  <c r="C123" i="5"/>
  <c r="D123" i="5" s="1"/>
  <c r="F119" i="5"/>
  <c r="H117" i="5"/>
  <c r="H115" i="5"/>
  <c r="C114" i="5"/>
  <c r="D114" i="5" s="1"/>
  <c r="E114" i="5" s="1"/>
  <c r="F112" i="5"/>
  <c r="I110" i="5"/>
  <c r="I108" i="5"/>
  <c r="C107" i="5"/>
  <c r="D107" i="5" s="1"/>
  <c r="E107" i="5" s="1"/>
  <c r="F105" i="5"/>
  <c r="I103" i="5"/>
  <c r="I101" i="5"/>
  <c r="I99" i="5"/>
  <c r="C98" i="5"/>
  <c r="D98" i="5" s="1"/>
  <c r="C96" i="5"/>
  <c r="D96" i="5" s="1"/>
  <c r="G96" i="5" s="1"/>
  <c r="I93" i="5"/>
  <c r="H91" i="5"/>
  <c r="H89" i="5"/>
  <c r="H87" i="5"/>
  <c r="H85" i="5"/>
  <c r="F83" i="5"/>
  <c r="C81" i="5"/>
  <c r="D81" i="5" s="1"/>
  <c r="E81" i="5" s="1"/>
  <c r="I78" i="5"/>
  <c r="H76" i="5"/>
  <c r="H74" i="5"/>
  <c r="F72" i="5"/>
  <c r="H70" i="5"/>
  <c r="H68" i="5"/>
  <c r="C66" i="5"/>
  <c r="D66" i="5" s="1"/>
  <c r="I63" i="5"/>
  <c r="H61" i="5"/>
  <c r="I58" i="5"/>
  <c r="H56" i="5"/>
  <c r="F54" i="5"/>
  <c r="C52" i="5"/>
  <c r="D52" i="5" s="1"/>
  <c r="E52" i="5" s="1"/>
  <c r="I48" i="5"/>
  <c r="F45" i="5"/>
  <c r="H40" i="5"/>
  <c r="F33" i="5"/>
  <c r="F26" i="5"/>
  <c r="I423" i="5"/>
  <c r="H416" i="5"/>
  <c r="C403" i="5"/>
  <c r="D403" i="5" s="1"/>
  <c r="E403" i="5" s="1"/>
  <c r="I388" i="5"/>
  <c r="F374" i="5"/>
  <c r="C360" i="5"/>
  <c r="D360" i="5" s="1"/>
  <c r="I345" i="5"/>
  <c r="F316" i="5"/>
  <c r="I301" i="5"/>
  <c r="I287" i="5"/>
  <c r="F273" i="5"/>
  <c r="H647" i="5"/>
  <c r="H632" i="5"/>
  <c r="H211" i="5"/>
  <c r="C257" i="5"/>
  <c r="D257" i="5" s="1"/>
  <c r="G257" i="5" s="1"/>
  <c r="H253" i="5"/>
  <c r="H251" i="5"/>
  <c r="H249" i="5"/>
  <c r="H247" i="5"/>
  <c r="C246" i="5"/>
  <c r="D246" i="5" s="1"/>
  <c r="E246" i="5" s="1"/>
  <c r="H244" i="5"/>
  <c r="I242" i="5"/>
  <c r="F239" i="5"/>
  <c r="H237" i="5"/>
  <c r="I235" i="5"/>
  <c r="C234" i="5"/>
  <c r="D234" i="5" s="1"/>
  <c r="E234" i="5" s="1"/>
  <c r="F232" i="5"/>
  <c r="I230" i="5"/>
  <c r="I228" i="5"/>
  <c r="I226" i="5"/>
  <c r="H223" i="5"/>
  <c r="I221" i="5"/>
  <c r="I219" i="5"/>
  <c r="C218" i="5"/>
  <c r="D218" i="5" s="1"/>
  <c r="E218" i="5" s="1"/>
  <c r="F216" i="5"/>
  <c r="H214" i="5"/>
  <c r="I212" i="5"/>
  <c r="I210" i="5"/>
  <c r="F207" i="5"/>
  <c r="H205" i="5"/>
  <c r="H203" i="5"/>
  <c r="I201" i="5"/>
  <c r="F200" i="5"/>
  <c r="F198" i="5"/>
  <c r="F196" i="5"/>
  <c r="H194" i="5"/>
  <c r="H192" i="5"/>
  <c r="C191" i="5"/>
  <c r="D191" i="5" s="1"/>
  <c r="C189" i="5"/>
  <c r="D189" i="5" s="1"/>
  <c r="H185" i="5"/>
  <c r="H183" i="5"/>
  <c r="I181" i="5"/>
  <c r="I179" i="5"/>
  <c r="C178" i="5"/>
  <c r="D178" i="5" s="1"/>
  <c r="E178" i="5" s="1"/>
  <c r="H174" i="5"/>
  <c r="H172" i="5"/>
  <c r="I170" i="5"/>
  <c r="H167" i="5"/>
  <c r="C166" i="5"/>
  <c r="D166" i="5" s="1"/>
  <c r="C164" i="5"/>
  <c r="D164" i="5" s="1"/>
  <c r="E164" i="5" s="1"/>
  <c r="F162" i="5"/>
  <c r="I160" i="5"/>
  <c r="C159" i="5"/>
  <c r="D159" i="5" s="1"/>
  <c r="C157" i="5"/>
  <c r="D157" i="5" s="1"/>
  <c r="F153" i="5"/>
  <c r="H151" i="5"/>
  <c r="H149" i="5"/>
  <c r="H147" i="5"/>
  <c r="H145" i="5"/>
  <c r="I143" i="5"/>
  <c r="C142" i="5"/>
  <c r="D142" i="5" s="1"/>
  <c r="C140" i="5"/>
  <c r="D140" i="5" s="1"/>
  <c r="E140" i="5" s="1"/>
  <c r="F138" i="5"/>
  <c r="H136" i="5"/>
  <c r="C135" i="5"/>
  <c r="D135" i="5" s="1"/>
  <c r="F133" i="5"/>
  <c r="F131" i="5"/>
  <c r="H129" i="5"/>
  <c r="C128" i="5"/>
  <c r="D128" i="5" s="1"/>
  <c r="E128" i="5" s="1"/>
  <c r="H126" i="5"/>
  <c r="I124" i="5"/>
  <c r="I122" i="5"/>
  <c r="C121" i="5"/>
  <c r="D121" i="5" s="1"/>
  <c r="E121" i="5" s="1"/>
  <c r="C119" i="5"/>
  <c r="D119" i="5" s="1"/>
  <c r="F117" i="5"/>
  <c r="F115" i="5"/>
  <c r="I113" i="5"/>
  <c r="H110" i="5"/>
  <c r="H108" i="5"/>
  <c r="I106" i="5"/>
  <c r="H103" i="5"/>
  <c r="H101" i="5"/>
  <c r="H99" i="5"/>
  <c r="I97" i="5"/>
  <c r="H95" i="5"/>
  <c r="H93" i="5"/>
  <c r="F91" i="5"/>
  <c r="F89" i="5"/>
  <c r="F87" i="5"/>
  <c r="F85" i="5"/>
  <c r="C83" i="5"/>
  <c r="D83" i="5" s="1"/>
  <c r="E83" i="5" s="1"/>
  <c r="H80" i="5"/>
  <c r="H78" i="5"/>
  <c r="F76" i="5"/>
  <c r="F74" i="5"/>
  <c r="F70" i="5"/>
  <c r="F68" i="5"/>
  <c r="I65" i="5"/>
  <c r="H63" i="5"/>
  <c r="F61" i="5"/>
  <c r="H58" i="5"/>
  <c r="F56" i="5"/>
  <c r="C54" i="5"/>
  <c r="D54" i="5" s="1"/>
  <c r="H51" i="5"/>
  <c r="F48" i="5"/>
  <c r="C33" i="5"/>
  <c r="D33" i="5" s="1"/>
  <c r="C26" i="5"/>
  <c r="D26" i="5" s="1"/>
  <c r="H423" i="5"/>
  <c r="I414" i="5"/>
  <c r="I386" i="5"/>
  <c r="H372" i="5"/>
  <c r="F358" i="5"/>
  <c r="C344" i="5"/>
  <c r="D344" i="5" s="1"/>
  <c r="F329" i="5"/>
  <c r="H314" i="5"/>
  <c r="C300" i="5"/>
  <c r="D300" i="5" s="1"/>
  <c r="C286" i="5"/>
  <c r="D286" i="5" s="1"/>
  <c r="H271" i="5"/>
  <c r="H645" i="5"/>
  <c r="C630" i="5"/>
  <c r="D630" i="5" s="1"/>
  <c r="E630" i="5" s="1"/>
  <c r="H236" i="5"/>
  <c r="H128" i="5"/>
  <c r="H258" i="5"/>
  <c r="H256" i="5"/>
  <c r="I254" i="5"/>
  <c r="C253" i="5"/>
  <c r="D253" i="5" s="1"/>
  <c r="F251" i="5"/>
  <c r="F249" i="5"/>
  <c r="F247" i="5"/>
  <c r="I245" i="5"/>
  <c r="F244" i="5"/>
  <c r="H242" i="5"/>
  <c r="C241" i="5"/>
  <c r="D241" i="5" s="1"/>
  <c r="E241" i="5" s="1"/>
  <c r="F237" i="5"/>
  <c r="H235" i="5"/>
  <c r="I233" i="5"/>
  <c r="C232" i="5"/>
  <c r="D232" i="5" s="1"/>
  <c r="H230" i="5"/>
  <c r="H228" i="5"/>
  <c r="H226" i="5"/>
  <c r="F223" i="5"/>
  <c r="H221" i="5"/>
  <c r="H219" i="5"/>
  <c r="I217" i="5"/>
  <c r="C216" i="5"/>
  <c r="D216" i="5" s="1"/>
  <c r="F214" i="5"/>
  <c r="H212" i="5"/>
  <c r="H210" i="5"/>
  <c r="C209" i="5"/>
  <c r="D209" i="5" s="1"/>
  <c r="E209" i="5" s="1"/>
  <c r="F205" i="5"/>
  <c r="F203" i="5"/>
  <c r="H201" i="5"/>
  <c r="C200" i="5"/>
  <c r="D200" i="5" s="1"/>
  <c r="C198" i="5"/>
  <c r="D198" i="5" s="1"/>
  <c r="G198" i="5" s="1"/>
  <c r="C196" i="5"/>
  <c r="D196" i="5" s="1"/>
  <c r="F194" i="5"/>
  <c r="F192" i="5"/>
  <c r="I190" i="5"/>
  <c r="I188" i="5"/>
  <c r="C187" i="5"/>
  <c r="D187" i="5" s="1"/>
  <c r="E187" i="5" s="1"/>
  <c r="F185" i="5"/>
  <c r="F183" i="5"/>
  <c r="H181" i="5"/>
  <c r="H179" i="5"/>
  <c r="I177" i="5"/>
  <c r="C176" i="5"/>
  <c r="D176" i="5" s="1"/>
  <c r="E176" i="5" s="1"/>
  <c r="F174" i="5"/>
  <c r="F172" i="5"/>
  <c r="H170" i="5"/>
  <c r="C169" i="5"/>
  <c r="D169" i="5" s="1"/>
  <c r="F167" i="5"/>
  <c r="I165" i="5"/>
  <c r="I163" i="5"/>
  <c r="H160" i="5"/>
  <c r="I158" i="5"/>
  <c r="I156" i="5"/>
  <c r="C155" i="5"/>
  <c r="D155" i="5" s="1"/>
  <c r="E155" i="5" s="1"/>
  <c r="F151" i="5"/>
  <c r="F149" i="5"/>
  <c r="F147" i="5"/>
  <c r="F145" i="5"/>
  <c r="H143" i="5"/>
  <c r="I141" i="5"/>
  <c r="I139" i="5"/>
  <c r="C138" i="5"/>
  <c r="D138" i="5" s="1"/>
  <c r="E138" i="5" s="1"/>
  <c r="F136" i="5"/>
  <c r="I134" i="5"/>
  <c r="C133" i="5"/>
  <c r="D133" i="5" s="1"/>
  <c r="C131" i="5"/>
  <c r="D131" i="5" s="1"/>
  <c r="F129" i="5"/>
  <c r="I127" i="5"/>
  <c r="F126" i="5"/>
  <c r="H124" i="5"/>
  <c r="H122" i="5"/>
  <c r="I120" i="5"/>
  <c r="I118" i="5"/>
  <c r="C117" i="5"/>
  <c r="D117" i="5" s="1"/>
  <c r="H113" i="5"/>
  <c r="C112" i="5"/>
  <c r="D112" i="5" s="1"/>
  <c r="E112" i="5" s="1"/>
  <c r="F110" i="5"/>
  <c r="F108" i="5"/>
  <c r="H106" i="5"/>
  <c r="C105" i="5"/>
  <c r="D105" i="5" s="1"/>
  <c r="F103" i="5"/>
  <c r="F101" i="5"/>
  <c r="F99" i="5"/>
  <c r="F97" i="5"/>
  <c r="F95" i="5"/>
  <c r="F93" i="5"/>
  <c r="C85" i="5"/>
  <c r="D85" i="5" s="1"/>
  <c r="G85" i="5" s="1"/>
  <c r="H82" i="5"/>
  <c r="F80" i="5"/>
  <c r="F78" i="5"/>
  <c r="C76" i="5"/>
  <c r="D76" i="5" s="1"/>
  <c r="E76" i="5" s="1"/>
  <c r="C74" i="5"/>
  <c r="D74" i="5" s="1"/>
  <c r="E74" i="5" s="1"/>
  <c r="C72" i="5"/>
  <c r="D72" i="5" s="1"/>
  <c r="E72" i="5" s="1"/>
  <c r="I67" i="5"/>
  <c r="H65" i="5"/>
  <c r="I60" i="5"/>
  <c r="F58" i="5"/>
  <c r="I55" i="5"/>
  <c r="H53" i="5"/>
  <c r="C51" i="5"/>
  <c r="D51" i="5" s="1"/>
  <c r="E51" i="5" s="1"/>
  <c r="H47" i="5"/>
  <c r="C44" i="5"/>
  <c r="D44" i="5" s="1"/>
  <c r="E44" i="5" s="1"/>
  <c r="C39" i="5"/>
  <c r="D39" i="5" s="1"/>
  <c r="G39" i="5" s="1"/>
  <c r="F31" i="5"/>
  <c r="H24" i="5"/>
  <c r="F413" i="5"/>
  <c r="H399" i="5"/>
  <c r="C385" i="5"/>
  <c r="D385" i="5" s="1"/>
  <c r="H370" i="5"/>
  <c r="I356" i="5"/>
  <c r="H327" i="5"/>
  <c r="H312" i="5"/>
  <c r="C298" i="5"/>
  <c r="D298" i="5" s="1"/>
  <c r="F284" i="5"/>
  <c r="H269" i="5"/>
  <c r="H18" i="5"/>
  <c r="H209" i="5"/>
  <c r="H81" i="5"/>
  <c r="H66" i="5"/>
  <c r="C18" i="5"/>
  <c r="D18" i="5" s="1"/>
  <c r="L21" i="5"/>
  <c r="M21" i="5" s="1"/>
  <c r="L28" i="5"/>
  <c r="M28" i="5" s="1"/>
  <c r="P28" i="5" s="1"/>
  <c r="L30" i="5"/>
  <c r="M30" i="5" s="1"/>
  <c r="L45" i="5"/>
  <c r="M45" i="5" s="1"/>
  <c r="N45" i="5" s="1"/>
  <c r="L47" i="5"/>
  <c r="M47" i="5" s="1"/>
  <c r="L49" i="5"/>
  <c r="M49" i="5" s="1"/>
  <c r="N49" i="5" s="1"/>
  <c r="L68" i="5"/>
  <c r="M68" i="5" s="1"/>
  <c r="N68" i="5" s="1"/>
  <c r="L70" i="5"/>
  <c r="M70" i="5" s="1"/>
  <c r="L79" i="5"/>
  <c r="M79" i="5" s="1"/>
  <c r="L81" i="5"/>
  <c r="M81" i="5" s="1"/>
  <c r="N81" i="5" s="1"/>
  <c r="L83" i="5"/>
  <c r="M83" i="5" s="1"/>
  <c r="L85" i="5"/>
  <c r="M85" i="5" s="1"/>
  <c r="N85" i="5" s="1"/>
  <c r="L87" i="5"/>
  <c r="M87" i="5" s="1"/>
  <c r="L109" i="5"/>
  <c r="M109" i="5" s="1"/>
  <c r="N109" i="5" s="1"/>
  <c r="L111" i="5"/>
  <c r="M111" i="5" s="1"/>
  <c r="N111" i="5" s="1"/>
  <c r="L113" i="5"/>
  <c r="M113" i="5" s="1"/>
  <c r="L23" i="5"/>
  <c r="M23" i="5" s="1"/>
  <c r="L32" i="5"/>
  <c r="M32" i="5" s="1"/>
  <c r="N32" i="5" s="1"/>
  <c r="L34" i="5"/>
  <c r="M34" i="5" s="1"/>
  <c r="L51" i="5"/>
  <c r="M51" i="5" s="1"/>
  <c r="L53" i="5"/>
  <c r="M53" i="5" s="1"/>
  <c r="N53" i="5" s="1"/>
  <c r="L55" i="5"/>
  <c r="M55" i="5" s="1"/>
  <c r="L72" i="5"/>
  <c r="M72" i="5" s="1"/>
  <c r="L74" i="5"/>
  <c r="M74" i="5" s="1"/>
  <c r="L89" i="5"/>
  <c r="M89" i="5" s="1"/>
  <c r="N89" i="5" s="1"/>
  <c r="L91" i="5"/>
  <c r="M91" i="5" s="1"/>
  <c r="P91" i="5" s="1"/>
  <c r="L96" i="5"/>
  <c r="M96" i="5" s="1"/>
  <c r="L98" i="5"/>
  <c r="M98" i="5" s="1"/>
  <c r="L100" i="5"/>
  <c r="M100" i="5" s="1"/>
  <c r="L102" i="5"/>
  <c r="M102" i="5" s="1"/>
  <c r="L36" i="5"/>
  <c r="M36" i="5" s="1"/>
  <c r="L38" i="5"/>
  <c r="M38" i="5" s="1"/>
  <c r="N38" i="5" s="1"/>
  <c r="L57" i="5"/>
  <c r="M57" i="5" s="1"/>
  <c r="N57" i="5" s="1"/>
  <c r="L59" i="5"/>
  <c r="M59" i="5" s="1"/>
  <c r="P59" i="5" s="1"/>
  <c r="L22" i="5"/>
  <c r="M22" i="5" s="1"/>
  <c r="L29" i="5"/>
  <c r="M29" i="5" s="1"/>
  <c r="N29" i="5" s="1"/>
  <c r="L44" i="5"/>
  <c r="M44" i="5" s="1"/>
  <c r="L46" i="5"/>
  <c r="M46" i="5" s="1"/>
  <c r="L48" i="5"/>
  <c r="M48" i="5" s="1"/>
  <c r="P48" i="5" s="1"/>
  <c r="L50" i="5"/>
  <c r="M50" i="5" s="1"/>
  <c r="L67" i="5"/>
  <c r="M67" i="5" s="1"/>
  <c r="L69" i="5"/>
  <c r="M69" i="5" s="1"/>
  <c r="N69" i="5" s="1"/>
  <c r="L71" i="5"/>
  <c r="M71" i="5" s="1"/>
  <c r="L31" i="5"/>
  <c r="M31" i="5" s="1"/>
  <c r="L33" i="5"/>
  <c r="M33" i="5" s="1"/>
  <c r="N33" i="5" s="1"/>
  <c r="L52" i="5"/>
  <c r="M52" i="5" s="1"/>
  <c r="L54" i="5"/>
  <c r="M54" i="5" s="1"/>
  <c r="P54" i="5" s="1"/>
  <c r="L35" i="5"/>
  <c r="M35" i="5" s="1"/>
  <c r="L37" i="5"/>
  <c r="M37" i="5" s="1"/>
  <c r="N37" i="5" s="1"/>
  <c r="L39" i="5"/>
  <c r="M39" i="5" s="1"/>
  <c r="P39" i="5" s="1"/>
  <c r="L56" i="5"/>
  <c r="M56" i="5" s="1"/>
  <c r="L58" i="5"/>
  <c r="M58" i="5" s="1"/>
  <c r="L24" i="5"/>
  <c r="M24" i="5" s="1"/>
  <c r="L62" i="5"/>
  <c r="M62" i="5" s="1"/>
  <c r="L75" i="5"/>
  <c r="M75" i="5" s="1"/>
  <c r="L99" i="5"/>
  <c r="M99" i="5" s="1"/>
  <c r="L104" i="5"/>
  <c r="M104" i="5" s="1"/>
  <c r="L115" i="5"/>
  <c r="M115" i="5" s="1"/>
  <c r="N115" i="5" s="1"/>
  <c r="L117" i="5"/>
  <c r="M117" i="5" s="1"/>
  <c r="N117" i="5" s="1"/>
  <c r="L119" i="5"/>
  <c r="M119" i="5" s="1"/>
  <c r="L136" i="5"/>
  <c r="M136" i="5" s="1"/>
  <c r="L138" i="5"/>
  <c r="M138" i="5" s="1"/>
  <c r="L140" i="5"/>
  <c r="M140" i="5" s="1"/>
  <c r="N140" i="5" s="1"/>
  <c r="L142" i="5"/>
  <c r="M142" i="5" s="1"/>
  <c r="L155" i="5"/>
  <c r="M155" i="5" s="1"/>
  <c r="L160" i="5"/>
  <c r="M160" i="5" s="1"/>
  <c r="N160" i="5" s="1"/>
  <c r="L162" i="5"/>
  <c r="M162" i="5" s="1"/>
  <c r="L171" i="5"/>
  <c r="M171" i="5" s="1"/>
  <c r="L173" i="5"/>
  <c r="M173" i="5" s="1"/>
  <c r="L175" i="5"/>
  <c r="M175" i="5" s="1"/>
  <c r="L177" i="5"/>
  <c r="M177" i="5" s="1"/>
  <c r="L184" i="5"/>
  <c r="M184" i="5" s="1"/>
  <c r="L186" i="5"/>
  <c r="M186" i="5" s="1"/>
  <c r="L188" i="5"/>
  <c r="M188" i="5" s="1"/>
  <c r="N188" i="5" s="1"/>
  <c r="L190" i="5"/>
  <c r="M190" i="5" s="1"/>
  <c r="L192" i="5"/>
  <c r="M192" i="5" s="1"/>
  <c r="N192" i="5" s="1"/>
  <c r="L194" i="5"/>
  <c r="M194" i="5" s="1"/>
  <c r="L203" i="5"/>
  <c r="M203" i="5" s="1"/>
  <c r="L216" i="5"/>
  <c r="M216" i="5" s="1"/>
  <c r="L223" i="5"/>
  <c r="M223" i="5" s="1"/>
  <c r="P223" i="5" s="1"/>
  <c r="L232" i="5"/>
  <c r="M232" i="5" s="1"/>
  <c r="L234" i="5"/>
  <c r="M234" i="5" s="1"/>
  <c r="N234" i="5" s="1"/>
  <c r="L236" i="5"/>
  <c r="M236" i="5" s="1"/>
  <c r="L249" i="5"/>
  <c r="M249" i="5" s="1"/>
  <c r="L264" i="5"/>
  <c r="M264" i="5" s="1"/>
  <c r="N264" i="5" s="1"/>
  <c r="L275" i="5"/>
  <c r="M275" i="5" s="1"/>
  <c r="L277" i="5"/>
  <c r="M277" i="5" s="1"/>
  <c r="P277" i="5" s="1"/>
  <c r="L25" i="5"/>
  <c r="M25" i="5" s="1"/>
  <c r="L40" i="5"/>
  <c r="M40" i="5" s="1"/>
  <c r="L63" i="5"/>
  <c r="M63" i="5" s="1"/>
  <c r="N63" i="5" s="1"/>
  <c r="L82" i="5"/>
  <c r="M82" i="5" s="1"/>
  <c r="L92" i="5"/>
  <c r="M92" i="5" s="1"/>
  <c r="L121" i="5"/>
  <c r="M121" i="5" s="1"/>
  <c r="N121" i="5" s="1"/>
  <c r="L123" i="5"/>
  <c r="M123" i="5" s="1"/>
  <c r="L125" i="5"/>
  <c r="M125" i="5" s="1"/>
  <c r="L127" i="5"/>
  <c r="M127" i="5" s="1"/>
  <c r="L129" i="5"/>
  <c r="M129" i="5" s="1"/>
  <c r="N129" i="5" s="1"/>
  <c r="L157" i="5"/>
  <c r="M157" i="5" s="1"/>
  <c r="P157" i="5" s="1"/>
  <c r="L164" i="5"/>
  <c r="M164" i="5" s="1"/>
  <c r="L166" i="5"/>
  <c r="M166" i="5" s="1"/>
  <c r="L179" i="5"/>
  <c r="M179" i="5" s="1"/>
  <c r="L205" i="5"/>
  <c r="M205" i="5" s="1"/>
  <c r="N205" i="5" s="1"/>
  <c r="L218" i="5"/>
  <c r="M218" i="5" s="1"/>
  <c r="L238" i="5"/>
  <c r="M238" i="5" s="1"/>
  <c r="L240" i="5"/>
  <c r="M240" i="5" s="1"/>
  <c r="N240" i="5" s="1"/>
  <c r="L242" i="5"/>
  <c r="M242" i="5" s="1"/>
  <c r="P242" i="5" s="1"/>
  <c r="L251" i="5"/>
  <c r="M251" i="5" s="1"/>
  <c r="L253" i="5"/>
  <c r="M253" i="5" s="1"/>
  <c r="L26" i="5"/>
  <c r="M26" i="5" s="1"/>
  <c r="L41" i="5"/>
  <c r="M41" i="5" s="1"/>
  <c r="N41" i="5" s="1"/>
  <c r="L64" i="5"/>
  <c r="M64" i="5" s="1"/>
  <c r="P64" i="5" s="1"/>
  <c r="L76" i="5"/>
  <c r="M76" i="5" s="1"/>
  <c r="L90" i="5"/>
  <c r="M90" i="5" s="1"/>
  <c r="L95" i="5"/>
  <c r="M95" i="5" s="1"/>
  <c r="N95" i="5" s="1"/>
  <c r="L97" i="5"/>
  <c r="M97" i="5" s="1"/>
  <c r="N97" i="5" s="1"/>
  <c r="L107" i="5"/>
  <c r="M107" i="5" s="1"/>
  <c r="L131" i="5"/>
  <c r="M131" i="5" s="1"/>
  <c r="L159" i="5"/>
  <c r="M159" i="5" s="1"/>
  <c r="L181" i="5"/>
  <c r="M181" i="5" s="1"/>
  <c r="L196" i="5"/>
  <c r="M196" i="5" s="1"/>
  <c r="P196" i="5" s="1"/>
  <c r="L198" i="5"/>
  <c r="M198" i="5" s="1"/>
  <c r="L207" i="5"/>
  <c r="M207" i="5" s="1"/>
  <c r="N207" i="5" s="1"/>
  <c r="L209" i="5"/>
  <c r="M209" i="5" s="1"/>
  <c r="L211" i="5"/>
  <c r="M211" i="5" s="1"/>
  <c r="L225" i="5"/>
  <c r="M225" i="5" s="1"/>
  <c r="L227" i="5"/>
  <c r="M227" i="5" s="1"/>
  <c r="L20" i="5"/>
  <c r="M20" i="5" s="1"/>
  <c r="L27" i="5"/>
  <c r="M27" i="5" s="1"/>
  <c r="L42" i="5"/>
  <c r="M42" i="5" s="1"/>
  <c r="L65" i="5"/>
  <c r="M65" i="5" s="1"/>
  <c r="N65" i="5" s="1"/>
  <c r="L80" i="5"/>
  <c r="M80" i="5" s="1"/>
  <c r="L93" i="5"/>
  <c r="M93" i="5" s="1"/>
  <c r="N93" i="5" s="1"/>
  <c r="L114" i="5"/>
  <c r="M114" i="5" s="1"/>
  <c r="L133" i="5"/>
  <c r="M133" i="5" s="1"/>
  <c r="N133" i="5" s="1"/>
  <c r="L135" i="5"/>
  <c r="M135" i="5" s="1"/>
  <c r="L144" i="5"/>
  <c r="M144" i="5" s="1"/>
  <c r="N144" i="5" s="1"/>
  <c r="L146" i="5"/>
  <c r="M146" i="5" s="1"/>
  <c r="L148" i="5"/>
  <c r="M148" i="5" s="1"/>
  <c r="N148" i="5" s="1"/>
  <c r="L150" i="5"/>
  <c r="M150" i="5" s="1"/>
  <c r="L152" i="5"/>
  <c r="M152" i="5" s="1"/>
  <c r="N152" i="5" s="1"/>
  <c r="L154" i="5"/>
  <c r="M154" i="5" s="1"/>
  <c r="L168" i="5"/>
  <c r="M168" i="5" s="1"/>
  <c r="N168" i="5" s="1"/>
  <c r="L170" i="5"/>
  <c r="M170" i="5" s="1"/>
  <c r="N170" i="5" s="1"/>
  <c r="L200" i="5"/>
  <c r="M200" i="5" s="1"/>
  <c r="N200" i="5" s="1"/>
  <c r="L213" i="5"/>
  <c r="M213" i="5" s="1"/>
  <c r="L220" i="5"/>
  <c r="M220" i="5" s="1"/>
  <c r="N220" i="5" s="1"/>
  <c r="L43" i="5"/>
  <c r="M43" i="5" s="1"/>
  <c r="L66" i="5"/>
  <c r="M66" i="5" s="1"/>
  <c r="L77" i="5"/>
  <c r="M77" i="5" s="1"/>
  <c r="N77" i="5" s="1"/>
  <c r="L88" i="5"/>
  <c r="M88" i="5" s="1"/>
  <c r="L103" i="5"/>
  <c r="M103" i="5" s="1"/>
  <c r="N103" i="5" s="1"/>
  <c r="L105" i="5"/>
  <c r="M105" i="5" s="1"/>
  <c r="L112" i="5"/>
  <c r="M112" i="5" s="1"/>
  <c r="L116" i="5"/>
  <c r="M116" i="5" s="1"/>
  <c r="P116" i="5" s="1"/>
  <c r="L118" i="5"/>
  <c r="M118" i="5" s="1"/>
  <c r="L73" i="5"/>
  <c r="M73" i="5" s="1"/>
  <c r="N73" i="5" s="1"/>
  <c r="L86" i="5"/>
  <c r="M86" i="5" s="1"/>
  <c r="L110" i="5"/>
  <c r="M110" i="5" s="1"/>
  <c r="L120" i="5"/>
  <c r="M120" i="5" s="1"/>
  <c r="L122" i="5"/>
  <c r="M122" i="5" s="1"/>
  <c r="L124" i="5"/>
  <c r="M124" i="5" s="1"/>
  <c r="L126" i="5"/>
  <c r="M126" i="5" s="1"/>
  <c r="N126" i="5" s="1"/>
  <c r="L128" i="5"/>
  <c r="M128" i="5" s="1"/>
  <c r="L130" i="5"/>
  <c r="M130" i="5" s="1"/>
  <c r="L143" i="5"/>
  <c r="M143" i="5" s="1"/>
  <c r="L156" i="5"/>
  <c r="M156" i="5" s="1"/>
  <c r="L158" i="5"/>
  <c r="M158" i="5" s="1"/>
  <c r="L163" i="5"/>
  <c r="M163" i="5" s="1"/>
  <c r="L165" i="5"/>
  <c r="M165" i="5" s="1"/>
  <c r="L60" i="5"/>
  <c r="M60" i="5" s="1"/>
  <c r="N60" i="5" s="1"/>
  <c r="L78" i="5"/>
  <c r="M78" i="5" s="1"/>
  <c r="L101" i="5"/>
  <c r="M101" i="5" s="1"/>
  <c r="N101" i="5" s="1"/>
  <c r="L106" i="5"/>
  <c r="M106" i="5" s="1"/>
  <c r="L108" i="5"/>
  <c r="M108" i="5" s="1"/>
  <c r="L167" i="5"/>
  <c r="M167" i="5" s="1"/>
  <c r="P167" i="5" s="1"/>
  <c r="L180" i="5"/>
  <c r="M180" i="5" s="1"/>
  <c r="L61" i="5"/>
  <c r="M61" i="5" s="1"/>
  <c r="N61" i="5" s="1"/>
  <c r="L84" i="5"/>
  <c r="M84" i="5" s="1"/>
  <c r="N84" i="5" s="1"/>
  <c r="L94" i="5"/>
  <c r="M94" i="5" s="1"/>
  <c r="L145" i="5"/>
  <c r="M145" i="5" s="1"/>
  <c r="N145" i="5" s="1"/>
  <c r="L153" i="5"/>
  <c r="M153" i="5" s="1"/>
  <c r="L174" i="5"/>
  <c r="M174" i="5" s="1"/>
  <c r="L189" i="5"/>
  <c r="M189" i="5" s="1"/>
  <c r="L202" i="5"/>
  <c r="M202" i="5" s="1"/>
  <c r="L226" i="5"/>
  <c r="M226" i="5" s="1"/>
  <c r="L259" i="5"/>
  <c r="M259" i="5" s="1"/>
  <c r="P259" i="5" s="1"/>
  <c r="L267" i="5"/>
  <c r="M267" i="5" s="1"/>
  <c r="L278" i="5"/>
  <c r="M278" i="5" s="1"/>
  <c r="L283" i="5"/>
  <c r="M283" i="5" s="1"/>
  <c r="L285" i="5"/>
  <c r="M285" i="5" s="1"/>
  <c r="L287" i="5"/>
  <c r="M287" i="5" s="1"/>
  <c r="L306" i="5"/>
  <c r="M306" i="5" s="1"/>
  <c r="L308" i="5"/>
  <c r="M308" i="5" s="1"/>
  <c r="L310" i="5"/>
  <c r="M310" i="5" s="1"/>
  <c r="P310" i="5" s="1"/>
  <c r="L315" i="5"/>
  <c r="M315" i="5" s="1"/>
  <c r="N315" i="5" s="1"/>
  <c r="L317" i="5"/>
  <c r="M317" i="5" s="1"/>
  <c r="L319" i="5"/>
  <c r="M319" i="5" s="1"/>
  <c r="L324" i="5"/>
  <c r="M324" i="5" s="1"/>
  <c r="L326" i="5"/>
  <c r="M326" i="5" s="1"/>
  <c r="N326" i="5" s="1"/>
  <c r="L328" i="5"/>
  <c r="M328" i="5" s="1"/>
  <c r="L333" i="5"/>
  <c r="M333" i="5" s="1"/>
  <c r="L350" i="5"/>
  <c r="M350" i="5" s="1"/>
  <c r="N350" i="5" s="1"/>
  <c r="L352" i="5"/>
  <c r="M352" i="5" s="1"/>
  <c r="L354" i="5"/>
  <c r="M354" i="5" s="1"/>
  <c r="L365" i="5"/>
  <c r="M365" i="5" s="1"/>
  <c r="L374" i="5"/>
  <c r="M374" i="5" s="1"/>
  <c r="L381" i="5"/>
  <c r="M381" i="5" s="1"/>
  <c r="L383" i="5"/>
  <c r="M383" i="5" s="1"/>
  <c r="L396" i="5"/>
  <c r="M396" i="5" s="1"/>
  <c r="N396" i="5" s="1"/>
  <c r="L398" i="5"/>
  <c r="M398" i="5" s="1"/>
  <c r="P398" i="5" s="1"/>
  <c r="L400" i="5"/>
  <c r="M400" i="5" s="1"/>
  <c r="L411" i="5"/>
  <c r="M411" i="5" s="1"/>
  <c r="N411" i="5" s="1"/>
  <c r="L420" i="5"/>
  <c r="M420" i="5" s="1"/>
  <c r="L422" i="5"/>
  <c r="M422" i="5" s="1"/>
  <c r="L424" i="5"/>
  <c r="M424" i="5" s="1"/>
  <c r="L139" i="5"/>
  <c r="M139" i="5" s="1"/>
  <c r="N139" i="5" s="1"/>
  <c r="L161" i="5"/>
  <c r="M161" i="5" s="1"/>
  <c r="N161" i="5" s="1"/>
  <c r="L206" i="5"/>
  <c r="M206" i="5" s="1"/>
  <c r="P206" i="5" s="1"/>
  <c r="L217" i="5"/>
  <c r="M217" i="5" s="1"/>
  <c r="N217" i="5" s="1"/>
  <c r="L254" i="5"/>
  <c r="M254" i="5" s="1"/>
  <c r="L257" i="5"/>
  <c r="M257" i="5" s="1"/>
  <c r="L276" i="5"/>
  <c r="M276" i="5" s="1"/>
  <c r="L289" i="5"/>
  <c r="M289" i="5" s="1"/>
  <c r="L291" i="5"/>
  <c r="M291" i="5" s="1"/>
  <c r="L293" i="5"/>
  <c r="M293" i="5" s="1"/>
  <c r="L295" i="5"/>
  <c r="M295" i="5" s="1"/>
  <c r="N295" i="5" s="1"/>
  <c r="L312" i="5"/>
  <c r="M312" i="5" s="1"/>
  <c r="L335" i="5"/>
  <c r="M335" i="5" s="1"/>
  <c r="L337" i="5"/>
  <c r="M337" i="5" s="1"/>
  <c r="L356" i="5"/>
  <c r="M356" i="5" s="1"/>
  <c r="L358" i="5"/>
  <c r="M358" i="5" s="1"/>
  <c r="L360" i="5"/>
  <c r="M360" i="5" s="1"/>
  <c r="L385" i="5"/>
  <c r="M385" i="5" s="1"/>
  <c r="N385" i="5" s="1"/>
  <c r="L387" i="5"/>
  <c r="M387" i="5" s="1"/>
  <c r="N387" i="5" s="1"/>
  <c r="L389" i="5"/>
  <c r="M389" i="5" s="1"/>
  <c r="L391" i="5"/>
  <c r="M391" i="5" s="1"/>
  <c r="L393" i="5"/>
  <c r="M393" i="5" s="1"/>
  <c r="N393" i="5" s="1"/>
  <c r="L147" i="5"/>
  <c r="M147" i="5" s="1"/>
  <c r="L169" i="5"/>
  <c r="M169" i="5" s="1"/>
  <c r="L185" i="5"/>
  <c r="M185" i="5" s="1"/>
  <c r="P185" i="5" s="1"/>
  <c r="L195" i="5"/>
  <c r="M195" i="5" s="1"/>
  <c r="L199" i="5"/>
  <c r="M199" i="5" s="1"/>
  <c r="N199" i="5" s="1"/>
  <c r="L210" i="5"/>
  <c r="M210" i="5" s="1"/>
  <c r="L224" i="5"/>
  <c r="M224" i="5" s="1"/>
  <c r="L233" i="5"/>
  <c r="M233" i="5" s="1"/>
  <c r="L239" i="5"/>
  <c r="M239" i="5" s="1"/>
  <c r="L247" i="5"/>
  <c r="M247" i="5" s="1"/>
  <c r="L252" i="5"/>
  <c r="M252" i="5" s="1"/>
  <c r="L270" i="5"/>
  <c r="M270" i="5" s="1"/>
  <c r="L272" i="5"/>
  <c r="M272" i="5" s="1"/>
  <c r="N272" i="5" s="1"/>
  <c r="L274" i="5"/>
  <c r="M274" i="5" s="1"/>
  <c r="L280" i="5"/>
  <c r="M280" i="5" s="1"/>
  <c r="L330" i="5"/>
  <c r="M330" i="5" s="1"/>
  <c r="N330" i="5" s="1"/>
  <c r="L339" i="5"/>
  <c r="M339" i="5" s="1"/>
  <c r="L341" i="5"/>
  <c r="M341" i="5" s="1"/>
  <c r="L343" i="5"/>
  <c r="M343" i="5" s="1"/>
  <c r="N343" i="5" s="1"/>
  <c r="L345" i="5"/>
  <c r="M345" i="5" s="1"/>
  <c r="L347" i="5"/>
  <c r="M347" i="5" s="1"/>
  <c r="N347" i="5" s="1"/>
  <c r="L362" i="5"/>
  <c r="M362" i="5" s="1"/>
  <c r="L132" i="5"/>
  <c r="M132" i="5" s="1"/>
  <c r="L141" i="5"/>
  <c r="M141" i="5" s="1"/>
  <c r="N141" i="5" s="1"/>
  <c r="L176" i="5"/>
  <c r="M176" i="5" s="1"/>
  <c r="N176" i="5" s="1"/>
  <c r="L191" i="5"/>
  <c r="M191" i="5" s="1"/>
  <c r="L214" i="5"/>
  <c r="M214" i="5" s="1"/>
  <c r="L221" i="5"/>
  <c r="M221" i="5" s="1"/>
  <c r="N221" i="5" s="1"/>
  <c r="L230" i="5"/>
  <c r="M230" i="5" s="1"/>
  <c r="N230" i="5" s="1"/>
  <c r="L250" i="5"/>
  <c r="M250" i="5" s="1"/>
  <c r="N250" i="5" s="1"/>
  <c r="L255" i="5"/>
  <c r="M255" i="5" s="1"/>
  <c r="L262" i="5"/>
  <c r="M262" i="5" s="1"/>
  <c r="L266" i="5"/>
  <c r="M266" i="5" s="1"/>
  <c r="L268" i="5"/>
  <c r="M268" i="5" s="1"/>
  <c r="L297" i="5"/>
  <c r="M297" i="5" s="1"/>
  <c r="L299" i="5"/>
  <c r="M299" i="5" s="1"/>
  <c r="L301" i="5"/>
  <c r="M301" i="5" s="1"/>
  <c r="P301" i="5" s="1"/>
  <c r="L303" i="5"/>
  <c r="M303" i="5" s="1"/>
  <c r="L305" i="5"/>
  <c r="M305" i="5" s="1"/>
  <c r="L314" i="5"/>
  <c r="M314" i="5" s="1"/>
  <c r="L321" i="5"/>
  <c r="M321" i="5" s="1"/>
  <c r="N321" i="5" s="1"/>
  <c r="L332" i="5"/>
  <c r="M332" i="5" s="1"/>
  <c r="L364" i="5"/>
  <c r="M364" i="5" s="1"/>
  <c r="L367" i="5"/>
  <c r="M367" i="5" s="1"/>
  <c r="L369" i="5"/>
  <c r="M369" i="5" s="1"/>
  <c r="N369" i="5" s="1"/>
  <c r="L371" i="5"/>
  <c r="M371" i="5" s="1"/>
  <c r="L376" i="5"/>
  <c r="M376" i="5" s="1"/>
  <c r="L378" i="5"/>
  <c r="M378" i="5" s="1"/>
  <c r="L380" i="5"/>
  <c r="M380" i="5" s="1"/>
  <c r="L395" i="5"/>
  <c r="M395" i="5" s="1"/>
  <c r="L134" i="5"/>
  <c r="M134" i="5" s="1"/>
  <c r="L149" i="5"/>
  <c r="M149" i="5" s="1"/>
  <c r="L215" i="5"/>
  <c r="M215" i="5" s="1"/>
  <c r="N215" i="5" s="1"/>
  <c r="L222" i="5"/>
  <c r="M222" i="5" s="1"/>
  <c r="N222" i="5" s="1"/>
  <c r="L237" i="5"/>
  <c r="M237" i="5" s="1"/>
  <c r="L245" i="5"/>
  <c r="M245" i="5" s="1"/>
  <c r="L248" i="5"/>
  <c r="M248" i="5" s="1"/>
  <c r="L260" i="5"/>
  <c r="M260" i="5" s="1"/>
  <c r="L282" i="5"/>
  <c r="M282" i="5" s="1"/>
  <c r="L284" i="5"/>
  <c r="M284" i="5" s="1"/>
  <c r="N284" i="5" s="1"/>
  <c r="L286" i="5"/>
  <c r="M286" i="5" s="1"/>
  <c r="P286" i="5" s="1"/>
  <c r="L307" i="5"/>
  <c r="M307" i="5" s="1"/>
  <c r="L309" i="5"/>
  <c r="M309" i="5" s="1"/>
  <c r="L316" i="5"/>
  <c r="M316" i="5" s="1"/>
  <c r="N316" i="5" s="1"/>
  <c r="L318" i="5"/>
  <c r="M318" i="5" s="1"/>
  <c r="L323" i="5"/>
  <c r="M323" i="5" s="1"/>
  <c r="L325" i="5"/>
  <c r="M325" i="5" s="1"/>
  <c r="P325" i="5" s="1"/>
  <c r="L327" i="5"/>
  <c r="M327" i="5" s="1"/>
  <c r="N327" i="5" s="1"/>
  <c r="L334" i="5"/>
  <c r="M334" i="5" s="1"/>
  <c r="P334" i="5" s="1"/>
  <c r="L349" i="5"/>
  <c r="M349" i="5" s="1"/>
  <c r="N349" i="5" s="1"/>
  <c r="L351" i="5"/>
  <c r="M351" i="5" s="1"/>
  <c r="L353" i="5"/>
  <c r="M353" i="5" s="1"/>
  <c r="L355" i="5"/>
  <c r="M355" i="5" s="1"/>
  <c r="L151" i="5"/>
  <c r="M151" i="5" s="1"/>
  <c r="P151" i="5" s="1"/>
  <c r="L178" i="5"/>
  <c r="M178" i="5" s="1"/>
  <c r="L182" i="5"/>
  <c r="M182" i="5" s="1"/>
  <c r="L193" i="5"/>
  <c r="M193" i="5" s="1"/>
  <c r="P193" i="5" s="1"/>
  <c r="L197" i="5"/>
  <c r="M197" i="5" s="1"/>
  <c r="L208" i="5"/>
  <c r="M208" i="5" s="1"/>
  <c r="N208" i="5" s="1"/>
  <c r="L219" i="5"/>
  <c r="M219" i="5" s="1"/>
  <c r="L228" i="5"/>
  <c r="M228" i="5" s="1"/>
  <c r="L246" i="5"/>
  <c r="M246" i="5" s="1"/>
  <c r="N246" i="5" s="1"/>
  <c r="L273" i="5"/>
  <c r="M273" i="5" s="1"/>
  <c r="N273" i="5" s="1"/>
  <c r="L296" i="5"/>
  <c r="M296" i="5" s="1"/>
  <c r="L313" i="5"/>
  <c r="M313" i="5" s="1"/>
  <c r="N313" i="5" s="1"/>
  <c r="L320" i="5"/>
  <c r="M320" i="5" s="1"/>
  <c r="N320" i="5" s="1"/>
  <c r="L340" i="5"/>
  <c r="M340" i="5" s="1"/>
  <c r="L342" i="5"/>
  <c r="M342" i="5" s="1"/>
  <c r="L344" i="5"/>
  <c r="M344" i="5" s="1"/>
  <c r="L346" i="5"/>
  <c r="M346" i="5" s="1"/>
  <c r="P346" i="5" s="1"/>
  <c r="L137" i="5"/>
  <c r="M137" i="5" s="1"/>
  <c r="N137" i="5" s="1"/>
  <c r="L183" i="5"/>
  <c r="M183" i="5" s="1"/>
  <c r="L201" i="5"/>
  <c r="M201" i="5" s="1"/>
  <c r="N201" i="5" s="1"/>
  <c r="L212" i="5"/>
  <c r="M212" i="5" s="1"/>
  <c r="N212" i="5" s="1"/>
  <c r="L229" i="5"/>
  <c r="M229" i="5" s="1"/>
  <c r="N229" i="5" s="1"/>
  <c r="L235" i="5"/>
  <c r="M235" i="5" s="1"/>
  <c r="L241" i="5"/>
  <c r="M241" i="5" s="1"/>
  <c r="L244" i="5"/>
  <c r="M244" i="5" s="1"/>
  <c r="P244" i="5" s="1"/>
  <c r="L256" i="5"/>
  <c r="M256" i="5" s="1"/>
  <c r="L261" i="5"/>
  <c r="M261" i="5" s="1"/>
  <c r="L263" i="5"/>
  <c r="M263" i="5" s="1"/>
  <c r="P263" i="5" s="1"/>
  <c r="L265" i="5"/>
  <c r="M265" i="5" s="1"/>
  <c r="L269" i="5"/>
  <c r="M269" i="5" s="1"/>
  <c r="L271" i="5"/>
  <c r="M271" i="5" s="1"/>
  <c r="L281" i="5"/>
  <c r="M281" i="5" s="1"/>
  <c r="N281" i="5" s="1"/>
  <c r="L298" i="5"/>
  <c r="M298" i="5" s="1"/>
  <c r="L300" i="5"/>
  <c r="M300" i="5" s="1"/>
  <c r="L302" i="5"/>
  <c r="M302" i="5" s="1"/>
  <c r="L304" i="5"/>
  <c r="M304" i="5" s="1"/>
  <c r="N304" i="5" s="1"/>
  <c r="L322" i="5"/>
  <c r="M322" i="5" s="1"/>
  <c r="N322" i="5" s="1"/>
  <c r="L331" i="5"/>
  <c r="M331" i="5" s="1"/>
  <c r="L348" i="5"/>
  <c r="M348" i="5" s="1"/>
  <c r="L329" i="5"/>
  <c r="M329" i="5" s="1"/>
  <c r="L370" i="5"/>
  <c r="M370" i="5" s="1"/>
  <c r="P370" i="5" s="1"/>
  <c r="L377" i="5"/>
  <c r="M377" i="5" s="1"/>
  <c r="L399" i="5"/>
  <c r="M399" i="5" s="1"/>
  <c r="L408" i="5"/>
  <c r="M408" i="5" s="1"/>
  <c r="P408" i="5" s="1"/>
  <c r="L410" i="5"/>
  <c r="M410" i="5" s="1"/>
  <c r="L412" i="5"/>
  <c r="M412" i="5" s="1"/>
  <c r="N412" i="5" s="1"/>
  <c r="L414" i="5"/>
  <c r="M414" i="5" s="1"/>
  <c r="L416" i="5"/>
  <c r="M416" i="5" s="1"/>
  <c r="L429" i="5"/>
  <c r="M429" i="5" s="1"/>
  <c r="N429" i="5" s="1"/>
  <c r="L431" i="5"/>
  <c r="M431" i="5" s="1"/>
  <c r="L445" i="5"/>
  <c r="M445" i="5" s="1"/>
  <c r="L447" i="5"/>
  <c r="M447" i="5" s="1"/>
  <c r="P447" i="5" s="1"/>
  <c r="L462" i="5"/>
  <c r="M462" i="5" s="1"/>
  <c r="L464" i="5"/>
  <c r="M464" i="5" s="1"/>
  <c r="L466" i="5"/>
  <c r="M466" i="5" s="1"/>
  <c r="L468" i="5"/>
  <c r="M468" i="5" s="1"/>
  <c r="L485" i="5"/>
  <c r="M485" i="5" s="1"/>
  <c r="P485" i="5" s="1"/>
  <c r="L487" i="5"/>
  <c r="M487" i="5" s="1"/>
  <c r="N487" i="5" s="1"/>
  <c r="L489" i="5"/>
  <c r="M489" i="5" s="1"/>
  <c r="L491" i="5"/>
  <c r="M491" i="5" s="1"/>
  <c r="N491" i="5" s="1"/>
  <c r="L493" i="5"/>
  <c r="M493" i="5" s="1"/>
  <c r="N493" i="5" s="1"/>
  <c r="L527" i="5"/>
  <c r="M527" i="5" s="1"/>
  <c r="L538" i="5"/>
  <c r="M538" i="5" s="1"/>
  <c r="L540" i="5"/>
  <c r="M540" i="5" s="1"/>
  <c r="L549" i="5"/>
  <c r="M549" i="5" s="1"/>
  <c r="L551" i="5"/>
  <c r="M551" i="5" s="1"/>
  <c r="P551" i="5" s="1"/>
  <c r="L564" i="5"/>
  <c r="M564" i="5" s="1"/>
  <c r="L585" i="5"/>
  <c r="M585" i="5" s="1"/>
  <c r="N585" i="5" s="1"/>
  <c r="L587" i="5"/>
  <c r="M587" i="5" s="1"/>
  <c r="L594" i="5"/>
  <c r="M594" i="5" s="1"/>
  <c r="L596" i="5"/>
  <c r="M596" i="5" s="1"/>
  <c r="L598" i="5"/>
  <c r="M598" i="5" s="1"/>
  <c r="N598" i="5" s="1"/>
  <c r="L600" i="5"/>
  <c r="M600" i="5" s="1"/>
  <c r="L204" i="5"/>
  <c r="M204" i="5" s="1"/>
  <c r="N204" i="5" s="1"/>
  <c r="L231" i="5"/>
  <c r="M231" i="5" s="1"/>
  <c r="L359" i="5"/>
  <c r="M359" i="5" s="1"/>
  <c r="N359" i="5" s="1"/>
  <c r="L382" i="5"/>
  <c r="M382" i="5" s="1"/>
  <c r="L406" i="5"/>
  <c r="M406" i="5" s="1"/>
  <c r="L427" i="5"/>
  <c r="M427" i="5" s="1"/>
  <c r="L449" i="5"/>
  <c r="M449" i="5" s="1"/>
  <c r="L470" i="5"/>
  <c r="M470" i="5" s="1"/>
  <c r="L472" i="5"/>
  <c r="M472" i="5" s="1"/>
  <c r="L474" i="5"/>
  <c r="M474" i="5" s="1"/>
  <c r="L476" i="5"/>
  <c r="M476" i="5" s="1"/>
  <c r="P476" i="5" s="1"/>
  <c r="L495" i="5"/>
  <c r="M495" i="5" s="1"/>
  <c r="L497" i="5"/>
  <c r="M497" i="5" s="1"/>
  <c r="L499" i="5"/>
  <c r="M499" i="5" s="1"/>
  <c r="L518" i="5"/>
  <c r="M518" i="5" s="1"/>
  <c r="L529" i="5"/>
  <c r="M529" i="5" s="1"/>
  <c r="L531" i="5"/>
  <c r="M531" i="5" s="1"/>
  <c r="L542" i="5"/>
  <c r="M542" i="5" s="1"/>
  <c r="N542" i="5" s="1"/>
  <c r="L544" i="5"/>
  <c r="M544" i="5" s="1"/>
  <c r="N544" i="5" s="1"/>
  <c r="L553" i="5"/>
  <c r="M553" i="5" s="1"/>
  <c r="L555" i="5"/>
  <c r="M555" i="5" s="1"/>
  <c r="N555" i="5" s="1"/>
  <c r="L172" i="5"/>
  <c r="M172" i="5" s="1"/>
  <c r="L288" i="5"/>
  <c r="M288" i="5" s="1"/>
  <c r="L386" i="5"/>
  <c r="M386" i="5" s="1"/>
  <c r="P386" i="5" s="1"/>
  <c r="L390" i="5"/>
  <c r="M390" i="5" s="1"/>
  <c r="L397" i="5"/>
  <c r="M397" i="5" s="1"/>
  <c r="L402" i="5"/>
  <c r="M402" i="5" s="1"/>
  <c r="N402" i="5" s="1"/>
  <c r="L404" i="5"/>
  <c r="M404" i="5" s="1"/>
  <c r="N404" i="5" s="1"/>
  <c r="L423" i="5"/>
  <c r="M423" i="5" s="1"/>
  <c r="L425" i="5"/>
  <c r="M425" i="5" s="1"/>
  <c r="N425" i="5" s="1"/>
  <c r="L434" i="5"/>
  <c r="M434" i="5" s="1"/>
  <c r="L436" i="5"/>
  <c r="M436" i="5" s="1"/>
  <c r="L438" i="5"/>
  <c r="M438" i="5" s="1"/>
  <c r="L440" i="5"/>
  <c r="M440" i="5" s="1"/>
  <c r="L451" i="5"/>
  <c r="M451" i="5" s="1"/>
  <c r="N451" i="5" s="1"/>
  <c r="L453" i="5"/>
  <c r="M453" i="5" s="1"/>
  <c r="L455" i="5"/>
  <c r="M455" i="5" s="1"/>
  <c r="L478" i="5"/>
  <c r="M478" i="5" s="1"/>
  <c r="N478" i="5" s="1"/>
  <c r="L480" i="5"/>
  <c r="M480" i="5" s="1"/>
  <c r="L482" i="5"/>
  <c r="M482" i="5" s="1"/>
  <c r="L501" i="5"/>
  <c r="M501" i="5" s="1"/>
  <c r="N501" i="5" s="1"/>
  <c r="L503" i="5"/>
  <c r="M503" i="5" s="1"/>
  <c r="L505" i="5"/>
  <c r="M505" i="5" s="1"/>
  <c r="N505" i="5" s="1"/>
  <c r="L507" i="5"/>
  <c r="M507" i="5" s="1"/>
  <c r="L509" i="5"/>
  <c r="M509" i="5" s="1"/>
  <c r="L520" i="5"/>
  <c r="M520" i="5" s="1"/>
  <c r="N520" i="5" s="1"/>
  <c r="L522" i="5"/>
  <c r="M522" i="5" s="1"/>
  <c r="L524" i="5"/>
  <c r="M524" i="5" s="1"/>
  <c r="L533" i="5"/>
  <c r="M533" i="5" s="1"/>
  <c r="L546" i="5"/>
  <c r="M546" i="5" s="1"/>
  <c r="L258" i="5"/>
  <c r="M258" i="5" s="1"/>
  <c r="N258" i="5" s="1"/>
  <c r="L290" i="5"/>
  <c r="M290" i="5" s="1"/>
  <c r="L292" i="5"/>
  <c r="M292" i="5" s="1"/>
  <c r="N292" i="5" s="1"/>
  <c r="L336" i="5"/>
  <c r="M336" i="5" s="1"/>
  <c r="L361" i="5"/>
  <c r="M361" i="5" s="1"/>
  <c r="N361" i="5" s="1"/>
  <c r="L368" i="5"/>
  <c r="M368" i="5" s="1"/>
  <c r="P368" i="5" s="1"/>
  <c r="L372" i="5"/>
  <c r="M372" i="5" s="1"/>
  <c r="L379" i="5"/>
  <c r="M379" i="5" s="1"/>
  <c r="N379" i="5" s="1"/>
  <c r="L409" i="5"/>
  <c r="M409" i="5" s="1"/>
  <c r="N409" i="5" s="1"/>
  <c r="L413" i="5"/>
  <c r="M413" i="5" s="1"/>
  <c r="N413" i="5" s="1"/>
  <c r="L415" i="5"/>
  <c r="M415" i="5" s="1"/>
  <c r="L428" i="5"/>
  <c r="M428" i="5" s="1"/>
  <c r="N428" i="5" s="1"/>
  <c r="L430" i="5"/>
  <c r="M430" i="5" s="1"/>
  <c r="L446" i="5"/>
  <c r="M446" i="5" s="1"/>
  <c r="L448" i="5"/>
  <c r="M448" i="5" s="1"/>
  <c r="L463" i="5"/>
  <c r="M463" i="5" s="1"/>
  <c r="L465" i="5"/>
  <c r="M465" i="5" s="1"/>
  <c r="N465" i="5" s="1"/>
  <c r="L467" i="5"/>
  <c r="M467" i="5" s="1"/>
  <c r="L469" i="5"/>
  <c r="M469" i="5" s="1"/>
  <c r="L486" i="5"/>
  <c r="M486" i="5" s="1"/>
  <c r="L488" i="5"/>
  <c r="M488" i="5" s="1"/>
  <c r="N488" i="5" s="1"/>
  <c r="L490" i="5"/>
  <c r="M490" i="5" s="1"/>
  <c r="L492" i="5"/>
  <c r="M492" i="5" s="1"/>
  <c r="N492" i="5" s="1"/>
  <c r="L517" i="5"/>
  <c r="M517" i="5" s="1"/>
  <c r="L187" i="5"/>
  <c r="M187" i="5" s="1"/>
  <c r="P187" i="5" s="1"/>
  <c r="L243" i="5"/>
  <c r="M243" i="5" s="1"/>
  <c r="L279" i="5"/>
  <c r="M279" i="5" s="1"/>
  <c r="L294" i="5"/>
  <c r="M294" i="5" s="1"/>
  <c r="L338" i="5"/>
  <c r="M338" i="5" s="1"/>
  <c r="L373" i="5"/>
  <c r="M373" i="5" s="1"/>
  <c r="L407" i="5"/>
  <c r="M407" i="5" s="1"/>
  <c r="L426" i="5"/>
  <c r="M426" i="5" s="1"/>
  <c r="N426" i="5" s="1"/>
  <c r="L450" i="5"/>
  <c r="M450" i="5" s="1"/>
  <c r="N450" i="5" s="1"/>
  <c r="L471" i="5"/>
  <c r="M471" i="5" s="1"/>
  <c r="L473" i="5"/>
  <c r="M473" i="5" s="1"/>
  <c r="L475" i="5"/>
  <c r="M475" i="5" s="1"/>
  <c r="L477" i="5"/>
  <c r="M477" i="5" s="1"/>
  <c r="N477" i="5" s="1"/>
  <c r="L494" i="5"/>
  <c r="M494" i="5" s="1"/>
  <c r="L496" i="5"/>
  <c r="M496" i="5" s="1"/>
  <c r="L498" i="5"/>
  <c r="M498" i="5" s="1"/>
  <c r="L500" i="5"/>
  <c r="M500" i="5" s="1"/>
  <c r="P500" i="5" s="1"/>
  <c r="L311" i="5"/>
  <c r="M311" i="5" s="1"/>
  <c r="L366" i="5"/>
  <c r="M366" i="5" s="1"/>
  <c r="L384" i="5"/>
  <c r="M384" i="5" s="1"/>
  <c r="L388" i="5"/>
  <c r="M388" i="5" s="1"/>
  <c r="L392" i="5"/>
  <c r="M392" i="5" s="1"/>
  <c r="L401" i="5"/>
  <c r="M401" i="5" s="1"/>
  <c r="L403" i="5"/>
  <c r="M403" i="5" s="1"/>
  <c r="L405" i="5"/>
  <c r="M405" i="5" s="1"/>
  <c r="N405" i="5" s="1"/>
  <c r="L435" i="5"/>
  <c r="M435" i="5" s="1"/>
  <c r="L437" i="5"/>
  <c r="M437" i="5" s="1"/>
  <c r="L439" i="5"/>
  <c r="M439" i="5" s="1"/>
  <c r="L452" i="5"/>
  <c r="M452" i="5" s="1"/>
  <c r="L454" i="5"/>
  <c r="M454" i="5" s="1"/>
  <c r="L456" i="5"/>
  <c r="M456" i="5" s="1"/>
  <c r="N456" i="5" s="1"/>
  <c r="L479" i="5"/>
  <c r="M479" i="5" s="1"/>
  <c r="L481" i="5"/>
  <c r="M481" i="5" s="1"/>
  <c r="N481" i="5" s="1"/>
  <c r="L502" i="5"/>
  <c r="M502" i="5" s="1"/>
  <c r="N502" i="5" s="1"/>
  <c r="L504" i="5"/>
  <c r="M504" i="5" s="1"/>
  <c r="L506" i="5"/>
  <c r="M506" i="5" s="1"/>
  <c r="L508" i="5"/>
  <c r="M508" i="5" s="1"/>
  <c r="L510" i="5"/>
  <c r="M510" i="5" s="1"/>
  <c r="P510" i="5" s="1"/>
  <c r="L357" i="5"/>
  <c r="M357" i="5" s="1"/>
  <c r="P357" i="5" s="1"/>
  <c r="L363" i="5"/>
  <c r="M363" i="5" s="1"/>
  <c r="L418" i="5"/>
  <c r="M418" i="5" s="1"/>
  <c r="P418" i="5" s="1"/>
  <c r="L433" i="5"/>
  <c r="M433" i="5" s="1"/>
  <c r="L441" i="5"/>
  <c r="M441" i="5" s="1"/>
  <c r="L443" i="5"/>
  <c r="M443" i="5" s="1"/>
  <c r="L458" i="5"/>
  <c r="M458" i="5" s="1"/>
  <c r="L460" i="5"/>
  <c r="M460" i="5" s="1"/>
  <c r="L483" i="5"/>
  <c r="M483" i="5" s="1"/>
  <c r="L512" i="5"/>
  <c r="M512" i="5" s="1"/>
  <c r="L421" i="5"/>
  <c r="M421" i="5" s="1"/>
  <c r="N421" i="5" s="1"/>
  <c r="L484" i="5"/>
  <c r="M484" i="5" s="1"/>
  <c r="L514" i="5"/>
  <c r="M514" i="5" s="1"/>
  <c r="L528" i="5"/>
  <c r="M528" i="5" s="1"/>
  <c r="N528" i="5" s="1"/>
  <c r="L568" i="5"/>
  <c r="M568" i="5" s="1"/>
  <c r="L577" i="5"/>
  <c r="M577" i="5" s="1"/>
  <c r="P577" i="5" s="1"/>
  <c r="L609" i="5"/>
  <c r="M609" i="5" s="1"/>
  <c r="N609" i="5" s="1"/>
  <c r="L617" i="5"/>
  <c r="M617" i="5" s="1"/>
  <c r="L639" i="5"/>
  <c r="M639" i="5" s="1"/>
  <c r="N639" i="5" s="1"/>
  <c r="L628" i="5"/>
  <c r="M628" i="5" s="1"/>
  <c r="L643" i="5"/>
  <c r="M643" i="5" s="1"/>
  <c r="L647" i="5"/>
  <c r="M647" i="5" s="1"/>
  <c r="N647" i="5" s="1"/>
  <c r="L515" i="5"/>
  <c r="M515" i="5" s="1"/>
  <c r="L525" i="5"/>
  <c r="M525" i="5" s="1"/>
  <c r="P525" i="5" s="1"/>
  <c r="L537" i="5"/>
  <c r="M537" i="5" s="1"/>
  <c r="N537" i="5" s="1"/>
  <c r="L543" i="5"/>
  <c r="M543" i="5" s="1"/>
  <c r="L556" i="5"/>
  <c r="M556" i="5" s="1"/>
  <c r="N556" i="5" s="1"/>
  <c r="L559" i="5"/>
  <c r="M559" i="5" s="1"/>
  <c r="L566" i="5"/>
  <c r="M566" i="5" s="1"/>
  <c r="N566" i="5" s="1"/>
  <c r="L575" i="5"/>
  <c r="M575" i="5" s="1"/>
  <c r="L584" i="5"/>
  <c r="M584" i="5" s="1"/>
  <c r="L586" i="5"/>
  <c r="M586" i="5" s="1"/>
  <c r="N586" i="5" s="1"/>
  <c r="L592" i="5"/>
  <c r="M592" i="5" s="1"/>
  <c r="N592" i="5" s="1"/>
  <c r="L603" i="5"/>
  <c r="M603" i="5" s="1"/>
  <c r="L605" i="5"/>
  <c r="M605" i="5" s="1"/>
  <c r="N605" i="5" s="1"/>
  <c r="L607" i="5"/>
  <c r="M607" i="5" s="1"/>
  <c r="L619" i="5"/>
  <c r="M619" i="5" s="1"/>
  <c r="L621" i="5"/>
  <c r="M621" i="5" s="1"/>
  <c r="N621" i="5" s="1"/>
  <c r="L630" i="5"/>
  <c r="M630" i="5" s="1"/>
  <c r="L641" i="5"/>
  <c r="M641" i="5" s="1"/>
  <c r="L632" i="5"/>
  <c r="M632" i="5" s="1"/>
  <c r="L636" i="5"/>
  <c r="M636" i="5" s="1"/>
  <c r="L625" i="5"/>
  <c r="M625" i="5" s="1"/>
  <c r="P625" i="5" s="1"/>
  <c r="L19" i="5"/>
  <c r="L638" i="5"/>
  <c r="M638" i="5" s="1"/>
  <c r="N638" i="5" s="1"/>
  <c r="L419" i="5"/>
  <c r="M419" i="5" s="1"/>
  <c r="L611" i="5"/>
  <c r="M611" i="5" s="1"/>
  <c r="L442" i="5"/>
  <c r="M442" i="5" s="1"/>
  <c r="L457" i="5"/>
  <c r="M457" i="5" s="1"/>
  <c r="L516" i="5"/>
  <c r="M516" i="5" s="1"/>
  <c r="N516" i="5" s="1"/>
  <c r="L521" i="5"/>
  <c r="M521" i="5" s="1"/>
  <c r="N521" i="5" s="1"/>
  <c r="L534" i="5"/>
  <c r="M534" i="5" s="1"/>
  <c r="N534" i="5" s="1"/>
  <c r="L554" i="5"/>
  <c r="M554" i="5" s="1"/>
  <c r="L573" i="5"/>
  <c r="M573" i="5" s="1"/>
  <c r="L582" i="5"/>
  <c r="M582" i="5" s="1"/>
  <c r="N582" i="5" s="1"/>
  <c r="L588" i="5"/>
  <c r="M588" i="5" s="1"/>
  <c r="L590" i="5"/>
  <c r="M590" i="5" s="1"/>
  <c r="L599" i="5"/>
  <c r="M599" i="5" s="1"/>
  <c r="L601" i="5"/>
  <c r="M601" i="5" s="1"/>
  <c r="P601" i="5" s="1"/>
  <c r="L612" i="5"/>
  <c r="M612" i="5" s="1"/>
  <c r="L614" i="5"/>
  <c r="M614" i="5" s="1"/>
  <c r="L616" i="5"/>
  <c r="M616" i="5" s="1"/>
  <c r="L623" i="5"/>
  <c r="M623" i="5" s="1"/>
  <c r="N623" i="5" s="1"/>
  <c r="L634" i="5"/>
  <c r="M634" i="5" s="1"/>
  <c r="L645" i="5"/>
  <c r="M645" i="5" s="1"/>
  <c r="N645" i="5" s="1"/>
  <c r="L536" i="5"/>
  <c r="M536" i="5" s="1"/>
  <c r="N536" i="5" s="1"/>
  <c r="L444" i="5"/>
  <c r="M444" i="5" s="1"/>
  <c r="N444" i="5" s="1"/>
  <c r="L459" i="5"/>
  <c r="M459" i="5" s="1"/>
  <c r="L526" i="5"/>
  <c r="M526" i="5" s="1"/>
  <c r="L535" i="5"/>
  <c r="M535" i="5" s="1"/>
  <c r="L541" i="5"/>
  <c r="M541" i="5" s="1"/>
  <c r="N541" i="5" s="1"/>
  <c r="L552" i="5"/>
  <c r="M552" i="5" s="1"/>
  <c r="L557" i="5"/>
  <c r="M557" i="5" s="1"/>
  <c r="N557" i="5" s="1"/>
  <c r="L562" i="5"/>
  <c r="M562" i="5" s="1"/>
  <c r="L571" i="5"/>
  <c r="M571" i="5" s="1"/>
  <c r="P571" i="5" s="1"/>
  <c r="L578" i="5"/>
  <c r="M578" i="5" s="1"/>
  <c r="L580" i="5"/>
  <c r="M580" i="5" s="1"/>
  <c r="L597" i="5"/>
  <c r="M597" i="5" s="1"/>
  <c r="L610" i="5"/>
  <c r="M610" i="5" s="1"/>
  <c r="N610" i="5" s="1"/>
  <c r="L627" i="5"/>
  <c r="M627" i="5" s="1"/>
  <c r="L375" i="5"/>
  <c r="M375" i="5" s="1"/>
  <c r="L561" i="5"/>
  <c r="M561" i="5" s="1"/>
  <c r="L581" i="5"/>
  <c r="M581" i="5" s="1"/>
  <c r="N581" i="5" s="1"/>
  <c r="L394" i="5"/>
  <c r="M394" i="5" s="1"/>
  <c r="L461" i="5"/>
  <c r="M461" i="5" s="1"/>
  <c r="N461" i="5" s="1"/>
  <c r="L532" i="5"/>
  <c r="M532" i="5" s="1"/>
  <c r="L569" i="5"/>
  <c r="M569" i="5" s="1"/>
  <c r="L576" i="5"/>
  <c r="M576" i="5" s="1"/>
  <c r="N576" i="5" s="1"/>
  <c r="L595" i="5"/>
  <c r="M595" i="5" s="1"/>
  <c r="L608" i="5"/>
  <c r="M608" i="5" s="1"/>
  <c r="L618" i="5"/>
  <c r="M618" i="5" s="1"/>
  <c r="N618" i="5" s="1"/>
  <c r="L519" i="5"/>
  <c r="M519" i="5" s="1"/>
  <c r="N519" i="5" s="1"/>
  <c r="L646" i="5"/>
  <c r="M646" i="5" s="1"/>
  <c r="N646" i="5" s="1"/>
  <c r="L432" i="5"/>
  <c r="M432" i="5" s="1"/>
  <c r="L523" i="5"/>
  <c r="M523" i="5" s="1"/>
  <c r="L547" i="5"/>
  <c r="M547" i="5" s="1"/>
  <c r="L550" i="5"/>
  <c r="M550" i="5" s="1"/>
  <c r="N550" i="5" s="1"/>
  <c r="L560" i="5"/>
  <c r="M560" i="5" s="1"/>
  <c r="L567" i="5"/>
  <c r="M567" i="5" s="1"/>
  <c r="N567" i="5" s="1"/>
  <c r="L574" i="5"/>
  <c r="M574" i="5" s="1"/>
  <c r="N574" i="5" s="1"/>
  <c r="L589" i="5"/>
  <c r="M589" i="5" s="1"/>
  <c r="N589" i="5" s="1"/>
  <c r="L591" i="5"/>
  <c r="M591" i="5" s="1"/>
  <c r="L593" i="5"/>
  <c r="M593" i="5" s="1"/>
  <c r="L602" i="5"/>
  <c r="M602" i="5" s="1"/>
  <c r="L604" i="5"/>
  <c r="M604" i="5" s="1"/>
  <c r="L606" i="5"/>
  <c r="M606" i="5" s="1"/>
  <c r="N606" i="5" s="1"/>
  <c r="L620" i="5"/>
  <c r="M620" i="5" s="1"/>
  <c r="N620" i="5" s="1"/>
  <c r="L629" i="5"/>
  <c r="M629" i="5" s="1"/>
  <c r="L640" i="5"/>
  <c r="M640" i="5" s="1"/>
  <c r="L513" i="5"/>
  <c r="M513" i="5" s="1"/>
  <c r="L558" i="5"/>
  <c r="M558" i="5" s="1"/>
  <c r="N558" i="5" s="1"/>
  <c r="L570" i="5"/>
  <c r="M570" i="5" s="1"/>
  <c r="L417" i="5"/>
  <c r="M417" i="5" s="1"/>
  <c r="L511" i="5"/>
  <c r="M511" i="5" s="1"/>
  <c r="L530" i="5"/>
  <c r="M530" i="5" s="1"/>
  <c r="N530" i="5" s="1"/>
  <c r="L539" i="5"/>
  <c r="M539" i="5" s="1"/>
  <c r="L545" i="5"/>
  <c r="M545" i="5" s="1"/>
  <c r="L563" i="5"/>
  <c r="M563" i="5" s="1"/>
  <c r="N563" i="5" s="1"/>
  <c r="L565" i="5"/>
  <c r="M565" i="5" s="1"/>
  <c r="N565" i="5" s="1"/>
  <c r="L572" i="5"/>
  <c r="M572" i="5" s="1"/>
  <c r="N572" i="5" s="1"/>
  <c r="L583" i="5"/>
  <c r="M583" i="5" s="1"/>
  <c r="N583" i="5" s="1"/>
  <c r="L613" i="5"/>
  <c r="M613" i="5" s="1"/>
  <c r="N613" i="5" s="1"/>
  <c r="L615" i="5"/>
  <c r="M615" i="5" s="1"/>
  <c r="N615" i="5" s="1"/>
  <c r="L622" i="5"/>
  <c r="M622" i="5" s="1"/>
  <c r="N622" i="5" s="1"/>
  <c r="L624" i="5"/>
  <c r="M624" i="5" s="1"/>
  <c r="N624" i="5" s="1"/>
  <c r="L631" i="5"/>
  <c r="M631" i="5" s="1"/>
  <c r="L633" i="5"/>
  <c r="M633" i="5" s="1"/>
  <c r="L635" i="5"/>
  <c r="M635" i="5" s="1"/>
  <c r="N635" i="5" s="1"/>
  <c r="L642" i="5"/>
  <c r="M642" i="5" s="1"/>
  <c r="L644" i="5"/>
  <c r="M644" i="5" s="1"/>
  <c r="L548" i="5"/>
  <c r="M548" i="5" s="1"/>
  <c r="P548" i="5" s="1"/>
  <c r="L579" i="5"/>
  <c r="M579" i="5" s="1"/>
  <c r="N579" i="5" s="1"/>
  <c r="L626" i="5"/>
  <c r="M626" i="5" s="1"/>
  <c r="L637" i="5"/>
  <c r="M637" i="5" s="1"/>
  <c r="C425" i="5"/>
  <c r="D425" i="5" s="1"/>
  <c r="E425" i="5" s="1"/>
  <c r="C427" i="5"/>
  <c r="D427" i="5" s="1"/>
  <c r="G427" i="5" s="1"/>
  <c r="C434" i="5"/>
  <c r="D434" i="5" s="1"/>
  <c r="G434" i="5" s="1"/>
  <c r="C436" i="5"/>
  <c r="D436" i="5" s="1"/>
  <c r="C453" i="5"/>
  <c r="D453" i="5" s="1"/>
  <c r="G453" i="5" s="1"/>
  <c r="C455" i="5"/>
  <c r="D455" i="5" s="1"/>
  <c r="C462" i="5"/>
  <c r="D462" i="5" s="1"/>
  <c r="C498" i="5"/>
  <c r="D498" i="5" s="1"/>
  <c r="E498" i="5" s="1"/>
  <c r="C511" i="5"/>
  <c r="D511" i="5" s="1"/>
  <c r="E511" i="5" s="1"/>
  <c r="C522" i="5"/>
  <c r="D522" i="5" s="1"/>
  <c r="E522" i="5" s="1"/>
  <c r="C524" i="5"/>
  <c r="D524" i="5" s="1"/>
  <c r="C526" i="5"/>
  <c r="D526" i="5" s="1"/>
  <c r="C528" i="5"/>
  <c r="D528" i="5" s="1"/>
  <c r="G528" i="5" s="1"/>
  <c r="C535" i="5"/>
  <c r="D535" i="5" s="1"/>
  <c r="E535" i="5" s="1"/>
  <c r="C562" i="5"/>
  <c r="D562" i="5" s="1"/>
  <c r="E562" i="5" s="1"/>
  <c r="C577" i="5"/>
  <c r="D577" i="5" s="1"/>
  <c r="E577" i="5" s="1"/>
  <c r="C579" i="5"/>
  <c r="D579" i="5" s="1"/>
  <c r="C581" i="5"/>
  <c r="D581" i="5" s="1"/>
  <c r="G581" i="5" s="1"/>
  <c r="C588" i="5"/>
  <c r="D588" i="5" s="1"/>
  <c r="E588" i="5" s="1"/>
  <c r="C599" i="5"/>
  <c r="D599" i="5" s="1"/>
  <c r="E599" i="5" s="1"/>
  <c r="C601" i="5"/>
  <c r="D601" i="5" s="1"/>
  <c r="E601" i="5" s="1"/>
  <c r="C603" i="5"/>
  <c r="D603" i="5" s="1"/>
  <c r="C618" i="5"/>
  <c r="D618" i="5" s="1"/>
  <c r="E618" i="5" s="1"/>
  <c r="C620" i="5"/>
  <c r="D620" i="5" s="1"/>
  <c r="C429" i="5"/>
  <c r="D429" i="5" s="1"/>
  <c r="C438" i="5"/>
  <c r="D438" i="5" s="1"/>
  <c r="C440" i="5"/>
  <c r="D440" i="5" s="1"/>
  <c r="C473" i="5"/>
  <c r="D473" i="5" s="1"/>
  <c r="E473" i="5" s="1"/>
  <c r="C475" i="5"/>
  <c r="D475" i="5" s="1"/>
  <c r="E475" i="5" s="1"/>
  <c r="C489" i="5"/>
  <c r="D489" i="5" s="1"/>
  <c r="C491" i="5"/>
  <c r="D491" i="5" s="1"/>
  <c r="C493" i="5"/>
  <c r="D493" i="5" s="1"/>
  <c r="C500" i="5"/>
  <c r="D500" i="5" s="1"/>
  <c r="C502" i="5"/>
  <c r="D502" i="5" s="1"/>
  <c r="G502" i="5" s="1"/>
  <c r="C504" i="5"/>
  <c r="D504" i="5" s="1"/>
  <c r="G504" i="5" s="1"/>
  <c r="C513" i="5"/>
  <c r="D513" i="5" s="1"/>
  <c r="C515" i="5"/>
  <c r="D515" i="5" s="1"/>
  <c r="G515" i="5" s="1"/>
  <c r="C517" i="5"/>
  <c r="D517" i="5" s="1"/>
  <c r="C530" i="5"/>
  <c r="D530" i="5" s="1"/>
  <c r="E530" i="5" s="1"/>
  <c r="C537" i="5"/>
  <c r="D537" i="5" s="1"/>
  <c r="E537" i="5" s="1"/>
  <c r="C539" i="5"/>
  <c r="D539" i="5" s="1"/>
  <c r="C553" i="5"/>
  <c r="D553" i="5" s="1"/>
  <c r="E553" i="5" s="1"/>
  <c r="C555" i="5"/>
  <c r="D555" i="5" s="1"/>
  <c r="E555" i="5" s="1"/>
  <c r="C557" i="5"/>
  <c r="D557" i="5" s="1"/>
  <c r="C564" i="5"/>
  <c r="D564" i="5" s="1"/>
  <c r="E564" i="5" s="1"/>
  <c r="C566" i="5"/>
  <c r="D566" i="5" s="1"/>
  <c r="C568" i="5"/>
  <c r="D568" i="5" s="1"/>
  <c r="C570" i="5"/>
  <c r="D570" i="5" s="1"/>
  <c r="E570" i="5" s="1"/>
  <c r="C572" i="5"/>
  <c r="D572" i="5" s="1"/>
  <c r="C583" i="5"/>
  <c r="D583" i="5" s="1"/>
  <c r="C590" i="5"/>
  <c r="D590" i="5" s="1"/>
  <c r="G590" i="5" s="1"/>
  <c r="C592" i="5"/>
  <c r="D592" i="5" s="1"/>
  <c r="C594" i="5"/>
  <c r="D594" i="5" s="1"/>
  <c r="E594" i="5" s="1"/>
  <c r="C605" i="5"/>
  <c r="D605" i="5" s="1"/>
  <c r="C607" i="5"/>
  <c r="D607" i="5" s="1"/>
  <c r="E607" i="5" s="1"/>
  <c r="C442" i="5"/>
  <c r="D442" i="5" s="1"/>
  <c r="C444" i="5"/>
  <c r="D444" i="5" s="1"/>
  <c r="C446" i="5"/>
  <c r="D446" i="5" s="1"/>
  <c r="C448" i="5"/>
  <c r="D448" i="5" s="1"/>
  <c r="G448" i="5" s="1"/>
  <c r="C457" i="5"/>
  <c r="D457" i="5" s="1"/>
  <c r="E457" i="5" s="1"/>
  <c r="C459" i="5"/>
  <c r="D459" i="5" s="1"/>
  <c r="E459" i="5" s="1"/>
  <c r="C464" i="5"/>
  <c r="D464" i="5" s="1"/>
  <c r="C477" i="5"/>
  <c r="D477" i="5" s="1"/>
  <c r="C482" i="5"/>
  <c r="D482" i="5" s="1"/>
  <c r="E482" i="5" s="1"/>
  <c r="C484" i="5"/>
  <c r="D484" i="5" s="1"/>
  <c r="C495" i="5"/>
  <c r="D495" i="5" s="1"/>
  <c r="C506" i="5"/>
  <c r="D506" i="5" s="1"/>
  <c r="C508" i="5"/>
  <c r="D508" i="5" s="1"/>
  <c r="C532" i="5"/>
  <c r="D532" i="5" s="1"/>
  <c r="E532" i="5" s="1"/>
  <c r="C541" i="5"/>
  <c r="D541" i="5" s="1"/>
  <c r="C546" i="5"/>
  <c r="D546" i="5" s="1"/>
  <c r="E546" i="5" s="1"/>
  <c r="C548" i="5"/>
  <c r="D548" i="5" s="1"/>
  <c r="C559" i="5"/>
  <c r="D559" i="5" s="1"/>
  <c r="C596" i="5"/>
  <c r="D596" i="5" s="1"/>
  <c r="G596" i="5" s="1"/>
  <c r="C609" i="5"/>
  <c r="D609" i="5" s="1"/>
  <c r="C611" i="5"/>
  <c r="D611" i="5" s="1"/>
  <c r="C622" i="5"/>
  <c r="D622" i="5" s="1"/>
  <c r="G622" i="5" s="1"/>
  <c r="C624" i="5"/>
  <c r="D624" i="5" s="1"/>
  <c r="C426" i="5"/>
  <c r="D426" i="5" s="1"/>
  <c r="C435" i="5"/>
  <c r="D435" i="5" s="1"/>
  <c r="C452" i="5"/>
  <c r="D452" i="5" s="1"/>
  <c r="C454" i="5"/>
  <c r="D454" i="5" s="1"/>
  <c r="C463" i="5"/>
  <c r="D463" i="5" s="1"/>
  <c r="G463" i="5" s="1"/>
  <c r="C499" i="5"/>
  <c r="D499" i="5" s="1"/>
  <c r="C510" i="5"/>
  <c r="D510" i="5" s="1"/>
  <c r="E510" i="5" s="1"/>
  <c r="C512" i="5"/>
  <c r="D512" i="5" s="1"/>
  <c r="E512" i="5" s="1"/>
  <c r="C521" i="5"/>
  <c r="D521" i="5" s="1"/>
  <c r="C523" i="5"/>
  <c r="D523" i="5" s="1"/>
  <c r="C525" i="5"/>
  <c r="D525" i="5" s="1"/>
  <c r="C527" i="5"/>
  <c r="D527" i="5" s="1"/>
  <c r="G527" i="5" s="1"/>
  <c r="C529" i="5"/>
  <c r="D529" i="5" s="1"/>
  <c r="C534" i="5"/>
  <c r="D534" i="5" s="1"/>
  <c r="C563" i="5"/>
  <c r="D563" i="5" s="1"/>
  <c r="E563" i="5" s="1"/>
  <c r="C576" i="5"/>
  <c r="D576" i="5" s="1"/>
  <c r="E576" i="5" s="1"/>
  <c r="C578" i="5"/>
  <c r="D578" i="5" s="1"/>
  <c r="C580" i="5"/>
  <c r="D580" i="5" s="1"/>
  <c r="C589" i="5"/>
  <c r="D589" i="5" s="1"/>
  <c r="C598" i="5"/>
  <c r="D598" i="5" s="1"/>
  <c r="C600" i="5"/>
  <c r="D600" i="5" s="1"/>
  <c r="E600" i="5" s="1"/>
  <c r="C602" i="5"/>
  <c r="D602" i="5" s="1"/>
  <c r="C604" i="5"/>
  <c r="D604" i="5" s="1"/>
  <c r="E604" i="5" s="1"/>
  <c r="C617" i="5"/>
  <c r="D617" i="5" s="1"/>
  <c r="E617" i="5" s="1"/>
  <c r="C619" i="5"/>
  <c r="D619" i="5" s="1"/>
  <c r="C621" i="5"/>
  <c r="D621" i="5" s="1"/>
  <c r="C428" i="5"/>
  <c r="D428" i="5" s="1"/>
  <c r="C437" i="5"/>
  <c r="D437" i="5" s="1"/>
  <c r="G437" i="5" s="1"/>
  <c r="C439" i="5"/>
  <c r="D439" i="5" s="1"/>
  <c r="C472" i="5"/>
  <c r="D472" i="5" s="1"/>
  <c r="C474" i="5"/>
  <c r="D474" i="5" s="1"/>
  <c r="G474" i="5" s="1"/>
  <c r="C481" i="5"/>
  <c r="D481" i="5" s="1"/>
  <c r="C490" i="5"/>
  <c r="D490" i="5" s="1"/>
  <c r="E490" i="5" s="1"/>
  <c r="C492" i="5"/>
  <c r="D492" i="5" s="1"/>
  <c r="C494" i="5"/>
  <c r="D494" i="5" s="1"/>
  <c r="C501" i="5"/>
  <c r="D501" i="5" s="1"/>
  <c r="C503" i="5"/>
  <c r="D503" i="5" s="1"/>
  <c r="E503" i="5" s="1"/>
  <c r="C505" i="5"/>
  <c r="D505" i="5" s="1"/>
  <c r="C514" i="5"/>
  <c r="D514" i="5" s="1"/>
  <c r="G514" i="5" s="1"/>
  <c r="C516" i="5"/>
  <c r="D516" i="5" s="1"/>
  <c r="C531" i="5"/>
  <c r="D531" i="5" s="1"/>
  <c r="C536" i="5"/>
  <c r="D536" i="5" s="1"/>
  <c r="E536" i="5" s="1"/>
  <c r="C538" i="5"/>
  <c r="D538" i="5" s="1"/>
  <c r="E538" i="5" s="1"/>
  <c r="C545" i="5"/>
  <c r="D545" i="5" s="1"/>
  <c r="C554" i="5"/>
  <c r="D554" i="5" s="1"/>
  <c r="C556" i="5"/>
  <c r="D556" i="5" s="1"/>
  <c r="C558" i="5"/>
  <c r="D558" i="5" s="1"/>
  <c r="G558" i="5" s="1"/>
  <c r="C565" i="5"/>
  <c r="D565" i="5" s="1"/>
  <c r="C567" i="5"/>
  <c r="D567" i="5" s="1"/>
  <c r="E567" i="5" s="1"/>
  <c r="C569" i="5"/>
  <c r="D569" i="5" s="1"/>
  <c r="C571" i="5"/>
  <c r="D571" i="5" s="1"/>
  <c r="C582" i="5"/>
  <c r="D582" i="5" s="1"/>
  <c r="C584" i="5"/>
  <c r="D584" i="5" s="1"/>
  <c r="C591" i="5"/>
  <c r="D591" i="5" s="1"/>
  <c r="E591" i="5" s="1"/>
  <c r="C593" i="5"/>
  <c r="D593" i="5" s="1"/>
  <c r="G593" i="5" s="1"/>
  <c r="C595" i="5"/>
  <c r="D595" i="5" s="1"/>
  <c r="C606" i="5"/>
  <c r="D606" i="5" s="1"/>
  <c r="C430" i="5"/>
  <c r="D430" i="5" s="1"/>
  <c r="C441" i="5"/>
  <c r="D441" i="5" s="1"/>
  <c r="C443" i="5"/>
  <c r="D443" i="5" s="1"/>
  <c r="C445" i="5"/>
  <c r="D445" i="5" s="1"/>
  <c r="G445" i="5" s="1"/>
  <c r="C447" i="5"/>
  <c r="D447" i="5" s="1"/>
  <c r="C449" i="5"/>
  <c r="D449" i="5" s="1"/>
  <c r="G449" i="5" s="1"/>
  <c r="C456" i="5"/>
  <c r="D456" i="5" s="1"/>
  <c r="C458" i="5"/>
  <c r="D458" i="5" s="1"/>
  <c r="C476" i="5"/>
  <c r="D476" i="5" s="1"/>
  <c r="C483" i="5"/>
  <c r="D483" i="5" s="1"/>
  <c r="C485" i="5"/>
  <c r="D485" i="5" s="1"/>
  <c r="C507" i="5"/>
  <c r="D507" i="5" s="1"/>
  <c r="C509" i="5"/>
  <c r="D509" i="5" s="1"/>
  <c r="C540" i="5"/>
  <c r="D540" i="5" s="1"/>
  <c r="E540" i="5" s="1"/>
  <c r="C547" i="5"/>
  <c r="D547" i="5" s="1"/>
  <c r="C549" i="5"/>
  <c r="D549" i="5" s="1"/>
  <c r="C608" i="5"/>
  <c r="D608" i="5" s="1"/>
  <c r="C610" i="5"/>
  <c r="D610" i="5" s="1"/>
  <c r="E610" i="5" s="1"/>
  <c r="C612" i="5"/>
  <c r="D612" i="5" s="1"/>
  <c r="L18" i="5"/>
  <c r="M18" i="5" s="1"/>
  <c r="P18" i="5" s="1"/>
  <c r="C432" i="5"/>
  <c r="D432" i="5" s="1"/>
  <c r="E432" i="5" s="1"/>
  <c r="C451" i="5"/>
  <c r="D451" i="5" s="1"/>
  <c r="G451" i="5" s="1"/>
  <c r="C460" i="5"/>
  <c r="D460" i="5" s="1"/>
  <c r="C465" i="5"/>
  <c r="D465" i="5" s="1"/>
  <c r="E465" i="5" s="1"/>
  <c r="C467" i="5"/>
  <c r="D467" i="5" s="1"/>
  <c r="C469" i="5"/>
  <c r="D469" i="5" s="1"/>
  <c r="C471" i="5"/>
  <c r="D471" i="5" s="1"/>
  <c r="G471" i="5" s="1"/>
  <c r="C478" i="5"/>
  <c r="D478" i="5" s="1"/>
  <c r="G478" i="5" s="1"/>
  <c r="C480" i="5"/>
  <c r="D480" i="5" s="1"/>
  <c r="C487" i="5"/>
  <c r="D487" i="5" s="1"/>
  <c r="E487" i="5" s="1"/>
  <c r="C496" i="5"/>
  <c r="D496" i="5" s="1"/>
  <c r="E496" i="5" s="1"/>
  <c r="C518" i="5"/>
  <c r="D518" i="5" s="1"/>
  <c r="E518" i="5" s="1"/>
  <c r="C520" i="5"/>
  <c r="D520" i="5" s="1"/>
  <c r="E520" i="5" s="1"/>
  <c r="C533" i="5"/>
  <c r="D533" i="5" s="1"/>
  <c r="C542" i="5"/>
  <c r="D542" i="5" s="1"/>
  <c r="G542" i="5" s="1"/>
  <c r="C544" i="5"/>
  <c r="D544" i="5" s="1"/>
  <c r="G544" i="5" s="1"/>
  <c r="C551" i="5"/>
  <c r="D551" i="5" s="1"/>
  <c r="C560" i="5"/>
  <c r="D560" i="5" s="1"/>
  <c r="E560" i="5" s="1"/>
  <c r="C573" i="5"/>
  <c r="D573" i="5" s="1"/>
  <c r="C575" i="5"/>
  <c r="D575" i="5" s="1"/>
  <c r="E575" i="5" s="1"/>
  <c r="C586" i="5"/>
  <c r="D586" i="5" s="1"/>
  <c r="E586" i="5" s="1"/>
  <c r="C597" i="5"/>
  <c r="D597" i="5" s="1"/>
  <c r="C470" i="5"/>
  <c r="D470" i="5" s="1"/>
  <c r="G470" i="5" s="1"/>
  <c r="C543" i="5"/>
  <c r="D543" i="5" s="1"/>
  <c r="E543" i="5" s="1"/>
  <c r="C587" i="5"/>
  <c r="D587" i="5" s="1"/>
  <c r="C615" i="5"/>
  <c r="D615" i="5" s="1"/>
  <c r="E615" i="5" s="1"/>
  <c r="C638" i="5"/>
  <c r="D638" i="5" s="1"/>
  <c r="C260" i="5"/>
  <c r="D260" i="5" s="1"/>
  <c r="C273" i="5"/>
  <c r="D273" i="5" s="1"/>
  <c r="E273" i="5" s="1"/>
  <c r="C275" i="5"/>
  <c r="D275" i="5" s="1"/>
  <c r="C282" i="5"/>
  <c r="D282" i="5" s="1"/>
  <c r="G282" i="5" s="1"/>
  <c r="C284" i="5"/>
  <c r="D284" i="5" s="1"/>
  <c r="C289" i="5"/>
  <c r="D289" i="5" s="1"/>
  <c r="E289" i="5" s="1"/>
  <c r="C296" i="5"/>
  <c r="D296" i="5" s="1"/>
  <c r="E296" i="5" s="1"/>
  <c r="C307" i="5"/>
  <c r="D307" i="5" s="1"/>
  <c r="C316" i="5"/>
  <c r="D316" i="5" s="1"/>
  <c r="C318" i="5"/>
  <c r="D318" i="5" s="1"/>
  <c r="C329" i="5"/>
  <c r="D329" i="5" s="1"/>
  <c r="E329" i="5" s="1"/>
  <c r="C331" i="5"/>
  <c r="D331" i="5" s="1"/>
  <c r="C340" i="5"/>
  <c r="D340" i="5" s="1"/>
  <c r="G340" i="5" s="1"/>
  <c r="C342" i="5"/>
  <c r="D342" i="5" s="1"/>
  <c r="C353" i="5"/>
  <c r="D353" i="5" s="1"/>
  <c r="E353" i="5" s="1"/>
  <c r="C363" i="5"/>
  <c r="D363" i="5" s="1"/>
  <c r="E363" i="5" s="1"/>
  <c r="C365" i="5"/>
  <c r="D365" i="5" s="1"/>
  <c r="C374" i="5"/>
  <c r="D374" i="5" s="1"/>
  <c r="C392" i="5"/>
  <c r="D392" i="5" s="1"/>
  <c r="E392" i="5" s="1"/>
  <c r="C401" i="5"/>
  <c r="D401" i="5" s="1"/>
  <c r="C413" i="5"/>
  <c r="D413" i="5" s="1"/>
  <c r="C420" i="5"/>
  <c r="D420" i="5" s="1"/>
  <c r="C422" i="5"/>
  <c r="D422" i="5" s="1"/>
  <c r="G422" i="5" s="1"/>
  <c r="C24" i="5"/>
  <c r="D24" i="5" s="1"/>
  <c r="C31" i="5"/>
  <c r="D31" i="5" s="1"/>
  <c r="C42" i="5"/>
  <c r="D42" i="5" s="1"/>
  <c r="E42" i="5" s="1"/>
  <c r="C49" i="5"/>
  <c r="D49" i="5" s="1"/>
  <c r="E49" i="5" s="1"/>
  <c r="C59" i="5"/>
  <c r="D59" i="5" s="1"/>
  <c r="G59" i="5" s="1"/>
  <c r="C61" i="5"/>
  <c r="D61" i="5" s="1"/>
  <c r="G61" i="5" s="1"/>
  <c r="C63" i="5"/>
  <c r="D63" i="5" s="1"/>
  <c r="E63" i="5" s="1"/>
  <c r="C68" i="5"/>
  <c r="D68" i="5" s="1"/>
  <c r="E68" i="5" s="1"/>
  <c r="C70" i="5"/>
  <c r="D70" i="5" s="1"/>
  <c r="C77" i="5"/>
  <c r="D77" i="5" s="1"/>
  <c r="C79" i="5"/>
  <c r="D79" i="5" s="1"/>
  <c r="C92" i="5"/>
  <c r="D92" i="5" s="1"/>
  <c r="E92" i="5" s="1"/>
  <c r="C94" i="5"/>
  <c r="D94" i="5" s="1"/>
  <c r="C486" i="5"/>
  <c r="D486" i="5" s="1"/>
  <c r="C574" i="5"/>
  <c r="D574" i="5" s="1"/>
  <c r="C627" i="5"/>
  <c r="D627" i="5" s="1"/>
  <c r="E627" i="5" s="1"/>
  <c r="C488" i="5"/>
  <c r="D488" i="5" s="1"/>
  <c r="C561" i="5"/>
  <c r="D561" i="5" s="1"/>
  <c r="E561" i="5" s="1"/>
  <c r="C616" i="5"/>
  <c r="D616" i="5" s="1"/>
  <c r="E616" i="5" s="1"/>
  <c r="C635" i="5"/>
  <c r="D635" i="5" s="1"/>
  <c r="C264" i="5"/>
  <c r="D264" i="5" s="1"/>
  <c r="E264" i="5" s="1"/>
  <c r="C279" i="5"/>
  <c r="D279" i="5" s="1"/>
  <c r="C288" i="5"/>
  <c r="D288" i="5" s="1"/>
  <c r="C293" i="5"/>
  <c r="D293" i="5" s="1"/>
  <c r="E293" i="5" s="1"/>
  <c r="C302" i="5"/>
  <c r="D302" i="5" s="1"/>
  <c r="C322" i="5"/>
  <c r="D322" i="5" s="1"/>
  <c r="E322" i="5" s="1"/>
  <c r="C335" i="5"/>
  <c r="D335" i="5" s="1"/>
  <c r="C346" i="5"/>
  <c r="D346" i="5" s="1"/>
  <c r="E346" i="5" s="1"/>
  <c r="C357" i="5"/>
  <c r="D357" i="5" s="1"/>
  <c r="C369" i="5"/>
  <c r="D369" i="5" s="1"/>
  <c r="C378" i="5"/>
  <c r="D378" i="5" s="1"/>
  <c r="C380" i="5"/>
  <c r="D380" i="5" s="1"/>
  <c r="G380" i="5" s="1"/>
  <c r="C382" i="5"/>
  <c r="D382" i="5" s="1"/>
  <c r="C387" i="5"/>
  <c r="D387" i="5" s="1"/>
  <c r="E387" i="5" s="1"/>
  <c r="C389" i="5"/>
  <c r="D389" i="5" s="1"/>
  <c r="C391" i="5"/>
  <c r="D391" i="5" s="1"/>
  <c r="C396" i="5"/>
  <c r="D396" i="5" s="1"/>
  <c r="C398" i="5"/>
  <c r="D398" i="5" s="1"/>
  <c r="G398" i="5" s="1"/>
  <c r="C405" i="5"/>
  <c r="D405" i="5" s="1"/>
  <c r="C415" i="5"/>
  <c r="D415" i="5" s="1"/>
  <c r="G415" i="5" s="1"/>
  <c r="C431" i="5"/>
  <c r="D431" i="5" s="1"/>
  <c r="E431" i="5" s="1"/>
  <c r="C461" i="5"/>
  <c r="D461" i="5" s="1"/>
  <c r="C519" i="5"/>
  <c r="D519" i="5" s="1"/>
  <c r="E519" i="5" s="1"/>
  <c r="C633" i="5"/>
  <c r="D633" i="5" s="1"/>
  <c r="C646" i="5"/>
  <c r="D646" i="5" s="1"/>
  <c r="C259" i="5"/>
  <c r="D259" i="5" s="1"/>
  <c r="C266" i="5"/>
  <c r="D266" i="5" s="1"/>
  <c r="C268" i="5"/>
  <c r="D268" i="5" s="1"/>
  <c r="G268" i="5" s="1"/>
  <c r="C270" i="5"/>
  <c r="D270" i="5" s="1"/>
  <c r="C272" i="5"/>
  <c r="D272" i="5" s="1"/>
  <c r="C281" i="5"/>
  <c r="D281" i="5" s="1"/>
  <c r="C295" i="5"/>
  <c r="D295" i="5" s="1"/>
  <c r="C304" i="5"/>
  <c r="D304" i="5" s="1"/>
  <c r="G304" i="5" s="1"/>
  <c r="C313" i="5"/>
  <c r="D313" i="5" s="1"/>
  <c r="C315" i="5"/>
  <c r="D315" i="5" s="1"/>
  <c r="E315" i="5" s="1"/>
  <c r="C324" i="5"/>
  <c r="D324" i="5" s="1"/>
  <c r="E324" i="5" s="1"/>
  <c r="C326" i="5"/>
  <c r="D326" i="5" s="1"/>
  <c r="C328" i="5"/>
  <c r="D328" i="5" s="1"/>
  <c r="C337" i="5"/>
  <c r="D337" i="5" s="1"/>
  <c r="C339" i="5"/>
  <c r="D339" i="5" s="1"/>
  <c r="C348" i="5"/>
  <c r="D348" i="5" s="1"/>
  <c r="G348" i="5" s="1"/>
  <c r="C350" i="5"/>
  <c r="D350" i="5" s="1"/>
  <c r="G350" i="5" s="1"/>
  <c r="C352" i="5"/>
  <c r="D352" i="5" s="1"/>
  <c r="C371" i="5"/>
  <c r="D371" i="5" s="1"/>
  <c r="E371" i="5" s="1"/>
  <c r="C373" i="5"/>
  <c r="D373" i="5" s="1"/>
  <c r="C400" i="5"/>
  <c r="D400" i="5" s="1"/>
  <c r="E400" i="5" s="1"/>
  <c r="C407" i="5"/>
  <c r="D407" i="5" s="1"/>
  <c r="C410" i="5"/>
  <c r="D410" i="5" s="1"/>
  <c r="E410" i="5" s="1"/>
  <c r="C417" i="5"/>
  <c r="D417" i="5" s="1"/>
  <c r="E417" i="5" s="1"/>
  <c r="C419" i="5"/>
  <c r="D419" i="5" s="1"/>
  <c r="E419" i="5" s="1"/>
  <c r="C424" i="5"/>
  <c r="D424" i="5" s="1"/>
  <c r="C21" i="5"/>
  <c r="D21" i="5" s="1"/>
  <c r="E21" i="5" s="1"/>
  <c r="C23" i="5"/>
  <c r="D23" i="5" s="1"/>
  <c r="C30" i="5"/>
  <c r="D30" i="5" s="1"/>
  <c r="C41" i="5"/>
  <c r="D41" i="5" s="1"/>
  <c r="E41" i="5" s="1"/>
  <c r="C56" i="5"/>
  <c r="D56" i="5" s="1"/>
  <c r="C58" i="5"/>
  <c r="D58" i="5" s="1"/>
  <c r="E58" i="5" s="1"/>
  <c r="C65" i="5"/>
  <c r="D65" i="5" s="1"/>
  <c r="E65" i="5" s="1"/>
  <c r="C433" i="5"/>
  <c r="D433" i="5" s="1"/>
  <c r="E433" i="5" s="1"/>
  <c r="C550" i="5"/>
  <c r="D550" i="5" s="1"/>
  <c r="G550" i="5" s="1"/>
  <c r="C625" i="5"/>
  <c r="D625" i="5" s="1"/>
  <c r="E625" i="5" s="1"/>
  <c r="C628" i="5"/>
  <c r="D628" i="5" s="1"/>
  <c r="C637" i="5"/>
  <c r="D637" i="5" s="1"/>
  <c r="C639" i="5"/>
  <c r="D639" i="5" s="1"/>
  <c r="E639" i="5" s="1"/>
  <c r="C261" i="5"/>
  <c r="D261" i="5" s="1"/>
  <c r="E261" i="5" s="1"/>
  <c r="C274" i="5"/>
  <c r="D274" i="5" s="1"/>
  <c r="C283" i="5"/>
  <c r="D283" i="5" s="1"/>
  <c r="E283" i="5" s="1"/>
  <c r="C285" i="5"/>
  <c r="D285" i="5" s="1"/>
  <c r="E285" i="5" s="1"/>
  <c r="C297" i="5"/>
  <c r="D297" i="5" s="1"/>
  <c r="C306" i="5"/>
  <c r="D306" i="5" s="1"/>
  <c r="E306" i="5" s="1"/>
  <c r="C317" i="5"/>
  <c r="D317" i="5" s="1"/>
  <c r="C319" i="5"/>
  <c r="D319" i="5" s="1"/>
  <c r="C330" i="5"/>
  <c r="D330" i="5" s="1"/>
  <c r="C341" i="5"/>
  <c r="D341" i="5" s="1"/>
  <c r="G341" i="5" s="1"/>
  <c r="C359" i="5"/>
  <c r="D359" i="5" s="1"/>
  <c r="C362" i="5"/>
  <c r="D362" i="5" s="1"/>
  <c r="G362" i="5" s="1"/>
  <c r="C364" i="5"/>
  <c r="D364" i="5" s="1"/>
  <c r="C375" i="5"/>
  <c r="D375" i="5" s="1"/>
  <c r="C384" i="5"/>
  <c r="D384" i="5" s="1"/>
  <c r="E384" i="5" s="1"/>
  <c r="C412" i="5"/>
  <c r="D412" i="5" s="1"/>
  <c r="C414" i="5"/>
  <c r="D414" i="5" s="1"/>
  <c r="G414" i="5" s="1"/>
  <c r="C421" i="5"/>
  <c r="D421" i="5" s="1"/>
  <c r="G421" i="5" s="1"/>
  <c r="C25" i="5"/>
  <c r="D25" i="5" s="1"/>
  <c r="E25" i="5" s="1"/>
  <c r="C43" i="5"/>
  <c r="D43" i="5" s="1"/>
  <c r="E43" i="5" s="1"/>
  <c r="C48" i="5"/>
  <c r="D48" i="5" s="1"/>
  <c r="C450" i="5"/>
  <c r="D450" i="5" s="1"/>
  <c r="C479" i="5"/>
  <c r="D479" i="5" s="1"/>
  <c r="C552" i="5"/>
  <c r="D552" i="5" s="1"/>
  <c r="C631" i="5"/>
  <c r="D631" i="5" s="1"/>
  <c r="C641" i="5"/>
  <c r="D641" i="5" s="1"/>
  <c r="C643" i="5"/>
  <c r="D643" i="5" s="1"/>
  <c r="C645" i="5"/>
  <c r="D645" i="5" s="1"/>
  <c r="G645" i="5" s="1"/>
  <c r="C276" i="5"/>
  <c r="D276" i="5" s="1"/>
  <c r="C278" i="5"/>
  <c r="D278" i="5" s="1"/>
  <c r="C287" i="5"/>
  <c r="D287" i="5" s="1"/>
  <c r="C290" i="5"/>
  <c r="D290" i="5" s="1"/>
  <c r="C299" i="5"/>
  <c r="D299" i="5" s="1"/>
  <c r="C301" i="5"/>
  <c r="D301" i="5" s="1"/>
  <c r="G301" i="5" s="1"/>
  <c r="C308" i="5"/>
  <c r="D308" i="5" s="1"/>
  <c r="C310" i="5"/>
  <c r="D310" i="5" s="1"/>
  <c r="E310" i="5" s="1"/>
  <c r="C332" i="5"/>
  <c r="D332" i="5" s="1"/>
  <c r="C343" i="5"/>
  <c r="D343" i="5" s="1"/>
  <c r="C354" i="5"/>
  <c r="D354" i="5" s="1"/>
  <c r="E354" i="5" s="1"/>
  <c r="C366" i="5"/>
  <c r="D366" i="5" s="1"/>
  <c r="C368" i="5"/>
  <c r="D368" i="5" s="1"/>
  <c r="G368" i="5" s="1"/>
  <c r="C393" i="5"/>
  <c r="D393" i="5" s="1"/>
  <c r="C395" i="5"/>
  <c r="D395" i="5" s="1"/>
  <c r="C402" i="5"/>
  <c r="D402" i="5" s="1"/>
  <c r="E402" i="5" s="1"/>
  <c r="C27" i="5"/>
  <c r="D27" i="5" s="1"/>
  <c r="C32" i="5"/>
  <c r="D32" i="5" s="1"/>
  <c r="C34" i="5"/>
  <c r="D34" i="5" s="1"/>
  <c r="E34" i="5" s="1"/>
  <c r="C466" i="5"/>
  <c r="D466" i="5" s="1"/>
  <c r="C613" i="5"/>
  <c r="D613" i="5" s="1"/>
  <c r="C623" i="5"/>
  <c r="D623" i="5" s="1"/>
  <c r="C626" i="5"/>
  <c r="D626" i="5" s="1"/>
  <c r="E626" i="5" s="1"/>
  <c r="C634" i="5"/>
  <c r="D634" i="5" s="1"/>
  <c r="E634" i="5" s="1"/>
  <c r="C636" i="5"/>
  <c r="D636" i="5" s="1"/>
  <c r="C263" i="5"/>
  <c r="D263" i="5" s="1"/>
  <c r="C265" i="5"/>
  <c r="D265" i="5" s="1"/>
  <c r="C280" i="5"/>
  <c r="D280" i="5" s="1"/>
  <c r="C292" i="5"/>
  <c r="D292" i="5" s="1"/>
  <c r="G292" i="5" s="1"/>
  <c r="C303" i="5"/>
  <c r="D303" i="5" s="1"/>
  <c r="C321" i="5"/>
  <c r="D321" i="5" s="1"/>
  <c r="C323" i="5"/>
  <c r="D323" i="5" s="1"/>
  <c r="E323" i="5" s="1"/>
  <c r="C334" i="5"/>
  <c r="D334" i="5" s="1"/>
  <c r="C336" i="5"/>
  <c r="D336" i="5" s="1"/>
  <c r="E336" i="5" s="1"/>
  <c r="C345" i="5"/>
  <c r="D345" i="5" s="1"/>
  <c r="E345" i="5" s="1"/>
  <c r="C347" i="5"/>
  <c r="D347" i="5" s="1"/>
  <c r="C356" i="5"/>
  <c r="D356" i="5" s="1"/>
  <c r="E356" i="5" s="1"/>
  <c r="C358" i="5"/>
  <c r="D358" i="5" s="1"/>
  <c r="C377" i="5"/>
  <c r="D377" i="5" s="1"/>
  <c r="E377" i="5" s="1"/>
  <c r="C379" i="5"/>
  <c r="D379" i="5" s="1"/>
  <c r="E379" i="5" s="1"/>
  <c r="C381" i="5"/>
  <c r="D381" i="5" s="1"/>
  <c r="C386" i="5"/>
  <c r="D386" i="5" s="1"/>
  <c r="E386" i="5" s="1"/>
  <c r="C388" i="5"/>
  <c r="D388" i="5" s="1"/>
  <c r="C390" i="5"/>
  <c r="D390" i="5" s="1"/>
  <c r="C397" i="5"/>
  <c r="D397" i="5" s="1"/>
  <c r="C399" i="5"/>
  <c r="D399" i="5" s="1"/>
  <c r="G399" i="5" s="1"/>
  <c r="C404" i="5"/>
  <c r="D404" i="5" s="1"/>
  <c r="C423" i="5"/>
  <c r="D423" i="5" s="1"/>
  <c r="E423" i="5" s="1"/>
  <c r="C36" i="5"/>
  <c r="D36" i="5" s="1"/>
  <c r="C38" i="5"/>
  <c r="D38" i="5" s="1"/>
  <c r="C40" i="5"/>
  <c r="D40" i="5" s="1"/>
  <c r="E40" i="5" s="1"/>
  <c r="C45" i="5"/>
  <c r="D45" i="5" s="1"/>
  <c r="C468" i="5"/>
  <c r="D468" i="5" s="1"/>
  <c r="G468" i="5" s="1"/>
  <c r="C497" i="5"/>
  <c r="D497" i="5" s="1"/>
  <c r="E497" i="5" s="1"/>
  <c r="C585" i="5"/>
  <c r="D585" i="5" s="1"/>
  <c r="E585" i="5" s="1"/>
  <c r="C614" i="5"/>
  <c r="D614" i="5" s="1"/>
  <c r="G614" i="5" s="1"/>
  <c r="C629" i="5"/>
  <c r="D629" i="5" s="1"/>
  <c r="C632" i="5"/>
  <c r="D632" i="5" s="1"/>
  <c r="C647" i="5"/>
  <c r="D647" i="5" s="1"/>
  <c r="E647" i="5" s="1"/>
  <c r="C267" i="5"/>
  <c r="D267" i="5" s="1"/>
  <c r="C269" i="5"/>
  <c r="D269" i="5" s="1"/>
  <c r="G269" i="5" s="1"/>
  <c r="C271" i="5"/>
  <c r="D271" i="5" s="1"/>
  <c r="E271" i="5" s="1"/>
  <c r="C294" i="5"/>
  <c r="D294" i="5" s="1"/>
  <c r="C305" i="5"/>
  <c r="D305" i="5" s="1"/>
  <c r="E305" i="5" s="1"/>
  <c r="C312" i="5"/>
  <c r="D312" i="5" s="1"/>
  <c r="E312" i="5" s="1"/>
  <c r="C314" i="5"/>
  <c r="D314" i="5" s="1"/>
  <c r="E314" i="5" s="1"/>
  <c r="C325" i="5"/>
  <c r="D325" i="5" s="1"/>
  <c r="C327" i="5"/>
  <c r="D327" i="5" s="1"/>
  <c r="C338" i="5"/>
  <c r="D338" i="5" s="1"/>
  <c r="E338" i="5" s="1"/>
  <c r="C349" i="5"/>
  <c r="D349" i="5" s="1"/>
  <c r="C351" i="5"/>
  <c r="D351" i="5" s="1"/>
  <c r="C361" i="5"/>
  <c r="D361" i="5" s="1"/>
  <c r="E361" i="5" s="1"/>
  <c r="C370" i="5"/>
  <c r="D370" i="5" s="1"/>
  <c r="E370" i="5" s="1"/>
  <c r="C372" i="5"/>
  <c r="D372" i="5" s="1"/>
  <c r="C383" i="5"/>
  <c r="D383" i="5" s="1"/>
  <c r="C406" i="5"/>
  <c r="D406" i="5" s="1"/>
  <c r="C409" i="5"/>
  <c r="D409" i="5" s="1"/>
  <c r="C411" i="5"/>
  <c r="D411" i="5" s="1"/>
  <c r="C416" i="5"/>
  <c r="D416" i="5" s="1"/>
  <c r="E416" i="5" s="1"/>
  <c r="C418" i="5"/>
  <c r="D418" i="5" s="1"/>
  <c r="E418" i="5" s="1"/>
  <c r="C20" i="5"/>
  <c r="D20" i="5" s="1"/>
  <c r="C22" i="5"/>
  <c r="D22" i="5" s="1"/>
  <c r="C29" i="5"/>
  <c r="D29" i="5" s="1"/>
  <c r="C255" i="5"/>
  <c r="D255" i="5" s="1"/>
  <c r="E255" i="5" s="1"/>
  <c r="F19" i="5"/>
  <c r="F258" i="5"/>
  <c r="F256" i="5"/>
  <c r="I252" i="5"/>
  <c r="C251" i="5"/>
  <c r="D251" i="5" s="1"/>
  <c r="E251" i="5" s="1"/>
  <c r="C249" i="5"/>
  <c r="D249" i="5" s="1"/>
  <c r="H245" i="5"/>
  <c r="F242" i="5"/>
  <c r="I240" i="5"/>
  <c r="C239" i="5"/>
  <c r="D239" i="5" s="1"/>
  <c r="G239" i="5" s="1"/>
  <c r="F235" i="5"/>
  <c r="H233" i="5"/>
  <c r="I231" i="5"/>
  <c r="F230" i="5"/>
  <c r="F228" i="5"/>
  <c r="F226" i="5"/>
  <c r="C225" i="5"/>
  <c r="D225" i="5" s="1"/>
  <c r="G225" i="5" s="1"/>
  <c r="C223" i="5"/>
  <c r="D223" i="5" s="1"/>
  <c r="G223" i="5" s="1"/>
  <c r="F221" i="5"/>
  <c r="F219" i="5"/>
  <c r="H217" i="5"/>
  <c r="I215" i="5"/>
  <c r="F212" i="5"/>
  <c r="F210" i="5"/>
  <c r="I208" i="5"/>
  <c r="C207" i="5"/>
  <c r="D207" i="5" s="1"/>
  <c r="G207" i="5" s="1"/>
  <c r="C205" i="5"/>
  <c r="D205" i="5" s="1"/>
  <c r="F201" i="5"/>
  <c r="I199" i="5"/>
  <c r="I197" i="5"/>
  <c r="I195" i="5"/>
  <c r="C194" i="5"/>
  <c r="D194" i="5" s="1"/>
  <c r="E194" i="5" s="1"/>
  <c r="H190" i="5"/>
  <c r="H188" i="5"/>
  <c r="I186" i="5"/>
  <c r="C185" i="5"/>
  <c r="D185" i="5" s="1"/>
  <c r="E185" i="5" s="1"/>
  <c r="C183" i="5"/>
  <c r="D183" i="5" s="1"/>
  <c r="F181" i="5"/>
  <c r="F179" i="5"/>
  <c r="H177" i="5"/>
  <c r="I175" i="5"/>
  <c r="C174" i="5"/>
  <c r="D174" i="5" s="1"/>
  <c r="G174" i="5" s="1"/>
  <c r="C172" i="5"/>
  <c r="D172" i="5" s="1"/>
  <c r="E172" i="5" s="1"/>
  <c r="F170" i="5"/>
  <c r="I168" i="5"/>
  <c r="H165" i="5"/>
  <c r="H163" i="5"/>
  <c r="C162" i="5"/>
  <c r="D162" i="5" s="1"/>
  <c r="E162" i="5" s="1"/>
  <c r="F160" i="5"/>
  <c r="H158" i="5"/>
  <c r="H156" i="5"/>
  <c r="I154" i="5"/>
  <c r="C153" i="5"/>
  <c r="D153" i="5" s="1"/>
  <c r="E153" i="5" s="1"/>
  <c r="C151" i="5"/>
  <c r="D151" i="5" s="1"/>
  <c r="C149" i="5"/>
  <c r="D149" i="5" s="1"/>
  <c r="C147" i="5"/>
  <c r="D147" i="5" s="1"/>
  <c r="F143" i="5"/>
  <c r="H141" i="5"/>
  <c r="H139" i="5"/>
  <c r="I137" i="5"/>
  <c r="H134" i="5"/>
  <c r="I132" i="5"/>
  <c r="I130" i="5"/>
  <c r="H127" i="5"/>
  <c r="F124" i="5"/>
  <c r="F122" i="5"/>
  <c r="H120" i="5"/>
  <c r="H118" i="5"/>
  <c r="I116" i="5"/>
  <c r="C115" i="5"/>
  <c r="D115" i="5" s="1"/>
  <c r="E115" i="5" s="1"/>
  <c r="F113" i="5"/>
  <c r="I111" i="5"/>
  <c r="C110" i="5"/>
  <c r="D110" i="5" s="1"/>
  <c r="G110" i="5" s="1"/>
  <c r="C108" i="5"/>
  <c r="D108" i="5" s="1"/>
  <c r="E108" i="5" s="1"/>
  <c r="F106" i="5"/>
  <c r="I104" i="5"/>
  <c r="C103" i="5"/>
  <c r="D103" i="5" s="1"/>
  <c r="C101" i="5"/>
  <c r="D101" i="5" s="1"/>
  <c r="C99" i="5"/>
  <c r="D99" i="5" s="1"/>
  <c r="E99" i="5" s="1"/>
  <c r="C93" i="5"/>
  <c r="D93" i="5" s="1"/>
  <c r="C91" i="5"/>
  <c r="D91" i="5" s="1"/>
  <c r="E91" i="5" s="1"/>
  <c r="C89" i="5"/>
  <c r="D89" i="5" s="1"/>
  <c r="E89" i="5" s="1"/>
  <c r="C87" i="5"/>
  <c r="D87" i="5" s="1"/>
  <c r="H84" i="5"/>
  <c r="F82" i="5"/>
  <c r="C80" i="5"/>
  <c r="D80" i="5" s="1"/>
  <c r="C78" i="5"/>
  <c r="D78" i="5" s="1"/>
  <c r="I75" i="5"/>
  <c r="I73" i="5"/>
  <c r="I71" i="5"/>
  <c r="I69" i="5"/>
  <c r="H67" i="5"/>
  <c r="F65" i="5"/>
  <c r="H60" i="5"/>
  <c r="H55" i="5"/>
  <c r="F53" i="5"/>
  <c r="I50" i="5"/>
  <c r="F47" i="5"/>
  <c r="H43" i="5"/>
  <c r="I38" i="5"/>
  <c r="F24" i="5"/>
  <c r="F411" i="5"/>
  <c r="I397" i="5"/>
  <c r="F383" i="5"/>
  <c r="I368" i="5"/>
  <c r="C355" i="5"/>
  <c r="D355" i="5" s="1"/>
  <c r="F340" i="5"/>
  <c r="H325" i="5"/>
  <c r="C311" i="5"/>
  <c r="D311" i="5" s="1"/>
  <c r="F296" i="5"/>
  <c r="F282" i="5"/>
  <c r="H267" i="5"/>
  <c r="C642" i="5"/>
  <c r="D642" i="5" s="1"/>
  <c r="H255" i="5"/>
  <c r="H227" i="5"/>
  <c r="H202" i="5"/>
  <c r="H191" i="5"/>
  <c r="H180" i="5"/>
  <c r="H135" i="5"/>
  <c r="H121" i="5"/>
  <c r="C258" i="5"/>
  <c r="D258" i="5" s="1"/>
  <c r="C256" i="5"/>
  <c r="D256" i="5" s="1"/>
  <c r="F254" i="5"/>
  <c r="H252" i="5"/>
  <c r="I250" i="5"/>
  <c r="I248" i="5"/>
  <c r="C247" i="5"/>
  <c r="D247" i="5" s="1"/>
  <c r="F245" i="5"/>
  <c r="C244" i="5"/>
  <c r="D244" i="5" s="1"/>
  <c r="E244" i="5" s="1"/>
  <c r="H240" i="5"/>
  <c r="I238" i="5"/>
  <c r="C237" i="5"/>
  <c r="D237" i="5" s="1"/>
  <c r="F233" i="5"/>
  <c r="H231" i="5"/>
  <c r="C230" i="5"/>
  <c r="D230" i="5" s="1"/>
  <c r="E230" i="5" s="1"/>
  <c r="C228" i="5"/>
  <c r="D228" i="5" s="1"/>
  <c r="I224" i="5"/>
  <c r="I222" i="5"/>
  <c r="C221" i="5"/>
  <c r="D221" i="5" s="1"/>
  <c r="C219" i="5"/>
  <c r="D219" i="5" s="1"/>
  <c r="F217" i="5"/>
  <c r="H215" i="5"/>
  <c r="C214" i="5"/>
  <c r="D214" i="5" s="1"/>
  <c r="C212" i="5"/>
  <c r="D212" i="5" s="1"/>
  <c r="E212" i="5" s="1"/>
  <c r="C210" i="5"/>
  <c r="D210" i="5" s="1"/>
  <c r="E210" i="5" s="1"/>
  <c r="H208" i="5"/>
  <c r="I206" i="5"/>
  <c r="I204" i="5"/>
  <c r="C203" i="5"/>
  <c r="D203" i="5" s="1"/>
  <c r="E203" i="5" s="1"/>
  <c r="H199" i="5"/>
  <c r="H197" i="5"/>
  <c r="H195" i="5"/>
  <c r="I193" i="5"/>
  <c r="C192" i="5"/>
  <c r="D192" i="5" s="1"/>
  <c r="E192" i="5" s="1"/>
  <c r="F190" i="5"/>
  <c r="F188" i="5"/>
  <c r="H186" i="5"/>
  <c r="I184" i="5"/>
  <c r="I182" i="5"/>
  <c r="C181" i="5"/>
  <c r="D181" i="5" s="1"/>
  <c r="F177" i="5"/>
  <c r="H175" i="5"/>
  <c r="I173" i="5"/>
  <c r="I171" i="5"/>
  <c r="H168" i="5"/>
  <c r="F165" i="5"/>
  <c r="F163" i="5"/>
  <c r="I161" i="5"/>
  <c r="C160" i="5"/>
  <c r="D160" i="5" s="1"/>
  <c r="F158" i="5"/>
  <c r="F156" i="5"/>
  <c r="H154" i="5"/>
  <c r="I152" i="5"/>
  <c r="I150" i="5"/>
  <c r="I148" i="5"/>
  <c r="I146" i="5"/>
  <c r="C145" i="5"/>
  <c r="D145" i="5" s="1"/>
  <c r="E145" i="5" s="1"/>
  <c r="F141" i="5"/>
  <c r="F139" i="5"/>
  <c r="H137" i="5"/>
  <c r="C136" i="5"/>
  <c r="D136" i="5" s="1"/>
  <c r="E136" i="5" s="1"/>
  <c r="F134" i="5"/>
  <c r="H132" i="5"/>
  <c r="H130" i="5"/>
  <c r="C129" i="5"/>
  <c r="D129" i="5" s="1"/>
  <c r="E129" i="5" s="1"/>
  <c r="F127" i="5"/>
  <c r="C126" i="5"/>
  <c r="D126" i="5" s="1"/>
  <c r="C124" i="5"/>
  <c r="D124" i="5" s="1"/>
  <c r="E124" i="5" s="1"/>
  <c r="C122" i="5"/>
  <c r="D122" i="5" s="1"/>
  <c r="F120" i="5"/>
  <c r="F118" i="5"/>
  <c r="H116" i="5"/>
  <c r="I114" i="5"/>
  <c r="H111" i="5"/>
  <c r="I109" i="5"/>
  <c r="I107" i="5"/>
  <c r="H104" i="5"/>
  <c r="I102" i="5"/>
  <c r="I100" i="5"/>
  <c r="I98" i="5"/>
  <c r="C97" i="5"/>
  <c r="D97" i="5" s="1"/>
  <c r="E97" i="5" s="1"/>
  <c r="C95" i="5"/>
  <c r="D95" i="5" s="1"/>
  <c r="I92" i="5"/>
  <c r="I90" i="5"/>
  <c r="I88" i="5"/>
  <c r="H86" i="5"/>
  <c r="F84" i="5"/>
  <c r="C82" i="5"/>
  <c r="D82" i="5" s="1"/>
  <c r="E82" i="5" s="1"/>
  <c r="I79" i="5"/>
  <c r="I77" i="5"/>
  <c r="H75" i="5"/>
  <c r="H73" i="5"/>
  <c r="F71" i="5"/>
  <c r="H69" i="5"/>
  <c r="F67" i="5"/>
  <c r="I64" i="5"/>
  <c r="I62" i="5"/>
  <c r="F60" i="5"/>
  <c r="I57" i="5"/>
  <c r="E55" i="5"/>
  <c r="C53" i="5"/>
  <c r="D53" i="5" s="1"/>
  <c r="G53" i="5" s="1"/>
  <c r="F50" i="5"/>
  <c r="C47" i="5"/>
  <c r="D47" i="5" s="1"/>
  <c r="H42" i="5"/>
  <c r="C37" i="5"/>
  <c r="D37" i="5" s="1"/>
  <c r="G37" i="5" s="1"/>
  <c r="I29" i="5"/>
  <c r="I22" i="5"/>
  <c r="H420" i="5"/>
  <c r="H409" i="5"/>
  <c r="I395" i="5"/>
  <c r="I381" i="5"/>
  <c r="C367" i="5"/>
  <c r="D367" i="5" s="1"/>
  <c r="H338" i="5"/>
  <c r="H323" i="5"/>
  <c r="C309" i="5"/>
  <c r="D309" i="5" s="1"/>
  <c r="G309" i="5" s="1"/>
  <c r="H294" i="5"/>
  <c r="H280" i="5"/>
  <c r="C640" i="5"/>
  <c r="D640" i="5" s="1"/>
  <c r="H218" i="5"/>
  <c r="H144" i="5"/>
  <c r="H123" i="5"/>
  <c r="P33" i="5"/>
  <c r="P41" i="5"/>
  <c r="P49" i="5"/>
  <c r="P57" i="5"/>
  <c r="P73" i="5"/>
  <c r="P89" i="5"/>
  <c r="P97" i="5"/>
  <c r="P121" i="5"/>
  <c r="P129" i="5"/>
  <c r="P145" i="5"/>
  <c r="P153" i="5"/>
  <c r="P161" i="5"/>
  <c r="P209" i="5"/>
  <c r="P217" i="5"/>
  <c r="P225" i="5"/>
  <c r="P233" i="5"/>
  <c r="P241" i="5"/>
  <c r="P249" i="5"/>
  <c r="P257" i="5"/>
  <c r="P265" i="5"/>
  <c r="P281" i="5"/>
  <c r="P305" i="5"/>
  <c r="P321" i="5"/>
  <c r="P329" i="5"/>
  <c r="P337" i="5"/>
  <c r="P345" i="5"/>
  <c r="P353" i="5"/>
  <c r="P361" i="5"/>
  <c r="P385" i="5"/>
  <c r="P393" i="5"/>
  <c r="P425" i="5"/>
  <c r="P433" i="5"/>
  <c r="P441" i="5"/>
  <c r="P449" i="5"/>
  <c r="P473" i="5"/>
  <c r="P481" i="5"/>
  <c r="P26" i="5"/>
  <c r="P34" i="5"/>
  <c r="P42" i="5"/>
  <c r="P58" i="5"/>
  <c r="P66" i="5"/>
  <c r="P82" i="5"/>
  <c r="P90" i="5"/>
  <c r="P98" i="5"/>
  <c r="P106" i="5"/>
  <c r="P114" i="5"/>
  <c r="P130" i="5"/>
  <c r="P138" i="5"/>
  <c r="P146" i="5"/>
  <c r="P154" i="5"/>
  <c r="P162" i="5"/>
  <c r="P186" i="5"/>
  <c r="P194" i="5"/>
  <c r="P210" i="5"/>
  <c r="P226" i="5"/>
  <c r="P250" i="5"/>
  <c r="P266" i="5"/>
  <c r="P274" i="5"/>
  <c r="P290" i="5"/>
  <c r="P314" i="5"/>
  <c r="P322" i="5"/>
  <c r="P330" i="5"/>
  <c r="P338" i="5"/>
  <c r="P354" i="5"/>
  <c r="P362" i="5"/>
  <c r="P378" i="5"/>
  <c r="P394" i="5"/>
  <c r="P402" i="5"/>
  <c r="P410" i="5"/>
  <c r="P426" i="5"/>
  <c r="P434" i="5"/>
  <c r="P458" i="5"/>
  <c r="P466" i="5"/>
  <c r="P474" i="5"/>
  <c r="P498" i="5"/>
  <c r="P506" i="5"/>
  <c r="P514" i="5"/>
  <c r="P522" i="5"/>
  <c r="P530" i="5"/>
  <c r="P538" i="5"/>
  <c r="P546" i="5"/>
  <c r="P554" i="5"/>
  <c r="P562" i="5"/>
  <c r="P578" i="5"/>
  <c r="P586" i="5"/>
  <c r="P594" i="5"/>
  <c r="P610" i="5"/>
  <c r="P626" i="5"/>
  <c r="G20" i="5"/>
  <c r="G28" i="5"/>
  <c r="G36" i="5"/>
  <c r="G44" i="5"/>
  <c r="G52" i="5"/>
  <c r="P19" i="5"/>
  <c r="P43" i="5"/>
  <c r="P51" i="5"/>
  <c r="P67" i="5"/>
  <c r="P83" i="5"/>
  <c r="P107" i="5"/>
  <c r="P115" i="5"/>
  <c r="P123" i="5"/>
  <c r="P131" i="5"/>
  <c r="P139" i="5"/>
  <c r="P147" i="5"/>
  <c r="P155" i="5"/>
  <c r="P171" i="5"/>
  <c r="P179" i="5"/>
  <c r="P195" i="5"/>
  <c r="P203" i="5"/>
  <c r="P211" i="5"/>
  <c r="P219" i="5"/>
  <c r="P227" i="5"/>
  <c r="P235" i="5"/>
  <c r="P243" i="5"/>
  <c r="P251" i="5"/>
  <c r="P267" i="5"/>
  <c r="P275" i="5"/>
  <c r="P283" i="5"/>
  <c r="P299" i="5"/>
  <c r="P307" i="5"/>
  <c r="P315" i="5"/>
  <c r="P331" i="5"/>
  <c r="P339" i="5"/>
  <c r="P355" i="5"/>
  <c r="P363" i="5"/>
  <c r="P371" i="5"/>
  <c r="P379" i="5"/>
  <c r="P403" i="5"/>
  <c r="P411" i="5"/>
  <c r="P419" i="5"/>
  <c r="P427" i="5"/>
  <c r="P435" i="5"/>
  <c r="P443" i="5"/>
  <c r="P459" i="5"/>
  <c r="P467" i="5"/>
  <c r="P475" i="5"/>
  <c r="P499" i="5"/>
  <c r="P507" i="5"/>
  <c r="P515" i="5"/>
  <c r="P523" i="5"/>
  <c r="P539" i="5"/>
  <c r="P555" i="5"/>
  <c r="P563" i="5"/>
  <c r="P579" i="5"/>
  <c r="P587" i="5"/>
  <c r="P603" i="5"/>
  <c r="P611" i="5"/>
  <c r="P619" i="5"/>
  <c r="P635" i="5"/>
  <c r="P643" i="5"/>
  <c r="G29" i="5"/>
  <c r="G45" i="5"/>
  <c r="P44" i="5"/>
  <c r="P52" i="5"/>
  <c r="P68" i="5"/>
  <c r="P84" i="5"/>
  <c r="P92" i="5"/>
  <c r="P100" i="5"/>
  <c r="P108" i="5"/>
  <c r="P124" i="5"/>
  <c r="P132" i="5"/>
  <c r="P140" i="5"/>
  <c r="P148" i="5"/>
  <c r="P156" i="5"/>
  <c r="P164" i="5"/>
  <c r="P172" i="5"/>
  <c r="P204" i="5"/>
  <c r="P212" i="5"/>
  <c r="P228" i="5"/>
  <c r="P236" i="5"/>
  <c r="P276" i="5"/>
  <c r="P284" i="5"/>
  <c r="P292" i="5"/>
  <c r="P308" i="5"/>
  <c r="P316" i="5"/>
  <c r="P324" i="5"/>
  <c r="P340" i="5"/>
  <c r="P348" i="5"/>
  <c r="P356" i="5"/>
  <c r="P380" i="5"/>
  <c r="P388" i="5"/>
  <c r="P396" i="5"/>
  <c r="P404" i="5"/>
  <c r="P412" i="5"/>
  <c r="P420" i="5"/>
  <c r="P428" i="5"/>
  <c r="P452" i="5"/>
  <c r="P468" i="5"/>
  <c r="P484" i="5"/>
  <c r="P508" i="5"/>
  <c r="P516" i="5"/>
  <c r="P532" i="5"/>
  <c r="P540" i="5"/>
  <c r="P564" i="5"/>
  <c r="P572" i="5"/>
  <c r="P21" i="5"/>
  <c r="P29" i="5"/>
  <c r="P37" i="5"/>
  <c r="P45" i="5"/>
  <c r="P53" i="5"/>
  <c r="P61" i="5"/>
  <c r="P77" i="5"/>
  <c r="P85" i="5"/>
  <c r="P93" i="5"/>
  <c r="P101" i="5"/>
  <c r="P109" i="5"/>
  <c r="P117" i="5"/>
  <c r="P133" i="5"/>
  <c r="P141" i="5"/>
  <c r="P149" i="5"/>
  <c r="P165" i="5"/>
  <c r="P173" i="5"/>
  <c r="P197" i="5"/>
  <c r="P205" i="5"/>
  <c r="P213" i="5"/>
  <c r="P221" i="5"/>
  <c r="P229" i="5"/>
  <c r="P237" i="5"/>
  <c r="P245" i="5"/>
  <c r="P253" i="5"/>
  <c r="P261" i="5"/>
  <c r="P269" i="5"/>
  <c r="P285" i="5"/>
  <c r="P293" i="5"/>
  <c r="P309" i="5"/>
  <c r="P317" i="5"/>
  <c r="P333" i="5"/>
  <c r="P349" i="5"/>
  <c r="P365" i="5"/>
  <c r="P389" i="5"/>
  <c r="P397" i="5"/>
  <c r="P413" i="5"/>
  <c r="P421" i="5"/>
  <c r="P429" i="5"/>
  <c r="P437" i="5"/>
  <c r="P445" i="5"/>
  <c r="P453" i="5"/>
  <c r="P461" i="5"/>
  <c r="P469" i="5"/>
  <c r="P477" i="5"/>
  <c r="P493" i="5"/>
  <c r="P509" i="5"/>
  <c r="P517" i="5"/>
  <c r="P541" i="5"/>
  <c r="P565" i="5"/>
  <c r="P573" i="5"/>
  <c r="P589" i="5"/>
  <c r="P597" i="5"/>
  <c r="P613" i="5"/>
  <c r="P621" i="5"/>
  <c r="P629" i="5"/>
  <c r="P637" i="5"/>
  <c r="G23" i="5"/>
  <c r="G31" i="5"/>
  <c r="G47" i="5"/>
  <c r="G55" i="5"/>
  <c r="P22" i="5"/>
  <c r="P30" i="5"/>
  <c r="P46" i="5"/>
  <c r="P62" i="5"/>
  <c r="P78" i="5"/>
  <c r="P86" i="5"/>
  <c r="P94" i="5"/>
  <c r="P102" i="5"/>
  <c r="P110" i="5"/>
  <c r="P118" i="5"/>
  <c r="P150" i="5"/>
  <c r="P166" i="5"/>
  <c r="P174" i="5"/>
  <c r="P182" i="5"/>
  <c r="P190" i="5"/>
  <c r="P198" i="5"/>
  <c r="P222" i="5"/>
  <c r="P254" i="5"/>
  <c r="P262" i="5"/>
  <c r="P270" i="5"/>
  <c r="P278" i="5"/>
  <c r="P294" i="5"/>
  <c r="P302" i="5"/>
  <c r="P318" i="5"/>
  <c r="P342" i="5"/>
  <c r="P366" i="5"/>
  <c r="P374" i="5"/>
  <c r="P382" i="5"/>
  <c r="P406" i="5"/>
  <c r="P414" i="5"/>
  <c r="P422" i="5"/>
  <c r="P430" i="5"/>
  <c r="P462" i="5"/>
  <c r="P478" i="5"/>
  <c r="P486" i="5"/>
  <c r="P502" i="5"/>
  <c r="P518" i="5"/>
  <c r="P526" i="5"/>
  <c r="P534" i="5"/>
  <c r="P542" i="5"/>
  <c r="P558" i="5"/>
  <c r="P566" i="5"/>
  <c r="P574" i="5"/>
  <c r="P582" i="5"/>
  <c r="P598" i="5"/>
  <c r="P606" i="5"/>
  <c r="P614" i="5"/>
  <c r="P622" i="5"/>
  <c r="P630" i="5"/>
  <c r="P638" i="5"/>
  <c r="P646" i="5"/>
  <c r="G24" i="5"/>
  <c r="P23" i="5"/>
  <c r="P55" i="5"/>
  <c r="P87" i="5"/>
  <c r="P119" i="5"/>
  <c r="P183" i="5"/>
  <c r="P215" i="5"/>
  <c r="P279" i="5"/>
  <c r="P311" i="5"/>
  <c r="P439" i="5"/>
  <c r="P471" i="5"/>
  <c r="P519" i="5"/>
  <c r="P560" i="5"/>
  <c r="P580" i="5"/>
  <c r="P596" i="5"/>
  <c r="P612" i="5"/>
  <c r="P628" i="5"/>
  <c r="P644" i="5"/>
  <c r="G30" i="5"/>
  <c r="G42" i="5"/>
  <c r="G56" i="5"/>
  <c r="G64" i="5"/>
  <c r="G72" i="5"/>
  <c r="G80" i="5"/>
  <c r="G88" i="5"/>
  <c r="G104" i="5"/>
  <c r="G128" i="5"/>
  <c r="G136" i="5"/>
  <c r="G144" i="5"/>
  <c r="G160" i="5"/>
  <c r="G176" i="5"/>
  <c r="G184" i="5"/>
  <c r="G192" i="5"/>
  <c r="G200" i="5"/>
  <c r="G208" i="5"/>
  <c r="G216" i="5"/>
  <c r="G224" i="5"/>
  <c r="G232" i="5"/>
  <c r="G240" i="5"/>
  <c r="G256" i="5"/>
  <c r="G264" i="5"/>
  <c r="G272" i="5"/>
  <c r="G280" i="5"/>
  <c r="G288" i="5"/>
  <c r="G312" i="5"/>
  <c r="G320" i="5"/>
  <c r="G328" i="5"/>
  <c r="G336" i="5"/>
  <c r="G344" i="5"/>
  <c r="G352" i="5"/>
  <c r="G384" i="5"/>
  <c r="G392" i="5"/>
  <c r="G400" i="5"/>
  <c r="G416" i="5"/>
  <c r="G424" i="5"/>
  <c r="G432" i="5"/>
  <c r="G456" i="5"/>
  <c r="G464" i="5"/>
  <c r="G472" i="5"/>
  <c r="G480" i="5"/>
  <c r="G488" i="5"/>
  <c r="G496" i="5"/>
  <c r="G512" i="5"/>
  <c r="G520" i="5"/>
  <c r="P24" i="5"/>
  <c r="P56" i="5"/>
  <c r="P88" i="5"/>
  <c r="P152" i="5"/>
  <c r="P248" i="5"/>
  <c r="P280" i="5"/>
  <c r="P312" i="5"/>
  <c r="P344" i="5"/>
  <c r="P376" i="5"/>
  <c r="P440" i="5"/>
  <c r="P497" i="5"/>
  <c r="P520" i="5"/>
  <c r="P543" i="5"/>
  <c r="P561" i="5"/>
  <c r="P583" i="5"/>
  <c r="P599" i="5"/>
  <c r="P631" i="5"/>
  <c r="P647" i="5"/>
  <c r="G32" i="5"/>
  <c r="G43" i="5"/>
  <c r="G57" i="5"/>
  <c r="G81" i="5"/>
  <c r="G89" i="5"/>
  <c r="G97" i="5"/>
  <c r="G121" i="5"/>
  <c r="G129" i="5"/>
  <c r="G145" i="5"/>
  <c r="G153" i="5"/>
  <c r="G185" i="5"/>
  <c r="G193" i="5"/>
  <c r="G201" i="5"/>
  <c r="G209" i="5"/>
  <c r="G217" i="5"/>
  <c r="G241" i="5"/>
  <c r="G249" i="5"/>
  <c r="G265" i="5"/>
  <c r="G273" i="5"/>
  <c r="G281" i="5"/>
  <c r="G289" i="5"/>
  <c r="G297" i="5"/>
  <c r="G305" i="5"/>
  <c r="G321" i="5"/>
  <c r="G329" i="5"/>
  <c r="G337" i="5"/>
  <c r="G345" i="5"/>
  <c r="G377" i="5"/>
  <c r="G385" i="5"/>
  <c r="G425" i="5"/>
  <c r="G433" i="5"/>
  <c r="G441" i="5"/>
  <c r="G457" i="5"/>
  <c r="G465" i="5"/>
  <c r="G473" i="5"/>
  <c r="G481" i="5"/>
  <c r="G489" i="5"/>
  <c r="G505" i="5"/>
  <c r="G513" i="5"/>
  <c r="G521" i="5"/>
  <c r="P31" i="5"/>
  <c r="P159" i="5"/>
  <c r="P191" i="5"/>
  <c r="P255" i="5"/>
  <c r="P319" i="5"/>
  <c r="P351" i="5"/>
  <c r="P415" i="5"/>
  <c r="P479" i="5"/>
  <c r="P503" i="5"/>
  <c r="P584" i="5"/>
  <c r="P616" i="5"/>
  <c r="G46" i="5"/>
  <c r="G66" i="5"/>
  <c r="G74" i="5"/>
  <c r="G82" i="5"/>
  <c r="G90" i="5"/>
  <c r="P96" i="5"/>
  <c r="P128" i="5"/>
  <c r="P192" i="5"/>
  <c r="P224" i="5"/>
  <c r="P288" i="5"/>
  <c r="P320" i="5"/>
  <c r="P352" i="5"/>
  <c r="P384" i="5"/>
  <c r="P416" i="5"/>
  <c r="P480" i="5"/>
  <c r="P504" i="5"/>
  <c r="P527" i="5"/>
  <c r="P545" i="5"/>
  <c r="P568" i="5"/>
  <c r="P585" i="5"/>
  <c r="P617" i="5"/>
  <c r="P633" i="5"/>
  <c r="G34" i="5"/>
  <c r="G48" i="5"/>
  <c r="G75" i="5"/>
  <c r="G99" i="5"/>
  <c r="G107" i="5"/>
  <c r="G115" i="5"/>
  <c r="G123" i="5"/>
  <c r="G131" i="5"/>
  <c r="G147" i="5"/>
  <c r="G155" i="5"/>
  <c r="G163" i="5"/>
  <c r="G171" i="5"/>
  <c r="G195" i="5"/>
  <c r="G203" i="5"/>
  <c r="G211" i="5"/>
  <c r="P71" i="5"/>
  <c r="P103" i="5"/>
  <c r="P135" i="5"/>
  <c r="P199" i="5"/>
  <c r="P231" i="5"/>
  <c r="P327" i="5"/>
  <c r="P391" i="5"/>
  <c r="P423" i="5"/>
  <c r="P455" i="5"/>
  <c r="P528" i="5"/>
  <c r="P569" i="5"/>
  <c r="P620" i="5"/>
  <c r="P636" i="5"/>
  <c r="G22" i="5"/>
  <c r="G35" i="5"/>
  <c r="G49" i="5"/>
  <c r="G76" i="5"/>
  <c r="G92" i="5"/>
  <c r="G100" i="5"/>
  <c r="G108" i="5"/>
  <c r="G116" i="5"/>
  <c r="G132" i="5"/>
  <c r="P40" i="5"/>
  <c r="P104" i="5"/>
  <c r="P136" i="5"/>
  <c r="P168" i="5"/>
  <c r="P232" i="5"/>
  <c r="P264" i="5"/>
  <c r="P296" i="5"/>
  <c r="P456" i="5"/>
  <c r="P488" i="5"/>
  <c r="P511" i="5"/>
  <c r="P575" i="5"/>
  <c r="P591" i="5"/>
  <c r="P607" i="5"/>
  <c r="P623" i="5"/>
  <c r="G25" i="5"/>
  <c r="G38" i="5"/>
  <c r="G69" i="5"/>
  <c r="G77" i="5"/>
  <c r="G93" i="5"/>
  <c r="G101" i="5"/>
  <c r="G117" i="5"/>
  <c r="G125" i="5"/>
  <c r="G133" i="5"/>
  <c r="G149" i="5"/>
  <c r="G157" i="5"/>
  <c r="G181" i="5"/>
  <c r="G189" i="5"/>
  <c r="G197" i="5"/>
  <c r="G205" i="5"/>
  <c r="G213" i="5"/>
  <c r="G221" i="5"/>
  <c r="G229" i="5"/>
  <c r="P47" i="5"/>
  <c r="P79" i="5"/>
  <c r="P111" i="5"/>
  <c r="P143" i="5"/>
  <c r="P175" i="5"/>
  <c r="P239" i="5"/>
  <c r="P271" i="5"/>
  <c r="P303" i="5"/>
  <c r="P335" i="5"/>
  <c r="P367" i="5"/>
  <c r="P399" i="5"/>
  <c r="P463" i="5"/>
  <c r="P489" i="5"/>
  <c r="P512" i="5"/>
  <c r="P535" i="5"/>
  <c r="P553" i="5"/>
  <c r="P608" i="5"/>
  <c r="P624" i="5"/>
  <c r="P640" i="5"/>
  <c r="G40" i="5"/>
  <c r="G51" i="5"/>
  <c r="G62" i="5"/>
  <c r="G70" i="5"/>
  <c r="G78" i="5"/>
  <c r="G86" i="5"/>
  <c r="G102" i="5"/>
  <c r="P80" i="5"/>
  <c r="P112" i="5"/>
  <c r="P176" i="5"/>
  <c r="P208" i="5"/>
  <c r="P240" i="5"/>
  <c r="P336" i="5"/>
  <c r="P559" i="5"/>
  <c r="G54" i="5"/>
  <c r="G111" i="5"/>
  <c r="G134" i="5"/>
  <c r="G150" i="5"/>
  <c r="G166" i="5"/>
  <c r="G182" i="5"/>
  <c r="G227" i="5"/>
  <c r="G238" i="5"/>
  <c r="G260" i="5"/>
  <c r="G270" i="5"/>
  <c r="G302" i="5"/>
  <c r="G314" i="5"/>
  <c r="G334" i="5"/>
  <c r="G346" i="5"/>
  <c r="G366" i="5"/>
  <c r="G378" i="5"/>
  <c r="G388" i="5"/>
  <c r="G410" i="5"/>
  <c r="G420" i="5"/>
  <c r="G430" i="5"/>
  <c r="G442" i="5"/>
  <c r="G452" i="5"/>
  <c r="G462" i="5"/>
  <c r="G484" i="5"/>
  <c r="G494" i="5"/>
  <c r="G516" i="5"/>
  <c r="G526" i="5"/>
  <c r="G534" i="5"/>
  <c r="G566" i="5"/>
  <c r="G574" i="5"/>
  <c r="G606" i="5"/>
  <c r="G638" i="5"/>
  <c r="O24" i="5"/>
  <c r="O26" i="5"/>
  <c r="Q35" i="5"/>
  <c r="Q37" i="5"/>
  <c r="O39" i="5"/>
  <c r="O41" i="5"/>
  <c r="Q56" i="5"/>
  <c r="Q58" i="5"/>
  <c r="O60" i="5"/>
  <c r="O62" i="5"/>
  <c r="O64" i="5"/>
  <c r="O75" i="5"/>
  <c r="O77" i="5"/>
  <c r="Q92" i="5"/>
  <c r="O94" i="5"/>
  <c r="O103" i="5"/>
  <c r="O105" i="5"/>
  <c r="G63" i="5"/>
  <c r="G114" i="5"/>
  <c r="G135" i="5"/>
  <c r="G151" i="5"/>
  <c r="G183" i="5"/>
  <c r="G199" i="5"/>
  <c r="G251" i="5"/>
  <c r="G261" i="5"/>
  <c r="G283" i="5"/>
  <c r="G315" i="5"/>
  <c r="G325" i="5"/>
  <c r="G335" i="5"/>
  <c r="G347" i="5"/>
  <c r="G357" i="5"/>
  <c r="G367" i="5"/>
  <c r="G389" i="5"/>
  <c r="G431" i="5"/>
  <c r="G475" i="5"/>
  <c r="G517" i="5"/>
  <c r="G535" i="5"/>
  <c r="G551" i="5"/>
  <c r="G559" i="5"/>
  <c r="G567" i="5"/>
  <c r="G575" i="5"/>
  <c r="G591" i="5"/>
  <c r="G599" i="5"/>
  <c r="G607" i="5"/>
  <c r="G615" i="5"/>
  <c r="G639" i="5"/>
  <c r="G647" i="5"/>
  <c r="O21" i="5"/>
  <c r="Q24" i="5"/>
  <c r="Q26" i="5"/>
  <c r="O28" i="5"/>
  <c r="Q39" i="5"/>
  <c r="Q41" i="5"/>
  <c r="O43" i="5"/>
  <c r="O45" i="5"/>
  <c r="O47" i="5"/>
  <c r="O49" i="5"/>
  <c r="Q60" i="5"/>
  <c r="Q62" i="5"/>
  <c r="Q64" i="5"/>
  <c r="O66" i="5"/>
  <c r="O68" i="5"/>
  <c r="O70" i="5"/>
  <c r="Q75" i="5"/>
  <c r="Q77" i="5"/>
  <c r="O79" i="5"/>
  <c r="O81" i="5"/>
  <c r="O83" i="5"/>
  <c r="O85" i="5"/>
  <c r="Q94" i="5"/>
  <c r="Q103" i="5"/>
  <c r="Q105" i="5"/>
  <c r="P400" i="5"/>
  <c r="P593" i="5"/>
  <c r="G71" i="5"/>
  <c r="G138" i="5"/>
  <c r="G154" i="5"/>
  <c r="G202" i="5"/>
  <c r="G218" i="5"/>
  <c r="G230" i="5"/>
  <c r="G252" i="5"/>
  <c r="G262" i="5"/>
  <c r="G294" i="5"/>
  <c r="G306" i="5"/>
  <c r="G316" i="5"/>
  <c r="G326" i="5"/>
  <c r="G370" i="5"/>
  <c r="G390" i="5"/>
  <c r="G402" i="5"/>
  <c r="G412" i="5"/>
  <c r="G444" i="5"/>
  <c r="G466" i="5"/>
  <c r="G476" i="5"/>
  <c r="G498" i="5"/>
  <c r="G508" i="5"/>
  <c r="G518" i="5"/>
  <c r="G536" i="5"/>
  <c r="G552" i="5"/>
  <c r="G560" i="5"/>
  <c r="G568" i="5"/>
  <c r="G576" i="5"/>
  <c r="G592" i="5"/>
  <c r="G608" i="5"/>
  <c r="G616" i="5"/>
  <c r="G624" i="5"/>
  <c r="G632" i="5"/>
  <c r="Q21" i="5"/>
  <c r="Q28" i="5"/>
  <c r="O30" i="5"/>
  <c r="O32" i="5"/>
  <c r="Q43" i="5"/>
  <c r="Q45" i="5"/>
  <c r="Q47" i="5"/>
  <c r="Q49" i="5"/>
  <c r="O51" i="5"/>
  <c r="O53" i="5"/>
  <c r="Q66" i="5"/>
  <c r="Q68" i="5"/>
  <c r="Q70" i="5"/>
  <c r="O72" i="5"/>
  <c r="O74" i="5"/>
  <c r="P432" i="5"/>
  <c r="P609" i="5"/>
  <c r="G79" i="5"/>
  <c r="G119" i="5"/>
  <c r="G140" i="5"/>
  <c r="G219" i="5"/>
  <c r="G231" i="5"/>
  <c r="G243" i="5"/>
  <c r="G253" i="5"/>
  <c r="G263" i="5"/>
  <c r="G275" i="5"/>
  <c r="G295" i="5"/>
  <c r="G307" i="5"/>
  <c r="G317" i="5"/>
  <c r="G327" i="5"/>
  <c r="G339" i="5"/>
  <c r="G359" i="5"/>
  <c r="G381" i="5"/>
  <c r="G391" i="5"/>
  <c r="G403" i="5"/>
  <c r="G435" i="5"/>
  <c r="G455" i="5"/>
  <c r="G467" i="5"/>
  <c r="G477" i="5"/>
  <c r="G499" i="5"/>
  <c r="G509" i="5"/>
  <c r="G519" i="5"/>
  <c r="G537" i="5"/>
  <c r="P464" i="5"/>
  <c r="G87" i="5"/>
  <c r="G142" i="5"/>
  <c r="G206" i="5"/>
  <c r="G220" i="5"/>
  <c r="G234" i="5"/>
  <c r="G244" i="5"/>
  <c r="G254" i="5"/>
  <c r="G266" i="5"/>
  <c r="G276" i="5"/>
  <c r="G286" i="5"/>
  <c r="G298" i="5"/>
  <c r="G308" i="5"/>
  <c r="G318" i="5"/>
  <c r="G330" i="5"/>
  <c r="G372" i="5"/>
  <c r="G382" i="5"/>
  <c r="G404" i="5"/>
  <c r="G426" i="5"/>
  <c r="G436" i="5"/>
  <c r="G458" i="5"/>
  <c r="G490" i="5"/>
  <c r="G500" i="5"/>
  <c r="G530" i="5"/>
  <c r="G538" i="5"/>
  <c r="G546" i="5"/>
  <c r="G562" i="5"/>
  <c r="G570" i="5"/>
  <c r="G578" i="5"/>
  <c r="G586" i="5"/>
  <c r="G602" i="5"/>
  <c r="G610" i="5"/>
  <c r="G618" i="5"/>
  <c r="G626" i="5"/>
  <c r="G634" i="5"/>
  <c r="G642" i="5"/>
  <c r="O23" i="5"/>
  <c r="O25" i="5"/>
  <c r="Q34" i="5"/>
  <c r="Q36" i="5"/>
  <c r="Q38" i="5"/>
  <c r="O40" i="5"/>
  <c r="O42" i="5"/>
  <c r="Q55" i="5"/>
  <c r="Q57" i="5"/>
  <c r="O59" i="5"/>
  <c r="O61" i="5"/>
  <c r="O63" i="5"/>
  <c r="O65" i="5"/>
  <c r="O76" i="5"/>
  <c r="P495" i="5"/>
  <c r="G95" i="5"/>
  <c r="G126" i="5"/>
  <c r="G159" i="5"/>
  <c r="G175" i="5"/>
  <c r="G191" i="5"/>
  <c r="G245" i="5"/>
  <c r="G255" i="5"/>
  <c r="G267" i="5"/>
  <c r="G277" i="5"/>
  <c r="G287" i="5"/>
  <c r="G319" i="5"/>
  <c r="G351" i="5"/>
  <c r="G363" i="5"/>
  <c r="G373" i="5"/>
  <c r="G383" i="5"/>
  <c r="G395" i="5"/>
  <c r="G405" i="5"/>
  <c r="G447" i="5"/>
  <c r="G469" i="5"/>
  <c r="G479" i="5"/>
  <c r="G491" i="5"/>
  <c r="G511" i="5"/>
  <c r="G523" i="5"/>
  <c r="G531" i="5"/>
  <c r="G539" i="5"/>
  <c r="G547" i="5"/>
  <c r="G555" i="5"/>
  <c r="G571" i="5"/>
  <c r="G579" i="5"/>
  <c r="G587" i="5"/>
  <c r="G595" i="5"/>
  <c r="G603" i="5"/>
  <c r="G611" i="5"/>
  <c r="G619" i="5"/>
  <c r="G635" i="5"/>
  <c r="G643" i="5"/>
  <c r="O20" i="5"/>
  <c r="Q23" i="5"/>
  <c r="Q25" i="5"/>
  <c r="O27" i="5"/>
  <c r="O29" i="5"/>
  <c r="Q40" i="5"/>
  <c r="Q42" i="5"/>
  <c r="O44" i="5"/>
  <c r="O46" i="5"/>
  <c r="O48" i="5"/>
  <c r="Q59" i="5"/>
  <c r="Q61" i="5"/>
  <c r="Q63" i="5"/>
  <c r="Q65" i="5"/>
  <c r="O67" i="5"/>
  <c r="O69" i="5"/>
  <c r="P513" i="5"/>
  <c r="G27" i="5"/>
  <c r="G103" i="5"/>
  <c r="G127" i="5"/>
  <c r="G146" i="5"/>
  <c r="G162" i="5"/>
  <c r="G194" i="5"/>
  <c r="G210" i="5"/>
  <c r="G246" i="5"/>
  <c r="G258" i="5"/>
  <c r="G278" i="5"/>
  <c r="G290" i="5"/>
  <c r="G300" i="5"/>
  <c r="G322" i="5"/>
  <c r="G332" i="5"/>
  <c r="G342" i="5"/>
  <c r="G354" i="5"/>
  <c r="G364" i="5"/>
  <c r="G374" i="5"/>
  <c r="G386" i="5"/>
  <c r="G396" i="5"/>
  <c r="G406" i="5"/>
  <c r="G418" i="5"/>
  <c r="G428" i="5"/>
  <c r="G450" i="5"/>
  <c r="G460" i="5"/>
  <c r="G482" i="5"/>
  <c r="G492" i="5"/>
  <c r="G548" i="5"/>
  <c r="G556" i="5"/>
  <c r="G572" i="5"/>
  <c r="G580" i="5"/>
  <c r="G620" i="5"/>
  <c r="G628" i="5"/>
  <c r="G636" i="5"/>
  <c r="G644" i="5"/>
  <c r="Q20" i="5"/>
  <c r="O22" i="5"/>
  <c r="Q27" i="5"/>
  <c r="Q29" i="5"/>
  <c r="O31" i="5"/>
  <c r="O33" i="5"/>
  <c r="Q44" i="5"/>
  <c r="Q46" i="5"/>
  <c r="Q48" i="5"/>
  <c r="O50" i="5"/>
  <c r="O52" i="5"/>
  <c r="O54" i="5"/>
  <c r="Q67" i="5"/>
  <c r="Q69" i="5"/>
  <c r="O71" i="5"/>
  <c r="O73" i="5"/>
  <c r="Q78" i="5"/>
  <c r="P536" i="5"/>
  <c r="G41" i="5"/>
  <c r="G130" i="5"/>
  <c r="G148" i="5"/>
  <c r="G164" i="5"/>
  <c r="G180" i="5"/>
  <c r="G212" i="5"/>
  <c r="G237" i="5"/>
  <c r="G291" i="5"/>
  <c r="G311" i="5"/>
  <c r="G333" i="5"/>
  <c r="G343" i="5"/>
  <c r="G355" i="5"/>
  <c r="G365" i="5"/>
  <c r="G375" i="5"/>
  <c r="G387" i="5"/>
  <c r="G407" i="5"/>
  <c r="G429" i="5"/>
  <c r="G461" i="5"/>
  <c r="G483" i="5"/>
  <c r="G493" i="5"/>
  <c r="G525" i="5"/>
  <c r="G573" i="5"/>
  <c r="G605" i="5"/>
  <c r="G637" i="5"/>
  <c r="Q31" i="5"/>
  <c r="Q54" i="5"/>
  <c r="O84" i="5"/>
  <c r="Q89" i="5"/>
  <c r="Q96" i="5"/>
  <c r="Q101" i="5"/>
  <c r="Q106" i="5"/>
  <c r="Q108" i="5"/>
  <c r="O113" i="5"/>
  <c r="Q130" i="5"/>
  <c r="O132" i="5"/>
  <c r="O134" i="5"/>
  <c r="O143" i="5"/>
  <c r="O145" i="5"/>
  <c r="O147" i="5"/>
  <c r="O149" i="5"/>
  <c r="O151" i="5"/>
  <c r="O153" i="5"/>
  <c r="Q158" i="5"/>
  <c r="O167" i="5"/>
  <c r="O169" i="5"/>
  <c r="Q180" i="5"/>
  <c r="Q195" i="5"/>
  <c r="Q197" i="5"/>
  <c r="O199" i="5"/>
  <c r="Q206" i="5"/>
  <c r="Q208" i="5"/>
  <c r="Q210" i="5"/>
  <c r="O212" i="5"/>
  <c r="O219" i="5"/>
  <c r="Q224" i="5"/>
  <c r="Q226" i="5"/>
  <c r="O228" i="5"/>
  <c r="Q243" i="5"/>
  <c r="O245" i="5"/>
  <c r="O247" i="5"/>
  <c r="Q254" i="5"/>
  <c r="Q256" i="5"/>
  <c r="Q258" i="5"/>
  <c r="Q260" i="5"/>
  <c r="O262" i="5"/>
  <c r="Q267" i="5"/>
  <c r="Q269" i="5"/>
  <c r="O271" i="5"/>
  <c r="G533" i="5"/>
  <c r="G577" i="5"/>
  <c r="Q32" i="5"/>
  <c r="O55" i="5"/>
  <c r="Q79" i="5"/>
  <c r="Q84" i="5"/>
  <c r="O87" i="5"/>
  <c r="O99" i="5"/>
  <c r="O102" i="5"/>
  <c r="O104" i="5"/>
  <c r="O111" i="5"/>
  <c r="Q113" i="5"/>
  <c r="O115" i="5"/>
  <c r="O117" i="5"/>
  <c r="Q132" i="5"/>
  <c r="Q134" i="5"/>
  <c r="O136" i="5"/>
  <c r="O138" i="5"/>
  <c r="O140" i="5"/>
  <c r="Q143" i="5"/>
  <c r="Q145" i="5"/>
  <c r="Q147" i="5"/>
  <c r="Q149" i="5"/>
  <c r="Q151" i="5"/>
  <c r="Q153" i="5"/>
  <c r="O160" i="5"/>
  <c r="Q167" i="5"/>
  <c r="Q169" i="5"/>
  <c r="O171" i="5"/>
  <c r="O173" i="5"/>
  <c r="O175" i="5"/>
  <c r="O177" i="5"/>
  <c r="O182" i="5"/>
  <c r="O184" i="5"/>
  <c r="O186" i="5"/>
  <c r="O188" i="5"/>
  <c r="O190" i="5"/>
  <c r="O192" i="5"/>
  <c r="Q199" i="5"/>
  <c r="O201" i="5"/>
  <c r="Q212" i="5"/>
  <c r="O214" i="5"/>
  <c r="Q219" i="5"/>
  <c r="O221" i="5"/>
  <c r="Q228" i="5"/>
  <c r="O230" i="5"/>
  <c r="O232" i="5"/>
  <c r="O234" i="5"/>
  <c r="O236" i="5"/>
  <c r="Q245" i="5"/>
  <c r="Q247" i="5"/>
  <c r="O249" i="5"/>
  <c r="G541" i="5"/>
  <c r="Q33" i="5"/>
  <c r="O56" i="5"/>
  <c r="O82" i="5"/>
  <c r="Q87" i="5"/>
  <c r="O92" i="5"/>
  <c r="Q99" i="5"/>
  <c r="Q102" i="5"/>
  <c r="Q104" i="5"/>
  <c r="O109" i="5"/>
  <c r="Q111" i="5"/>
  <c r="Q115" i="5"/>
  <c r="Q117" i="5"/>
  <c r="O119" i="5"/>
  <c r="O121" i="5"/>
  <c r="O123" i="5"/>
  <c r="O125" i="5"/>
  <c r="O127" i="5"/>
  <c r="O129" i="5"/>
  <c r="Q136" i="5"/>
  <c r="Q138" i="5"/>
  <c r="Q140" i="5"/>
  <c r="O142" i="5"/>
  <c r="O155" i="5"/>
  <c r="O157" i="5"/>
  <c r="Q160" i="5"/>
  <c r="O162" i="5"/>
  <c r="O164" i="5"/>
  <c r="Q171" i="5"/>
  <c r="Q173" i="5"/>
  <c r="Q175" i="5"/>
  <c r="Q177" i="5"/>
  <c r="Q182" i="5"/>
  <c r="Q184" i="5"/>
  <c r="Q186" i="5"/>
  <c r="Q188" i="5"/>
  <c r="Q190" i="5"/>
  <c r="Q192" i="5"/>
  <c r="O194" i="5"/>
  <c r="Q201" i="5"/>
  <c r="O203" i="5"/>
  <c r="O205" i="5"/>
  <c r="Q214" i="5"/>
  <c r="O216" i="5"/>
  <c r="Q221" i="5"/>
  <c r="O223" i="5"/>
  <c r="Q230" i="5"/>
  <c r="Q232" i="5"/>
  <c r="Q234" i="5"/>
  <c r="Q236" i="5"/>
  <c r="O238" i="5"/>
  <c r="O240" i="5"/>
  <c r="G549" i="5"/>
  <c r="G585" i="5"/>
  <c r="G617" i="5"/>
  <c r="O34" i="5"/>
  <c r="O57" i="5"/>
  <c r="Q71" i="5"/>
  <c r="Q76" i="5"/>
  <c r="Q82" i="5"/>
  <c r="Q85" i="5"/>
  <c r="O90" i="5"/>
  <c r="O97" i="5"/>
  <c r="O100" i="5"/>
  <c r="O107" i="5"/>
  <c r="Q109" i="5"/>
  <c r="Q119" i="5"/>
  <c r="Q121" i="5"/>
  <c r="Q123" i="5"/>
  <c r="Q125" i="5"/>
  <c r="Q127" i="5"/>
  <c r="Q129" i="5"/>
  <c r="Q142" i="5"/>
  <c r="Q155" i="5"/>
  <c r="Q157" i="5"/>
  <c r="Q162" i="5"/>
  <c r="Q164" i="5"/>
  <c r="O166" i="5"/>
  <c r="O179" i="5"/>
  <c r="Q194" i="5"/>
  <c r="O196" i="5"/>
  <c r="O198" i="5"/>
  <c r="Q203" i="5"/>
  <c r="Q205" i="5"/>
  <c r="O207" i="5"/>
  <c r="O209" i="5"/>
  <c r="Q216" i="5"/>
  <c r="O218" i="5"/>
  <c r="G557" i="5"/>
  <c r="G589" i="5"/>
  <c r="G621" i="5"/>
  <c r="O35" i="5"/>
  <c r="Q50" i="5"/>
  <c r="O58" i="5"/>
  <c r="Q72" i="5"/>
  <c r="O80" i="5"/>
  <c r="Q90" i="5"/>
  <c r="O93" i="5"/>
  <c r="Q97" i="5"/>
  <c r="Q100" i="5"/>
  <c r="Q107" i="5"/>
  <c r="O131" i="5"/>
  <c r="O133" i="5"/>
  <c r="G561" i="5"/>
  <c r="G625" i="5"/>
  <c r="O36" i="5"/>
  <c r="Q51" i="5"/>
  <c r="Q80" i="5"/>
  <c r="Q83" i="5"/>
  <c r="O88" i="5"/>
  <c r="Q93" i="5"/>
  <c r="O95" i="5"/>
  <c r="O98" i="5"/>
  <c r="O112" i="5"/>
  <c r="O114" i="5"/>
  <c r="O116" i="5"/>
  <c r="O118" i="5"/>
  <c r="Q131" i="5"/>
  <c r="Q133" i="5"/>
  <c r="O135" i="5"/>
  <c r="O137" i="5"/>
  <c r="O139" i="5"/>
  <c r="O141" i="5"/>
  <c r="Q144" i="5"/>
  <c r="Q146" i="5"/>
  <c r="Q148" i="5"/>
  <c r="Q150" i="5"/>
  <c r="Q152" i="5"/>
  <c r="O154" i="5"/>
  <c r="O159" i="5"/>
  <c r="O161" i="5"/>
  <c r="Q168" i="5"/>
  <c r="O170" i="5"/>
  <c r="G565" i="5"/>
  <c r="G597" i="5"/>
  <c r="G629" i="5"/>
  <c r="Q22" i="5"/>
  <c r="O37" i="5"/>
  <c r="Q52" i="5"/>
  <c r="Q73" i="5"/>
  <c r="O86" i="5"/>
  <c r="Q88" i="5"/>
  <c r="O91" i="5"/>
  <c r="Q95" i="5"/>
  <c r="Q98" i="5"/>
  <c r="O110" i="5"/>
  <c r="Q112" i="5"/>
  <c r="Q114" i="5"/>
  <c r="Q116" i="5"/>
  <c r="Q118" i="5"/>
  <c r="O120" i="5"/>
  <c r="O122" i="5"/>
  <c r="O124" i="5"/>
  <c r="O126" i="5"/>
  <c r="O128" i="5"/>
  <c r="Q135" i="5"/>
  <c r="Q137" i="5"/>
  <c r="Q139" i="5"/>
  <c r="Q141" i="5"/>
  <c r="Q154" i="5"/>
  <c r="O156" i="5"/>
  <c r="Q159" i="5"/>
  <c r="Q161" i="5"/>
  <c r="O163" i="5"/>
  <c r="O165" i="5"/>
  <c r="Q170" i="5"/>
  <c r="Q172" i="5"/>
  <c r="Q174" i="5"/>
  <c r="Q176" i="5"/>
  <c r="O178" i="5"/>
  <c r="Q183" i="5"/>
  <c r="Q185" i="5"/>
  <c r="Q187" i="5"/>
  <c r="Q189" i="5"/>
  <c r="Q191" i="5"/>
  <c r="Q193" i="5"/>
  <c r="G569" i="5"/>
  <c r="G633" i="5"/>
  <c r="N23" i="5"/>
  <c r="Q30" i="5"/>
  <c r="O38" i="5"/>
  <c r="Q53" i="5"/>
  <c r="Q74" i="5"/>
  <c r="O78" i="5"/>
  <c r="Q81" i="5"/>
  <c r="Q86" i="5"/>
  <c r="O89" i="5"/>
  <c r="Q91" i="5"/>
  <c r="O96" i="5"/>
  <c r="O101" i="5"/>
  <c r="O106" i="5"/>
  <c r="O108" i="5"/>
  <c r="Q110" i="5"/>
  <c r="Q126" i="5"/>
  <c r="Q178" i="5"/>
  <c r="O183" i="5"/>
  <c r="Q198" i="5"/>
  <c r="Q209" i="5"/>
  <c r="O213" i="5"/>
  <c r="O220" i="5"/>
  <c r="Q223" i="5"/>
  <c r="O229" i="5"/>
  <c r="O235" i="5"/>
  <c r="Q238" i="5"/>
  <c r="O241" i="5"/>
  <c r="N244" i="5"/>
  <c r="Q246" i="5"/>
  <c r="Q251" i="5"/>
  <c r="O256" i="5"/>
  <c r="O261" i="5"/>
  <c r="O269" i="5"/>
  <c r="Q271" i="5"/>
  <c r="Q273" i="5"/>
  <c r="Q279" i="5"/>
  <c r="O296" i="5"/>
  <c r="O298" i="5"/>
  <c r="O300" i="5"/>
  <c r="O302" i="5"/>
  <c r="O304" i="5"/>
  <c r="O313" i="5"/>
  <c r="O320" i="5"/>
  <c r="Q329" i="5"/>
  <c r="O331" i="5"/>
  <c r="Q338" i="5"/>
  <c r="Q340" i="5"/>
  <c r="Q342" i="5"/>
  <c r="Q344" i="5"/>
  <c r="Q346" i="5"/>
  <c r="Q361" i="5"/>
  <c r="O363" i="5"/>
  <c r="O366" i="5"/>
  <c r="O368" i="5"/>
  <c r="O370" i="5"/>
  <c r="O375" i="5"/>
  <c r="O377" i="5"/>
  <c r="O379" i="5"/>
  <c r="O394" i="5"/>
  <c r="Q403" i="5"/>
  <c r="Q405" i="5"/>
  <c r="Q407" i="5"/>
  <c r="O409" i="5"/>
  <c r="Q414" i="5"/>
  <c r="Q416" i="5"/>
  <c r="O418" i="5"/>
  <c r="Q429" i="5"/>
  <c r="Q431" i="5"/>
  <c r="Q433" i="5"/>
  <c r="Q128" i="5"/>
  <c r="O146" i="5"/>
  <c r="O168" i="5"/>
  <c r="O174" i="5"/>
  <c r="Q179" i="5"/>
  <c r="O189" i="5"/>
  <c r="O202" i="5"/>
  <c r="Q213" i="5"/>
  <c r="Q220" i="5"/>
  <c r="O226" i="5"/>
  <c r="Q229" i="5"/>
  <c r="Q235" i="5"/>
  <c r="Q241" i="5"/>
  <c r="O244" i="5"/>
  <c r="Q249" i="5"/>
  <c r="O259" i="5"/>
  <c r="Q261" i="5"/>
  <c r="O263" i="5"/>
  <c r="O265" i="5"/>
  <c r="O267" i="5"/>
  <c r="O281" i="5"/>
  <c r="O283" i="5"/>
  <c r="O285" i="5"/>
  <c r="Q296" i="5"/>
  <c r="Q298" i="5"/>
  <c r="Q300" i="5"/>
  <c r="Q302" i="5"/>
  <c r="Q304" i="5"/>
  <c r="O306" i="5"/>
  <c r="O308" i="5"/>
  <c r="Q313" i="5"/>
  <c r="O315" i="5"/>
  <c r="O317" i="5"/>
  <c r="Q320" i="5"/>
  <c r="O322" i="5"/>
  <c r="O324" i="5"/>
  <c r="O326" i="5"/>
  <c r="Q331" i="5"/>
  <c r="O333" i="5"/>
  <c r="O348" i="5"/>
  <c r="O350" i="5"/>
  <c r="O352" i="5"/>
  <c r="O354" i="5"/>
  <c r="Q363" i="5"/>
  <c r="Q366" i="5"/>
  <c r="Q368" i="5"/>
  <c r="Q370" i="5"/>
  <c r="O372" i="5"/>
  <c r="Q375" i="5"/>
  <c r="Q377" i="5"/>
  <c r="Q379" i="5"/>
  <c r="O381" i="5"/>
  <c r="Q394" i="5"/>
  <c r="O396" i="5"/>
  <c r="O398" i="5"/>
  <c r="O400" i="5"/>
  <c r="O130" i="5"/>
  <c r="Q202" i="5"/>
  <c r="O217" i="5"/>
  <c r="O242" i="5"/>
  <c r="Q244" i="5"/>
  <c r="O254" i="5"/>
  <c r="O257" i="5"/>
  <c r="Q259" i="5"/>
  <c r="Q263" i="5"/>
  <c r="Q265" i="5"/>
  <c r="O276" i="5"/>
  <c r="O278" i="5"/>
  <c r="Q281" i="5"/>
  <c r="Q283" i="5"/>
  <c r="Q285" i="5"/>
  <c r="O287" i="5"/>
  <c r="O289" i="5"/>
  <c r="O291" i="5"/>
  <c r="O293" i="5"/>
  <c r="Q306" i="5"/>
  <c r="Q308" i="5"/>
  <c r="O310" i="5"/>
  <c r="N312" i="5"/>
  <c r="Q315" i="5"/>
  <c r="Q317" i="5"/>
  <c r="N319" i="5"/>
  <c r="Q322" i="5"/>
  <c r="Q324" i="5"/>
  <c r="Q326" i="5"/>
  <c r="O328" i="5"/>
  <c r="Q333" i="5"/>
  <c r="O335" i="5"/>
  <c r="O337" i="5"/>
  <c r="Q348" i="5"/>
  <c r="Q350" i="5"/>
  <c r="Q352" i="5"/>
  <c r="Q354" i="5"/>
  <c r="O356" i="5"/>
  <c r="O358" i="5"/>
  <c r="O365" i="5"/>
  <c r="Q372" i="5"/>
  <c r="N374" i="5"/>
  <c r="Q381" i="5"/>
  <c r="O383" i="5"/>
  <c r="O385" i="5"/>
  <c r="O387" i="5"/>
  <c r="O389" i="5"/>
  <c r="O391" i="5"/>
  <c r="Q396" i="5"/>
  <c r="O148" i="5"/>
  <c r="O180" i="5"/>
  <c r="O185" i="5"/>
  <c r="O195" i="5"/>
  <c r="O206" i="5"/>
  <c r="O210" i="5"/>
  <c r="Q217" i="5"/>
  <c r="N224" i="5"/>
  <c r="O227" i="5"/>
  <c r="O233" i="5"/>
  <c r="O239" i="5"/>
  <c r="Q242" i="5"/>
  <c r="O252" i="5"/>
  <c r="Q257" i="5"/>
  <c r="O272" i="5"/>
  <c r="O274" i="5"/>
  <c r="Q276" i="5"/>
  <c r="Q278" i="5"/>
  <c r="N280" i="5"/>
  <c r="Q287" i="5"/>
  <c r="Q289" i="5"/>
  <c r="Q291" i="5"/>
  <c r="Q293" i="5"/>
  <c r="O295" i="5"/>
  <c r="Q310" i="5"/>
  <c r="O312" i="5"/>
  <c r="O319" i="5"/>
  <c r="Q328" i="5"/>
  <c r="Q335" i="5"/>
  <c r="Q337" i="5"/>
  <c r="O339" i="5"/>
  <c r="O341" i="5"/>
  <c r="O343" i="5"/>
  <c r="O345" i="5"/>
  <c r="Q356" i="5"/>
  <c r="Q358" i="5"/>
  <c r="O360" i="5"/>
  <c r="O362" i="5"/>
  <c r="Q365" i="5"/>
  <c r="O374" i="5"/>
  <c r="Q383" i="5"/>
  <c r="Q385" i="5"/>
  <c r="Q387" i="5"/>
  <c r="Q389" i="5"/>
  <c r="Q391" i="5"/>
  <c r="O393" i="5"/>
  <c r="Q156" i="5"/>
  <c r="Q163" i="5"/>
  <c r="O176" i="5"/>
  <c r="O181" i="5"/>
  <c r="O191" i="5"/>
  <c r="Q196" i="5"/>
  <c r="O200" i="5"/>
  <c r="Q207" i="5"/>
  <c r="O211" i="5"/>
  <c r="Q218" i="5"/>
  <c r="O224" i="5"/>
  <c r="Q227" i="5"/>
  <c r="Q233" i="5"/>
  <c r="Q239" i="5"/>
  <c r="Q252" i="5"/>
  <c r="O255" i="5"/>
  <c r="O264" i="5"/>
  <c r="O268" i="5"/>
  <c r="O270" i="5"/>
  <c r="Q272" i="5"/>
  <c r="Q274" i="5"/>
  <c r="O280" i="5"/>
  <c r="Q295" i="5"/>
  <c r="O297" i="5"/>
  <c r="O299" i="5"/>
  <c r="O301" i="5"/>
  <c r="O303" i="5"/>
  <c r="Q312" i="5"/>
  <c r="Q319" i="5"/>
  <c r="O321" i="5"/>
  <c r="O330" i="5"/>
  <c r="Q339" i="5"/>
  <c r="Q341" i="5"/>
  <c r="Q343" i="5"/>
  <c r="Q345" i="5"/>
  <c r="O347" i="5"/>
  <c r="Q360" i="5"/>
  <c r="Q362" i="5"/>
  <c r="Q120" i="5"/>
  <c r="O150" i="5"/>
  <c r="Q122" i="5"/>
  <c r="N143" i="5"/>
  <c r="O158" i="5"/>
  <c r="Q165" i="5"/>
  <c r="O172" i="5"/>
  <c r="O187" i="5"/>
  <c r="O204" i="5"/>
  <c r="Q215" i="5"/>
  <c r="Q222" i="5"/>
  <c r="Q225" i="5"/>
  <c r="O231" i="5"/>
  <c r="O237" i="5"/>
  <c r="O243" i="5"/>
  <c r="O248" i="5"/>
  <c r="Q250" i="5"/>
  <c r="O253" i="5"/>
  <c r="O258" i="5"/>
  <c r="Q266" i="5"/>
  <c r="O275" i="5"/>
  <c r="Q277" i="5"/>
  <c r="Q282" i="5"/>
  <c r="Q284" i="5"/>
  <c r="Q286" i="5"/>
  <c r="O288" i="5"/>
  <c r="O290" i="5"/>
  <c r="O292" i="5"/>
  <c r="O294" i="5"/>
  <c r="Q305" i="5"/>
  <c r="Q307" i="5"/>
  <c r="Q309" i="5"/>
  <c r="O311" i="5"/>
  <c r="Q314" i="5"/>
  <c r="Q316" i="5"/>
  <c r="Q318" i="5"/>
  <c r="Q323" i="5"/>
  <c r="Q325" i="5"/>
  <c r="Q327" i="5"/>
  <c r="Q332" i="5"/>
  <c r="O334" i="5"/>
  <c r="O336" i="5"/>
  <c r="Q349" i="5"/>
  <c r="Q351" i="5"/>
  <c r="Q353" i="5"/>
  <c r="O355" i="5"/>
  <c r="Q124" i="5"/>
  <c r="O144" i="5"/>
  <c r="O152" i="5"/>
  <c r="N159" i="5"/>
  <c r="Q166" i="5"/>
  <c r="O193" i="5"/>
  <c r="O197" i="5"/>
  <c r="Q204" i="5"/>
  <c r="O208" i="5"/>
  <c r="Q231" i="5"/>
  <c r="Q237" i="5"/>
  <c r="O246" i="5"/>
  <c r="Q248" i="5"/>
  <c r="O251" i="5"/>
  <c r="Q253" i="5"/>
  <c r="O273" i="5"/>
  <c r="Q275" i="5"/>
  <c r="O279" i="5"/>
  <c r="Q288" i="5"/>
  <c r="Q290" i="5"/>
  <c r="Q292" i="5"/>
  <c r="Q294" i="5"/>
  <c r="N296" i="5"/>
  <c r="Q311" i="5"/>
  <c r="O329" i="5"/>
  <c r="Q334" i="5"/>
  <c r="Q336" i="5"/>
  <c r="O338" i="5"/>
  <c r="O340" i="5"/>
  <c r="O342" i="5"/>
  <c r="O344" i="5"/>
  <c r="O346" i="5"/>
  <c r="Q355" i="5"/>
  <c r="Q357" i="5"/>
  <c r="Q359" i="5"/>
  <c r="Q200" i="5"/>
  <c r="O250" i="5"/>
  <c r="Q268" i="5"/>
  <c r="O284" i="5"/>
  <c r="Q299" i="5"/>
  <c r="O314" i="5"/>
  <c r="O357" i="5"/>
  <c r="N363" i="5"/>
  <c r="N366" i="5"/>
  <c r="Q384" i="5"/>
  <c r="Q388" i="5"/>
  <c r="Q392" i="5"/>
  <c r="O401" i="5"/>
  <c r="O403" i="5"/>
  <c r="O420" i="5"/>
  <c r="Q422" i="5"/>
  <c r="Q424" i="5"/>
  <c r="O433" i="5"/>
  <c r="Q435" i="5"/>
  <c r="Q437" i="5"/>
  <c r="Q439" i="5"/>
  <c r="O441" i="5"/>
  <c r="O443" i="5"/>
  <c r="Q450" i="5"/>
  <c r="Q452" i="5"/>
  <c r="Q454" i="5"/>
  <c r="O456" i="5"/>
  <c r="O458" i="5"/>
  <c r="O460" i="5"/>
  <c r="Q477" i="5"/>
  <c r="Q479" i="5"/>
  <c r="Q481" i="5"/>
  <c r="O483" i="5"/>
  <c r="Q500" i="5"/>
  <c r="Q502" i="5"/>
  <c r="Q504" i="5"/>
  <c r="Q506" i="5"/>
  <c r="Q508" i="5"/>
  <c r="O510" i="5"/>
  <c r="O512" i="5"/>
  <c r="O514" i="5"/>
  <c r="Q519" i="5"/>
  <c r="Q521" i="5"/>
  <c r="Q523" i="5"/>
  <c r="Q532" i="5"/>
  <c r="O534" i="5"/>
  <c r="Q545" i="5"/>
  <c r="Q556" i="5"/>
  <c r="Q558" i="5"/>
  <c r="Q560" i="5"/>
  <c r="O562" i="5"/>
  <c r="Q565" i="5"/>
  <c r="Q567" i="5"/>
  <c r="Q569" i="5"/>
  <c r="Q571" i="5"/>
  <c r="Q573" i="5"/>
  <c r="Q575" i="5"/>
  <c r="Q577" i="5"/>
  <c r="O579" i="5"/>
  <c r="O581" i="5"/>
  <c r="O583" i="5"/>
  <c r="Q588" i="5"/>
  <c r="O590" i="5"/>
  <c r="Q603" i="5"/>
  <c r="O605" i="5"/>
  <c r="O607" i="5"/>
  <c r="O609" i="5"/>
  <c r="O611" i="5"/>
  <c r="Q270" i="5"/>
  <c r="O286" i="5"/>
  <c r="Q301" i="5"/>
  <c r="O316" i="5"/>
  <c r="Q330" i="5"/>
  <c r="O367" i="5"/>
  <c r="O371" i="5"/>
  <c r="Q374" i="5"/>
  <c r="O378" i="5"/>
  <c r="Q393" i="5"/>
  <c r="O399" i="5"/>
  <c r="Q401" i="5"/>
  <c r="O408" i="5"/>
  <c r="O416" i="5"/>
  <c r="Q418" i="5"/>
  <c r="Q420" i="5"/>
  <c r="O431" i="5"/>
  <c r="Q441" i="5"/>
  <c r="Q443" i="5"/>
  <c r="O445" i="5"/>
  <c r="O447" i="5"/>
  <c r="Q456" i="5"/>
  <c r="Q458" i="5"/>
  <c r="Q460" i="5"/>
  <c r="O462" i="5"/>
  <c r="O464" i="5"/>
  <c r="O466" i="5"/>
  <c r="O468" i="5"/>
  <c r="Q483" i="5"/>
  <c r="O485" i="5"/>
  <c r="O487" i="5"/>
  <c r="O489" i="5"/>
  <c r="O491" i="5"/>
  <c r="Q510" i="5"/>
  <c r="Q512" i="5"/>
  <c r="Q514" i="5"/>
  <c r="O516" i="5"/>
  <c r="O525" i="5"/>
  <c r="O527" i="5"/>
  <c r="Q534" i="5"/>
  <c r="O536" i="5"/>
  <c r="O538" i="5"/>
  <c r="O540" i="5"/>
  <c r="O547" i="5"/>
  <c r="O549" i="5"/>
  <c r="O551" i="5"/>
  <c r="Q562" i="5"/>
  <c r="N564" i="5"/>
  <c r="Q255" i="5"/>
  <c r="Q303" i="5"/>
  <c r="O318" i="5"/>
  <c r="O332" i="5"/>
  <c r="Q347" i="5"/>
  <c r="O359" i="5"/>
  <c r="O364" i="5"/>
  <c r="Q367" i="5"/>
  <c r="Q371" i="5"/>
  <c r="Q378" i="5"/>
  <c r="O382" i="5"/>
  <c r="Q399" i="5"/>
  <c r="O406" i="5"/>
  <c r="Q408" i="5"/>
  <c r="O410" i="5"/>
  <c r="O412" i="5"/>
  <c r="O414" i="5"/>
  <c r="O427" i="5"/>
  <c r="O429" i="5"/>
  <c r="Q445" i="5"/>
  <c r="Q447" i="5"/>
  <c r="O449" i="5"/>
  <c r="Q462" i="5"/>
  <c r="Q464" i="5"/>
  <c r="Q466" i="5"/>
  <c r="Q468" i="5"/>
  <c r="O470" i="5"/>
  <c r="O472" i="5"/>
  <c r="O474" i="5"/>
  <c r="O476" i="5"/>
  <c r="Q485" i="5"/>
  <c r="Q487" i="5"/>
  <c r="Q489" i="5"/>
  <c r="Q491" i="5"/>
  <c r="O493" i="5"/>
  <c r="O495" i="5"/>
  <c r="O497" i="5"/>
  <c r="O499" i="5"/>
  <c r="Q516" i="5"/>
  <c r="N518" i="5"/>
  <c r="Q525" i="5"/>
  <c r="Q527" i="5"/>
  <c r="O529" i="5"/>
  <c r="Q536" i="5"/>
  <c r="Q538" i="5"/>
  <c r="Q540" i="5"/>
  <c r="O542" i="5"/>
  <c r="O544" i="5"/>
  <c r="Q547" i="5"/>
  <c r="Q211" i="5"/>
  <c r="O305" i="5"/>
  <c r="Q181" i="5"/>
  <c r="O215" i="5"/>
  <c r="Q240" i="5"/>
  <c r="O260" i="5"/>
  <c r="O277" i="5"/>
  <c r="O307" i="5"/>
  <c r="Q321" i="5"/>
  <c r="O351" i="5"/>
  <c r="Q386" i="5"/>
  <c r="Q390" i="5"/>
  <c r="Q397" i="5"/>
  <c r="Q400" i="5"/>
  <c r="Q402" i="5"/>
  <c r="Q404" i="5"/>
  <c r="O417" i="5"/>
  <c r="N419" i="5"/>
  <c r="O421" i="5"/>
  <c r="Q423" i="5"/>
  <c r="Q425" i="5"/>
  <c r="O432" i="5"/>
  <c r="Q434" i="5"/>
  <c r="Q436" i="5"/>
  <c r="Q438" i="5"/>
  <c r="O440" i="5"/>
  <c r="O442" i="5"/>
  <c r="Q451" i="5"/>
  <c r="Q453" i="5"/>
  <c r="Q455" i="5"/>
  <c r="O457" i="5"/>
  <c r="O459" i="5"/>
  <c r="Q478" i="5"/>
  <c r="Q480" i="5"/>
  <c r="O482" i="5"/>
  <c r="Q501" i="5"/>
  <c r="Q503" i="5"/>
  <c r="Q505" i="5"/>
  <c r="Q507" i="5"/>
  <c r="Q509" i="5"/>
  <c r="O511" i="5"/>
  <c r="O513" i="5"/>
  <c r="O515" i="5"/>
  <c r="Q518" i="5"/>
  <c r="Q520" i="5"/>
  <c r="Q522" i="5"/>
  <c r="O524" i="5"/>
  <c r="Q262" i="5"/>
  <c r="O309" i="5"/>
  <c r="O323" i="5"/>
  <c r="O353" i="5"/>
  <c r="O361" i="5"/>
  <c r="O369" i="5"/>
  <c r="O376" i="5"/>
  <c r="O411" i="5"/>
  <c r="O413" i="5"/>
  <c r="O415" i="5"/>
  <c r="Q417" i="5"/>
  <c r="O419" i="5"/>
  <c r="Q421" i="5"/>
  <c r="O428" i="5"/>
  <c r="O430" i="5"/>
  <c r="Q432" i="5"/>
  <c r="Q440" i="5"/>
  <c r="Q442" i="5"/>
  <c r="O444" i="5"/>
  <c r="O446" i="5"/>
  <c r="Q457" i="5"/>
  <c r="Q459" i="5"/>
  <c r="O461" i="5"/>
  <c r="O463" i="5"/>
  <c r="O465" i="5"/>
  <c r="O467" i="5"/>
  <c r="Q482" i="5"/>
  <c r="O484" i="5"/>
  <c r="O486" i="5"/>
  <c r="O488" i="5"/>
  <c r="O490" i="5"/>
  <c r="O492" i="5"/>
  <c r="Q511" i="5"/>
  <c r="Q513" i="5"/>
  <c r="Q515" i="5"/>
  <c r="Q524" i="5"/>
  <c r="O222" i="5"/>
  <c r="Q264" i="5"/>
  <c r="Q280" i="5"/>
  <c r="O325" i="5"/>
  <c r="N355" i="5"/>
  <c r="Q369" i="5"/>
  <c r="O373" i="5"/>
  <c r="Q376" i="5"/>
  <c r="O380" i="5"/>
  <c r="O395" i="5"/>
  <c r="Q398" i="5"/>
  <c r="O407" i="5"/>
  <c r="Q409" i="5"/>
  <c r="Q411" i="5"/>
  <c r="Q413" i="5"/>
  <c r="Q415" i="5"/>
  <c r="Q419" i="5"/>
  <c r="O426" i="5"/>
  <c r="Q428" i="5"/>
  <c r="Q430" i="5"/>
  <c r="Q444" i="5"/>
  <c r="Q446" i="5"/>
  <c r="O448" i="5"/>
  <c r="Q461" i="5"/>
  <c r="Q463" i="5"/>
  <c r="Q465" i="5"/>
  <c r="Q467" i="5"/>
  <c r="O469" i="5"/>
  <c r="O471" i="5"/>
  <c r="O473" i="5"/>
  <c r="O475" i="5"/>
  <c r="Q484" i="5"/>
  <c r="Q486" i="5"/>
  <c r="Q488" i="5"/>
  <c r="Q490" i="5"/>
  <c r="Q492" i="5"/>
  <c r="O494" i="5"/>
  <c r="O496" i="5"/>
  <c r="O498" i="5"/>
  <c r="O225" i="5"/>
  <c r="N248" i="5"/>
  <c r="O266" i="5"/>
  <c r="O282" i="5"/>
  <c r="Q297" i="5"/>
  <c r="O327" i="5"/>
  <c r="Q373" i="5"/>
  <c r="Q380" i="5"/>
  <c r="O384" i="5"/>
  <c r="O388" i="5"/>
  <c r="O392" i="5"/>
  <c r="Q395" i="5"/>
  <c r="N403" i="5"/>
  <c r="O405" i="5"/>
  <c r="O422" i="5"/>
  <c r="O424" i="5"/>
  <c r="Q426" i="5"/>
  <c r="O435" i="5"/>
  <c r="O437" i="5"/>
  <c r="O439" i="5"/>
  <c r="Q448" i="5"/>
  <c r="O450" i="5"/>
  <c r="O452" i="5"/>
  <c r="O454" i="5"/>
  <c r="Q469" i="5"/>
  <c r="Q471" i="5"/>
  <c r="Q473" i="5"/>
  <c r="Q475" i="5"/>
  <c r="O477" i="5"/>
  <c r="O479" i="5"/>
  <c r="O481" i="5"/>
  <c r="Q494" i="5"/>
  <c r="Q496" i="5"/>
  <c r="Q498" i="5"/>
  <c r="O500" i="5"/>
  <c r="O502" i="5"/>
  <c r="O504" i="5"/>
  <c r="O506" i="5"/>
  <c r="O508" i="5"/>
  <c r="N510" i="5"/>
  <c r="O404" i="5"/>
  <c r="O438" i="5"/>
  <c r="O453" i="5"/>
  <c r="Q499" i="5"/>
  <c r="O519" i="5"/>
  <c r="Q530" i="5"/>
  <c r="Q533" i="5"/>
  <c r="Q539" i="5"/>
  <c r="O545" i="5"/>
  <c r="O548" i="5"/>
  <c r="Q553" i="5"/>
  <c r="O558" i="5"/>
  <c r="O561" i="5"/>
  <c r="O563" i="5"/>
  <c r="O565" i="5"/>
  <c r="O570" i="5"/>
  <c r="Q572" i="5"/>
  <c r="Q581" i="5"/>
  <c r="Q587" i="5"/>
  <c r="Q589" i="5"/>
  <c r="O596" i="5"/>
  <c r="Q598" i="5"/>
  <c r="Q600" i="5"/>
  <c r="Q611" i="5"/>
  <c r="Q613" i="5"/>
  <c r="Q615" i="5"/>
  <c r="Q622" i="5"/>
  <c r="O624" i="5"/>
  <c r="O626" i="5"/>
  <c r="Q631" i="5"/>
  <c r="Q633" i="5"/>
  <c r="Q635" i="5"/>
  <c r="Q642" i="5"/>
  <c r="Q644" i="5"/>
  <c r="O646" i="5"/>
  <c r="O617" i="5"/>
  <c r="Q646" i="5"/>
  <c r="N630" i="5"/>
  <c r="Q637" i="5"/>
  <c r="Q628" i="5"/>
  <c r="O625" i="5"/>
  <c r="Q632" i="5"/>
  <c r="O19" i="5"/>
  <c r="O436" i="5"/>
  <c r="Q542" i="5"/>
  <c r="O587" i="5"/>
  <c r="O642" i="5"/>
  <c r="Q382" i="5"/>
  <c r="Q406" i="5"/>
  <c r="O423" i="5"/>
  <c r="O455" i="5"/>
  <c r="Q470" i="5"/>
  <c r="O501" i="5"/>
  <c r="O520" i="5"/>
  <c r="O531" i="5"/>
  <c r="Q548" i="5"/>
  <c r="Q551" i="5"/>
  <c r="Q561" i="5"/>
  <c r="Q563" i="5"/>
  <c r="O568" i="5"/>
  <c r="Q570" i="5"/>
  <c r="O577" i="5"/>
  <c r="Q579" i="5"/>
  <c r="O594" i="5"/>
  <c r="Q596" i="5"/>
  <c r="Q609" i="5"/>
  <c r="Q624" i="5"/>
  <c r="Q626" i="5"/>
  <c r="O637" i="5"/>
  <c r="O634" i="5"/>
  <c r="O641" i="5"/>
  <c r="O553" i="5"/>
  <c r="Q620" i="5"/>
  <c r="Q627" i="5"/>
  <c r="O349" i="5"/>
  <c r="O386" i="5"/>
  <c r="O425" i="5"/>
  <c r="Q472" i="5"/>
  <c r="O503" i="5"/>
  <c r="O528" i="5"/>
  <c r="Q531" i="5"/>
  <c r="O537" i="5"/>
  <c r="O543" i="5"/>
  <c r="O546" i="5"/>
  <c r="O556" i="5"/>
  <c r="O559" i="5"/>
  <c r="O566" i="5"/>
  <c r="Q568" i="5"/>
  <c r="O575" i="5"/>
  <c r="O586" i="5"/>
  <c r="O592" i="5"/>
  <c r="Q594" i="5"/>
  <c r="Q607" i="5"/>
  <c r="Q617" i="5"/>
  <c r="O619" i="5"/>
  <c r="O628" i="5"/>
  <c r="O639" i="5"/>
  <c r="Q18" i="5"/>
  <c r="O630" i="5"/>
  <c r="O643" i="5"/>
  <c r="Q623" i="5"/>
  <c r="Q634" i="5"/>
  <c r="Q643" i="5"/>
  <c r="Q645" i="5"/>
  <c r="Q19" i="5"/>
  <c r="O451" i="5"/>
  <c r="Q555" i="5"/>
  <c r="O572" i="5"/>
  <c r="Q583" i="5"/>
  <c r="O598" i="5"/>
  <c r="O615" i="5"/>
  <c r="O633" i="5"/>
  <c r="O390" i="5"/>
  <c r="Q410" i="5"/>
  <c r="Q427" i="5"/>
  <c r="Q474" i="5"/>
  <c r="O505" i="5"/>
  <c r="O521" i="5"/>
  <c r="Q528" i="5"/>
  <c r="Q537" i="5"/>
  <c r="Q543" i="5"/>
  <c r="Q546" i="5"/>
  <c r="Q549" i="5"/>
  <c r="O554" i="5"/>
  <c r="Q559" i="5"/>
  <c r="O564" i="5"/>
  <c r="Q566" i="5"/>
  <c r="O573" i="5"/>
  <c r="O582" i="5"/>
  <c r="O584" i="5"/>
  <c r="Q586" i="5"/>
  <c r="O588" i="5"/>
  <c r="Q590" i="5"/>
  <c r="Q592" i="5"/>
  <c r="O599" i="5"/>
  <c r="O601" i="5"/>
  <c r="O603" i="5"/>
  <c r="Q605" i="5"/>
  <c r="O612" i="5"/>
  <c r="O614" i="5"/>
  <c r="Q619" i="5"/>
  <c r="O621" i="5"/>
  <c r="O623" i="5"/>
  <c r="O632" i="5"/>
  <c r="Q639" i="5"/>
  <c r="Q630" i="5"/>
  <c r="Q641" i="5"/>
  <c r="O647" i="5"/>
  <c r="O533" i="5"/>
  <c r="Q574" i="5"/>
  <c r="Q593" i="5"/>
  <c r="Q606" i="5"/>
  <c r="Q618" i="5"/>
  <c r="O631" i="5"/>
  <c r="O644" i="5"/>
  <c r="Q364" i="5"/>
  <c r="Q412" i="5"/>
  <c r="Q476" i="5"/>
  <c r="O507" i="5"/>
  <c r="O517" i="5"/>
  <c r="O522" i="5"/>
  <c r="O526" i="5"/>
  <c r="Q529" i="5"/>
  <c r="O535" i="5"/>
  <c r="Q544" i="5"/>
  <c r="Q554" i="5"/>
  <c r="O557" i="5"/>
  <c r="Q564" i="5"/>
  <c r="O571" i="5"/>
  <c r="O578" i="5"/>
  <c r="O580" i="5"/>
  <c r="Q582" i="5"/>
  <c r="Q584" i="5"/>
  <c r="O597" i="5"/>
  <c r="Q599" i="5"/>
  <c r="Q601" i="5"/>
  <c r="O610" i="5"/>
  <c r="Q612" i="5"/>
  <c r="Q614" i="5"/>
  <c r="N616" i="5"/>
  <c r="Q621" i="5"/>
  <c r="O636" i="5"/>
  <c r="O645" i="5"/>
  <c r="Q647" i="5"/>
  <c r="O539" i="5"/>
  <c r="Q550" i="5"/>
  <c r="Q585" i="5"/>
  <c r="Q604" i="5"/>
  <c r="O622" i="5"/>
  <c r="O635" i="5"/>
  <c r="O397" i="5"/>
  <c r="O478" i="5"/>
  <c r="Q493" i="5"/>
  <c r="O509" i="5"/>
  <c r="Q517" i="5"/>
  <c r="Q526" i="5"/>
  <c r="O532" i="5"/>
  <c r="Q535" i="5"/>
  <c r="O541" i="5"/>
  <c r="O552" i="5"/>
  <c r="Q557" i="5"/>
  <c r="O569" i="5"/>
  <c r="O576" i="5"/>
  <c r="Q578" i="5"/>
  <c r="Q580" i="5"/>
  <c r="O595" i="5"/>
  <c r="Q597" i="5"/>
  <c r="O608" i="5"/>
  <c r="Q610" i="5"/>
  <c r="O616" i="5"/>
  <c r="Q625" i="5"/>
  <c r="Q636" i="5"/>
  <c r="O638" i="5"/>
  <c r="O402" i="5"/>
  <c r="O530" i="5"/>
  <c r="N545" i="5"/>
  <c r="O589" i="5"/>
  <c r="Q602" i="5"/>
  <c r="Q629" i="5"/>
  <c r="Q640" i="5"/>
  <c r="O434" i="5"/>
  <c r="Q449" i="5"/>
  <c r="O480" i="5"/>
  <c r="Q495" i="5"/>
  <c r="O518" i="5"/>
  <c r="O523" i="5"/>
  <c r="Q541" i="5"/>
  <c r="O550" i="5"/>
  <c r="Q552" i="5"/>
  <c r="O555" i="5"/>
  <c r="O560" i="5"/>
  <c r="O567" i="5"/>
  <c r="O574" i="5"/>
  <c r="Q576" i="5"/>
  <c r="O585" i="5"/>
  <c r="N587" i="5"/>
  <c r="O591" i="5"/>
  <c r="O593" i="5"/>
  <c r="Q595" i="5"/>
  <c r="O602" i="5"/>
  <c r="O604" i="5"/>
  <c r="O606" i="5"/>
  <c r="Q608" i="5"/>
  <c r="Q616" i="5"/>
  <c r="O618" i="5"/>
  <c r="O620" i="5"/>
  <c r="O627" i="5"/>
  <c r="O629" i="5"/>
  <c r="Q638" i="5"/>
  <c r="O640" i="5"/>
  <c r="Q497" i="5"/>
  <c r="Q591" i="5"/>
  <c r="O600" i="5"/>
  <c r="O613" i="5"/>
  <c r="N611" i="5"/>
  <c r="N231" i="5"/>
  <c r="N303" i="5"/>
  <c r="N67" i="5"/>
  <c r="N345" i="5"/>
  <c r="N499" i="5"/>
  <c r="N175" i="5"/>
  <c r="N512" i="5"/>
  <c r="N580" i="5"/>
  <c r="N195" i="5"/>
  <c r="N410" i="5"/>
  <c r="N119" i="5"/>
  <c r="N486" i="5"/>
  <c r="N135" i="5"/>
  <c r="N628" i="5"/>
  <c r="N466" i="5"/>
  <c r="N94" i="5"/>
  <c r="N416" i="5"/>
  <c r="N462" i="5"/>
  <c r="N578" i="5"/>
  <c r="N388" i="5"/>
  <c r="N593" i="5"/>
  <c r="N333" i="5"/>
  <c r="N538" i="5"/>
  <c r="N269" i="5"/>
  <c r="N197" i="5"/>
  <c r="N261" i="5"/>
  <c r="N331" i="5"/>
  <c r="N397" i="5"/>
  <c r="N285" i="5"/>
  <c r="N156" i="5"/>
  <c r="N110" i="5"/>
  <c r="N196" i="5"/>
  <c r="N236" i="5"/>
  <c r="N106" i="5"/>
  <c r="N42" i="5"/>
  <c r="N162" i="5"/>
  <c r="N88" i="5"/>
  <c r="N19" i="5"/>
  <c r="I428" i="5"/>
  <c r="F430" i="5"/>
  <c r="F432" i="5"/>
  <c r="I437" i="5"/>
  <c r="I439" i="5"/>
  <c r="H441" i="5"/>
  <c r="H443" i="5"/>
  <c r="H445" i="5"/>
  <c r="H447" i="5"/>
  <c r="F449" i="5"/>
  <c r="H456" i="5"/>
  <c r="H458" i="5"/>
  <c r="F460" i="5"/>
  <c r="H463" i="5"/>
  <c r="F465" i="5"/>
  <c r="F467" i="5"/>
  <c r="F469" i="5"/>
  <c r="I472" i="5"/>
  <c r="I474" i="5"/>
  <c r="H476" i="5"/>
  <c r="F478" i="5"/>
  <c r="H481" i="5"/>
  <c r="H483" i="5"/>
  <c r="F485" i="5"/>
  <c r="F487" i="5"/>
  <c r="I488" i="5"/>
  <c r="I490" i="5"/>
  <c r="I492" i="5"/>
  <c r="H494" i="5"/>
  <c r="F496" i="5"/>
  <c r="I499" i="5"/>
  <c r="I501" i="5"/>
  <c r="I503" i="5"/>
  <c r="H505" i="5"/>
  <c r="H507" i="5"/>
  <c r="E509" i="5"/>
  <c r="I512" i="5"/>
  <c r="I514" i="5"/>
  <c r="I516" i="5"/>
  <c r="F518" i="5"/>
  <c r="I529" i="5"/>
  <c r="H531" i="5"/>
  <c r="E533" i="5"/>
  <c r="I536" i="5"/>
  <c r="I538" i="5"/>
  <c r="H540" i="5"/>
  <c r="F542" i="5"/>
  <c r="H545" i="5"/>
  <c r="H547" i="5"/>
  <c r="F549" i="5"/>
  <c r="F551" i="5"/>
  <c r="I552" i="5"/>
  <c r="I554" i="5"/>
  <c r="I556" i="5"/>
  <c r="H558" i="5"/>
  <c r="F560" i="5"/>
  <c r="I563" i="5"/>
  <c r="I565" i="5"/>
  <c r="I567" i="5"/>
  <c r="I569" i="5"/>
  <c r="I571" i="5"/>
  <c r="F573" i="5"/>
  <c r="I582" i="5"/>
  <c r="F584" i="5"/>
  <c r="F586" i="5"/>
  <c r="I589" i="5"/>
  <c r="I591" i="5"/>
  <c r="I593" i="5"/>
  <c r="H595" i="5"/>
  <c r="E597" i="5"/>
  <c r="I604" i="5"/>
  <c r="I606" i="5"/>
  <c r="H608" i="5"/>
  <c r="H610" i="5"/>
  <c r="F612" i="5"/>
  <c r="F614" i="5"/>
  <c r="H621" i="5"/>
  <c r="N539" i="5"/>
  <c r="N198" i="5"/>
  <c r="N257" i="5"/>
  <c r="N183" i="5"/>
  <c r="N31" i="5"/>
  <c r="N249" i="5"/>
  <c r="N173" i="5"/>
  <c r="N629" i="5"/>
  <c r="N577" i="5"/>
  <c r="N182" i="5"/>
  <c r="N107" i="5"/>
  <c r="N619" i="5"/>
  <c r="N384" i="5"/>
  <c r="N356" i="5"/>
  <c r="N30" i="5"/>
  <c r="N560" i="5"/>
  <c r="N414" i="5"/>
  <c r="N21" i="5"/>
  <c r="N532" i="5"/>
  <c r="N365" i="5"/>
  <c r="N283" i="5"/>
  <c r="N511" i="5"/>
  <c r="N562" i="5"/>
  <c r="N559" i="5"/>
  <c r="N342" i="5"/>
  <c r="N308" i="5"/>
  <c r="N371" i="5"/>
  <c r="N276" i="5"/>
  <c r="N102" i="5"/>
  <c r="N46" i="5"/>
  <c r="N132" i="5"/>
  <c r="N22" i="5"/>
  <c r="N98" i="5"/>
  <c r="N34" i="5"/>
  <c r="N80" i="5"/>
  <c r="F425" i="5"/>
  <c r="H430" i="5"/>
  <c r="H432" i="5"/>
  <c r="F434" i="5"/>
  <c r="I441" i="5"/>
  <c r="I443" i="5"/>
  <c r="I445" i="5"/>
  <c r="I447" i="5"/>
  <c r="H449" i="5"/>
  <c r="F451" i="5"/>
  <c r="F453" i="5"/>
  <c r="I456" i="5"/>
  <c r="I458" i="5"/>
  <c r="H460" i="5"/>
  <c r="F462" i="5"/>
  <c r="I463" i="5"/>
  <c r="H465" i="5"/>
  <c r="H467" i="5"/>
  <c r="H469" i="5"/>
  <c r="E471" i="5"/>
  <c r="I476" i="5"/>
  <c r="H478" i="5"/>
  <c r="E480" i="5"/>
  <c r="I481" i="5"/>
  <c r="I483" i="5"/>
  <c r="H485" i="5"/>
  <c r="H487" i="5"/>
  <c r="I494" i="5"/>
  <c r="H496" i="5"/>
  <c r="F498" i="5"/>
  <c r="I505" i="5"/>
  <c r="I507" i="5"/>
  <c r="F509" i="5"/>
  <c r="F511" i="5"/>
  <c r="H518" i="5"/>
  <c r="F520" i="5"/>
  <c r="F522" i="5"/>
  <c r="F524" i="5"/>
  <c r="F526" i="5"/>
  <c r="F528" i="5"/>
  <c r="I531" i="5"/>
  <c r="F533" i="5"/>
  <c r="I540" i="5"/>
  <c r="H542" i="5"/>
  <c r="I545" i="5"/>
  <c r="I547" i="5"/>
  <c r="H549" i="5"/>
  <c r="H551" i="5"/>
  <c r="I558" i="5"/>
  <c r="H560" i="5"/>
  <c r="F562" i="5"/>
  <c r="H573" i="5"/>
  <c r="F575" i="5"/>
  <c r="F577" i="5"/>
  <c r="F579" i="5"/>
  <c r="H584" i="5"/>
  <c r="H586" i="5"/>
  <c r="F588" i="5"/>
  <c r="I595" i="5"/>
  <c r="F597" i="5"/>
  <c r="F599" i="5"/>
  <c r="F601" i="5"/>
  <c r="F603" i="5"/>
  <c r="I608" i="5"/>
  <c r="I610" i="5"/>
  <c r="H612" i="5"/>
  <c r="H614" i="5"/>
  <c r="F616" i="5"/>
  <c r="F618" i="5"/>
  <c r="F620" i="5"/>
  <c r="I621" i="5"/>
  <c r="I623" i="5"/>
  <c r="H625" i="5"/>
  <c r="F627" i="5"/>
  <c r="F629" i="5"/>
  <c r="F631" i="5"/>
  <c r="N445" i="5"/>
  <c r="N255" i="5"/>
  <c r="N437" i="5"/>
  <c r="N608" i="5"/>
  <c r="N464" i="5"/>
  <c r="N370" i="5"/>
  <c r="N171" i="5"/>
  <c r="N338" i="5"/>
  <c r="N179" i="5"/>
  <c r="N637" i="5"/>
  <c r="N55" i="5"/>
  <c r="N71" i="5"/>
  <c r="N554" i="5"/>
  <c r="N607" i="5"/>
  <c r="N340" i="5"/>
  <c r="N474" i="5"/>
  <c r="N540" i="5"/>
  <c r="N367" i="5"/>
  <c r="N391" i="5"/>
  <c r="N546" i="5"/>
  <c r="N335" i="5"/>
  <c r="N561" i="5"/>
  <c r="N594" i="5"/>
  <c r="N508" i="5"/>
  <c r="N553" i="5"/>
  <c r="N336" i="5"/>
  <c r="N324" i="5"/>
  <c r="N209" i="5"/>
  <c r="N253" i="5"/>
  <c r="N368" i="5"/>
  <c r="N275" i="5"/>
  <c r="N149" i="5"/>
  <c r="N124" i="5"/>
  <c r="N164" i="5"/>
  <c r="N90" i="5"/>
  <c r="N26" i="5"/>
  <c r="N136" i="5"/>
  <c r="H425" i="5"/>
  <c r="F427" i="5"/>
  <c r="I430" i="5"/>
  <c r="I432" i="5"/>
  <c r="H434" i="5"/>
  <c r="F436" i="5"/>
  <c r="F438" i="5"/>
  <c r="I449" i="5"/>
  <c r="H451" i="5"/>
  <c r="H453" i="5"/>
  <c r="E455" i="5"/>
  <c r="I460" i="5"/>
  <c r="H462" i="5"/>
  <c r="I465" i="5"/>
  <c r="I467" i="5"/>
  <c r="I469" i="5"/>
  <c r="F471" i="5"/>
  <c r="F473" i="5"/>
  <c r="I478" i="5"/>
  <c r="F480" i="5"/>
  <c r="I485" i="5"/>
  <c r="I487" i="5"/>
  <c r="F489" i="5"/>
  <c r="F491" i="5"/>
  <c r="F493" i="5"/>
  <c r="I496" i="5"/>
  <c r="H498" i="5"/>
  <c r="F500" i="5"/>
  <c r="F502" i="5"/>
  <c r="F504" i="5"/>
  <c r="H509" i="5"/>
  <c r="H511" i="5"/>
  <c r="F513" i="5"/>
  <c r="F515" i="5"/>
  <c r="I518" i="5"/>
  <c r="H520" i="5"/>
  <c r="H522" i="5"/>
  <c r="H524" i="5"/>
  <c r="H526" i="5"/>
  <c r="H528" i="5"/>
  <c r="F530" i="5"/>
  <c r="H533" i="5"/>
  <c r="F535" i="5"/>
  <c r="F537" i="5"/>
  <c r="I542" i="5"/>
  <c r="F544" i="5"/>
  <c r="I549" i="5"/>
  <c r="I551" i="5"/>
  <c r="F553" i="5"/>
  <c r="F555" i="5"/>
  <c r="F557" i="5"/>
  <c r="I560" i="5"/>
  <c r="H562" i="5"/>
  <c r="F564" i="5"/>
  <c r="F566" i="5"/>
  <c r="F568" i="5"/>
  <c r="F570" i="5"/>
  <c r="I573" i="5"/>
  <c r="H575" i="5"/>
  <c r="H577" i="5"/>
  <c r="H579" i="5"/>
  <c r="F581" i="5"/>
  <c r="F583" i="5"/>
  <c r="I584" i="5"/>
  <c r="I586" i="5"/>
  <c r="H588" i="5"/>
  <c r="F590" i="5"/>
  <c r="F592" i="5"/>
  <c r="F594" i="5"/>
  <c r="H597" i="5"/>
  <c r="H599" i="5"/>
  <c r="H601" i="5"/>
  <c r="H603" i="5"/>
  <c r="F605" i="5"/>
  <c r="I612" i="5"/>
  <c r="I614" i="5"/>
  <c r="H616" i="5"/>
  <c r="H618" i="5"/>
  <c r="H620" i="5"/>
  <c r="I625" i="5"/>
  <c r="H627" i="5"/>
  <c r="H629" i="5"/>
  <c r="H631" i="5"/>
  <c r="H633" i="5"/>
  <c r="N123" i="5"/>
  <c r="N435" i="5"/>
  <c r="N644" i="5"/>
  <c r="N509" i="5"/>
  <c r="N386" i="5"/>
  <c r="N352" i="5"/>
  <c r="N79" i="5"/>
  <c r="N399" i="5"/>
  <c r="N151" i="5"/>
  <c r="N406" i="5"/>
  <c r="N389" i="5"/>
  <c r="N337" i="5"/>
  <c r="N83" i="5"/>
  <c r="N432" i="5"/>
  <c r="N47" i="5"/>
  <c r="N469" i="5"/>
  <c r="N302" i="5"/>
  <c r="N517" i="5"/>
  <c r="N219" i="5"/>
  <c r="N87" i="5"/>
  <c r="N640" i="5"/>
  <c r="N515" i="5"/>
  <c r="N467" i="5"/>
  <c r="N513" i="5"/>
  <c r="N362" i="5"/>
  <c r="N527" i="5"/>
  <c r="N495" i="5"/>
  <c r="N617" i="5"/>
  <c r="N471" i="5"/>
  <c r="N86" i="5"/>
  <c r="N506" i="5"/>
  <c r="N307" i="5"/>
  <c r="N305" i="5"/>
  <c r="N165" i="5"/>
  <c r="N354" i="5"/>
  <c r="N262" i="5"/>
  <c r="N251" i="5"/>
  <c r="N62" i="5"/>
  <c r="N172" i="5"/>
  <c r="N108" i="5"/>
  <c r="N44" i="5"/>
  <c r="N138" i="5"/>
  <c r="N56" i="5"/>
  <c r="O18" i="5"/>
  <c r="I427" i="5"/>
  <c r="H429" i="5"/>
  <c r="F431" i="5"/>
  <c r="I436" i="5"/>
  <c r="I438" i="5"/>
  <c r="H440" i="5"/>
  <c r="H442" i="5"/>
  <c r="H444" i="5"/>
  <c r="H446" i="5"/>
  <c r="H448" i="5"/>
  <c r="F450" i="5"/>
  <c r="H455" i="5"/>
  <c r="H457" i="5"/>
  <c r="F459" i="5"/>
  <c r="F464" i="5"/>
  <c r="F466" i="5"/>
  <c r="F468" i="5"/>
  <c r="F470" i="5"/>
  <c r="I471" i="5"/>
  <c r="I473" i="5"/>
  <c r="H475" i="5"/>
  <c r="F477" i="5"/>
  <c r="F479" i="5"/>
  <c r="I480" i="5"/>
  <c r="H482" i="5"/>
  <c r="H484" i="5"/>
  <c r="F486" i="5"/>
  <c r="I489" i="5"/>
  <c r="I491" i="5"/>
  <c r="I493" i="5"/>
  <c r="F495" i="5"/>
  <c r="I500" i="5"/>
  <c r="I502" i="5"/>
  <c r="I504" i="5"/>
  <c r="H506" i="5"/>
  <c r="H508" i="5"/>
  <c r="I513" i="5"/>
  <c r="I515" i="5"/>
  <c r="F517" i="5"/>
  <c r="F519" i="5"/>
  <c r="I530" i="5"/>
  <c r="F532" i="5"/>
  <c r="I535" i="5"/>
  <c r="I537" i="5"/>
  <c r="H539" i="5"/>
  <c r="F541" i="5"/>
  <c r="F543" i="5"/>
  <c r="I544" i="5"/>
  <c r="H546" i="5"/>
  <c r="H548" i="5"/>
  <c r="F550" i="5"/>
  <c r="I553" i="5"/>
  <c r="I555" i="5"/>
  <c r="I557" i="5"/>
  <c r="F559" i="5"/>
  <c r="I564" i="5"/>
  <c r="I566" i="5"/>
  <c r="I568" i="5"/>
  <c r="I570" i="5"/>
  <c r="F572" i="5"/>
  <c r="F574" i="5"/>
  <c r="I581" i="5"/>
  <c r="I583" i="5"/>
  <c r="F585" i="5"/>
  <c r="I590" i="5"/>
  <c r="I592" i="5"/>
  <c r="I594" i="5"/>
  <c r="F596" i="5"/>
  <c r="I605" i="5"/>
  <c r="H607" i="5"/>
  <c r="H609" i="5"/>
  <c r="H611" i="5"/>
  <c r="F613" i="5"/>
  <c r="F615" i="5"/>
  <c r="N346" i="5"/>
  <c r="N147" i="5"/>
  <c r="N480" i="5"/>
  <c r="N311" i="5"/>
  <c r="N51" i="5"/>
  <c r="N455" i="5"/>
  <c r="N430" i="5"/>
  <c r="N288" i="5"/>
  <c r="N427" i="5"/>
  <c r="N211" i="5"/>
  <c r="N344" i="5"/>
  <c r="N626" i="5"/>
  <c r="N633" i="5"/>
  <c r="N575" i="5"/>
  <c r="N507" i="5"/>
  <c r="N329" i="5"/>
  <c r="N475" i="5"/>
  <c r="N568" i="5"/>
  <c r="N463" i="5"/>
  <c r="N504" i="5"/>
  <c r="N232" i="5"/>
  <c r="N293" i="5"/>
  <c r="N433" i="5"/>
  <c r="N484" i="5"/>
  <c r="N278" i="5"/>
  <c r="N380" i="5"/>
  <c r="N228" i="5"/>
  <c r="N154" i="5"/>
  <c r="N100" i="5"/>
  <c r="N130" i="5"/>
  <c r="N66" i="5"/>
  <c r="N186" i="5"/>
  <c r="N112" i="5"/>
  <c r="N48" i="5"/>
  <c r="F426" i="5"/>
  <c r="I429" i="5"/>
  <c r="H431" i="5"/>
  <c r="F433" i="5"/>
  <c r="F435" i="5"/>
  <c r="I440" i="5"/>
  <c r="I442" i="5"/>
  <c r="I444" i="5"/>
  <c r="I446" i="5"/>
  <c r="I448" i="5"/>
  <c r="H450" i="5"/>
  <c r="F452" i="5"/>
  <c r="F454" i="5"/>
  <c r="I455" i="5"/>
  <c r="I457" i="5"/>
  <c r="H459" i="5"/>
  <c r="F461" i="5"/>
  <c r="H464" i="5"/>
  <c r="H466" i="5"/>
  <c r="H468" i="5"/>
  <c r="H470" i="5"/>
  <c r="I475" i="5"/>
  <c r="H477" i="5"/>
  <c r="H479" i="5"/>
  <c r="I482" i="5"/>
  <c r="I484" i="5"/>
  <c r="H486" i="5"/>
  <c r="E488" i="5"/>
  <c r="H495" i="5"/>
  <c r="F497" i="5"/>
  <c r="I506" i="5"/>
  <c r="I508" i="5"/>
  <c r="F510" i="5"/>
  <c r="H517" i="5"/>
  <c r="H519" i="5"/>
  <c r="F521" i="5"/>
  <c r="F523" i="5"/>
  <c r="F525" i="5"/>
  <c r="F527" i="5"/>
  <c r="H532" i="5"/>
  <c r="F534" i="5"/>
  <c r="I539" i="5"/>
  <c r="H541" i="5"/>
  <c r="H543" i="5"/>
  <c r="I546" i="5"/>
  <c r="I548" i="5"/>
  <c r="H550" i="5"/>
  <c r="E552" i="5"/>
  <c r="H559" i="5"/>
  <c r="F561" i="5"/>
  <c r="H572" i="5"/>
  <c r="H574" i="5"/>
  <c r="F576" i="5"/>
  <c r="F578" i="5"/>
  <c r="F580" i="5"/>
  <c r="H585" i="5"/>
  <c r="F587" i="5"/>
  <c r="H596" i="5"/>
  <c r="F598" i="5"/>
  <c r="F600" i="5"/>
  <c r="F602" i="5"/>
  <c r="I607" i="5"/>
  <c r="I609" i="5"/>
  <c r="I611" i="5"/>
  <c r="H613" i="5"/>
  <c r="H615" i="5"/>
  <c r="F617" i="5"/>
  <c r="F619" i="5"/>
  <c r="I622" i="5"/>
  <c r="H624" i="5"/>
  <c r="H626" i="5"/>
  <c r="F628" i="5"/>
  <c r="N235" i="5"/>
  <c r="N24" i="5"/>
  <c r="N225" i="5"/>
  <c r="N459" i="5"/>
  <c r="N597" i="5"/>
  <c r="N290" i="5"/>
  <c r="N423" i="5"/>
  <c r="N274" i="5"/>
  <c r="N614" i="5"/>
  <c r="N440" i="5"/>
  <c r="N266" i="5"/>
  <c r="N596" i="5"/>
  <c r="N166" i="5"/>
  <c r="N525" i="5"/>
  <c r="N203" i="5"/>
  <c r="N643" i="5"/>
  <c r="N453" i="5"/>
  <c r="N434" i="5"/>
  <c r="N569" i="5"/>
  <c r="N254" i="5"/>
  <c r="N584" i="5"/>
  <c r="N468" i="5"/>
  <c r="N458" i="5"/>
  <c r="N636" i="5"/>
  <c r="N498" i="5"/>
  <c r="N473" i="5"/>
  <c r="N415" i="5"/>
  <c r="N452" i="5"/>
  <c r="N241" i="5"/>
  <c r="N318" i="5"/>
  <c r="N277" i="5"/>
  <c r="N210" i="5"/>
  <c r="N118" i="5"/>
  <c r="N245" i="5"/>
  <c r="N194" i="5"/>
  <c r="N92" i="5"/>
  <c r="N58" i="5"/>
  <c r="N174" i="5"/>
  <c r="N104" i="5"/>
  <c r="N40" i="5"/>
  <c r="H426" i="5"/>
  <c r="F428" i="5"/>
  <c r="I431" i="5"/>
  <c r="H433" i="5"/>
  <c r="H435" i="5"/>
  <c r="F437" i="5"/>
  <c r="F439" i="5"/>
  <c r="I450" i="5"/>
  <c r="H452" i="5"/>
  <c r="H454" i="5"/>
  <c r="I459" i="5"/>
  <c r="H461" i="5"/>
  <c r="I464" i="5"/>
  <c r="I466" i="5"/>
  <c r="I468" i="5"/>
  <c r="I470" i="5"/>
  <c r="F472" i="5"/>
  <c r="F474" i="5"/>
  <c r="I477" i="5"/>
  <c r="I479" i="5"/>
  <c r="E481" i="5"/>
  <c r="I486" i="5"/>
  <c r="F488" i="5"/>
  <c r="F490" i="5"/>
  <c r="F492" i="5"/>
  <c r="I495" i="5"/>
  <c r="H497" i="5"/>
  <c r="F499" i="5"/>
  <c r="F501" i="5"/>
  <c r="F503" i="5"/>
  <c r="H510" i="5"/>
  <c r="F512" i="5"/>
  <c r="F514" i="5"/>
  <c r="F516" i="5"/>
  <c r="I517" i="5"/>
  <c r="I519" i="5"/>
  <c r="H521" i="5"/>
  <c r="H523" i="5"/>
  <c r="H525" i="5"/>
  <c r="H527" i="5"/>
  <c r="F529" i="5"/>
  <c r="I532" i="5"/>
  <c r="H534" i="5"/>
  <c r="F536" i="5"/>
  <c r="F538" i="5"/>
  <c r="I541" i="5"/>
  <c r="I543" i="5"/>
  <c r="I550" i="5"/>
  <c r="F552" i="5"/>
  <c r="F554" i="5"/>
  <c r="F556" i="5"/>
  <c r="I559" i="5"/>
  <c r="H561" i="5"/>
  <c r="F563" i="5"/>
  <c r="F565" i="5"/>
  <c r="F567" i="5"/>
  <c r="F569" i="5"/>
  <c r="F571" i="5"/>
  <c r="I572" i="5"/>
  <c r="I574" i="5"/>
  <c r="H576" i="5"/>
  <c r="H578" i="5"/>
  <c r="H580" i="5"/>
  <c r="F582" i="5"/>
  <c r="I585" i="5"/>
  <c r="H587" i="5"/>
  <c r="F589" i="5"/>
  <c r="F591" i="5"/>
  <c r="F593" i="5"/>
  <c r="I596" i="5"/>
  <c r="H598" i="5"/>
  <c r="H600" i="5"/>
  <c r="H602" i="5"/>
  <c r="F604" i="5"/>
  <c r="F606" i="5"/>
  <c r="I613" i="5"/>
  <c r="N233" i="5"/>
  <c r="N378" i="5"/>
  <c r="N400" i="5"/>
  <c r="N573" i="5"/>
  <c r="N191" i="5"/>
  <c r="N514" i="5"/>
  <c r="N243" i="5"/>
  <c r="N603" i="5"/>
  <c r="N263" i="5"/>
  <c r="N155" i="5"/>
  <c r="N489" i="5"/>
  <c r="N167" i="5"/>
  <c r="N631" i="5"/>
  <c r="N153" i="5"/>
  <c r="N422" i="5"/>
  <c r="N353" i="5"/>
  <c r="N543" i="5"/>
  <c r="N394" i="5"/>
  <c r="N599" i="5"/>
  <c r="N449" i="5"/>
  <c r="N443" i="5"/>
  <c r="N591" i="5"/>
  <c r="N485" i="5"/>
  <c r="N441" i="5"/>
  <c r="N267" i="5"/>
  <c r="N339" i="5"/>
  <c r="N420" i="5"/>
  <c r="N294" i="5"/>
  <c r="N190" i="5"/>
  <c r="N54" i="5"/>
  <c r="N239" i="5"/>
  <c r="N114" i="5"/>
  <c r="N96" i="5"/>
  <c r="I426" i="5"/>
  <c r="H428" i="5"/>
  <c r="E430" i="5"/>
  <c r="I433" i="5"/>
  <c r="I435" i="5"/>
  <c r="H437" i="5"/>
  <c r="H439" i="5"/>
  <c r="F441" i="5"/>
  <c r="F443" i="5"/>
  <c r="F445" i="5"/>
  <c r="F447" i="5"/>
  <c r="I452" i="5"/>
  <c r="I454" i="5"/>
  <c r="F456" i="5"/>
  <c r="F458" i="5"/>
  <c r="I461" i="5"/>
  <c r="F463" i="5"/>
  <c r="H472" i="5"/>
  <c r="H474" i="5"/>
  <c r="F476" i="5"/>
  <c r="F481" i="5"/>
  <c r="F483" i="5"/>
  <c r="H488" i="5"/>
  <c r="H490" i="5"/>
  <c r="H492" i="5"/>
  <c r="F494" i="5"/>
  <c r="I497" i="5"/>
  <c r="H499" i="5"/>
  <c r="H501" i="5"/>
  <c r="H503" i="5"/>
  <c r="F505" i="5"/>
  <c r="F507" i="5"/>
  <c r="I510" i="5"/>
  <c r="H512" i="5"/>
  <c r="H514" i="5"/>
  <c r="H516" i="5"/>
  <c r="I521" i="5"/>
  <c r="I523" i="5"/>
  <c r="I525" i="5"/>
  <c r="I527" i="5"/>
  <c r="H529" i="5"/>
  <c r="F531" i="5"/>
  <c r="I534" i="5"/>
  <c r="H536" i="5"/>
  <c r="H538" i="5"/>
  <c r="F540" i="5"/>
  <c r="F545" i="5"/>
  <c r="F547" i="5"/>
  <c r="H552" i="5"/>
  <c r="H554" i="5"/>
  <c r="H556" i="5"/>
  <c r="F558" i="5"/>
  <c r="I561" i="5"/>
  <c r="H563" i="5"/>
  <c r="H565" i="5"/>
  <c r="H567" i="5"/>
  <c r="H569" i="5"/>
  <c r="H571" i="5"/>
  <c r="I576" i="5"/>
  <c r="I578" i="5"/>
  <c r="I580" i="5"/>
  <c r="H582" i="5"/>
  <c r="I587" i="5"/>
  <c r="H589" i="5"/>
  <c r="H591" i="5"/>
  <c r="H593" i="5"/>
  <c r="F595" i="5"/>
  <c r="I598" i="5"/>
  <c r="I600" i="5"/>
  <c r="I602" i="5"/>
  <c r="H604" i="5"/>
  <c r="H606" i="5"/>
  <c r="F608" i="5"/>
  <c r="F610" i="5"/>
  <c r="N526" i="5"/>
  <c r="N523" i="5"/>
  <c r="N522" i="5"/>
  <c r="N237" i="5"/>
  <c r="N82" i="5"/>
  <c r="I425" i="5"/>
  <c r="F440" i="5"/>
  <c r="F455" i="5"/>
  <c r="F484" i="5"/>
  <c r="I498" i="5"/>
  <c r="H513" i="5"/>
  <c r="I528" i="5"/>
  <c r="H557" i="5"/>
  <c r="E572" i="5"/>
  <c r="I601" i="5"/>
  <c r="I619" i="5"/>
  <c r="H623" i="5"/>
  <c r="I626" i="5"/>
  <c r="I629" i="5"/>
  <c r="F632" i="5"/>
  <c r="H634" i="5"/>
  <c r="E636" i="5"/>
  <c r="I639" i="5"/>
  <c r="I641" i="5"/>
  <c r="I643" i="5"/>
  <c r="F645" i="5"/>
  <c r="F647" i="5"/>
  <c r="I261" i="5"/>
  <c r="H263" i="5"/>
  <c r="F265" i="5"/>
  <c r="F267" i="5"/>
  <c r="F269" i="5"/>
  <c r="F271" i="5"/>
  <c r="I276" i="5"/>
  <c r="H278" i="5"/>
  <c r="F280" i="5"/>
  <c r="I285" i="5"/>
  <c r="H287" i="5"/>
  <c r="I290" i="5"/>
  <c r="H292" i="5"/>
  <c r="F294" i="5"/>
  <c r="I297" i="5"/>
  <c r="I299" i="5"/>
  <c r="H301" i="5"/>
  <c r="F303" i="5"/>
  <c r="I308" i="5"/>
  <c r="I310" i="5"/>
  <c r="F312" i="5"/>
  <c r="F314" i="5"/>
  <c r="I319" i="5"/>
  <c r="H321" i="5"/>
  <c r="F323" i="5"/>
  <c r="F325" i="5"/>
  <c r="F327" i="5"/>
  <c r="I332" i="5"/>
  <c r="H334" i="5"/>
  <c r="F336" i="5"/>
  <c r="F338" i="5"/>
  <c r="I343" i="5"/>
  <c r="H345" i="5"/>
  <c r="F347" i="5"/>
  <c r="F349" i="5"/>
  <c r="F351" i="5"/>
  <c r="I354" i="5"/>
  <c r="H356" i="5"/>
  <c r="I359" i="5"/>
  <c r="I366" i="5"/>
  <c r="H368" i="5"/>
  <c r="F370" i="5"/>
  <c r="F372" i="5"/>
  <c r="I375" i="5"/>
  <c r="H377" i="5"/>
  <c r="H379" i="5"/>
  <c r="H381" i="5"/>
  <c r="E383" i="5"/>
  <c r="I384" i="5"/>
  <c r="H386" i="5"/>
  <c r="H388" i="5"/>
  <c r="H390" i="5"/>
  <c r="I393" i="5"/>
  <c r="H395" i="5"/>
  <c r="H397" i="5"/>
  <c r="F399" i="5"/>
  <c r="I402" i="5"/>
  <c r="H404" i="5"/>
  <c r="F406" i="5"/>
  <c r="I407" i="5"/>
  <c r="F409" i="5"/>
  <c r="H414" i="5"/>
  <c r="F416" i="5"/>
  <c r="F418" i="5"/>
  <c r="F423" i="5"/>
  <c r="F20" i="5"/>
  <c r="F22" i="5"/>
  <c r="I25" i="5"/>
  <c r="I27" i="5"/>
  <c r="F29" i="5"/>
  <c r="I32" i="5"/>
  <c r="I34" i="5"/>
  <c r="H36" i="5"/>
  <c r="H38" i="5"/>
  <c r="F40" i="5"/>
  <c r="I43" i="5"/>
  <c r="H45" i="5"/>
  <c r="H50" i="5"/>
  <c r="I53" i="5"/>
  <c r="F55" i="5"/>
  <c r="F57" i="5"/>
  <c r="F64" i="5"/>
  <c r="E66" i="5"/>
  <c r="H71" i="5"/>
  <c r="F73" i="5"/>
  <c r="I80" i="5"/>
  <c r="I82" i="5"/>
  <c r="I84" i="5"/>
  <c r="I86" i="5"/>
  <c r="H88" i="5"/>
  <c r="F90" i="5"/>
  <c r="I95" i="5"/>
  <c r="H97" i="5"/>
  <c r="N314" i="5"/>
  <c r="N376" i="5"/>
  <c r="N382" i="5"/>
  <c r="N309" i="5"/>
  <c r="N271" i="5"/>
  <c r="N227" i="5"/>
  <c r="H427" i="5"/>
  <c r="F442" i="5"/>
  <c r="F457" i="5"/>
  <c r="H471" i="5"/>
  <c r="H500" i="5"/>
  <c r="H515" i="5"/>
  <c r="H530" i="5"/>
  <c r="H544" i="5"/>
  <c r="E559" i="5"/>
  <c r="I588" i="5"/>
  <c r="I603" i="5"/>
  <c r="I615" i="5"/>
  <c r="I620" i="5"/>
  <c r="E624" i="5"/>
  <c r="N131" i="5"/>
  <c r="N535" i="5"/>
  <c r="N299" i="5"/>
  <c r="N213" i="5"/>
  <c r="N128" i="5"/>
  <c r="F429" i="5"/>
  <c r="F444" i="5"/>
  <c r="H473" i="5"/>
  <c r="H502" i="5"/>
  <c r="E517" i="5"/>
  <c r="F546" i="5"/>
  <c r="I575" i="5"/>
  <c r="H590" i="5"/>
  <c r="H605" i="5"/>
  <c r="E621" i="5"/>
  <c r="F624" i="5"/>
  <c r="F630" i="5"/>
  <c r="I632" i="5"/>
  <c r="H636" i="5"/>
  <c r="H638" i="5"/>
  <c r="F640" i="5"/>
  <c r="F642" i="5"/>
  <c r="F644" i="5"/>
  <c r="I645" i="5"/>
  <c r="I647" i="5"/>
  <c r="H260" i="5"/>
  <c r="E262" i="5"/>
  <c r="I265" i="5"/>
  <c r="I267" i="5"/>
  <c r="I269" i="5"/>
  <c r="I271" i="5"/>
  <c r="H273" i="5"/>
  <c r="F275" i="5"/>
  <c r="F277" i="5"/>
  <c r="I280" i="5"/>
  <c r="H282" i="5"/>
  <c r="H284" i="5"/>
  <c r="F286" i="5"/>
  <c r="F289" i="5"/>
  <c r="I294" i="5"/>
  <c r="H296" i="5"/>
  <c r="F298" i="5"/>
  <c r="F300" i="5"/>
  <c r="I303" i="5"/>
  <c r="H305" i="5"/>
  <c r="F307" i="5"/>
  <c r="F309" i="5"/>
  <c r="I312" i="5"/>
  <c r="I314" i="5"/>
  <c r="H316" i="5"/>
  <c r="H318" i="5"/>
  <c r="I323" i="5"/>
  <c r="I325" i="5"/>
  <c r="I327" i="5"/>
  <c r="H329" i="5"/>
  <c r="F331" i="5"/>
  <c r="I336" i="5"/>
  <c r="I338" i="5"/>
  <c r="H340" i="5"/>
  <c r="F342" i="5"/>
  <c r="E344" i="5"/>
  <c r="I347" i="5"/>
  <c r="I349" i="5"/>
  <c r="I351" i="5"/>
  <c r="F353" i="5"/>
  <c r="H358" i="5"/>
  <c r="H361" i="5"/>
  <c r="H363" i="5"/>
  <c r="F365" i="5"/>
  <c r="F367" i="5"/>
  <c r="I370" i="5"/>
  <c r="I372" i="5"/>
  <c r="H374" i="5"/>
  <c r="H383" i="5"/>
  <c r="F392" i="5"/>
  <c r="F394" i="5"/>
  <c r="I399" i="5"/>
  <c r="F401" i="5"/>
  <c r="I406" i="5"/>
  <c r="I409" i="5"/>
  <c r="H411" i="5"/>
  <c r="H413" i="5"/>
  <c r="I416" i="5"/>
  <c r="N226" i="5"/>
  <c r="N279" i="5"/>
  <c r="N317" i="5"/>
  <c r="N64" i="5"/>
  <c r="F446" i="5"/>
  <c r="F475" i="5"/>
  <c r="H489" i="5"/>
  <c r="H504" i="5"/>
  <c r="I533" i="5"/>
  <c r="F548" i="5"/>
  <c r="I562" i="5"/>
  <c r="I577" i="5"/>
  <c r="H592" i="5"/>
  <c r="F607" i="5"/>
  <c r="I616" i="5"/>
  <c r="F621" i="5"/>
  <c r="I624" i="5"/>
  <c r="I627" i="5"/>
  <c r="H630" i="5"/>
  <c r="F635" i="5"/>
  <c r="I636" i="5"/>
  <c r="I638" i="5"/>
  <c r="H640" i="5"/>
  <c r="H642" i="5"/>
  <c r="H644" i="5"/>
  <c r="I260" i="5"/>
  <c r="F262" i="5"/>
  <c r="F264" i="5"/>
  <c r="I273" i="5"/>
  <c r="H275" i="5"/>
  <c r="H277" i="5"/>
  <c r="F279" i="5"/>
  <c r="I282" i="5"/>
  <c r="I284" i="5"/>
  <c r="H286" i="5"/>
  <c r="H289" i="5"/>
  <c r="F291" i="5"/>
  <c r="I296" i="5"/>
  <c r="H298" i="5"/>
  <c r="H300" i="5"/>
  <c r="F302" i="5"/>
  <c r="I305" i="5"/>
  <c r="H307" i="5"/>
  <c r="H309" i="5"/>
  <c r="E311" i="5"/>
  <c r="I316" i="5"/>
  <c r="I318" i="5"/>
  <c r="F320" i="5"/>
  <c r="F322" i="5"/>
  <c r="I329" i="5"/>
  <c r="H331" i="5"/>
  <c r="F333" i="5"/>
  <c r="F335" i="5"/>
  <c r="I340" i="5"/>
  <c r="H342" i="5"/>
  <c r="F344" i="5"/>
  <c r="F346" i="5"/>
  <c r="H353" i="5"/>
  <c r="F355" i="5"/>
  <c r="F357" i="5"/>
  <c r="I358" i="5"/>
  <c r="I361" i="5"/>
  <c r="I363" i="5"/>
  <c r="H365" i="5"/>
  <c r="H367" i="5"/>
  <c r="I374" i="5"/>
  <c r="F376" i="5"/>
  <c r="F378" i="5"/>
  <c r="F380" i="5"/>
  <c r="I383" i="5"/>
  <c r="F385" i="5"/>
  <c r="F387" i="5"/>
  <c r="F389" i="5"/>
  <c r="H392" i="5"/>
  <c r="H394" i="5"/>
  <c r="F396" i="5"/>
  <c r="F398" i="5"/>
  <c r="H401" i="5"/>
  <c r="F403" i="5"/>
  <c r="I411" i="5"/>
  <c r="I413" i="5"/>
  <c r="I420" i="5"/>
  <c r="F422" i="5"/>
  <c r="I24" i="5"/>
  <c r="H26" i="5"/>
  <c r="E28" i="5"/>
  <c r="H31" i="5"/>
  <c r="H33" i="5"/>
  <c r="F35" i="5"/>
  <c r="F37" i="5"/>
  <c r="F39" i="5"/>
  <c r="I42" i="5"/>
  <c r="F44" i="5"/>
  <c r="I47" i="5"/>
  <c r="H49" i="5"/>
  <c r="H52" i="5"/>
  <c r="H54" i="5"/>
  <c r="I59" i="5"/>
  <c r="I61" i="5"/>
  <c r="F63" i="5"/>
  <c r="I66" i="5"/>
  <c r="N150" i="5"/>
  <c r="N503" i="5"/>
  <c r="N497" i="5"/>
  <c r="N78" i="5"/>
  <c r="F448" i="5"/>
  <c r="I462" i="5"/>
  <c r="H491" i="5"/>
  <c r="F506" i="5"/>
  <c r="I520" i="5"/>
  <c r="H535" i="5"/>
  <c r="H564" i="5"/>
  <c r="I579" i="5"/>
  <c r="H594" i="5"/>
  <c r="F609" i="5"/>
  <c r="H617" i="5"/>
  <c r="F622" i="5"/>
  <c r="I630" i="5"/>
  <c r="F633" i="5"/>
  <c r="H635" i="5"/>
  <c r="I640" i="5"/>
  <c r="I642" i="5"/>
  <c r="I644" i="5"/>
  <c r="F646" i="5"/>
  <c r="H262" i="5"/>
  <c r="H264" i="5"/>
  <c r="F266" i="5"/>
  <c r="F268" i="5"/>
  <c r="F270" i="5"/>
  <c r="E272" i="5"/>
  <c r="I275" i="5"/>
  <c r="I277" i="5"/>
  <c r="H279" i="5"/>
  <c r="E281" i="5"/>
  <c r="I286" i="5"/>
  <c r="E288" i="5"/>
  <c r="I289" i="5"/>
  <c r="H291" i="5"/>
  <c r="F293" i="5"/>
  <c r="E295" i="5"/>
  <c r="I298" i="5"/>
  <c r="I300" i="5"/>
  <c r="H302" i="5"/>
  <c r="F304" i="5"/>
  <c r="I307" i="5"/>
  <c r="I309" i="5"/>
  <c r="F311" i="5"/>
  <c r="F313" i="5"/>
  <c r="H320" i="5"/>
  <c r="H322" i="5"/>
  <c r="F324" i="5"/>
  <c r="F326" i="5"/>
  <c r="E328" i="5"/>
  <c r="I331" i="5"/>
  <c r="H333" i="5"/>
  <c r="H335" i="5"/>
  <c r="F337" i="5"/>
  <c r="I342" i="5"/>
  <c r="H344" i="5"/>
  <c r="H346" i="5"/>
  <c r="F348" i="5"/>
  <c r="F350" i="5"/>
  <c r="E352" i="5"/>
  <c r="I353" i="5"/>
  <c r="H355" i="5"/>
  <c r="H357" i="5"/>
  <c r="F360" i="5"/>
  <c r="I365" i="5"/>
  <c r="I367" i="5"/>
  <c r="F369" i="5"/>
  <c r="F371" i="5"/>
  <c r="H376" i="5"/>
  <c r="H378" i="5"/>
  <c r="H380" i="5"/>
  <c r="F382" i="5"/>
  <c r="H385" i="5"/>
  <c r="H387" i="5"/>
  <c r="H389" i="5"/>
  <c r="E391" i="5"/>
  <c r="I392" i="5"/>
  <c r="I394" i="5"/>
  <c r="H396" i="5"/>
  <c r="H398" i="5"/>
  <c r="I401" i="5"/>
  <c r="H403" i="5"/>
  <c r="F405" i="5"/>
  <c r="F408" i="5"/>
  <c r="F410" i="5"/>
  <c r="F415" i="5"/>
  <c r="F417" i="5"/>
  <c r="H422" i="5"/>
  <c r="F424" i="5"/>
  <c r="F21" i="5"/>
  <c r="I26" i="5"/>
  <c r="F28" i="5"/>
  <c r="I31" i="5"/>
  <c r="I33" i="5"/>
  <c r="H35" i="5"/>
  <c r="H37" i="5"/>
  <c r="H39" i="5"/>
  <c r="H44" i="5"/>
  <c r="F46" i="5"/>
  <c r="I49" i="5"/>
  <c r="F51" i="5"/>
  <c r="N439" i="5"/>
  <c r="I434" i="5"/>
  <c r="E464" i="5"/>
  <c r="H493" i="5"/>
  <c r="F508" i="5"/>
  <c r="I522" i="5"/>
  <c r="H537" i="5"/>
  <c r="H566" i="5"/>
  <c r="H581" i="5"/>
  <c r="F611" i="5"/>
  <c r="I617" i="5"/>
  <c r="H622" i="5"/>
  <c r="F625" i="5"/>
  <c r="H628" i="5"/>
  <c r="I633" i="5"/>
  <c r="I635" i="5"/>
  <c r="F637" i="5"/>
  <c r="H646" i="5"/>
  <c r="F259" i="5"/>
  <c r="I262" i="5"/>
  <c r="I264" i="5"/>
  <c r="H266" i="5"/>
  <c r="H268" i="5"/>
  <c r="H270" i="5"/>
  <c r="F272" i="5"/>
  <c r="F274" i="5"/>
  <c r="I279" i="5"/>
  <c r="F281" i="5"/>
  <c r="F283" i="5"/>
  <c r="F288" i="5"/>
  <c r="I291" i="5"/>
  <c r="H293" i="5"/>
  <c r="F295" i="5"/>
  <c r="I302" i="5"/>
  <c r="H304" i="5"/>
  <c r="F306" i="5"/>
  <c r="H311" i="5"/>
  <c r="H313" i="5"/>
  <c r="F315" i="5"/>
  <c r="F317" i="5"/>
  <c r="I320" i="5"/>
  <c r="I322" i="5"/>
  <c r="H324" i="5"/>
  <c r="H326" i="5"/>
  <c r="F328" i="5"/>
  <c r="F330" i="5"/>
  <c r="I333" i="5"/>
  <c r="I335" i="5"/>
  <c r="H337" i="5"/>
  <c r="F339" i="5"/>
  <c r="F341" i="5"/>
  <c r="I344" i="5"/>
  <c r="I346" i="5"/>
  <c r="H348" i="5"/>
  <c r="H350" i="5"/>
  <c r="F352" i="5"/>
  <c r="I355" i="5"/>
  <c r="I357" i="5"/>
  <c r="H360" i="5"/>
  <c r="F362" i="5"/>
  <c r="F364" i="5"/>
  <c r="H369" i="5"/>
  <c r="H371" i="5"/>
  <c r="F373" i="5"/>
  <c r="I376" i="5"/>
  <c r="I378" i="5"/>
  <c r="I380" i="5"/>
  <c r="H382" i="5"/>
  <c r="I385" i="5"/>
  <c r="I387" i="5"/>
  <c r="I389" i="5"/>
  <c r="F391" i="5"/>
  <c r="I396" i="5"/>
  <c r="I398" i="5"/>
  <c r="F400" i="5"/>
  <c r="I403" i="5"/>
  <c r="H405" i="5"/>
  <c r="E407" i="5"/>
  <c r="H408" i="5"/>
  <c r="H410" i="5"/>
  <c r="F412" i="5"/>
  <c r="H415" i="5"/>
  <c r="H417" i="5"/>
  <c r="F419" i="5"/>
  <c r="F421" i="5"/>
  <c r="I422" i="5"/>
  <c r="H424" i="5"/>
  <c r="H21" i="5"/>
  <c r="F23" i="5"/>
  <c r="H28" i="5"/>
  <c r="F30" i="5"/>
  <c r="I35" i="5"/>
  <c r="I37" i="5"/>
  <c r="I39" i="5"/>
  <c r="F41" i="5"/>
  <c r="I44" i="5"/>
  <c r="N270" i="5"/>
  <c r="N351" i="5"/>
  <c r="N479" i="5"/>
  <c r="N52" i="5"/>
  <c r="H436" i="5"/>
  <c r="I451" i="5"/>
  <c r="H480" i="5"/>
  <c r="I509" i="5"/>
  <c r="I524" i="5"/>
  <c r="F539" i="5"/>
  <c r="H553" i="5"/>
  <c r="H568" i="5"/>
  <c r="H583" i="5"/>
  <c r="I597" i="5"/>
  <c r="I618" i="5"/>
  <c r="I628" i="5"/>
  <c r="I631" i="5"/>
  <c r="H637" i="5"/>
  <c r="F639" i="5"/>
  <c r="F641" i="5"/>
  <c r="F643" i="5"/>
  <c r="I646" i="5"/>
  <c r="H259" i="5"/>
  <c r="F261" i="5"/>
  <c r="I266" i="5"/>
  <c r="I268" i="5"/>
  <c r="I270" i="5"/>
  <c r="H272" i="5"/>
  <c r="H274" i="5"/>
  <c r="F276" i="5"/>
  <c r="H281" i="5"/>
  <c r="H283" i="5"/>
  <c r="F285" i="5"/>
  <c r="H288" i="5"/>
  <c r="F290" i="5"/>
  <c r="I293" i="5"/>
  <c r="H295" i="5"/>
  <c r="F297" i="5"/>
  <c r="F299" i="5"/>
  <c r="I304" i="5"/>
  <c r="H306" i="5"/>
  <c r="F308" i="5"/>
  <c r="F310" i="5"/>
  <c r="I311" i="5"/>
  <c r="I313" i="5"/>
  <c r="H315" i="5"/>
  <c r="H317" i="5"/>
  <c r="F319" i="5"/>
  <c r="I324" i="5"/>
  <c r="I326" i="5"/>
  <c r="H328" i="5"/>
  <c r="H330" i="5"/>
  <c r="F332" i="5"/>
  <c r="I337" i="5"/>
  <c r="H339" i="5"/>
  <c r="H341" i="5"/>
  <c r="F343" i="5"/>
  <c r="I348" i="5"/>
  <c r="I350" i="5"/>
  <c r="H352" i="5"/>
  <c r="F354" i="5"/>
  <c r="F359" i="5"/>
  <c r="I360" i="5"/>
  <c r="H362" i="5"/>
  <c r="H364" i="5"/>
  <c r="F366" i="5"/>
  <c r="E368" i="5"/>
  <c r="I369" i="5"/>
  <c r="I371" i="5"/>
  <c r="H373" i="5"/>
  <c r="F375" i="5"/>
  <c r="I382" i="5"/>
  <c r="F384" i="5"/>
  <c r="H391" i="5"/>
  <c r="F393" i="5"/>
  <c r="H400" i="5"/>
  <c r="F402" i="5"/>
  <c r="I405" i="5"/>
  <c r="F407" i="5"/>
  <c r="I408" i="5"/>
  <c r="I410" i="5"/>
  <c r="H412" i="5"/>
  <c r="E414" i="5"/>
  <c r="I415" i="5"/>
  <c r="I417" i="5"/>
  <c r="H419" i="5"/>
  <c r="H421" i="5"/>
  <c r="I424" i="5"/>
  <c r="I21" i="5"/>
  <c r="H23" i="5"/>
  <c r="F25" i="5"/>
  <c r="F27" i="5"/>
  <c r="I28" i="5"/>
  <c r="H30" i="5"/>
  <c r="F32" i="5"/>
  <c r="F34" i="5"/>
  <c r="H41" i="5"/>
  <c r="F43" i="5"/>
  <c r="I46" i="5"/>
  <c r="H48" i="5"/>
  <c r="I51" i="5"/>
  <c r="N43" i="5"/>
  <c r="N612" i="5"/>
  <c r="N348" i="5"/>
  <c r="N265" i="5"/>
  <c r="N146" i="5"/>
  <c r="H438" i="5"/>
  <c r="I453" i="5"/>
  <c r="F482" i="5"/>
  <c r="I511" i="5"/>
  <c r="I526" i="5"/>
  <c r="H555" i="5"/>
  <c r="H570" i="5"/>
  <c r="I599" i="5"/>
  <c r="H619" i="5"/>
  <c r="F623" i="5"/>
  <c r="F626" i="5"/>
  <c r="F634" i="5"/>
  <c r="I637" i="5"/>
  <c r="H639" i="5"/>
  <c r="H641" i="5"/>
  <c r="H643" i="5"/>
  <c r="I259" i="5"/>
  <c r="H261" i="5"/>
  <c r="F263" i="5"/>
  <c r="I272" i="5"/>
  <c r="I274" i="5"/>
  <c r="H276" i="5"/>
  <c r="F278" i="5"/>
  <c r="I281" i="5"/>
  <c r="I283" i="5"/>
  <c r="H285" i="5"/>
  <c r="F287" i="5"/>
  <c r="I288" i="5"/>
  <c r="H290" i="5"/>
  <c r="F292" i="5"/>
  <c r="I295" i="5"/>
  <c r="H297" i="5"/>
  <c r="H299" i="5"/>
  <c r="F301" i="5"/>
  <c r="I306" i="5"/>
  <c r="H308" i="5"/>
  <c r="H310" i="5"/>
  <c r="I315" i="5"/>
  <c r="I317" i="5"/>
  <c r="H319" i="5"/>
  <c r="F321" i="5"/>
  <c r="I328" i="5"/>
  <c r="I330" i="5"/>
  <c r="H332" i="5"/>
  <c r="F334" i="5"/>
  <c r="I339" i="5"/>
  <c r="I341" i="5"/>
  <c r="H343" i="5"/>
  <c r="F345" i="5"/>
  <c r="I352" i="5"/>
  <c r="H354" i="5"/>
  <c r="F356" i="5"/>
  <c r="H359" i="5"/>
  <c r="I362" i="5"/>
  <c r="I364" i="5"/>
  <c r="H366" i="5"/>
  <c r="F368" i="5"/>
  <c r="I373" i="5"/>
  <c r="H375" i="5"/>
  <c r="F377" i="5"/>
  <c r="F379" i="5"/>
  <c r="F381" i="5"/>
  <c r="H384" i="5"/>
  <c r="F386" i="5"/>
  <c r="F388" i="5"/>
  <c r="F390" i="5"/>
  <c r="I391" i="5"/>
  <c r="H393" i="5"/>
  <c r="F395" i="5"/>
  <c r="F397" i="5"/>
  <c r="I400" i="5"/>
  <c r="H402" i="5"/>
  <c r="F404" i="5"/>
  <c r="H407" i="5"/>
  <c r="I412" i="5"/>
  <c r="F414" i="5"/>
  <c r="I419" i="5"/>
  <c r="I421" i="5"/>
  <c r="I23" i="5"/>
  <c r="H25" i="5"/>
  <c r="H27" i="5"/>
  <c r="I30" i="5"/>
  <c r="H32" i="5"/>
  <c r="H34" i="5"/>
  <c r="F36" i="5"/>
  <c r="F38" i="5"/>
  <c r="H19" i="5"/>
  <c r="I257" i="5"/>
  <c r="I255" i="5"/>
  <c r="F252" i="5"/>
  <c r="H250" i="5"/>
  <c r="H248" i="5"/>
  <c r="I246" i="5"/>
  <c r="E245" i="5"/>
  <c r="I243" i="5"/>
  <c r="C242" i="5"/>
  <c r="D242" i="5" s="1"/>
  <c r="G242" i="5" s="1"/>
  <c r="F240" i="5"/>
  <c r="H238" i="5"/>
  <c r="I236" i="5"/>
  <c r="C235" i="5"/>
  <c r="D235" i="5" s="1"/>
  <c r="E235" i="5" s="1"/>
  <c r="F231" i="5"/>
  <c r="I229" i="5"/>
  <c r="I227" i="5"/>
  <c r="C226" i="5"/>
  <c r="D226" i="5" s="1"/>
  <c r="E226" i="5" s="1"/>
  <c r="H224" i="5"/>
  <c r="H222" i="5"/>
  <c r="I220" i="5"/>
  <c r="I218" i="5"/>
  <c r="F215" i="5"/>
  <c r="I213" i="5"/>
  <c r="I211" i="5"/>
  <c r="I209" i="5"/>
  <c r="F208" i="5"/>
  <c r="H206" i="5"/>
  <c r="H204" i="5"/>
  <c r="I202" i="5"/>
  <c r="F199" i="5"/>
  <c r="F197" i="5"/>
  <c r="F195" i="5"/>
  <c r="H193" i="5"/>
  <c r="I191" i="5"/>
  <c r="C190" i="5"/>
  <c r="D190" i="5" s="1"/>
  <c r="G190" i="5" s="1"/>
  <c r="C188" i="5"/>
  <c r="D188" i="5" s="1"/>
  <c r="E188" i="5" s="1"/>
  <c r="F186" i="5"/>
  <c r="H184" i="5"/>
  <c r="H182" i="5"/>
  <c r="I180" i="5"/>
  <c r="C179" i="5"/>
  <c r="D179" i="5" s="1"/>
  <c r="E179" i="5" s="1"/>
  <c r="C177" i="5"/>
  <c r="D177" i="5" s="1"/>
  <c r="F175" i="5"/>
  <c r="H173" i="5"/>
  <c r="H171" i="5"/>
  <c r="C170" i="5"/>
  <c r="D170" i="5" s="1"/>
  <c r="G170" i="5" s="1"/>
  <c r="F168" i="5"/>
  <c r="C167" i="5"/>
  <c r="D167" i="5" s="1"/>
  <c r="E167" i="5" s="1"/>
  <c r="C165" i="5"/>
  <c r="D165" i="5" s="1"/>
  <c r="G165" i="5" s="1"/>
  <c r="H161" i="5"/>
  <c r="I159" i="5"/>
  <c r="C158" i="5"/>
  <c r="D158" i="5" s="1"/>
  <c r="G158" i="5" s="1"/>
  <c r="C156" i="5"/>
  <c r="D156" i="5" s="1"/>
  <c r="E156" i="5" s="1"/>
  <c r="F154" i="5"/>
  <c r="H152" i="5"/>
  <c r="H150" i="5"/>
  <c r="H148" i="5"/>
  <c r="H146" i="5"/>
  <c r="I144" i="5"/>
  <c r="C143" i="5"/>
  <c r="D143" i="5" s="1"/>
  <c r="G143" i="5" s="1"/>
  <c r="C141" i="5"/>
  <c r="D141" i="5" s="1"/>
  <c r="G141" i="5" s="1"/>
  <c r="F137" i="5"/>
  <c r="I135" i="5"/>
  <c r="F132" i="5"/>
  <c r="F130" i="5"/>
  <c r="I128" i="5"/>
  <c r="I125" i="5"/>
  <c r="I123" i="5"/>
  <c r="I121" i="5"/>
  <c r="C120" i="5"/>
  <c r="D120" i="5" s="1"/>
  <c r="G120" i="5" s="1"/>
  <c r="F116" i="5"/>
  <c r="H114" i="5"/>
  <c r="C113" i="5"/>
  <c r="D113" i="5" s="1"/>
  <c r="F111" i="5"/>
  <c r="H109" i="5"/>
  <c r="H107" i="5"/>
  <c r="C106" i="5"/>
  <c r="D106" i="5" s="1"/>
  <c r="E106" i="5" s="1"/>
  <c r="F104" i="5"/>
  <c r="H102" i="5"/>
  <c r="H100" i="5"/>
  <c r="H98" i="5"/>
  <c r="I96" i="5"/>
  <c r="I94" i="5"/>
  <c r="H92" i="5"/>
  <c r="H90" i="5"/>
  <c r="F88" i="5"/>
  <c r="F86" i="5"/>
  <c r="C84" i="5"/>
  <c r="D84" i="5" s="1"/>
  <c r="E84" i="5" s="1"/>
  <c r="I81" i="5"/>
  <c r="H79" i="5"/>
  <c r="H77" i="5"/>
  <c r="F75" i="5"/>
  <c r="C73" i="5"/>
  <c r="D73" i="5" s="1"/>
  <c r="G73" i="5" s="1"/>
  <c r="F69" i="5"/>
  <c r="C67" i="5"/>
  <c r="D67" i="5" s="1"/>
  <c r="G67" i="5" s="1"/>
  <c r="H64" i="5"/>
  <c r="H62" i="5"/>
  <c r="C60" i="5"/>
  <c r="D60" i="5" s="1"/>
  <c r="E60" i="5" s="1"/>
  <c r="H57" i="5"/>
  <c r="I52" i="5"/>
  <c r="C50" i="5"/>
  <c r="D50" i="5" s="1"/>
  <c r="E50" i="5" s="1"/>
  <c r="H46" i="5"/>
  <c r="F42" i="5"/>
  <c r="I36" i="5"/>
  <c r="H29" i="5"/>
  <c r="H22" i="5"/>
  <c r="F420" i="5"/>
  <c r="C408" i="5"/>
  <c r="D408" i="5" s="1"/>
  <c r="G408" i="5" s="1"/>
  <c r="C394" i="5"/>
  <c r="D394" i="5" s="1"/>
  <c r="E394" i="5" s="1"/>
  <c r="I379" i="5"/>
  <c r="H351" i="5"/>
  <c r="H336" i="5"/>
  <c r="I321" i="5"/>
  <c r="I292" i="5"/>
  <c r="I278" i="5"/>
  <c r="I263" i="5"/>
  <c r="F638" i="5"/>
  <c r="R22" i="5"/>
  <c r="R31" i="5"/>
  <c r="R33" i="5"/>
  <c r="R50" i="5"/>
  <c r="R52" i="5"/>
  <c r="R54" i="5"/>
  <c r="R71" i="5"/>
  <c r="R73" i="5"/>
  <c r="R88" i="5"/>
  <c r="R90" i="5"/>
  <c r="R95" i="5"/>
  <c r="R97" i="5"/>
  <c r="R99" i="5"/>
  <c r="R101" i="5"/>
  <c r="R35" i="5"/>
  <c r="R37" i="5"/>
  <c r="R56" i="5"/>
  <c r="R58" i="5"/>
  <c r="R92" i="5"/>
  <c r="R24" i="5"/>
  <c r="R26" i="5"/>
  <c r="R39" i="5"/>
  <c r="R41" i="5"/>
  <c r="R60" i="5"/>
  <c r="R62" i="5"/>
  <c r="R64" i="5"/>
  <c r="R75" i="5"/>
  <c r="R30" i="5"/>
  <c r="R32" i="5"/>
  <c r="R51" i="5"/>
  <c r="R53" i="5"/>
  <c r="R72" i="5"/>
  <c r="R74" i="5"/>
  <c r="R34" i="5"/>
  <c r="R36" i="5"/>
  <c r="R38" i="5"/>
  <c r="R55" i="5"/>
  <c r="R57" i="5"/>
  <c r="R23" i="5"/>
  <c r="R25" i="5"/>
  <c r="R40" i="5"/>
  <c r="R42" i="5"/>
  <c r="R59" i="5"/>
  <c r="R61" i="5"/>
  <c r="R63" i="5"/>
  <c r="R65" i="5"/>
  <c r="R76" i="5"/>
  <c r="R46" i="5"/>
  <c r="R69" i="5"/>
  <c r="R78" i="5"/>
  <c r="R81" i="5"/>
  <c r="R86" i="5"/>
  <c r="R91" i="5"/>
  <c r="R110" i="5"/>
  <c r="R120" i="5"/>
  <c r="R122" i="5"/>
  <c r="R124" i="5"/>
  <c r="R126" i="5"/>
  <c r="R128" i="5"/>
  <c r="R156" i="5"/>
  <c r="R163" i="5"/>
  <c r="R165" i="5"/>
  <c r="R178" i="5"/>
  <c r="R204" i="5"/>
  <c r="R217" i="5"/>
  <c r="R237" i="5"/>
  <c r="R239" i="5"/>
  <c r="R241" i="5"/>
  <c r="R250" i="5"/>
  <c r="R252" i="5"/>
  <c r="R265" i="5"/>
  <c r="R47" i="5"/>
  <c r="R70" i="5"/>
  <c r="R89" i="5"/>
  <c r="R94" i="5"/>
  <c r="R96" i="5"/>
  <c r="R106" i="5"/>
  <c r="R108" i="5"/>
  <c r="R130" i="5"/>
  <c r="R158" i="5"/>
  <c r="R180" i="5"/>
  <c r="R195" i="5"/>
  <c r="R197" i="5"/>
  <c r="R206" i="5"/>
  <c r="R208" i="5"/>
  <c r="R210" i="5"/>
  <c r="R224" i="5"/>
  <c r="R226" i="5"/>
  <c r="R243" i="5"/>
  <c r="R254" i="5"/>
  <c r="R256" i="5"/>
  <c r="R48" i="5"/>
  <c r="R79" i="5"/>
  <c r="R84" i="5"/>
  <c r="R113" i="5"/>
  <c r="R132" i="5"/>
  <c r="R134" i="5"/>
  <c r="R143" i="5"/>
  <c r="R145" i="5"/>
  <c r="R147" i="5"/>
  <c r="R149" i="5"/>
  <c r="R151" i="5"/>
  <c r="R153" i="5"/>
  <c r="R167" i="5"/>
  <c r="R169" i="5"/>
  <c r="R199" i="5"/>
  <c r="R212" i="5"/>
  <c r="R219" i="5"/>
  <c r="R228" i="5"/>
  <c r="R49" i="5"/>
  <c r="R87" i="5"/>
  <c r="R102" i="5"/>
  <c r="R104" i="5"/>
  <c r="R111" i="5"/>
  <c r="R115" i="5"/>
  <c r="R117" i="5"/>
  <c r="R136" i="5"/>
  <c r="R138" i="5"/>
  <c r="R140" i="5"/>
  <c r="R160" i="5"/>
  <c r="R171" i="5"/>
  <c r="R173" i="5"/>
  <c r="R175" i="5"/>
  <c r="R177" i="5"/>
  <c r="R182" i="5"/>
  <c r="R184" i="5"/>
  <c r="R186" i="5"/>
  <c r="R188" i="5"/>
  <c r="R190" i="5"/>
  <c r="R192" i="5"/>
  <c r="R201" i="5"/>
  <c r="R214" i="5"/>
  <c r="R221" i="5"/>
  <c r="R20" i="5"/>
  <c r="R27" i="5"/>
  <c r="R82" i="5"/>
  <c r="R85" i="5"/>
  <c r="R109" i="5"/>
  <c r="R119" i="5"/>
  <c r="R121" i="5"/>
  <c r="R123" i="5"/>
  <c r="R125" i="5"/>
  <c r="R127" i="5"/>
  <c r="R129" i="5"/>
  <c r="R21" i="5"/>
  <c r="R28" i="5"/>
  <c r="R43" i="5"/>
  <c r="R66" i="5"/>
  <c r="R77" i="5"/>
  <c r="R100" i="5"/>
  <c r="R105" i="5"/>
  <c r="R107" i="5"/>
  <c r="R166" i="5"/>
  <c r="R29" i="5"/>
  <c r="R44" i="5"/>
  <c r="R67" i="5"/>
  <c r="R80" i="5"/>
  <c r="R83" i="5"/>
  <c r="R93" i="5"/>
  <c r="R131" i="5"/>
  <c r="R133" i="5"/>
  <c r="R144" i="5"/>
  <c r="R146" i="5"/>
  <c r="R148" i="5"/>
  <c r="R150" i="5"/>
  <c r="R152" i="5"/>
  <c r="R168" i="5"/>
  <c r="R181" i="5"/>
  <c r="R45" i="5"/>
  <c r="R68" i="5"/>
  <c r="R98" i="5"/>
  <c r="R103" i="5"/>
  <c r="R137" i="5"/>
  <c r="R159" i="5"/>
  <c r="R193" i="5"/>
  <c r="R205" i="5"/>
  <c r="R216" i="5"/>
  <c r="R231" i="5"/>
  <c r="R248" i="5"/>
  <c r="R253" i="5"/>
  <c r="R275" i="5"/>
  <c r="R288" i="5"/>
  <c r="R290" i="5"/>
  <c r="R292" i="5"/>
  <c r="R294" i="5"/>
  <c r="R311" i="5"/>
  <c r="R334" i="5"/>
  <c r="R336" i="5"/>
  <c r="R355" i="5"/>
  <c r="R357" i="5"/>
  <c r="R359" i="5"/>
  <c r="R384" i="5"/>
  <c r="R386" i="5"/>
  <c r="R388" i="5"/>
  <c r="R390" i="5"/>
  <c r="R392" i="5"/>
  <c r="R401" i="5"/>
  <c r="R412" i="5"/>
  <c r="R425" i="5"/>
  <c r="R427" i="5"/>
  <c r="R112" i="5"/>
  <c r="R183" i="5"/>
  <c r="R194" i="5"/>
  <c r="R198" i="5"/>
  <c r="R209" i="5"/>
  <c r="R223" i="5"/>
  <c r="R232" i="5"/>
  <c r="R238" i="5"/>
  <c r="R246" i="5"/>
  <c r="R251" i="5"/>
  <c r="R269" i="5"/>
  <c r="R271" i="5"/>
  <c r="R273" i="5"/>
  <c r="R279" i="5"/>
  <c r="R329" i="5"/>
  <c r="R338" i="5"/>
  <c r="R340" i="5"/>
  <c r="R342" i="5"/>
  <c r="R344" i="5"/>
  <c r="R346" i="5"/>
  <c r="R361" i="5"/>
  <c r="R114" i="5"/>
  <c r="R139" i="5"/>
  <c r="R154" i="5"/>
  <c r="R161" i="5"/>
  <c r="R174" i="5"/>
  <c r="R179" i="5"/>
  <c r="R189" i="5"/>
  <c r="R213" i="5"/>
  <c r="R220" i="5"/>
  <c r="R229" i="5"/>
  <c r="R235" i="5"/>
  <c r="R249" i="5"/>
  <c r="R261" i="5"/>
  <c r="R267" i="5"/>
  <c r="R296" i="5"/>
  <c r="R298" i="5"/>
  <c r="R300" i="5"/>
  <c r="R302" i="5"/>
  <c r="R304" i="5"/>
  <c r="R313" i="5"/>
  <c r="R320" i="5"/>
  <c r="R331" i="5"/>
  <c r="R363" i="5"/>
  <c r="R366" i="5"/>
  <c r="R368" i="5"/>
  <c r="R370" i="5"/>
  <c r="R375" i="5"/>
  <c r="R377" i="5"/>
  <c r="R379" i="5"/>
  <c r="R394" i="5"/>
  <c r="R116" i="5"/>
  <c r="R155" i="5"/>
  <c r="R162" i="5"/>
  <c r="R202" i="5"/>
  <c r="R236" i="5"/>
  <c r="R244" i="5"/>
  <c r="R247" i="5"/>
  <c r="R259" i="5"/>
  <c r="R263" i="5"/>
  <c r="R281" i="5"/>
  <c r="R283" i="5"/>
  <c r="R285" i="5"/>
  <c r="R306" i="5"/>
  <c r="R308" i="5"/>
  <c r="R315" i="5"/>
  <c r="R317" i="5"/>
  <c r="R322" i="5"/>
  <c r="R324" i="5"/>
  <c r="R326" i="5"/>
  <c r="R333" i="5"/>
  <c r="R348" i="5"/>
  <c r="R350" i="5"/>
  <c r="R352" i="5"/>
  <c r="R354" i="5"/>
  <c r="R372" i="5"/>
  <c r="R381" i="5"/>
  <c r="R118" i="5"/>
  <c r="R141" i="5"/>
  <c r="R170" i="5"/>
  <c r="R185" i="5"/>
  <c r="R203" i="5"/>
  <c r="R230" i="5"/>
  <c r="R242" i="5"/>
  <c r="R257" i="5"/>
  <c r="R276" i="5"/>
  <c r="R278" i="5"/>
  <c r="R287" i="5"/>
  <c r="R289" i="5"/>
  <c r="R291" i="5"/>
  <c r="R293" i="5"/>
  <c r="R310" i="5"/>
  <c r="R328" i="5"/>
  <c r="R335" i="5"/>
  <c r="R337" i="5"/>
  <c r="R356" i="5"/>
  <c r="R358" i="5"/>
  <c r="R142" i="5"/>
  <c r="R135" i="5"/>
  <c r="R200" i="5"/>
  <c r="R211" i="5"/>
  <c r="R234" i="5"/>
  <c r="R240" i="5"/>
  <c r="R255" i="5"/>
  <c r="R260" i="5"/>
  <c r="R262" i="5"/>
  <c r="R264" i="5"/>
  <c r="R268" i="5"/>
  <c r="R270" i="5"/>
  <c r="R280" i="5"/>
  <c r="R297" i="5"/>
  <c r="R299" i="5"/>
  <c r="R301" i="5"/>
  <c r="R303" i="5"/>
  <c r="R321" i="5"/>
  <c r="R330" i="5"/>
  <c r="R347" i="5"/>
  <c r="R172" i="5"/>
  <c r="R187" i="5"/>
  <c r="R215" i="5"/>
  <c r="R222" i="5"/>
  <c r="R225" i="5"/>
  <c r="R258" i="5"/>
  <c r="R266" i="5"/>
  <c r="R277" i="5"/>
  <c r="R282" i="5"/>
  <c r="R284" i="5"/>
  <c r="R286" i="5"/>
  <c r="R305" i="5"/>
  <c r="R307" i="5"/>
  <c r="R309" i="5"/>
  <c r="R314" i="5"/>
  <c r="R316" i="5"/>
  <c r="R318" i="5"/>
  <c r="R323" i="5"/>
  <c r="R325" i="5"/>
  <c r="R327" i="5"/>
  <c r="R332" i="5"/>
  <c r="R349" i="5"/>
  <c r="R351" i="5"/>
  <c r="R353" i="5"/>
  <c r="R157" i="5"/>
  <c r="R227" i="5"/>
  <c r="R343" i="5"/>
  <c r="R373" i="5"/>
  <c r="R380" i="5"/>
  <c r="R395" i="5"/>
  <c r="R405" i="5"/>
  <c r="R426" i="5"/>
  <c r="R448" i="5"/>
  <c r="R469" i="5"/>
  <c r="R471" i="5"/>
  <c r="R473" i="5"/>
  <c r="R475" i="5"/>
  <c r="R494" i="5"/>
  <c r="R496" i="5"/>
  <c r="R498" i="5"/>
  <c r="R517" i="5"/>
  <c r="R528" i="5"/>
  <c r="R530" i="5"/>
  <c r="R541" i="5"/>
  <c r="R543" i="5"/>
  <c r="R552" i="5"/>
  <c r="R554" i="5"/>
  <c r="R601" i="5"/>
  <c r="R164" i="5"/>
  <c r="R345" i="5"/>
  <c r="R385" i="5"/>
  <c r="R389" i="5"/>
  <c r="R396" i="5"/>
  <c r="R403" i="5"/>
  <c r="R422" i="5"/>
  <c r="R424" i="5"/>
  <c r="R433" i="5"/>
  <c r="R435" i="5"/>
  <c r="R437" i="5"/>
  <c r="R439" i="5"/>
  <c r="R450" i="5"/>
  <c r="R452" i="5"/>
  <c r="R454" i="5"/>
  <c r="R477" i="5"/>
  <c r="R479" i="5"/>
  <c r="R481" i="5"/>
  <c r="R500" i="5"/>
  <c r="R502" i="5"/>
  <c r="R504" i="5"/>
  <c r="R506" i="5"/>
  <c r="R508" i="5"/>
  <c r="R519" i="5"/>
  <c r="R521" i="5"/>
  <c r="R523" i="5"/>
  <c r="R532" i="5"/>
  <c r="R545" i="5"/>
  <c r="R556" i="5"/>
  <c r="R558" i="5"/>
  <c r="R560" i="5"/>
  <c r="R565" i="5"/>
  <c r="R207" i="5"/>
  <c r="R233" i="5"/>
  <c r="R272" i="5"/>
  <c r="R374" i="5"/>
  <c r="R393" i="5"/>
  <c r="R416" i="5"/>
  <c r="R418" i="5"/>
  <c r="R420" i="5"/>
  <c r="R431" i="5"/>
  <c r="R441" i="5"/>
  <c r="R443" i="5"/>
  <c r="R456" i="5"/>
  <c r="R458" i="5"/>
  <c r="R460" i="5"/>
  <c r="R483" i="5"/>
  <c r="R510" i="5"/>
  <c r="R512" i="5"/>
  <c r="R514" i="5"/>
  <c r="R534" i="5"/>
  <c r="R176" i="5"/>
  <c r="R274" i="5"/>
  <c r="R364" i="5"/>
  <c r="R382" i="5"/>
  <c r="R406" i="5"/>
  <c r="R410" i="5"/>
  <c r="R449" i="5"/>
  <c r="R470" i="5"/>
  <c r="R472" i="5"/>
  <c r="R474" i="5"/>
  <c r="R476" i="5"/>
  <c r="R493" i="5"/>
  <c r="R495" i="5"/>
  <c r="R497" i="5"/>
  <c r="R499" i="5"/>
  <c r="R218" i="5"/>
  <c r="R365" i="5"/>
  <c r="R383" i="5"/>
  <c r="R387" i="5"/>
  <c r="R391" i="5"/>
  <c r="R397" i="5"/>
  <c r="R400" i="5"/>
  <c r="R402" i="5"/>
  <c r="R404" i="5"/>
  <c r="R423" i="5"/>
  <c r="R434" i="5"/>
  <c r="R436" i="5"/>
  <c r="R438" i="5"/>
  <c r="R451" i="5"/>
  <c r="R453" i="5"/>
  <c r="R455" i="5"/>
  <c r="R478" i="5"/>
  <c r="R480" i="5"/>
  <c r="R501" i="5"/>
  <c r="R503" i="5"/>
  <c r="R505" i="5"/>
  <c r="R507" i="5"/>
  <c r="R509" i="5"/>
  <c r="R518" i="5"/>
  <c r="R520" i="5"/>
  <c r="R522" i="5"/>
  <c r="R191" i="5"/>
  <c r="R245" i="5"/>
  <c r="R295" i="5"/>
  <c r="R339" i="5"/>
  <c r="R362" i="5"/>
  <c r="R417" i="5"/>
  <c r="R421" i="5"/>
  <c r="R432" i="5"/>
  <c r="R440" i="5"/>
  <c r="R442" i="5"/>
  <c r="R457" i="5"/>
  <c r="R459" i="5"/>
  <c r="R482" i="5"/>
  <c r="R511" i="5"/>
  <c r="R513" i="5"/>
  <c r="R515" i="5"/>
  <c r="R196" i="5"/>
  <c r="R312" i="5"/>
  <c r="R341" i="5"/>
  <c r="R369" i="5"/>
  <c r="R376" i="5"/>
  <c r="R398" i="5"/>
  <c r="R407" i="5"/>
  <c r="R409" i="5"/>
  <c r="R411" i="5"/>
  <c r="R413" i="5"/>
  <c r="R415" i="5"/>
  <c r="R419" i="5"/>
  <c r="R428" i="5"/>
  <c r="R430" i="5"/>
  <c r="R444" i="5"/>
  <c r="R446" i="5"/>
  <c r="R461" i="5"/>
  <c r="R463" i="5"/>
  <c r="R465" i="5"/>
  <c r="R467" i="5"/>
  <c r="R484" i="5"/>
  <c r="R486" i="5"/>
  <c r="R488" i="5"/>
  <c r="R490" i="5"/>
  <c r="R492" i="5"/>
  <c r="R319" i="5"/>
  <c r="R378" i="5"/>
  <c r="R468" i="5"/>
  <c r="R524" i="5"/>
  <c r="R536" i="5"/>
  <c r="R542" i="5"/>
  <c r="R550" i="5"/>
  <c r="R555" i="5"/>
  <c r="R574" i="5"/>
  <c r="R583" i="5"/>
  <c r="R585" i="5"/>
  <c r="R591" i="5"/>
  <c r="R593" i="5"/>
  <c r="R602" i="5"/>
  <c r="R604" i="5"/>
  <c r="R606" i="5"/>
  <c r="R618" i="5"/>
  <c r="R620" i="5"/>
  <c r="R627" i="5"/>
  <c r="R629" i="5"/>
  <c r="R640" i="5"/>
  <c r="R19" i="5"/>
  <c r="R622" i="5"/>
  <c r="R631" i="5"/>
  <c r="R635" i="5"/>
  <c r="R646" i="5"/>
  <c r="R639" i="5"/>
  <c r="R608" i="5"/>
  <c r="R485" i="5"/>
  <c r="R533" i="5"/>
  <c r="R539" i="5"/>
  <c r="R553" i="5"/>
  <c r="R572" i="5"/>
  <c r="R581" i="5"/>
  <c r="R587" i="5"/>
  <c r="R589" i="5"/>
  <c r="R598" i="5"/>
  <c r="R600" i="5"/>
  <c r="R611" i="5"/>
  <c r="R613" i="5"/>
  <c r="R615" i="5"/>
  <c r="R633" i="5"/>
  <c r="R642" i="5"/>
  <c r="R644" i="5"/>
  <c r="R18" i="5"/>
  <c r="R626" i="5"/>
  <c r="R628" i="5"/>
  <c r="R576" i="5"/>
  <c r="R595" i="5"/>
  <c r="R638" i="5"/>
  <c r="R408" i="5"/>
  <c r="R487" i="5"/>
  <c r="R525" i="5"/>
  <c r="R540" i="5"/>
  <c r="R548" i="5"/>
  <c r="R551" i="5"/>
  <c r="R561" i="5"/>
  <c r="R563" i="5"/>
  <c r="R570" i="5"/>
  <c r="R577" i="5"/>
  <c r="R579" i="5"/>
  <c r="R596" i="5"/>
  <c r="R609" i="5"/>
  <c r="R624" i="5"/>
  <c r="R637" i="5"/>
  <c r="R647" i="5"/>
  <c r="R360" i="5"/>
  <c r="R489" i="5"/>
  <c r="R516" i="5"/>
  <c r="R531" i="5"/>
  <c r="R568" i="5"/>
  <c r="R575" i="5"/>
  <c r="R594" i="5"/>
  <c r="R607" i="5"/>
  <c r="R617" i="5"/>
  <c r="R429" i="5"/>
  <c r="R445" i="5"/>
  <c r="R491" i="5"/>
  <c r="R537" i="5"/>
  <c r="R546" i="5"/>
  <c r="R549" i="5"/>
  <c r="R559" i="5"/>
  <c r="R566" i="5"/>
  <c r="R573" i="5"/>
  <c r="R586" i="5"/>
  <c r="R588" i="5"/>
  <c r="R590" i="5"/>
  <c r="R592" i="5"/>
  <c r="R603" i="5"/>
  <c r="R605" i="5"/>
  <c r="R619" i="5"/>
  <c r="R527" i="5"/>
  <c r="R367" i="5"/>
  <c r="R414" i="5"/>
  <c r="R447" i="5"/>
  <c r="R462" i="5"/>
  <c r="R529" i="5"/>
  <c r="R538" i="5"/>
  <c r="R544" i="5"/>
  <c r="R562" i="5"/>
  <c r="R564" i="5"/>
  <c r="R571" i="5"/>
  <c r="R582" i="5"/>
  <c r="R584" i="5"/>
  <c r="R599" i="5"/>
  <c r="R612" i="5"/>
  <c r="R614" i="5"/>
  <c r="R621" i="5"/>
  <c r="R623" i="5"/>
  <c r="R630" i="5"/>
  <c r="R632" i="5"/>
  <c r="R634" i="5"/>
  <c r="R641" i="5"/>
  <c r="R643" i="5"/>
  <c r="R616" i="5"/>
  <c r="R371" i="5"/>
  <c r="R399" i="5"/>
  <c r="R464" i="5"/>
  <c r="R526" i="5"/>
  <c r="R535" i="5"/>
  <c r="R547" i="5"/>
  <c r="R557" i="5"/>
  <c r="R569" i="5"/>
  <c r="R578" i="5"/>
  <c r="R580" i="5"/>
  <c r="R597" i="5"/>
  <c r="R610" i="5"/>
  <c r="R625" i="5"/>
  <c r="R636" i="5"/>
  <c r="R645" i="5"/>
  <c r="R466" i="5"/>
  <c r="R567" i="5"/>
  <c r="E27" i="5"/>
  <c r="E294" i="5"/>
  <c r="E219" i="5"/>
  <c r="E183" i="5"/>
  <c r="E73" i="5"/>
  <c r="E59" i="5"/>
  <c r="E227" i="5"/>
  <c r="E193" i="5"/>
  <c r="E103" i="5"/>
  <c r="E424" i="5"/>
  <c r="E343" i="5"/>
  <c r="E551" i="5"/>
  <c r="E304" i="5"/>
  <c r="E528" i="5"/>
  <c r="E243" i="5"/>
  <c r="E67" i="5"/>
  <c r="E327" i="5"/>
  <c r="E479" i="5"/>
  <c r="E470" i="5"/>
  <c r="E123" i="5"/>
  <c r="E119" i="5"/>
  <c r="E36" i="5"/>
  <c r="E147" i="5"/>
  <c r="E337" i="5"/>
  <c r="E321" i="5"/>
  <c r="E608" i="5"/>
  <c r="E452" i="5"/>
  <c r="E211" i="5"/>
  <c r="E131" i="5"/>
  <c r="E351" i="5"/>
  <c r="E20" i="5"/>
  <c r="E644" i="5"/>
  <c r="E347" i="5"/>
  <c r="E320" i="5"/>
  <c r="E302" i="5"/>
  <c r="E267" i="5"/>
  <c r="E265" i="5"/>
  <c r="E633" i="5"/>
  <c r="E629" i="5"/>
  <c r="E620" i="5"/>
  <c r="E542" i="5"/>
  <c r="E447" i="5"/>
  <c r="E441" i="5"/>
  <c r="E429" i="5"/>
  <c r="E359" i="5"/>
  <c r="E339" i="5"/>
  <c r="E642" i="5"/>
  <c r="E468" i="5"/>
  <c r="E378" i="5"/>
  <c r="E375" i="5"/>
  <c r="E275" i="5"/>
  <c r="E263" i="5"/>
  <c r="E593" i="5"/>
  <c r="E568" i="5"/>
  <c r="E527" i="5"/>
  <c r="E521" i="5"/>
  <c r="E500" i="5"/>
  <c r="E476" i="5"/>
  <c r="E390" i="5"/>
  <c r="E602" i="5"/>
  <c r="E581" i="5"/>
  <c r="E508" i="5"/>
  <c r="E395" i="5"/>
  <c r="E355" i="5"/>
  <c r="E318" i="5"/>
  <c r="E287" i="5"/>
  <c r="E280" i="5"/>
  <c r="E605" i="5"/>
  <c r="E596" i="5"/>
  <c r="E19" i="5"/>
  <c r="E111" i="5"/>
  <c r="E95" i="5"/>
  <c r="E56" i="5"/>
  <c r="E47" i="5"/>
  <c r="E32" i="5"/>
  <c r="E350" i="5"/>
  <c r="E326" i="5"/>
  <c r="E278" i="5"/>
  <c r="E270" i="5"/>
  <c r="E573" i="5"/>
  <c r="E489" i="5"/>
  <c r="E472" i="5"/>
  <c r="E469" i="5"/>
  <c r="E462" i="5"/>
  <c r="E307" i="5"/>
  <c r="E632" i="5"/>
  <c r="E628" i="5"/>
  <c r="E580" i="5"/>
  <c r="E578" i="5"/>
  <c r="E505" i="5"/>
  <c r="E460" i="5"/>
  <c r="E448" i="5"/>
  <c r="E444" i="5"/>
  <c r="E252" i="5"/>
  <c r="E191" i="5"/>
  <c r="E175" i="5"/>
  <c r="E159" i="5"/>
  <c r="E120" i="5"/>
  <c r="E385" i="5"/>
  <c r="E319" i="5"/>
  <c r="E592" i="5"/>
  <c r="E569" i="5"/>
  <c r="E565" i="5"/>
  <c r="E526" i="5"/>
  <c r="E494" i="5"/>
  <c r="E48" i="5"/>
  <c r="E382" i="5"/>
  <c r="E330" i="5"/>
  <c r="E297" i="5"/>
  <c r="E637" i="5"/>
  <c r="E556" i="5"/>
  <c r="E513" i="5"/>
  <c r="E492" i="5"/>
  <c r="E456" i="5"/>
  <c r="E589" i="5"/>
  <c r="E549" i="5"/>
  <c r="E541" i="5"/>
  <c r="E477" i="5"/>
  <c r="E461" i="5"/>
  <c r="E436" i="5"/>
  <c r="H16" i="4"/>
  <c r="F16" i="4"/>
  <c r="G16" i="4" s="1"/>
  <c r="F130" i="4"/>
  <c r="F122" i="4"/>
  <c r="F31" i="4"/>
  <c r="F22" i="4"/>
  <c r="F146" i="4"/>
  <c r="F113" i="4"/>
  <c r="F154" i="4"/>
  <c r="F26" i="4"/>
  <c r="F41" i="4"/>
  <c r="D30" i="4"/>
  <c r="E30" i="4" s="1"/>
  <c r="D151" i="4"/>
  <c r="E151" i="4" s="1"/>
  <c r="D149" i="4"/>
  <c r="E149" i="4" s="1"/>
  <c r="F149" i="4" s="1"/>
  <c r="D142" i="4"/>
  <c r="E142" i="4" s="1"/>
  <c r="F142" i="4" s="1"/>
  <c r="D139" i="4"/>
  <c r="E139" i="4" s="1"/>
  <c r="D127" i="4"/>
  <c r="E127" i="4" s="1"/>
  <c r="D124" i="4"/>
  <c r="E124" i="4" s="1"/>
  <c r="D114" i="4"/>
  <c r="E114" i="4" s="1"/>
  <c r="D112" i="4"/>
  <c r="E112" i="4" s="1"/>
  <c r="F112" i="4" s="1"/>
  <c r="D106" i="4"/>
  <c r="E106" i="4" s="1"/>
  <c r="D104" i="4"/>
  <c r="E104" i="4" s="1"/>
  <c r="F104" i="4" s="1"/>
  <c r="D98" i="4"/>
  <c r="E98" i="4" s="1"/>
  <c r="D96" i="4"/>
  <c r="E96" i="4" s="1"/>
  <c r="F96" i="4" s="1"/>
  <c r="D90" i="4"/>
  <c r="E90" i="4" s="1"/>
  <c r="D88" i="4"/>
  <c r="E88" i="4" s="1"/>
  <c r="F88" i="4" s="1"/>
  <c r="D82" i="4"/>
  <c r="E82" i="4" s="1"/>
  <c r="D80" i="4"/>
  <c r="E80" i="4" s="1"/>
  <c r="F80" i="4" s="1"/>
  <c r="D74" i="4"/>
  <c r="E74" i="4" s="1"/>
  <c r="D72" i="4"/>
  <c r="E72" i="4" s="1"/>
  <c r="F72" i="4" s="1"/>
  <c r="D66" i="4"/>
  <c r="E66" i="4" s="1"/>
  <c r="D64" i="4"/>
  <c r="E64" i="4" s="1"/>
  <c r="F64" i="4" s="1"/>
  <c r="D58" i="4"/>
  <c r="E58" i="4" s="1"/>
  <c r="D56" i="4"/>
  <c r="E56" i="4" s="1"/>
  <c r="F56" i="4" s="1"/>
  <c r="D45" i="4"/>
  <c r="E45" i="4" s="1"/>
  <c r="F45" i="4" s="1"/>
  <c r="D157" i="4"/>
  <c r="E157" i="4" s="1"/>
  <c r="F157" i="4" s="1"/>
  <c r="D160" i="4"/>
  <c r="E160" i="4" s="1"/>
  <c r="F160" i="4" s="1"/>
  <c r="D165" i="4"/>
  <c r="E165" i="4" s="1"/>
  <c r="F165" i="4" s="1"/>
  <c r="D17" i="4"/>
  <c r="E17" i="4" s="1"/>
  <c r="F17" i="4" s="1"/>
  <c r="D27" i="4"/>
  <c r="E27" i="4" s="1"/>
  <c r="D23" i="4"/>
  <c r="E23" i="4" s="1"/>
  <c r="D153" i="4"/>
  <c r="E153" i="4" s="1"/>
  <c r="F153" i="4" s="1"/>
  <c r="D134" i="4"/>
  <c r="E134" i="4" s="1"/>
  <c r="F134" i="4" s="1"/>
  <c r="D131" i="4"/>
  <c r="E131" i="4" s="1"/>
  <c r="D123" i="4"/>
  <c r="E123" i="4" s="1"/>
  <c r="D111" i="4"/>
  <c r="E111" i="4" s="1"/>
  <c r="F111" i="4" s="1"/>
  <c r="D103" i="4"/>
  <c r="E103" i="4" s="1"/>
  <c r="F103" i="4" s="1"/>
  <c r="D95" i="4"/>
  <c r="E95" i="4" s="1"/>
  <c r="D87" i="4"/>
  <c r="E87" i="4" s="1"/>
  <c r="D79" i="4"/>
  <c r="E79" i="4" s="1"/>
  <c r="D71" i="4"/>
  <c r="E71" i="4" s="1"/>
  <c r="D63" i="4"/>
  <c r="E63" i="4" s="1"/>
  <c r="D55" i="4"/>
  <c r="E55" i="4" s="1"/>
  <c r="D44" i="4"/>
  <c r="E44" i="4" s="1"/>
  <c r="F44" i="4" s="1"/>
  <c r="D42" i="4"/>
  <c r="E42" i="4" s="1"/>
  <c r="F42" i="4" s="1"/>
  <c r="D40" i="4"/>
  <c r="E40" i="4" s="1"/>
  <c r="F40" i="4" s="1"/>
  <c r="D156" i="4"/>
  <c r="E156" i="4" s="1"/>
  <c r="D29" i="4"/>
  <c r="E29" i="4" s="1"/>
  <c r="F29" i="4" s="1"/>
  <c r="D25" i="4"/>
  <c r="E25" i="4" s="1"/>
  <c r="F25" i="4" s="1"/>
  <c r="D20" i="4"/>
  <c r="E20" i="4" s="1"/>
  <c r="D148" i="4"/>
  <c r="E148" i="4" s="1"/>
  <c r="D143" i="4"/>
  <c r="E143" i="4" s="1"/>
  <c r="F143" i="4" s="1"/>
  <c r="D141" i="4"/>
  <c r="E141" i="4" s="1"/>
  <c r="F141" i="4" s="1"/>
  <c r="D129" i="4"/>
  <c r="E129" i="4" s="1"/>
  <c r="F129" i="4" s="1"/>
  <c r="D126" i="4"/>
  <c r="E126" i="4" s="1"/>
  <c r="F126" i="4" s="1"/>
  <c r="D121" i="4"/>
  <c r="E121" i="4" s="1"/>
  <c r="D115" i="4"/>
  <c r="E115" i="4" s="1"/>
  <c r="D107" i="4"/>
  <c r="E107" i="4" s="1"/>
  <c r="D99" i="4"/>
  <c r="E99" i="4" s="1"/>
  <c r="D91" i="4"/>
  <c r="E91" i="4" s="1"/>
  <c r="D83" i="4"/>
  <c r="E83" i="4" s="1"/>
  <c r="F83" i="4" s="1"/>
  <c r="D75" i="4"/>
  <c r="E75" i="4" s="1"/>
  <c r="D67" i="4"/>
  <c r="E67" i="4" s="1"/>
  <c r="D59" i="4"/>
  <c r="E59" i="4" s="1"/>
  <c r="D51" i="4"/>
  <c r="E51" i="4" s="1"/>
  <c r="D47" i="4"/>
  <c r="E47" i="4" s="1"/>
  <c r="D36" i="4"/>
  <c r="E36" i="4" s="1"/>
  <c r="D34" i="4"/>
  <c r="E34" i="4" s="1"/>
  <c r="F34" i="4" s="1"/>
  <c r="D161" i="4"/>
  <c r="E161" i="4" s="1"/>
  <c r="F161" i="4" s="1"/>
  <c r="D159" i="4"/>
  <c r="E159" i="4" s="1"/>
  <c r="F159" i="4" s="1"/>
  <c r="D105" i="4"/>
  <c r="E105" i="4" s="1"/>
  <c r="D94" i="4"/>
  <c r="E94" i="4" s="1"/>
  <c r="D89" i="4"/>
  <c r="E89" i="4" s="1"/>
  <c r="D86" i="4"/>
  <c r="E86" i="4" s="1"/>
  <c r="D81" i="4"/>
  <c r="E81" i="4" s="1"/>
  <c r="D73" i="4"/>
  <c r="E73" i="4" s="1"/>
  <c r="D70" i="4"/>
  <c r="E70" i="4" s="1"/>
  <c r="F70" i="4" s="1"/>
  <c r="D65" i="4"/>
  <c r="E65" i="4" s="1"/>
  <c r="D62" i="4"/>
  <c r="E62" i="4" s="1"/>
  <c r="D57" i="4"/>
  <c r="E57" i="4" s="1"/>
  <c r="D54" i="4"/>
  <c r="E54" i="4" s="1"/>
  <c r="D43" i="4"/>
  <c r="E43" i="4" s="1"/>
  <c r="D39" i="4"/>
  <c r="E39" i="4" s="1"/>
  <c r="D155" i="4"/>
  <c r="E155" i="4" s="1"/>
  <c r="F155" i="4" s="1"/>
  <c r="D164" i="4"/>
  <c r="E164" i="4" s="1"/>
  <c r="D18" i="4"/>
  <c r="E18" i="4" s="1"/>
  <c r="D102" i="4"/>
  <c r="E102" i="4" s="1"/>
  <c r="F102" i="4" s="1"/>
  <c r="D97" i="4"/>
  <c r="E97" i="4" s="1"/>
  <c r="D78" i="4"/>
  <c r="E78" i="4" s="1"/>
  <c r="D33" i="4"/>
  <c r="E33" i="4" s="1"/>
  <c r="F33" i="4" s="1"/>
  <c r="D28" i="4"/>
  <c r="E28" i="4" s="1"/>
  <c r="F28" i="4" s="1"/>
  <c r="D24" i="4"/>
  <c r="E24" i="4" s="1"/>
  <c r="F24" i="4" s="1"/>
  <c r="D150" i="4"/>
  <c r="E150" i="4" s="1"/>
  <c r="F150" i="4" s="1"/>
  <c r="D140" i="4"/>
  <c r="E140" i="4" s="1"/>
  <c r="D138" i="4"/>
  <c r="E138" i="4" s="1"/>
  <c r="D136" i="4"/>
  <c r="E136" i="4" s="1"/>
  <c r="D133" i="4"/>
  <c r="E133" i="4" s="1"/>
  <c r="D49" i="4"/>
  <c r="E49" i="4" s="1"/>
  <c r="D46" i="4"/>
  <c r="E46" i="4" s="1"/>
  <c r="D35" i="4"/>
  <c r="E35" i="4" s="1"/>
  <c r="F35" i="4" s="1"/>
  <c r="D158" i="4"/>
  <c r="E158" i="4" s="1"/>
  <c r="E493" i="5"/>
  <c r="E516" i="5"/>
  <c r="E557" i="5"/>
  <c r="E428" i="5"/>
  <c r="E574" i="5"/>
  <c r="E525" i="5"/>
  <c r="E453" i="5"/>
  <c r="E534" i="5"/>
  <c r="E638" i="5"/>
  <c r="E566" i="5"/>
  <c r="E502" i="5"/>
  <c r="E467" i="5"/>
  <c r="E606" i="5"/>
  <c r="E548" i="5"/>
  <c r="E484" i="5"/>
  <c r="E547" i="5"/>
  <c r="E458" i="5"/>
  <c r="E499" i="5"/>
  <c r="E426" i="5"/>
  <c r="E491" i="5"/>
  <c r="E435" i="5"/>
  <c r="E483" i="5"/>
  <c r="E466" i="5"/>
  <c r="E427" i="5"/>
  <c r="E539" i="5"/>
  <c r="E450" i="5"/>
  <c r="E643" i="5"/>
  <c r="E635" i="5"/>
  <c r="E619" i="5"/>
  <c r="E611" i="5"/>
  <c r="E603" i="5"/>
  <c r="E595" i="5"/>
  <c r="E587" i="5"/>
  <c r="E579" i="5"/>
  <c r="E571" i="5"/>
  <c r="E531" i="5"/>
  <c r="E523" i="5"/>
  <c r="E442" i="5"/>
  <c r="E437" i="5"/>
  <c r="E381" i="5"/>
  <c r="E366" i="5"/>
  <c r="E317" i="5"/>
  <c r="E269" i="5"/>
  <c r="E334" i="5"/>
  <c r="E396" i="5"/>
  <c r="E364" i="5"/>
  <c r="E404" i="5"/>
  <c r="E348" i="5"/>
  <c r="E282" i="5"/>
  <c r="E405" i="5"/>
  <c r="E373" i="5"/>
  <c r="E332" i="5"/>
  <c r="E300" i="5"/>
  <c r="E421" i="5"/>
  <c r="E357" i="5"/>
  <c r="E325" i="5"/>
  <c r="E260" i="5"/>
  <c r="E308" i="5"/>
  <c r="E333" i="5"/>
  <c r="E412" i="5"/>
  <c r="E380" i="5"/>
  <c r="E316" i="5"/>
  <c r="E420" i="5"/>
  <c r="E388" i="5"/>
  <c r="E266" i="5"/>
  <c r="E389" i="5"/>
  <c r="E372" i="5"/>
  <c r="E298" i="5"/>
  <c r="E277" i="5"/>
  <c r="E365" i="5"/>
  <c r="E406" i="5"/>
  <c r="E374" i="5"/>
  <c r="E367" i="5"/>
  <c r="E342" i="5"/>
  <c r="E335" i="5"/>
  <c r="E290" i="5"/>
  <c r="E286" i="5"/>
  <c r="E276" i="5"/>
  <c r="E256" i="5"/>
  <c r="E102" i="5"/>
  <c r="E158" i="5"/>
  <c r="E150" i="5"/>
  <c r="E253" i="5"/>
  <c r="E249" i="5"/>
  <c r="E200" i="5"/>
  <c r="E166" i="5"/>
  <c r="E240" i="5"/>
  <c r="E216" i="5"/>
  <c r="E258" i="5"/>
  <c r="E199" i="5"/>
  <c r="E223" i="5"/>
  <c r="E208" i="5"/>
  <c r="E86" i="5"/>
  <c r="E198" i="5"/>
  <c r="E238" i="5"/>
  <c r="E206" i="5"/>
  <c r="E109" i="5"/>
  <c r="E54" i="5"/>
  <c r="E232" i="5"/>
  <c r="E215" i="5"/>
  <c r="E205" i="5"/>
  <c r="E149" i="5"/>
  <c r="E143" i="5"/>
  <c r="E88" i="5"/>
  <c r="E85" i="5"/>
  <c r="E79" i="5"/>
  <c r="E31" i="5"/>
  <c r="E24" i="5"/>
  <c r="E133" i="5"/>
  <c r="E69" i="5"/>
  <c r="E45" i="5"/>
  <c r="E221" i="5"/>
  <c r="E37" i="5"/>
  <c r="E189" i="5"/>
  <c r="E101" i="5"/>
  <c r="E78" i="5"/>
  <c r="E182" i="5"/>
  <c r="E222" i="5"/>
  <c r="E134" i="5"/>
  <c r="E125" i="5"/>
  <c r="E70" i="5"/>
  <c r="E38" i="5"/>
  <c r="E237" i="5"/>
  <c r="E213" i="5"/>
  <c r="E144" i="5"/>
  <c r="E135" i="5"/>
  <c r="E80" i="5"/>
  <c r="E77" i="5"/>
  <c r="E71" i="5"/>
  <c r="E39" i="5"/>
  <c r="E29" i="5"/>
  <c r="E22" i="5"/>
  <c r="E184" i="5"/>
  <c r="E181" i="5"/>
  <c r="E126" i="5"/>
  <c r="E117" i="5"/>
  <c r="E62" i="5"/>
  <c r="E53" i="5"/>
  <c r="E46" i="5"/>
  <c r="E142" i="5"/>
  <c r="E30" i="5"/>
  <c r="E229" i="5"/>
  <c r="E224" i="5"/>
  <c r="E197" i="5"/>
  <c r="E160" i="5"/>
  <c r="E157" i="5"/>
  <c r="E151" i="5"/>
  <c r="E93" i="5"/>
  <c r="E87" i="5"/>
  <c r="E23" i="5"/>
  <c r="F166" i="4"/>
  <c r="F163" i="4"/>
  <c r="F164" i="4"/>
  <c r="F158" i="4"/>
  <c r="F156" i="4"/>
  <c r="F144" i="4"/>
  <c r="F108" i="4"/>
  <c r="F101" i="4"/>
  <c r="F38" i="4"/>
  <c r="F148" i="4"/>
  <c r="F140" i="4"/>
  <c r="F136" i="4"/>
  <c r="F131" i="4"/>
  <c r="F115" i="4"/>
  <c r="F133" i="4"/>
  <c r="F127" i="4"/>
  <c r="F124" i="4"/>
  <c r="F117" i="4"/>
  <c r="F107" i="4"/>
  <c r="F92" i="4"/>
  <c r="F76" i="4"/>
  <c r="F60" i="4"/>
  <c r="F52" i="4"/>
  <c r="F152" i="4"/>
  <c r="F123" i="4"/>
  <c r="F95" i="4"/>
  <c r="F87" i="4"/>
  <c r="F79" i="4"/>
  <c r="F71" i="4"/>
  <c r="F63" i="4"/>
  <c r="F55" i="4"/>
  <c r="F125" i="4"/>
  <c r="F100" i="4"/>
  <c r="F84" i="4"/>
  <c r="F151" i="4"/>
  <c r="F139" i="4"/>
  <c r="F135" i="4"/>
  <c r="F119" i="4"/>
  <c r="F116" i="4"/>
  <c r="F109" i="4"/>
  <c r="F99" i="4"/>
  <c r="F91" i="4"/>
  <c r="F75" i="4"/>
  <c r="F67" i="4"/>
  <c r="F59" i="4"/>
  <c r="F51" i="4"/>
  <c r="F47" i="4"/>
  <c r="F36" i="4"/>
  <c r="F46" i="4"/>
  <c r="F68" i="4"/>
  <c r="F132" i="4"/>
  <c r="F128" i="4"/>
  <c r="F94" i="4"/>
  <c r="F86" i="4"/>
  <c r="F78" i="4"/>
  <c r="F62" i="4"/>
  <c r="F54" i="4"/>
  <c r="F43" i="4"/>
  <c r="F39" i="4"/>
  <c r="F20" i="4"/>
  <c r="F32" i="4"/>
  <c r="C12" i="4"/>
  <c r="C13" i="4" s="1"/>
  <c r="E6" i="4"/>
  <c r="E9" i="4" s="1"/>
  <c r="E5" i="4"/>
  <c r="C6" i="4"/>
  <c r="C5" i="4"/>
  <c r="E8" i="4"/>
  <c r="B37" i="2"/>
  <c r="B36" i="2"/>
  <c r="C14" i="2"/>
  <c r="C7" i="2"/>
  <c r="C6" i="2"/>
  <c r="C10" i="2"/>
  <c r="C13" i="2"/>
  <c r="C12" i="2"/>
  <c r="C11" i="2"/>
  <c r="C14" i="1"/>
  <c r="B38" i="1"/>
  <c r="B41" i="1"/>
  <c r="G24" i="1"/>
  <c r="B40" i="1"/>
  <c r="B39" i="1"/>
  <c r="J19" i="1"/>
  <c r="C24" i="1"/>
  <c r="F19" i="1"/>
  <c r="C19" i="1"/>
  <c r="E28" i="6" l="1"/>
  <c r="E36" i="6"/>
  <c r="E44" i="6"/>
  <c r="E52" i="6"/>
  <c r="E60" i="6"/>
  <c r="E68" i="6"/>
  <c r="E76" i="6"/>
  <c r="E84" i="6"/>
  <c r="E92" i="6"/>
  <c r="E100" i="6"/>
  <c r="E108" i="6"/>
  <c r="E116" i="6"/>
  <c r="E124" i="6"/>
  <c r="E132" i="6"/>
  <c r="E140" i="6"/>
  <c r="E148" i="6"/>
  <c r="E156" i="6"/>
  <c r="E164" i="6"/>
  <c r="E172" i="6"/>
  <c r="E180" i="6"/>
  <c r="E188" i="6"/>
  <c r="E196" i="6"/>
  <c r="E204" i="6"/>
  <c r="E29" i="6"/>
  <c r="E37" i="6"/>
  <c r="E45" i="6"/>
  <c r="E53" i="6"/>
  <c r="E61" i="6"/>
  <c r="E69" i="6"/>
  <c r="E77" i="6"/>
  <c r="E85" i="6"/>
  <c r="E93" i="6"/>
  <c r="E101" i="6"/>
  <c r="E109" i="6"/>
  <c r="E117" i="6"/>
  <c r="E125" i="6"/>
  <c r="E133" i="6"/>
  <c r="E141" i="6"/>
  <c r="E149" i="6"/>
  <c r="E157" i="6"/>
  <c r="E165" i="6"/>
  <c r="E173" i="6"/>
  <c r="E181" i="6"/>
  <c r="E189" i="6"/>
  <c r="E197" i="6"/>
  <c r="E205" i="6"/>
  <c r="E178" i="6"/>
  <c r="E202" i="6"/>
  <c r="E35" i="6"/>
  <c r="E67" i="6"/>
  <c r="E75" i="6"/>
  <c r="E91" i="6"/>
  <c r="E107" i="6"/>
  <c r="E139" i="6"/>
  <c r="E171" i="6"/>
  <c r="E203" i="6"/>
  <c r="E30" i="6"/>
  <c r="E38" i="6"/>
  <c r="E46" i="6"/>
  <c r="E54" i="6"/>
  <c r="E62" i="6"/>
  <c r="E70" i="6"/>
  <c r="E78" i="6"/>
  <c r="E86" i="6"/>
  <c r="E94" i="6"/>
  <c r="E102" i="6"/>
  <c r="E110" i="6"/>
  <c r="E118" i="6"/>
  <c r="E126" i="6"/>
  <c r="E134" i="6"/>
  <c r="E142" i="6"/>
  <c r="E150" i="6"/>
  <c r="E158" i="6"/>
  <c r="E166" i="6"/>
  <c r="E174" i="6"/>
  <c r="E182" i="6"/>
  <c r="E190" i="6"/>
  <c r="E198" i="6"/>
  <c r="E206" i="6"/>
  <c r="E40" i="6"/>
  <c r="E48" i="6"/>
  <c r="E64" i="6"/>
  <c r="E88" i="6"/>
  <c r="E104" i="6"/>
  <c r="E120" i="6"/>
  <c r="E136" i="6"/>
  <c r="E160" i="6"/>
  <c r="E168" i="6"/>
  <c r="E184" i="6"/>
  <c r="E200" i="6"/>
  <c r="E33" i="6"/>
  <c r="E49" i="6"/>
  <c r="E65" i="6"/>
  <c r="E81" i="6"/>
  <c r="E97" i="6"/>
  <c r="E105" i="6"/>
  <c r="E129" i="6"/>
  <c r="E137" i="6"/>
  <c r="E161" i="6"/>
  <c r="E177" i="6"/>
  <c r="E185" i="6"/>
  <c r="E201" i="6"/>
  <c r="E42" i="6"/>
  <c r="E50" i="6"/>
  <c r="E58" i="6"/>
  <c r="E66" i="6"/>
  <c r="E74" i="6"/>
  <c r="E82" i="6"/>
  <c r="E90" i="6"/>
  <c r="E98" i="6"/>
  <c r="E106" i="6"/>
  <c r="E114" i="6"/>
  <c r="E122" i="6"/>
  <c r="E130" i="6"/>
  <c r="E138" i="6"/>
  <c r="E146" i="6"/>
  <c r="E154" i="6"/>
  <c r="E162" i="6"/>
  <c r="E170" i="6"/>
  <c r="E186" i="6"/>
  <c r="E194" i="6"/>
  <c r="E27" i="6"/>
  <c r="E43" i="6"/>
  <c r="E59" i="6"/>
  <c r="E83" i="6"/>
  <c r="E99" i="6"/>
  <c r="E115" i="6"/>
  <c r="E131" i="6"/>
  <c r="E147" i="6"/>
  <c r="E163" i="6"/>
  <c r="E187" i="6"/>
  <c r="E31" i="6"/>
  <c r="E39" i="6"/>
  <c r="E47" i="6"/>
  <c r="E55" i="6"/>
  <c r="E63" i="6"/>
  <c r="E71" i="6"/>
  <c r="E79" i="6"/>
  <c r="E87" i="6"/>
  <c r="E95" i="6"/>
  <c r="E103" i="6"/>
  <c r="E111" i="6"/>
  <c r="E119" i="6"/>
  <c r="E127" i="6"/>
  <c r="E135" i="6"/>
  <c r="E143" i="6"/>
  <c r="E151" i="6"/>
  <c r="E159" i="6"/>
  <c r="E167" i="6"/>
  <c r="E175" i="6"/>
  <c r="E183" i="6"/>
  <c r="E191" i="6"/>
  <c r="E199" i="6"/>
  <c r="E26" i="6"/>
  <c r="E32" i="6"/>
  <c r="E56" i="6"/>
  <c r="E72" i="6"/>
  <c r="E80" i="6"/>
  <c r="E96" i="6"/>
  <c r="E112" i="6"/>
  <c r="E128" i="6"/>
  <c r="E144" i="6"/>
  <c r="E152" i="6"/>
  <c r="E176" i="6"/>
  <c r="E192" i="6"/>
  <c r="E41" i="6"/>
  <c r="E57" i="6"/>
  <c r="E73" i="6"/>
  <c r="E89" i="6"/>
  <c r="E113" i="6"/>
  <c r="E121" i="6"/>
  <c r="E145" i="6"/>
  <c r="E153" i="6"/>
  <c r="E169" i="6"/>
  <c r="E193" i="6"/>
  <c r="E51" i="6"/>
  <c r="E123" i="6"/>
  <c r="E155" i="6"/>
  <c r="E195" i="6"/>
  <c r="E34" i="6"/>
  <c r="E179" i="6"/>
  <c r="D19" i="6"/>
  <c r="F16" i="6"/>
  <c r="H15" i="6" s="1"/>
  <c r="E236" i="5"/>
  <c r="G236" i="5"/>
  <c r="E168" i="5"/>
  <c r="G168" i="5"/>
  <c r="E186" i="5"/>
  <c r="G186" i="5"/>
  <c r="E139" i="5"/>
  <c r="G139" i="5"/>
  <c r="E239" i="5"/>
  <c r="E434" i="5"/>
  <c r="E590" i="5"/>
  <c r="E177" i="5"/>
  <c r="G177" i="5"/>
  <c r="N357" i="5"/>
  <c r="N18" i="5"/>
  <c r="N185" i="5"/>
  <c r="G503" i="5"/>
  <c r="G338" i="5"/>
  <c r="G271" i="5"/>
  <c r="P144" i="5"/>
  <c r="P343" i="5"/>
  <c r="P492" i="5"/>
  <c r="P137" i="5"/>
  <c r="E225" i="5"/>
  <c r="E161" i="5"/>
  <c r="G161" i="5"/>
  <c r="G376" i="5"/>
  <c r="E376" i="5"/>
  <c r="E248" i="5"/>
  <c r="G248" i="5"/>
  <c r="G233" i="5"/>
  <c r="E233" i="5"/>
  <c r="G411" i="5"/>
  <c r="E411" i="5"/>
  <c r="G303" i="5"/>
  <c r="E303" i="5"/>
  <c r="E393" i="5"/>
  <c r="G393" i="5"/>
  <c r="E584" i="5"/>
  <c r="G584" i="5"/>
  <c r="G529" i="5"/>
  <c r="E529" i="5"/>
  <c r="N401" i="5"/>
  <c r="P401" i="5"/>
  <c r="N372" i="5"/>
  <c r="P372" i="5"/>
  <c r="N300" i="5"/>
  <c r="P300" i="5"/>
  <c r="P178" i="5"/>
  <c r="N178" i="5"/>
  <c r="N364" i="5"/>
  <c r="P364" i="5"/>
  <c r="N252" i="5"/>
  <c r="P252" i="5"/>
  <c r="N383" i="5"/>
  <c r="P383" i="5"/>
  <c r="P122" i="5"/>
  <c r="N122" i="5"/>
  <c r="N105" i="5"/>
  <c r="P105" i="5"/>
  <c r="P76" i="5"/>
  <c r="N76" i="5"/>
  <c r="P99" i="5"/>
  <c r="N99" i="5"/>
  <c r="N113" i="5"/>
  <c r="P113" i="5"/>
  <c r="E98" i="5"/>
  <c r="G98" i="5"/>
  <c r="N551" i="5"/>
  <c r="G65" i="5"/>
  <c r="P501" i="5"/>
  <c r="E409" i="5"/>
  <c r="G409" i="5"/>
  <c r="E397" i="5"/>
  <c r="G397" i="5"/>
  <c r="G613" i="5"/>
  <c r="E613" i="5"/>
  <c r="E299" i="5"/>
  <c r="G299" i="5"/>
  <c r="E631" i="5"/>
  <c r="G631" i="5"/>
  <c r="G646" i="5"/>
  <c r="E646" i="5"/>
  <c r="G94" i="5"/>
  <c r="E94" i="5"/>
  <c r="E401" i="5"/>
  <c r="G401" i="5"/>
  <c r="E331" i="5"/>
  <c r="G331" i="5"/>
  <c r="E612" i="5"/>
  <c r="G612" i="5"/>
  <c r="G485" i="5"/>
  <c r="E485" i="5"/>
  <c r="E443" i="5"/>
  <c r="G443" i="5"/>
  <c r="E582" i="5"/>
  <c r="G582" i="5"/>
  <c r="E545" i="5"/>
  <c r="G545" i="5"/>
  <c r="G501" i="5"/>
  <c r="E501" i="5"/>
  <c r="E598" i="5"/>
  <c r="G598" i="5"/>
  <c r="E454" i="5"/>
  <c r="G454" i="5"/>
  <c r="G495" i="5"/>
  <c r="E495" i="5"/>
  <c r="G446" i="5"/>
  <c r="E446" i="5"/>
  <c r="E583" i="5"/>
  <c r="G583" i="5"/>
  <c r="E438" i="5"/>
  <c r="G438" i="5"/>
  <c r="P570" i="5"/>
  <c r="N570" i="5"/>
  <c r="P602" i="5"/>
  <c r="N602" i="5"/>
  <c r="N547" i="5"/>
  <c r="P547" i="5"/>
  <c r="N627" i="5"/>
  <c r="P627" i="5"/>
  <c r="P552" i="5"/>
  <c r="N552" i="5"/>
  <c r="N634" i="5"/>
  <c r="P634" i="5"/>
  <c r="N588" i="5"/>
  <c r="P588" i="5"/>
  <c r="N442" i="5"/>
  <c r="P442" i="5"/>
  <c r="P641" i="5"/>
  <c r="N641" i="5"/>
  <c r="N460" i="5"/>
  <c r="P460" i="5"/>
  <c r="N454" i="5"/>
  <c r="P454" i="5"/>
  <c r="N392" i="5"/>
  <c r="P392" i="5"/>
  <c r="P494" i="5"/>
  <c r="N494" i="5"/>
  <c r="N373" i="5"/>
  <c r="P373" i="5"/>
  <c r="N490" i="5"/>
  <c r="P490" i="5"/>
  <c r="N446" i="5"/>
  <c r="P446" i="5"/>
  <c r="P524" i="5"/>
  <c r="N524" i="5"/>
  <c r="N482" i="5"/>
  <c r="P482" i="5"/>
  <c r="P436" i="5"/>
  <c r="N436" i="5"/>
  <c r="P529" i="5"/>
  <c r="N529" i="5"/>
  <c r="N470" i="5"/>
  <c r="P470" i="5"/>
  <c r="P600" i="5"/>
  <c r="N600" i="5"/>
  <c r="N549" i="5"/>
  <c r="P549" i="5"/>
  <c r="N298" i="5"/>
  <c r="P298" i="5"/>
  <c r="N323" i="5"/>
  <c r="P323" i="5"/>
  <c r="N260" i="5"/>
  <c r="P260" i="5"/>
  <c r="N395" i="5"/>
  <c r="P395" i="5"/>
  <c r="N332" i="5"/>
  <c r="P332" i="5"/>
  <c r="N268" i="5"/>
  <c r="P268" i="5"/>
  <c r="N341" i="5"/>
  <c r="P341" i="5"/>
  <c r="P247" i="5"/>
  <c r="N247" i="5"/>
  <c r="N169" i="5"/>
  <c r="P169" i="5"/>
  <c r="P358" i="5"/>
  <c r="N358" i="5"/>
  <c r="P289" i="5"/>
  <c r="N289" i="5"/>
  <c r="N424" i="5"/>
  <c r="P424" i="5"/>
  <c r="N381" i="5"/>
  <c r="P381" i="5"/>
  <c r="P287" i="5"/>
  <c r="N287" i="5"/>
  <c r="P189" i="5"/>
  <c r="N189" i="5"/>
  <c r="N158" i="5"/>
  <c r="P158" i="5"/>
  <c r="P120" i="5"/>
  <c r="N120" i="5"/>
  <c r="N20" i="5"/>
  <c r="P20" i="5"/>
  <c r="N181" i="5"/>
  <c r="P181" i="5"/>
  <c r="N218" i="5"/>
  <c r="P218" i="5"/>
  <c r="N125" i="5"/>
  <c r="P125" i="5"/>
  <c r="P216" i="5"/>
  <c r="N216" i="5"/>
  <c r="N177" i="5"/>
  <c r="P177" i="5"/>
  <c r="P75" i="5"/>
  <c r="N75" i="5"/>
  <c r="N36" i="5"/>
  <c r="P36" i="5"/>
  <c r="P72" i="5"/>
  <c r="N72" i="5"/>
  <c r="E169" i="5"/>
  <c r="G169" i="5"/>
  <c r="E33" i="5"/>
  <c r="G33" i="5"/>
  <c r="E623" i="5"/>
  <c r="G623" i="5"/>
  <c r="E641" i="5"/>
  <c r="G641" i="5"/>
  <c r="E259" i="5"/>
  <c r="G259" i="5"/>
  <c r="G486" i="5"/>
  <c r="E486" i="5"/>
  <c r="G524" i="5"/>
  <c r="E524" i="5"/>
  <c r="N417" i="5"/>
  <c r="P417" i="5"/>
  <c r="P595" i="5"/>
  <c r="N595" i="5"/>
  <c r="P632" i="5"/>
  <c r="N632" i="5"/>
  <c r="N407" i="5"/>
  <c r="P407" i="5"/>
  <c r="N533" i="5"/>
  <c r="P533" i="5"/>
  <c r="P531" i="5"/>
  <c r="N531" i="5"/>
  <c r="P431" i="5"/>
  <c r="N431" i="5"/>
  <c r="N297" i="5"/>
  <c r="P297" i="5"/>
  <c r="P163" i="5"/>
  <c r="N163" i="5"/>
  <c r="N27" i="5"/>
  <c r="P27" i="5"/>
  <c r="N74" i="5"/>
  <c r="P74" i="5"/>
  <c r="E61" i="5"/>
  <c r="E118" i="5"/>
  <c r="E463" i="5"/>
  <c r="P200" i="5"/>
  <c r="G83" i="5"/>
  <c r="E228" i="5"/>
  <c r="G228" i="5"/>
  <c r="E349" i="5"/>
  <c r="G349" i="5"/>
  <c r="G358" i="5"/>
  <c r="E358" i="5"/>
  <c r="E369" i="5"/>
  <c r="G369" i="5"/>
  <c r="E284" i="5"/>
  <c r="G284" i="5"/>
  <c r="E506" i="5"/>
  <c r="G506" i="5"/>
  <c r="P604" i="5"/>
  <c r="N604" i="5"/>
  <c r="N375" i="5"/>
  <c r="P375" i="5"/>
  <c r="P448" i="5"/>
  <c r="N448" i="5"/>
  <c r="N390" i="5"/>
  <c r="P390" i="5"/>
  <c r="P291" i="5"/>
  <c r="N291" i="5"/>
  <c r="N202" i="5"/>
  <c r="P202" i="5"/>
  <c r="N127" i="5"/>
  <c r="P127" i="5"/>
  <c r="N142" i="5"/>
  <c r="P142" i="5"/>
  <c r="P50" i="5"/>
  <c r="N50" i="5"/>
  <c r="P70" i="5"/>
  <c r="N70" i="5"/>
  <c r="E196" i="5"/>
  <c r="G196" i="5"/>
  <c r="N325" i="5"/>
  <c r="G543" i="5"/>
  <c r="E292" i="5"/>
  <c r="G588" i="5"/>
  <c r="G356" i="5"/>
  <c r="G58" i="5"/>
  <c r="G137" i="5"/>
  <c r="P537" i="5"/>
  <c r="P170" i="5"/>
  <c r="P273" i="5"/>
  <c r="E214" i="5"/>
  <c r="G214" i="5"/>
  <c r="E247" i="5"/>
  <c r="G247" i="5"/>
  <c r="E113" i="5"/>
  <c r="G113" i="5"/>
  <c r="G274" i="5"/>
  <c r="E274" i="5"/>
  <c r="E313" i="5"/>
  <c r="G313" i="5"/>
  <c r="G279" i="5"/>
  <c r="E279" i="5"/>
  <c r="E554" i="5"/>
  <c r="G554" i="5"/>
  <c r="E440" i="5"/>
  <c r="G440" i="5"/>
  <c r="P642" i="5"/>
  <c r="N642" i="5"/>
  <c r="P457" i="5"/>
  <c r="N457" i="5"/>
  <c r="N483" i="5"/>
  <c r="P483" i="5"/>
  <c r="N496" i="5"/>
  <c r="P496" i="5"/>
  <c r="P472" i="5"/>
  <c r="N472" i="5"/>
  <c r="P377" i="5"/>
  <c r="N377" i="5"/>
  <c r="P256" i="5"/>
  <c r="N256" i="5"/>
  <c r="N282" i="5"/>
  <c r="P282" i="5"/>
  <c r="N328" i="5"/>
  <c r="P328" i="5"/>
  <c r="N180" i="5"/>
  <c r="P180" i="5"/>
  <c r="N238" i="5"/>
  <c r="P238" i="5"/>
  <c r="N184" i="5"/>
  <c r="P184" i="5"/>
  <c r="P35" i="5"/>
  <c r="N35" i="5"/>
  <c r="E18" i="5"/>
  <c r="G18" i="5"/>
  <c r="E165" i="5"/>
  <c r="E152" i="5"/>
  <c r="E399" i="5"/>
  <c r="E340" i="5"/>
  <c r="E341" i="5"/>
  <c r="E504" i="5"/>
  <c r="E478" i="5"/>
  <c r="N223" i="5"/>
  <c r="E544" i="5"/>
  <c r="G419" i="5"/>
  <c r="P592" i="5"/>
  <c r="P487" i="5"/>
  <c r="G497" i="5"/>
  <c r="P550" i="5"/>
  <c r="P645" i="5"/>
  <c r="E640" i="5"/>
  <c r="G640" i="5"/>
  <c r="G413" i="5"/>
  <c r="E413" i="5"/>
  <c r="E507" i="5"/>
  <c r="G507" i="5"/>
  <c r="E439" i="5"/>
  <c r="G439" i="5"/>
  <c r="E609" i="5"/>
  <c r="G609" i="5"/>
  <c r="N590" i="5"/>
  <c r="P590" i="5"/>
  <c r="N438" i="5"/>
  <c r="P438" i="5"/>
  <c r="P134" i="5"/>
  <c r="N134" i="5"/>
  <c r="N214" i="5"/>
  <c r="P214" i="5"/>
  <c r="N360" i="5"/>
  <c r="P360" i="5"/>
  <c r="N306" i="5"/>
  <c r="P306" i="5"/>
  <c r="N25" i="5"/>
  <c r="P25" i="5"/>
  <c r="E105" i="5"/>
  <c r="G105" i="5"/>
  <c r="E26" i="5"/>
  <c r="E15" i="5" s="1"/>
  <c r="G26" i="5"/>
  <c r="E360" i="5"/>
  <c r="G360" i="5"/>
  <c r="E301" i="5"/>
  <c r="E207" i="5"/>
  <c r="E174" i="5"/>
  <c r="E398" i="5"/>
  <c r="E445" i="5"/>
  <c r="G522" i="5"/>
  <c r="G553" i="5"/>
  <c r="G600" i="5"/>
  <c r="P576" i="5"/>
  <c r="G417" i="5"/>
  <c r="P326" i="5"/>
  <c r="P246" i="5"/>
  <c r="P38" i="5"/>
  <c r="P557" i="5"/>
  <c r="E122" i="5"/>
  <c r="G122" i="5"/>
  <c r="E170" i="5"/>
  <c r="G84" i="5"/>
  <c r="G50" i="5"/>
  <c r="E173" i="5"/>
  <c r="E141" i="5"/>
  <c r="E110" i="5"/>
  <c r="E309" i="5"/>
  <c r="E515" i="5"/>
  <c r="E449" i="5"/>
  <c r="N116" i="5"/>
  <c r="N28" i="5"/>
  <c r="N447" i="5"/>
  <c r="N59" i="5"/>
  <c r="N625" i="5"/>
  <c r="N193" i="5"/>
  <c r="N39" i="5"/>
  <c r="N187" i="5"/>
  <c r="N310" i="5"/>
  <c r="N157" i="5"/>
  <c r="G601" i="5"/>
  <c r="G564" i="5"/>
  <c r="G459" i="5"/>
  <c r="G423" i="5"/>
  <c r="G379" i="5"/>
  <c r="G293" i="5"/>
  <c r="P304" i="5"/>
  <c r="G187" i="5"/>
  <c r="G361" i="5"/>
  <c r="P126" i="5"/>
  <c r="P605" i="5"/>
  <c r="P491" i="5"/>
  <c r="P409" i="5"/>
  <c r="E422" i="5"/>
  <c r="N242" i="5"/>
  <c r="N398" i="5"/>
  <c r="G310" i="5"/>
  <c r="G394" i="5"/>
  <c r="P272" i="5"/>
  <c r="G68" i="5"/>
  <c r="G179" i="5"/>
  <c r="P567" i="5"/>
  <c r="P95" i="5"/>
  <c r="G353" i="5"/>
  <c r="P405" i="5"/>
  <c r="P450" i="5"/>
  <c r="P258" i="5"/>
  <c r="P465" i="5"/>
  <c r="P81" i="5"/>
  <c r="E190" i="5"/>
  <c r="E550" i="5"/>
  <c r="E415" i="5"/>
  <c r="E362" i="5"/>
  <c r="N548" i="5"/>
  <c r="N476" i="5"/>
  <c r="N91" i="5"/>
  <c r="N408" i="5"/>
  <c r="N334" i="5"/>
  <c r="N500" i="5"/>
  <c r="G323" i="5"/>
  <c r="G487" i="5"/>
  <c r="G167" i="5"/>
  <c r="P639" i="5"/>
  <c r="G124" i="5"/>
  <c r="G60" i="5"/>
  <c r="P359" i="5"/>
  <c r="P32" i="5"/>
  <c r="P544" i="5"/>
  <c r="P63" i="5"/>
  <c r="P444" i="5"/>
  <c r="P188" i="5"/>
  <c r="P60" i="5"/>
  <c r="P347" i="5"/>
  <c r="P201" i="5"/>
  <c r="G156" i="5"/>
  <c r="E474" i="5"/>
  <c r="E645" i="5"/>
  <c r="E408" i="5"/>
  <c r="N601" i="5"/>
  <c r="G226" i="5"/>
  <c r="G604" i="5"/>
  <c r="G540" i="5"/>
  <c r="G250" i="5"/>
  <c r="P207" i="5"/>
  <c r="G106" i="5"/>
  <c r="P521" i="5"/>
  <c r="P615" i="5"/>
  <c r="P230" i="5"/>
  <c r="P581" i="5"/>
  <c r="P69" i="5"/>
  <c r="P65" i="5"/>
  <c r="E622" i="5"/>
  <c r="E614" i="5"/>
  <c r="E558" i="5"/>
  <c r="N286" i="5"/>
  <c r="N259" i="5"/>
  <c r="G532" i="5"/>
  <c r="G178" i="5"/>
  <c r="G594" i="5"/>
  <c r="G204" i="5"/>
  <c r="G630" i="5"/>
  <c r="G324" i="5"/>
  <c r="P295" i="5"/>
  <c r="G91" i="5"/>
  <c r="G112" i="5"/>
  <c r="P350" i="5"/>
  <c r="P556" i="5"/>
  <c r="G21" i="5"/>
  <c r="P618" i="5"/>
  <c r="P234" i="5"/>
  <c r="P313" i="5"/>
  <c r="E257" i="5"/>
  <c r="E268" i="5"/>
  <c r="N418" i="5"/>
  <c r="N571" i="5"/>
  <c r="G627" i="5"/>
  <c r="G563" i="5"/>
  <c r="G235" i="5"/>
  <c r="G371" i="5"/>
  <c r="G285" i="5"/>
  <c r="G188" i="5"/>
  <c r="P505" i="5"/>
  <c r="G296" i="5"/>
  <c r="P451" i="5"/>
  <c r="P387" i="5"/>
  <c r="P369" i="5"/>
  <c r="E242" i="5"/>
  <c r="E514" i="5"/>
  <c r="E451" i="5"/>
  <c r="E96" i="5"/>
  <c r="N206" i="5"/>
  <c r="N301" i="5"/>
  <c r="G510" i="5"/>
  <c r="G172" i="5"/>
  <c r="P160" i="5"/>
  <c r="P220" i="5"/>
  <c r="I16" i="4"/>
  <c r="H160" i="4"/>
  <c r="H50" i="4"/>
  <c r="G98" i="4"/>
  <c r="H120" i="4"/>
  <c r="H142" i="4"/>
  <c r="H147" i="4"/>
  <c r="G122" i="4"/>
  <c r="G130" i="4"/>
  <c r="H152" i="4"/>
  <c r="H26" i="4"/>
  <c r="G146" i="4"/>
  <c r="G31" i="4"/>
  <c r="H136" i="4"/>
  <c r="H33" i="4"/>
  <c r="H148" i="4"/>
  <c r="H150" i="4"/>
  <c r="I150" i="4" s="1"/>
  <c r="H25" i="4"/>
  <c r="H131" i="4"/>
  <c r="G34" i="4"/>
  <c r="H40" i="4"/>
  <c r="H34" i="4"/>
  <c r="I34" i="4" s="1"/>
  <c r="G42" i="4"/>
  <c r="H48" i="4"/>
  <c r="I48" i="4" s="1"/>
  <c r="H42" i="4"/>
  <c r="H80" i="4"/>
  <c r="H104" i="4"/>
  <c r="H112" i="4"/>
  <c r="H56" i="4"/>
  <c r="H64" i="4"/>
  <c r="H154" i="4"/>
  <c r="I154" i="4" s="1"/>
  <c r="H96" i="4"/>
  <c r="H139" i="4"/>
  <c r="H72" i="4"/>
  <c r="G147" i="4"/>
  <c r="H88" i="4"/>
  <c r="G50" i="4"/>
  <c r="H130" i="4"/>
  <c r="I130" i="4" s="1"/>
  <c r="G19" i="4"/>
  <c r="H165" i="4"/>
  <c r="H159" i="4"/>
  <c r="H101" i="4"/>
  <c r="H107" i="4"/>
  <c r="G123" i="4"/>
  <c r="G79" i="4"/>
  <c r="H110" i="4"/>
  <c r="I110" i="4" s="1"/>
  <c r="G137" i="4"/>
  <c r="G91" i="4"/>
  <c r="H67" i="4"/>
  <c r="H143" i="4"/>
  <c r="H94" i="4"/>
  <c r="H70" i="4"/>
  <c r="I70" i="4" s="1"/>
  <c r="H39" i="4"/>
  <c r="G112" i="4"/>
  <c r="I112" i="4" s="1"/>
  <c r="G80" i="4"/>
  <c r="I80" i="4" s="1"/>
  <c r="G48" i="4"/>
  <c r="H53" i="4"/>
  <c r="G53" i="4"/>
  <c r="H19" i="4"/>
  <c r="I19" i="4" s="1"/>
  <c r="H38" i="4"/>
  <c r="H60" i="4"/>
  <c r="G100" i="4"/>
  <c r="H62" i="4"/>
  <c r="G72" i="4"/>
  <c r="I72" i="4" s="1"/>
  <c r="G40" i="4"/>
  <c r="H37" i="4"/>
  <c r="H24" i="4"/>
  <c r="H21" i="4"/>
  <c r="G144" i="4"/>
  <c r="G131" i="4"/>
  <c r="I131" i="4" s="1"/>
  <c r="H125" i="4"/>
  <c r="H119" i="4"/>
  <c r="G120" i="4"/>
  <c r="H69" i="4"/>
  <c r="H28" i="4"/>
  <c r="H127" i="4"/>
  <c r="H55" i="4"/>
  <c r="H47" i="4"/>
  <c r="I47" i="4" s="1"/>
  <c r="H43" i="4"/>
  <c r="H61" i="4"/>
  <c r="H146" i="4"/>
  <c r="H128" i="4"/>
  <c r="G17" i="4"/>
  <c r="G165" i="4"/>
  <c r="I165" i="4" s="1"/>
  <c r="G159" i="4"/>
  <c r="G118" i="4"/>
  <c r="I118" i="4" s="1"/>
  <c r="H140" i="4"/>
  <c r="G115" i="4"/>
  <c r="G60" i="4"/>
  <c r="H123" i="4"/>
  <c r="G55" i="4"/>
  <c r="G149" i="4"/>
  <c r="H135" i="4"/>
  <c r="G116" i="4"/>
  <c r="H91" i="4"/>
  <c r="G47" i="4"/>
  <c r="G39" i="4"/>
  <c r="H105" i="4"/>
  <c r="H73" i="4"/>
  <c r="H41" i="4"/>
  <c r="I41" i="4" s="1"/>
  <c r="H45" i="4"/>
  <c r="G45" i="4"/>
  <c r="I45" i="4" s="1"/>
  <c r="G24" i="4"/>
  <c r="H29" i="4"/>
  <c r="H156" i="4"/>
  <c r="H124" i="4"/>
  <c r="H95" i="4"/>
  <c r="H149" i="4"/>
  <c r="I149" i="4" s="1"/>
  <c r="G59" i="4"/>
  <c r="H122" i="4"/>
  <c r="I122" i="4" s="1"/>
  <c r="G41" i="4"/>
  <c r="H163" i="4"/>
  <c r="H162" i="4"/>
  <c r="H118" i="4"/>
  <c r="H115" i="4"/>
  <c r="I115" i="4" s="1"/>
  <c r="G35" i="4"/>
  <c r="H71" i="4"/>
  <c r="H116" i="4"/>
  <c r="I116" i="4" s="1"/>
  <c r="H68" i="4"/>
  <c r="H86" i="4"/>
  <c r="G104" i="4"/>
  <c r="I104" i="4" s="1"/>
  <c r="G37" i="4"/>
  <c r="G141" i="4"/>
  <c r="G21" i="4"/>
  <c r="H158" i="4"/>
  <c r="G148" i="4"/>
  <c r="I148" i="4" s="1"/>
  <c r="H76" i="4"/>
  <c r="G110" i="4"/>
  <c r="H145" i="4"/>
  <c r="H113" i="4"/>
  <c r="G25" i="4"/>
  <c r="I25" i="4" s="1"/>
  <c r="G113" i="4"/>
  <c r="G162" i="4"/>
  <c r="H157" i="4"/>
  <c r="H111" i="4"/>
  <c r="G140" i="4"/>
  <c r="H35" i="4"/>
  <c r="H44" i="4"/>
  <c r="H100" i="4"/>
  <c r="G139" i="4"/>
  <c r="I139" i="4" s="1"/>
  <c r="G83" i="4"/>
  <c r="H59" i="4"/>
  <c r="H36" i="4"/>
  <c r="G153" i="4"/>
  <c r="G132" i="4"/>
  <c r="H137" i="4"/>
  <c r="I137" i="4" s="1"/>
  <c r="H97" i="4"/>
  <c r="H65" i="4"/>
  <c r="H93" i="4"/>
  <c r="G93" i="4"/>
  <c r="I93" i="4" s="1"/>
  <c r="H30" i="4"/>
  <c r="H161" i="4"/>
  <c r="H108" i="4"/>
  <c r="G87" i="4"/>
  <c r="H151" i="4"/>
  <c r="H99" i="4"/>
  <c r="I99" i="4" s="1"/>
  <c r="G145" i="4"/>
  <c r="G88" i="4"/>
  <c r="I88" i="4" s="1"/>
  <c r="G69" i="4"/>
  <c r="H144" i="4"/>
  <c r="I144" i="4" s="1"/>
  <c r="G107" i="4"/>
  <c r="H102" i="4"/>
  <c r="H81" i="4"/>
  <c r="I81" i="4" s="1"/>
  <c r="G28" i="4"/>
  <c r="H31" i="4"/>
  <c r="I31" i="4" s="1"/>
  <c r="G157" i="4"/>
  <c r="G134" i="4"/>
  <c r="G133" i="4"/>
  <c r="G117" i="4"/>
  <c r="G52" i="4"/>
  <c r="H87" i="4"/>
  <c r="H63" i="4"/>
  <c r="I63" i="4" s="1"/>
  <c r="G126" i="4"/>
  <c r="H109" i="4"/>
  <c r="H83" i="4"/>
  <c r="G46" i="4"/>
  <c r="H153" i="4"/>
  <c r="H132" i="4"/>
  <c r="I132" i="4" s="1"/>
  <c r="G78" i="4"/>
  <c r="H54" i="4"/>
  <c r="I54" i="4" s="1"/>
  <c r="H129" i="4"/>
  <c r="G96" i="4"/>
  <c r="I96" i="4" s="1"/>
  <c r="G64" i="4"/>
  <c r="I64" i="4" s="1"/>
  <c r="H85" i="4"/>
  <c r="G85" i="4"/>
  <c r="H20" i="4"/>
  <c r="G32" i="4"/>
  <c r="G29" i="4"/>
  <c r="G51" i="4"/>
  <c r="H46" i="4"/>
  <c r="I46" i="4" s="1"/>
  <c r="H78" i="4"/>
  <c r="H121" i="4"/>
  <c r="H89" i="4"/>
  <c r="H77" i="4"/>
  <c r="G77" i="4"/>
  <c r="H32" i="4"/>
  <c r="I32" i="4" s="1"/>
  <c r="H22" i="4"/>
  <c r="G22" i="4"/>
  <c r="H155" i="4"/>
  <c r="H51" i="4"/>
  <c r="G102" i="4"/>
  <c r="G33" i="4"/>
  <c r="I33" i="4" s="1"/>
  <c r="G26" i="4"/>
  <c r="I26" i="4" s="1"/>
  <c r="H166" i="4"/>
  <c r="I166" i="4" s="1"/>
  <c r="H79" i="4"/>
  <c r="I79" i="4" s="1"/>
  <c r="H141" i="4"/>
  <c r="I141" i="4" s="1"/>
  <c r="G70" i="4"/>
  <c r="H49" i="4"/>
  <c r="H17" i="4"/>
  <c r="G154" i="4"/>
  <c r="G161" i="4"/>
  <c r="G155" i="4"/>
  <c r="H134" i="4"/>
  <c r="H133" i="4"/>
  <c r="I133" i="4" s="1"/>
  <c r="H117" i="4"/>
  <c r="H92" i="4"/>
  <c r="H52" i="4"/>
  <c r="G125" i="4"/>
  <c r="H84" i="4"/>
  <c r="H126" i="4"/>
  <c r="I126" i="4" s="1"/>
  <c r="H57" i="4"/>
  <c r="G129" i="4"/>
  <c r="G63" i="4"/>
  <c r="H75" i="4"/>
  <c r="G56" i="4"/>
  <c r="H103" i="4"/>
  <c r="G61" i="4"/>
  <c r="I61" i="4" s="1"/>
  <c r="G103" i="4"/>
  <c r="I103" i="4" s="1"/>
  <c r="G143" i="4"/>
  <c r="G44" i="4"/>
  <c r="I44" i="4" s="1"/>
  <c r="G111" i="4"/>
  <c r="I120" i="4"/>
  <c r="H66" i="4"/>
  <c r="F66" i="4"/>
  <c r="G66" i="4" s="1"/>
  <c r="G128" i="4"/>
  <c r="I128" i="4" s="1"/>
  <c r="G75" i="4"/>
  <c r="I75" i="4" s="1"/>
  <c r="G108" i="4"/>
  <c r="G49" i="4"/>
  <c r="F49" i="4"/>
  <c r="G81" i="4"/>
  <c r="F81" i="4"/>
  <c r="G160" i="4"/>
  <c r="I160" i="4" s="1"/>
  <c r="H74" i="4"/>
  <c r="F74" i="4"/>
  <c r="G74" i="4" s="1"/>
  <c r="H106" i="4"/>
  <c r="F106" i="4"/>
  <c r="G106" i="4" s="1"/>
  <c r="G67" i="4"/>
  <c r="G101" i="4"/>
  <c r="G43" i="4"/>
  <c r="G152" i="4"/>
  <c r="F73" i="4"/>
  <c r="G73" i="4" s="1"/>
  <c r="G99" i="4"/>
  <c r="G84" i="4"/>
  <c r="G92" i="4"/>
  <c r="G136" i="4"/>
  <c r="I136" i="4" s="1"/>
  <c r="E12" i="4"/>
  <c r="E13" i="4" s="1"/>
  <c r="C242" i="4" s="1"/>
  <c r="F30" i="4"/>
  <c r="G30" i="4" s="1"/>
  <c r="H164" i="4"/>
  <c r="H98" i="4"/>
  <c r="I98" i="4" s="1"/>
  <c r="F98" i="4"/>
  <c r="G54" i="4"/>
  <c r="G20" i="4"/>
  <c r="G62" i="4"/>
  <c r="G86" i="4"/>
  <c r="I86" i="4" s="1"/>
  <c r="G109" i="4"/>
  <c r="G71" i="4"/>
  <c r="I71" i="4" s="1"/>
  <c r="G95" i="4"/>
  <c r="I95" i="4" s="1"/>
  <c r="G38" i="4"/>
  <c r="G163" i="4"/>
  <c r="F89" i="4"/>
  <c r="G89" i="4" s="1"/>
  <c r="H82" i="4"/>
  <c r="F82" i="4"/>
  <c r="G82" i="4" s="1"/>
  <c r="H114" i="4"/>
  <c r="F114" i="4"/>
  <c r="G114" i="4" s="1"/>
  <c r="G119" i="4"/>
  <c r="G142" i="4"/>
  <c r="G166" i="4"/>
  <c r="H138" i="4"/>
  <c r="F138" i="4"/>
  <c r="G138" i="4" s="1"/>
  <c r="F97" i="4"/>
  <c r="G97" i="4" s="1"/>
  <c r="G57" i="4"/>
  <c r="F57" i="4"/>
  <c r="F121" i="4"/>
  <c r="G121" i="4" s="1"/>
  <c r="G94" i="4"/>
  <c r="I94" i="4" s="1"/>
  <c r="G68" i="4"/>
  <c r="G124" i="4"/>
  <c r="I56" i="4"/>
  <c r="G156" i="4"/>
  <c r="I156" i="4" s="1"/>
  <c r="G105" i="4"/>
  <c r="F105" i="4"/>
  <c r="H23" i="4"/>
  <c r="F23" i="4"/>
  <c r="G23" i="4" s="1"/>
  <c r="H58" i="4"/>
  <c r="F58" i="4"/>
  <c r="G58" i="4" s="1"/>
  <c r="H90" i="4"/>
  <c r="F90" i="4"/>
  <c r="G90" i="4" s="1"/>
  <c r="G151" i="4"/>
  <c r="G164" i="4"/>
  <c r="G76" i="4"/>
  <c r="E7" i="4"/>
  <c r="G36" i="4"/>
  <c r="G135" i="4"/>
  <c r="I135" i="4" s="1"/>
  <c r="G127" i="4"/>
  <c r="I146" i="4"/>
  <c r="G158" i="4"/>
  <c r="G150" i="4"/>
  <c r="H18" i="4"/>
  <c r="F18" i="4"/>
  <c r="G18" i="4" s="1"/>
  <c r="G65" i="4"/>
  <c r="F65" i="4"/>
  <c r="H27" i="4"/>
  <c r="F27" i="4"/>
  <c r="G27" i="4" s="1"/>
  <c r="I162" i="4"/>
  <c r="I163" i="4"/>
  <c r="I159" i="4"/>
  <c r="I158" i="4"/>
  <c r="I157" i="4"/>
  <c r="I108" i="4"/>
  <c r="I68" i="4"/>
  <c r="I36" i="4"/>
  <c r="I76" i="4"/>
  <c r="I124" i="4"/>
  <c r="I78" i="4"/>
  <c r="I102" i="4"/>
  <c r="I59" i="4"/>
  <c r="I87" i="4"/>
  <c r="I134" i="4"/>
  <c r="I53" i="4"/>
  <c r="I62" i="4"/>
  <c r="I109" i="4"/>
  <c r="I84" i="4"/>
  <c r="I92" i="4"/>
  <c r="I111" i="4"/>
  <c r="I85" i="4"/>
  <c r="I37" i="4"/>
  <c r="I143" i="4"/>
  <c r="I39" i="4"/>
  <c r="I43" i="4"/>
  <c r="I67" i="4"/>
  <c r="I127" i="4"/>
  <c r="I38" i="4"/>
  <c r="I101" i="4"/>
  <c r="I77" i="4"/>
  <c r="I69" i="4"/>
  <c r="I91" i="4"/>
  <c r="I125" i="4"/>
  <c r="I55" i="4"/>
  <c r="I123" i="4"/>
  <c r="I60" i="4"/>
  <c r="I117" i="4"/>
  <c r="I140" i="4"/>
  <c r="I20" i="4"/>
  <c r="I21" i="4"/>
  <c r="I24" i="4"/>
  <c r="I17" i="4"/>
  <c r="C17" i="2"/>
  <c r="C19" i="2" s="1"/>
  <c r="E24" i="6" l="1"/>
  <c r="E23" i="6"/>
  <c r="G65" i="6"/>
  <c r="H162" i="6"/>
  <c r="I162" i="6" s="1"/>
  <c r="K162" i="6" s="1"/>
  <c r="H184" i="6"/>
  <c r="G99" i="6"/>
  <c r="G93" i="6"/>
  <c r="G193" i="6"/>
  <c r="G200" i="6"/>
  <c r="G117" i="6"/>
  <c r="G71" i="6"/>
  <c r="G161" i="6"/>
  <c r="G50" i="6"/>
  <c r="G75" i="6"/>
  <c r="H52" i="6"/>
  <c r="G127" i="6"/>
  <c r="G115" i="6"/>
  <c r="H115" i="6" s="1"/>
  <c r="G29" i="6"/>
  <c r="H29" i="6" s="1"/>
  <c r="G118" i="6"/>
  <c r="G92" i="6"/>
  <c r="G40" i="6"/>
  <c r="G125" i="6"/>
  <c r="G48" i="6"/>
  <c r="G168" i="6"/>
  <c r="G164" i="6"/>
  <c r="G76" i="6"/>
  <c r="G135" i="6"/>
  <c r="G105" i="6"/>
  <c r="G197" i="6"/>
  <c r="H114" i="6"/>
  <c r="G101" i="6"/>
  <c r="G158" i="6"/>
  <c r="G177" i="6"/>
  <c r="G131" i="6"/>
  <c r="G194" i="6"/>
  <c r="G83" i="6"/>
  <c r="H186" i="6"/>
  <c r="G39" i="6"/>
  <c r="G153" i="6"/>
  <c r="G110" i="6"/>
  <c r="G95" i="6"/>
  <c r="H51" i="6"/>
  <c r="G47" i="6"/>
  <c r="G142" i="6"/>
  <c r="G137" i="6"/>
  <c r="G53" i="6"/>
  <c r="G184" i="6"/>
  <c r="G35" i="6"/>
  <c r="H35" i="6" s="1"/>
  <c r="G74" i="6"/>
  <c r="H135" i="6"/>
  <c r="I135" i="6" s="1"/>
  <c r="K135" i="6" s="1"/>
  <c r="G89" i="6"/>
  <c r="G100" i="6"/>
  <c r="G162" i="6"/>
  <c r="G157" i="6"/>
  <c r="G206" i="6"/>
  <c r="G155" i="6"/>
  <c r="G43" i="6"/>
  <c r="H43" i="6" s="1"/>
  <c r="G148" i="6"/>
  <c r="G152" i="6"/>
  <c r="G45" i="6"/>
  <c r="H45" i="6" s="1"/>
  <c r="I45" i="6" s="1"/>
  <c r="K45" i="6" s="1"/>
  <c r="H117" i="6"/>
  <c r="G38" i="6"/>
  <c r="G62" i="6"/>
  <c r="G87" i="6"/>
  <c r="H188" i="6"/>
  <c r="H86" i="6"/>
  <c r="I86" i="6" s="1"/>
  <c r="K86" i="6" s="1"/>
  <c r="G144" i="6"/>
  <c r="H144" i="6" s="1"/>
  <c r="G77" i="6"/>
  <c r="G128" i="6"/>
  <c r="G180" i="6"/>
  <c r="H50" i="6"/>
  <c r="I50" i="6" s="1"/>
  <c r="K50" i="6" s="1"/>
  <c r="H89" i="6"/>
  <c r="I89" i="6" s="1"/>
  <c r="K89" i="6" s="1"/>
  <c r="G26" i="6"/>
  <c r="H44" i="6"/>
  <c r="H197" i="6"/>
  <c r="I197" i="6" s="1"/>
  <c r="K197" i="6" s="1"/>
  <c r="G196" i="6"/>
  <c r="H196" i="6" s="1"/>
  <c r="G139" i="6"/>
  <c r="G41" i="6"/>
  <c r="G82" i="6"/>
  <c r="H82" i="6" s="1"/>
  <c r="G59" i="6"/>
  <c r="H59" i="6" s="1"/>
  <c r="H200" i="6"/>
  <c r="G121" i="6"/>
  <c r="G159" i="6"/>
  <c r="G154" i="6"/>
  <c r="G132" i="6"/>
  <c r="H132" i="6" s="1"/>
  <c r="I132" i="6" s="1"/>
  <c r="K132" i="6" s="1"/>
  <c r="G88" i="6"/>
  <c r="G81" i="6"/>
  <c r="G181" i="6"/>
  <c r="H121" i="6"/>
  <c r="G136" i="6"/>
  <c r="G147" i="6"/>
  <c r="H105" i="6"/>
  <c r="G134" i="6"/>
  <c r="G78" i="6"/>
  <c r="G91" i="6"/>
  <c r="H91" i="6" s="1"/>
  <c r="G94" i="6"/>
  <c r="G67" i="6"/>
  <c r="G104" i="6"/>
  <c r="G183" i="6"/>
  <c r="H183" i="6" s="1"/>
  <c r="I183" i="6" s="1"/>
  <c r="K183" i="6" s="1"/>
  <c r="G129" i="6"/>
  <c r="G86" i="6"/>
  <c r="G140" i="6"/>
  <c r="H140" i="6" s="1"/>
  <c r="I140" i="6" s="1"/>
  <c r="K140" i="6" s="1"/>
  <c r="G108" i="6"/>
  <c r="G151" i="6"/>
  <c r="H151" i="6" s="1"/>
  <c r="I151" i="6" s="1"/>
  <c r="K151" i="6" s="1"/>
  <c r="G72" i="6"/>
  <c r="G55" i="6"/>
  <c r="G143" i="6"/>
  <c r="G130" i="6"/>
  <c r="G36" i="6"/>
  <c r="G188" i="6"/>
  <c r="G203" i="6"/>
  <c r="G116" i="6"/>
  <c r="G46" i="6"/>
  <c r="H65" i="6"/>
  <c r="I65" i="6" s="1"/>
  <c r="G84" i="6"/>
  <c r="G113" i="6"/>
  <c r="G32" i="6"/>
  <c r="G31" i="6"/>
  <c r="H96" i="6"/>
  <c r="H148" i="6"/>
  <c r="I148" i="6" s="1"/>
  <c r="K148" i="6" s="1"/>
  <c r="G167" i="6"/>
  <c r="G57" i="6"/>
  <c r="G195" i="6"/>
  <c r="H195" i="6" s="1"/>
  <c r="H164" i="6"/>
  <c r="I164" i="6" s="1"/>
  <c r="K164" i="6" s="1"/>
  <c r="G187" i="6"/>
  <c r="G109" i="6"/>
  <c r="G123" i="6"/>
  <c r="G133" i="6"/>
  <c r="H46" i="6"/>
  <c r="I46" i="6" s="1"/>
  <c r="K46" i="6" s="1"/>
  <c r="G98" i="6"/>
  <c r="H98" i="6" s="1"/>
  <c r="G60" i="6"/>
  <c r="H60" i="6" s="1"/>
  <c r="G170" i="6"/>
  <c r="G70" i="6"/>
  <c r="H83" i="6"/>
  <c r="I83" i="6" s="1"/>
  <c r="G44" i="6"/>
  <c r="G27" i="6"/>
  <c r="H154" i="6"/>
  <c r="I154" i="6" s="1"/>
  <c r="K154" i="6" s="1"/>
  <c r="G79" i="6"/>
  <c r="H79" i="6" s="1"/>
  <c r="I79" i="6" s="1"/>
  <c r="K79" i="6" s="1"/>
  <c r="G34" i="6"/>
  <c r="G122" i="6"/>
  <c r="H48" i="6"/>
  <c r="I48" i="6" s="1"/>
  <c r="K48" i="6" s="1"/>
  <c r="G174" i="6"/>
  <c r="H99" i="6"/>
  <c r="I99" i="6" s="1"/>
  <c r="K99" i="6" s="1"/>
  <c r="G96" i="6"/>
  <c r="H160" i="6"/>
  <c r="G73" i="6"/>
  <c r="H73" i="6" s="1"/>
  <c r="G85" i="6"/>
  <c r="H85" i="6" s="1"/>
  <c r="G186" i="6"/>
  <c r="G160" i="6"/>
  <c r="H47" i="6"/>
  <c r="I47" i="6" s="1"/>
  <c r="K47" i="6" s="1"/>
  <c r="G166" i="6"/>
  <c r="H166" i="6" s="1"/>
  <c r="I166" i="6" s="1"/>
  <c r="K166" i="6" s="1"/>
  <c r="G97" i="6"/>
  <c r="G171" i="6"/>
  <c r="G54" i="6"/>
  <c r="H152" i="6"/>
  <c r="G103" i="6"/>
  <c r="G202" i="6"/>
  <c r="G201" i="6"/>
  <c r="G112" i="6"/>
  <c r="H112" i="6" s="1"/>
  <c r="I112" i="6" s="1"/>
  <c r="K112" i="6" s="1"/>
  <c r="G204" i="6"/>
  <c r="H204" i="6" s="1"/>
  <c r="I204" i="6" s="1"/>
  <c r="K204" i="6" s="1"/>
  <c r="G30" i="6"/>
  <c r="G114" i="6"/>
  <c r="H75" i="6"/>
  <c r="G169" i="6"/>
  <c r="G156" i="6"/>
  <c r="G80" i="6"/>
  <c r="H88" i="6"/>
  <c r="I88" i="6" s="1"/>
  <c r="K88" i="6" s="1"/>
  <c r="H203" i="6"/>
  <c r="I203" i="6" s="1"/>
  <c r="K203" i="6" s="1"/>
  <c r="G198" i="6"/>
  <c r="G64" i="6"/>
  <c r="H54" i="6"/>
  <c r="I54" i="6" s="1"/>
  <c r="K54" i="6" s="1"/>
  <c r="G33" i="6"/>
  <c r="G61" i="6"/>
  <c r="H61" i="6" s="1"/>
  <c r="G173" i="6"/>
  <c r="H173" i="6" s="1"/>
  <c r="I173" i="6" s="1"/>
  <c r="K173" i="6" s="1"/>
  <c r="G51" i="6"/>
  <c r="G37" i="6"/>
  <c r="H142" i="6"/>
  <c r="I142" i="6" s="1"/>
  <c r="H69" i="6"/>
  <c r="G90" i="6"/>
  <c r="H90" i="6" s="1"/>
  <c r="I90" i="6" s="1"/>
  <c r="G146" i="6"/>
  <c r="H97" i="6"/>
  <c r="G63" i="6"/>
  <c r="G190" i="6"/>
  <c r="G124" i="6"/>
  <c r="G52" i="6"/>
  <c r="G179" i="6"/>
  <c r="G106" i="6"/>
  <c r="G185" i="6"/>
  <c r="H106" i="6"/>
  <c r="G111" i="6"/>
  <c r="G189" i="6"/>
  <c r="G68" i="6"/>
  <c r="G150" i="6"/>
  <c r="G149" i="6"/>
  <c r="H77" i="6"/>
  <c r="G163" i="6"/>
  <c r="G205" i="6"/>
  <c r="G176" i="6"/>
  <c r="G191" i="6"/>
  <c r="G49" i="6"/>
  <c r="G56" i="6"/>
  <c r="G119" i="6"/>
  <c r="G192" i="6"/>
  <c r="H192" i="6" s="1"/>
  <c r="G69" i="6"/>
  <c r="G107" i="6"/>
  <c r="H107" i="6" s="1"/>
  <c r="I107" i="6" s="1"/>
  <c r="H134" i="6"/>
  <c r="G199" i="6"/>
  <c r="H199" i="6" s="1"/>
  <c r="G126" i="6"/>
  <c r="H62" i="6"/>
  <c r="I62" i="6" s="1"/>
  <c r="K62" i="6" s="1"/>
  <c r="G141" i="6"/>
  <c r="H176" i="6"/>
  <c r="G120" i="6"/>
  <c r="G42" i="6"/>
  <c r="H42" i="6" s="1"/>
  <c r="G182" i="6"/>
  <c r="G165" i="6"/>
  <c r="G172" i="6"/>
  <c r="H100" i="6"/>
  <c r="G175" i="6"/>
  <c r="G102" i="6"/>
  <c r="G66" i="6"/>
  <c r="H185" i="6"/>
  <c r="H95" i="6"/>
  <c r="G178" i="6"/>
  <c r="H178" i="6" s="1"/>
  <c r="I178" i="6" s="1"/>
  <c r="K178" i="6" s="1"/>
  <c r="G58" i="6"/>
  <c r="G138" i="6"/>
  <c r="G28" i="6"/>
  <c r="G145" i="6"/>
  <c r="H123" i="6"/>
  <c r="I123" i="6" s="1"/>
  <c r="K123" i="6" s="1"/>
  <c r="H41" i="6"/>
  <c r="I41" i="6" s="1"/>
  <c r="K41" i="6" s="1"/>
  <c r="H34" i="6"/>
  <c r="I105" i="6"/>
  <c r="H170" i="6"/>
  <c r="H172" i="6"/>
  <c r="H167" i="6"/>
  <c r="H92" i="6"/>
  <c r="H125" i="6"/>
  <c r="H133" i="6"/>
  <c r="H187" i="6"/>
  <c r="H118" i="6"/>
  <c r="H168" i="6"/>
  <c r="H101" i="6"/>
  <c r="E16" i="5"/>
  <c r="I90" i="4"/>
  <c r="I106" i="4"/>
  <c r="I57" i="4"/>
  <c r="I22" i="4"/>
  <c r="I129" i="4"/>
  <c r="I114" i="4"/>
  <c r="I82" i="4"/>
  <c r="I74" i="4"/>
  <c r="I151" i="4"/>
  <c r="I97" i="4"/>
  <c r="I100" i="4"/>
  <c r="I73" i="4"/>
  <c r="I28" i="4"/>
  <c r="I107" i="4"/>
  <c r="I147" i="4"/>
  <c r="I27" i="4"/>
  <c r="I65" i="4"/>
  <c r="I18" i="4"/>
  <c r="I152" i="4"/>
  <c r="I113" i="4"/>
  <c r="I105" i="4"/>
  <c r="I142" i="4"/>
  <c r="I138" i="4"/>
  <c r="I23" i="4"/>
  <c r="I164" i="4"/>
  <c r="I66" i="4"/>
  <c r="I52" i="4"/>
  <c r="I89" i="4"/>
  <c r="I153" i="4"/>
  <c r="I35" i="4"/>
  <c r="I145" i="4"/>
  <c r="I40" i="4"/>
  <c r="I58" i="4"/>
  <c r="C18" i="4"/>
  <c r="C164" i="4"/>
  <c r="C155" i="4"/>
  <c r="C39" i="4"/>
  <c r="C43" i="4"/>
  <c r="C54" i="4"/>
  <c r="C57" i="4"/>
  <c r="C62" i="4"/>
  <c r="C65" i="4"/>
  <c r="C70" i="4"/>
  <c r="C73" i="4"/>
  <c r="C78" i="4"/>
  <c r="C81" i="4"/>
  <c r="C86" i="4"/>
  <c r="C89" i="4"/>
  <c r="C94" i="4"/>
  <c r="C97" i="4"/>
  <c r="C102" i="4"/>
  <c r="C105" i="4"/>
  <c r="C110" i="4"/>
  <c r="C113" i="4"/>
  <c r="C118" i="4"/>
  <c r="C146" i="4"/>
  <c r="C31" i="4"/>
  <c r="C107" i="4"/>
  <c r="C129" i="4"/>
  <c r="C141" i="4"/>
  <c r="C20" i="4"/>
  <c r="C25" i="4"/>
  <c r="C29" i="4"/>
  <c r="C66" i="4"/>
  <c r="C72" i="4"/>
  <c r="C98" i="4"/>
  <c r="C106" i="4"/>
  <c r="C112" i="4"/>
  <c r="C139" i="4"/>
  <c r="C149" i="4"/>
  <c r="C30" i="4"/>
  <c r="C159" i="4"/>
  <c r="C161" i="4"/>
  <c r="C34" i="4"/>
  <c r="C36" i="4"/>
  <c r="C47" i="4"/>
  <c r="C51" i="4"/>
  <c r="C59" i="4"/>
  <c r="C67" i="4"/>
  <c r="C75" i="4"/>
  <c r="C83" i="4"/>
  <c r="C91" i="4"/>
  <c r="C99" i="4"/>
  <c r="C115" i="4"/>
  <c r="C121" i="4"/>
  <c r="C126" i="4"/>
  <c r="C143" i="4"/>
  <c r="C148" i="4"/>
  <c r="C157" i="4"/>
  <c r="C56" i="4"/>
  <c r="C58" i="4"/>
  <c r="C64" i="4"/>
  <c r="C80" i="4"/>
  <c r="C96" i="4"/>
  <c r="C124" i="4"/>
  <c r="C156" i="4"/>
  <c r="C40" i="4"/>
  <c r="C42" i="4"/>
  <c r="C44" i="4"/>
  <c r="C55" i="4"/>
  <c r="C63" i="4"/>
  <c r="C71" i="4"/>
  <c r="C79" i="4"/>
  <c r="C87" i="4"/>
  <c r="C95" i="4"/>
  <c r="C103" i="4"/>
  <c r="C111" i="4"/>
  <c r="C123" i="4"/>
  <c r="C131" i="4"/>
  <c r="C134" i="4"/>
  <c r="C153" i="4"/>
  <c r="C23" i="4"/>
  <c r="C27" i="4"/>
  <c r="C162" i="4"/>
  <c r="C154" i="4"/>
  <c r="C37" i="4"/>
  <c r="C48" i="4"/>
  <c r="C50" i="4"/>
  <c r="C52" i="4"/>
  <c r="C60" i="4"/>
  <c r="C68" i="4"/>
  <c r="C76" i="4"/>
  <c r="C84" i="4"/>
  <c r="C92" i="4"/>
  <c r="C100" i="4"/>
  <c r="C108" i="4"/>
  <c r="C116" i="4"/>
  <c r="C119" i="4"/>
  <c r="C137" i="4"/>
  <c r="C144" i="4"/>
  <c r="C21" i="4"/>
  <c r="C114" i="4"/>
  <c r="C151" i="4"/>
  <c r="C165" i="4"/>
  <c r="C160" i="4"/>
  <c r="C45" i="4"/>
  <c r="C74" i="4"/>
  <c r="C82" i="4"/>
  <c r="C88" i="4"/>
  <c r="C90" i="4"/>
  <c r="C104" i="4"/>
  <c r="C127" i="4"/>
  <c r="C142" i="4"/>
  <c r="C53" i="4"/>
  <c r="C61" i="4"/>
  <c r="C69" i="4"/>
  <c r="C77" i="4"/>
  <c r="C85" i="4"/>
  <c r="C93" i="4"/>
  <c r="C101" i="4"/>
  <c r="C109" i="4"/>
  <c r="C117" i="4"/>
  <c r="C120" i="4"/>
  <c r="C122" i="4"/>
  <c r="C130" i="4"/>
  <c r="C132" i="4"/>
  <c r="C135" i="4"/>
  <c r="C145" i="4"/>
  <c r="C147" i="4"/>
  <c r="C26" i="4"/>
  <c r="C32" i="4"/>
  <c r="C17" i="4"/>
  <c r="C163" i="4"/>
  <c r="C38" i="4"/>
  <c r="C41" i="4"/>
  <c r="C128" i="4"/>
  <c r="C33" i="4"/>
  <c r="C19" i="4"/>
  <c r="C46" i="4"/>
  <c r="C138" i="4"/>
  <c r="C136" i="4"/>
  <c r="C24" i="4"/>
  <c r="C28" i="4"/>
  <c r="C158" i="4"/>
  <c r="C49" i="4"/>
  <c r="C140" i="4"/>
  <c r="C22" i="4"/>
  <c r="C150" i="4"/>
  <c r="C35" i="4"/>
  <c r="C133" i="4"/>
  <c r="C125" i="4"/>
  <c r="C166" i="4"/>
  <c r="C152" i="4"/>
  <c r="I49" i="4"/>
  <c r="I51" i="4"/>
  <c r="I121" i="4"/>
  <c r="I161" i="4"/>
  <c r="I29" i="4"/>
  <c r="I119" i="4"/>
  <c r="I50" i="4"/>
  <c r="I155" i="4"/>
  <c r="I83" i="4"/>
  <c r="I30" i="4"/>
  <c r="I42" i="4"/>
  <c r="C21" i="2"/>
  <c r="L203" i="6" l="1"/>
  <c r="N203" i="6" s="1"/>
  <c r="L178" i="6"/>
  <c r="N178" i="6" s="1"/>
  <c r="L112" i="6"/>
  <c r="N112" i="6" s="1"/>
  <c r="M112" i="6"/>
  <c r="M41" i="6"/>
  <c r="L151" i="6"/>
  <c r="N151" i="6" s="1"/>
  <c r="M151" i="6"/>
  <c r="M99" i="6"/>
  <c r="L47" i="6"/>
  <c r="N47" i="6" s="1"/>
  <c r="L54" i="6"/>
  <c r="N54" i="6" s="1"/>
  <c r="L183" i="6"/>
  <c r="N183" i="6" s="1"/>
  <c r="M183" i="6"/>
  <c r="M197" i="6"/>
  <c r="L148" i="6"/>
  <c r="N148" i="6" s="1"/>
  <c r="L166" i="6"/>
  <c r="N166" i="6" s="1"/>
  <c r="M79" i="6"/>
  <c r="L86" i="6"/>
  <c r="N86" i="6" s="1"/>
  <c r="M86" i="6"/>
  <c r="M135" i="6"/>
  <c r="L50" i="6"/>
  <c r="N50" i="6" s="1"/>
  <c r="M140" i="6"/>
  <c r="L132" i="6"/>
  <c r="N132" i="6" s="1"/>
  <c r="M132" i="6"/>
  <c r="M62" i="6"/>
  <c r="F24" i="6"/>
  <c r="F23" i="6"/>
  <c r="H169" i="6"/>
  <c r="I169" i="6" s="1"/>
  <c r="K169" i="6" s="1"/>
  <c r="H193" i="6"/>
  <c r="I193" i="6" s="1"/>
  <c r="K193" i="6" s="1"/>
  <c r="H137" i="6"/>
  <c r="I137" i="6" s="1"/>
  <c r="K137" i="6" s="1"/>
  <c r="H66" i="6"/>
  <c r="I66" i="6" s="1"/>
  <c r="K66" i="6" s="1"/>
  <c r="H49" i="6"/>
  <c r="I49" i="6" s="1"/>
  <c r="K49" i="6" s="1"/>
  <c r="H58" i="6"/>
  <c r="I58" i="6" s="1"/>
  <c r="K58" i="6" s="1"/>
  <c r="H127" i="6"/>
  <c r="I127" i="6" s="1"/>
  <c r="K127" i="6" s="1"/>
  <c r="H122" i="6"/>
  <c r="I122" i="6" s="1"/>
  <c r="K122" i="6" s="1"/>
  <c r="H33" i="6"/>
  <c r="I33" i="6" s="1"/>
  <c r="K33" i="6" s="1"/>
  <c r="H190" i="6"/>
  <c r="I190" i="6" s="1"/>
  <c r="K190" i="6" s="1"/>
  <c r="H161" i="6"/>
  <c r="I161" i="6" s="1"/>
  <c r="K161" i="6" s="1"/>
  <c r="H177" i="6"/>
  <c r="H155" i="6"/>
  <c r="I155" i="6" s="1"/>
  <c r="K155" i="6" s="1"/>
  <c r="H64" i="6"/>
  <c r="I64" i="6" s="1"/>
  <c r="K64" i="6" s="1"/>
  <c r="H71" i="6"/>
  <c r="I71" i="6" s="1"/>
  <c r="K71" i="6" s="1"/>
  <c r="H157" i="6"/>
  <c r="I157" i="6" s="1"/>
  <c r="K157" i="6" s="1"/>
  <c r="H153" i="6"/>
  <c r="I153" i="6" s="1"/>
  <c r="K153" i="6" s="1"/>
  <c r="H175" i="6"/>
  <c r="I175" i="6" s="1"/>
  <c r="K175" i="6" s="1"/>
  <c r="H40" i="6"/>
  <c r="I40" i="6" s="1"/>
  <c r="K40" i="6" s="1"/>
  <c r="H76" i="6"/>
  <c r="I76" i="6" s="1"/>
  <c r="K76" i="6" s="1"/>
  <c r="H109" i="6"/>
  <c r="H53" i="6"/>
  <c r="I53" i="6" s="1"/>
  <c r="K53" i="6" s="1"/>
  <c r="H202" i="6"/>
  <c r="I202" i="6" s="1"/>
  <c r="K202" i="6" s="1"/>
  <c r="H194" i="6"/>
  <c r="I194" i="6" s="1"/>
  <c r="K194" i="6" s="1"/>
  <c r="H68" i="6"/>
  <c r="I68" i="6" s="1"/>
  <c r="K68" i="6" s="1"/>
  <c r="H174" i="6"/>
  <c r="I174" i="6" s="1"/>
  <c r="K174" i="6" s="1"/>
  <c r="H206" i="6"/>
  <c r="I206" i="6" s="1"/>
  <c r="K206" i="6" s="1"/>
  <c r="H93" i="6"/>
  <c r="I93" i="6" s="1"/>
  <c r="K93" i="6" s="1"/>
  <c r="H72" i="6"/>
  <c r="H87" i="6"/>
  <c r="I87" i="6" s="1"/>
  <c r="K87" i="6" s="1"/>
  <c r="H136" i="6"/>
  <c r="I136" i="6" s="1"/>
  <c r="K136" i="6" s="1"/>
  <c r="H55" i="6"/>
  <c r="I55" i="6" s="1"/>
  <c r="K55" i="6" s="1"/>
  <c r="H110" i="6"/>
  <c r="I110" i="6" s="1"/>
  <c r="K110" i="6" s="1"/>
  <c r="H131" i="6"/>
  <c r="I131" i="6" s="1"/>
  <c r="K131" i="6" s="1"/>
  <c r="H84" i="6"/>
  <c r="I84" i="6" s="1"/>
  <c r="K84" i="6" s="1"/>
  <c r="H189" i="6"/>
  <c r="I189" i="6" s="1"/>
  <c r="K189" i="6" s="1"/>
  <c r="H94" i="6"/>
  <c r="I94" i="6" s="1"/>
  <c r="K94" i="6" s="1"/>
  <c r="H130" i="6"/>
  <c r="I130" i="6" s="1"/>
  <c r="K130" i="6" s="1"/>
  <c r="H181" i="6"/>
  <c r="I181" i="6" s="1"/>
  <c r="K181" i="6" s="1"/>
  <c r="H56" i="6"/>
  <c r="H116" i="6"/>
  <c r="I116" i="6" s="1"/>
  <c r="K116" i="6" s="1"/>
  <c r="H103" i="6"/>
  <c r="I103" i="6" s="1"/>
  <c r="K103" i="6" s="1"/>
  <c r="H67" i="6"/>
  <c r="H74" i="6"/>
  <c r="I74" i="6" s="1"/>
  <c r="K74" i="6" s="1"/>
  <c r="H26" i="6"/>
  <c r="I26" i="6" s="1"/>
  <c r="K26" i="6" s="1"/>
  <c r="H27" i="6"/>
  <c r="I27" i="6" s="1"/>
  <c r="K27" i="6" s="1"/>
  <c r="H146" i="6"/>
  <c r="I146" i="6" s="1"/>
  <c r="K146" i="6" s="1"/>
  <c r="H81" i="6"/>
  <c r="I81" i="6" s="1"/>
  <c r="K81" i="6" s="1"/>
  <c r="H113" i="6"/>
  <c r="I113" i="6" s="1"/>
  <c r="K113" i="6" s="1"/>
  <c r="H158" i="6"/>
  <c r="I158" i="6" s="1"/>
  <c r="K158" i="6" s="1"/>
  <c r="H57" i="6"/>
  <c r="I57" i="6" s="1"/>
  <c r="K57" i="6" s="1"/>
  <c r="H171" i="6"/>
  <c r="I171" i="6" s="1"/>
  <c r="K171" i="6" s="1"/>
  <c r="H180" i="6"/>
  <c r="I180" i="6" s="1"/>
  <c r="K180" i="6" s="1"/>
  <c r="H80" i="6"/>
  <c r="I80" i="6" s="1"/>
  <c r="H108" i="6"/>
  <c r="I108" i="6" s="1"/>
  <c r="K108" i="6" s="1"/>
  <c r="H39" i="6"/>
  <c r="I39" i="6" s="1"/>
  <c r="K39" i="6" s="1"/>
  <c r="H38" i="6"/>
  <c r="I38" i="6" s="1"/>
  <c r="K38" i="6" s="1"/>
  <c r="H139" i="6"/>
  <c r="I139" i="6" s="1"/>
  <c r="K139" i="6" s="1"/>
  <c r="J88" i="6"/>
  <c r="M88" i="6" s="1"/>
  <c r="H205" i="6"/>
  <c r="I205" i="6" s="1"/>
  <c r="K205" i="6" s="1"/>
  <c r="H119" i="6"/>
  <c r="H201" i="6"/>
  <c r="I201" i="6" s="1"/>
  <c r="K201" i="6" s="1"/>
  <c r="H198" i="6"/>
  <c r="I198" i="6" s="1"/>
  <c r="K198" i="6" s="1"/>
  <c r="H63" i="6"/>
  <c r="I63" i="6" s="1"/>
  <c r="K63" i="6" s="1"/>
  <c r="H182" i="6"/>
  <c r="I182" i="6" s="1"/>
  <c r="K182" i="6" s="1"/>
  <c r="H159" i="6"/>
  <c r="I159" i="6" s="1"/>
  <c r="K159" i="6" s="1"/>
  <c r="H70" i="6"/>
  <c r="I70" i="6" s="1"/>
  <c r="K70" i="6" s="1"/>
  <c r="H129" i="6"/>
  <c r="I129" i="6" s="1"/>
  <c r="K129" i="6" s="1"/>
  <c r="H78" i="6"/>
  <c r="I78" i="6" s="1"/>
  <c r="K78" i="6" s="1"/>
  <c r="H191" i="6"/>
  <c r="I191" i="6" s="1"/>
  <c r="K191" i="6" s="1"/>
  <c r="H128" i="6"/>
  <c r="I128" i="6" s="1"/>
  <c r="K128" i="6" s="1"/>
  <c r="H36" i="6"/>
  <c r="I36" i="6" s="1"/>
  <c r="K36" i="6" s="1"/>
  <c r="J47" i="6"/>
  <c r="M47" i="6" s="1"/>
  <c r="I61" i="6"/>
  <c r="K61" i="6" s="1"/>
  <c r="H37" i="6"/>
  <c r="I37" i="6" s="1"/>
  <c r="K37" i="6" s="1"/>
  <c r="J131" i="6"/>
  <c r="H165" i="6"/>
  <c r="I165" i="6" s="1"/>
  <c r="K165" i="6" s="1"/>
  <c r="H149" i="6"/>
  <c r="I149" i="6" s="1"/>
  <c r="K149" i="6" s="1"/>
  <c r="H104" i="6"/>
  <c r="I104" i="6" s="1"/>
  <c r="K104" i="6" s="1"/>
  <c r="H138" i="6"/>
  <c r="I138" i="6" s="1"/>
  <c r="K138" i="6" s="1"/>
  <c r="H30" i="6"/>
  <c r="H102" i="6"/>
  <c r="I102" i="6" s="1"/>
  <c r="K102" i="6" s="1"/>
  <c r="H124" i="6"/>
  <c r="I124" i="6" s="1"/>
  <c r="K124" i="6" s="1"/>
  <c r="H150" i="6"/>
  <c r="I150" i="6" s="1"/>
  <c r="K150" i="6" s="1"/>
  <c r="H143" i="6"/>
  <c r="I143" i="6" s="1"/>
  <c r="K143" i="6" s="1"/>
  <c r="J94" i="6"/>
  <c r="H163" i="6"/>
  <c r="I163" i="6" s="1"/>
  <c r="K163" i="6" s="1"/>
  <c r="H179" i="6"/>
  <c r="I179" i="6" s="1"/>
  <c r="K179" i="6" s="1"/>
  <c r="H111" i="6"/>
  <c r="H147" i="6"/>
  <c r="I147" i="6" s="1"/>
  <c r="K147" i="6" s="1"/>
  <c r="H126" i="6"/>
  <c r="I126" i="6" s="1"/>
  <c r="K126" i="6" s="1"/>
  <c r="H32" i="6"/>
  <c r="I32" i="6" s="1"/>
  <c r="K32" i="6" s="1"/>
  <c r="H120" i="6"/>
  <c r="I120" i="6" s="1"/>
  <c r="K120" i="6" s="1"/>
  <c r="H145" i="6"/>
  <c r="H156" i="6"/>
  <c r="I156" i="6" s="1"/>
  <c r="K156" i="6" s="1"/>
  <c r="H141" i="6"/>
  <c r="I141" i="6" s="1"/>
  <c r="K141" i="6" s="1"/>
  <c r="H31" i="6"/>
  <c r="I31" i="6" s="1"/>
  <c r="K31" i="6" s="1"/>
  <c r="L31" i="6" s="1"/>
  <c r="N31" i="6" s="1"/>
  <c r="J197" i="6"/>
  <c r="J31" i="6"/>
  <c r="J104" i="6"/>
  <c r="J54" i="6"/>
  <c r="M54" i="6" s="1"/>
  <c r="J166" i="6"/>
  <c r="M166" i="6" s="1"/>
  <c r="K107" i="6"/>
  <c r="L107" i="6" s="1"/>
  <c r="N107" i="6" s="1"/>
  <c r="J107" i="6"/>
  <c r="J55" i="6"/>
  <c r="J50" i="6"/>
  <c r="M50" i="6" s="1"/>
  <c r="J127" i="6"/>
  <c r="J162" i="6"/>
  <c r="M162" i="6" s="1"/>
  <c r="J123" i="6"/>
  <c r="M123" i="6" s="1"/>
  <c r="J62" i="6"/>
  <c r="J173" i="6"/>
  <c r="M173" i="6" s="1"/>
  <c r="J148" i="6"/>
  <c r="M148" i="6" s="1"/>
  <c r="J41" i="6"/>
  <c r="J151" i="6"/>
  <c r="J204" i="6"/>
  <c r="M204" i="6" s="1"/>
  <c r="J138" i="6"/>
  <c r="J122" i="6"/>
  <c r="J203" i="6"/>
  <c r="M203" i="6" s="1"/>
  <c r="J45" i="6"/>
  <c r="M45" i="6" s="1"/>
  <c r="J164" i="6"/>
  <c r="M164" i="6" s="1"/>
  <c r="L156" i="6"/>
  <c r="N156" i="6" s="1"/>
  <c r="L162" i="6"/>
  <c r="N162" i="6" s="1"/>
  <c r="I35" i="6"/>
  <c r="K35" i="6" s="1"/>
  <c r="I170" i="6"/>
  <c r="K170" i="6" s="1"/>
  <c r="I195" i="6"/>
  <c r="K195" i="6" s="1"/>
  <c r="I95" i="6"/>
  <c r="K95" i="6" s="1"/>
  <c r="I109" i="6"/>
  <c r="K109" i="6" s="1"/>
  <c r="I97" i="6"/>
  <c r="K97" i="6" s="1"/>
  <c r="L164" i="6"/>
  <c r="N164" i="6" s="1"/>
  <c r="I75" i="6"/>
  <c r="K75" i="6" s="1"/>
  <c r="J179" i="6"/>
  <c r="I177" i="6"/>
  <c r="K177" i="6" s="1"/>
  <c r="J154" i="6"/>
  <c r="M154" i="6" s="1"/>
  <c r="L123" i="6"/>
  <c r="N123" i="6" s="1"/>
  <c r="J156" i="6"/>
  <c r="I98" i="6"/>
  <c r="K98" i="6" s="1"/>
  <c r="I186" i="6"/>
  <c r="K186" i="6" s="1"/>
  <c r="I125" i="6"/>
  <c r="K125" i="6" s="1"/>
  <c r="I160" i="6"/>
  <c r="K160" i="6" s="1"/>
  <c r="L182" i="6"/>
  <c r="N182" i="6" s="1"/>
  <c r="I29" i="6"/>
  <c r="K29" i="6" s="1"/>
  <c r="L88" i="6"/>
  <c r="N88" i="6" s="1"/>
  <c r="I185" i="6"/>
  <c r="K185" i="6" s="1"/>
  <c r="I77" i="6"/>
  <c r="K77" i="6" s="1"/>
  <c r="I69" i="6"/>
  <c r="K69" i="6" s="1"/>
  <c r="I34" i="6"/>
  <c r="K34" i="6" s="1"/>
  <c r="I67" i="6"/>
  <c r="K67" i="6" s="1"/>
  <c r="L79" i="6"/>
  <c r="N79" i="6" s="1"/>
  <c r="L154" i="6"/>
  <c r="N154" i="6" s="1"/>
  <c r="I28" i="6"/>
  <c r="K28" i="6" s="1"/>
  <c r="L89" i="6"/>
  <c r="N89" i="6" s="1"/>
  <c r="I51" i="6"/>
  <c r="K51" i="6" s="1"/>
  <c r="I168" i="6"/>
  <c r="K168" i="6" s="1"/>
  <c r="I59" i="6"/>
  <c r="K59" i="6" s="1"/>
  <c r="I44" i="6"/>
  <c r="K44" i="6" s="1"/>
  <c r="L197" i="6"/>
  <c r="N197" i="6" s="1"/>
  <c r="I118" i="6"/>
  <c r="K118" i="6" s="1"/>
  <c r="I196" i="6"/>
  <c r="K196" i="6" s="1"/>
  <c r="I144" i="6"/>
  <c r="K144" i="6" s="1"/>
  <c r="J135" i="6"/>
  <c r="J178" i="6"/>
  <c r="M178" i="6" s="1"/>
  <c r="J86" i="6"/>
  <c r="I167" i="6"/>
  <c r="K167" i="6" s="1"/>
  <c r="I121" i="6"/>
  <c r="K121" i="6" s="1"/>
  <c r="I100" i="6"/>
  <c r="K100" i="6" s="1"/>
  <c r="L122" i="6"/>
  <c r="N122" i="6" s="1"/>
  <c r="I152" i="6"/>
  <c r="K152" i="6" s="1"/>
  <c r="K142" i="6"/>
  <c r="J142" i="6"/>
  <c r="J79" i="6"/>
  <c r="I115" i="6"/>
  <c r="K115" i="6" s="1"/>
  <c r="I85" i="6"/>
  <c r="K85" i="6" s="1"/>
  <c r="I73" i="6"/>
  <c r="K73" i="6" s="1"/>
  <c r="I187" i="6"/>
  <c r="K187" i="6" s="1"/>
  <c r="I184" i="6"/>
  <c r="K184" i="6" s="1"/>
  <c r="L135" i="6"/>
  <c r="N135" i="6" s="1"/>
  <c r="I199" i="6"/>
  <c r="K199" i="6" s="1"/>
  <c r="I96" i="6"/>
  <c r="K96" i="6" s="1"/>
  <c r="I176" i="6"/>
  <c r="K176" i="6" s="1"/>
  <c r="K90" i="6"/>
  <c r="J90" i="6"/>
  <c r="I42" i="6"/>
  <c r="K42" i="6" s="1"/>
  <c r="I119" i="6"/>
  <c r="K119" i="6" s="1"/>
  <c r="I133" i="6"/>
  <c r="K133" i="6" s="1"/>
  <c r="I91" i="6"/>
  <c r="K91" i="6" s="1"/>
  <c r="L204" i="6"/>
  <c r="N204" i="6" s="1"/>
  <c r="J110" i="6"/>
  <c r="I56" i="6"/>
  <c r="K56" i="6" s="1"/>
  <c r="J140" i="6"/>
  <c r="I114" i="6"/>
  <c r="K114" i="6" s="1"/>
  <c r="J112" i="6"/>
  <c r="K65" i="6"/>
  <c r="J65" i="6"/>
  <c r="J99" i="6"/>
  <c r="L40" i="6"/>
  <c r="N40" i="6" s="1"/>
  <c r="L173" i="6"/>
  <c r="N173" i="6" s="1"/>
  <c r="L140" i="6"/>
  <c r="N140" i="6" s="1"/>
  <c r="L41" i="6"/>
  <c r="N41" i="6" s="1"/>
  <c r="L62" i="6"/>
  <c r="N62" i="6" s="1"/>
  <c r="K105" i="6"/>
  <c r="J105" i="6"/>
  <c r="L99" i="6"/>
  <c r="N99" i="6" s="1"/>
  <c r="I72" i="6"/>
  <c r="K72" i="6" s="1"/>
  <c r="L81" i="6"/>
  <c r="N81" i="6" s="1"/>
  <c r="J46" i="6"/>
  <c r="M46" i="6" s="1"/>
  <c r="I101" i="6"/>
  <c r="K101" i="6" s="1"/>
  <c r="I52" i="6"/>
  <c r="K52" i="6" s="1"/>
  <c r="I117" i="6"/>
  <c r="K117" i="6" s="1"/>
  <c r="L141" i="6"/>
  <c r="N141" i="6" s="1"/>
  <c r="I200" i="6"/>
  <c r="K200" i="6" s="1"/>
  <c r="I172" i="6"/>
  <c r="K172" i="6" s="1"/>
  <c r="I192" i="6"/>
  <c r="K192" i="6" s="1"/>
  <c r="L45" i="6"/>
  <c r="N45" i="6" s="1"/>
  <c r="J163" i="6"/>
  <c r="I60" i="6"/>
  <c r="K60" i="6" s="1"/>
  <c r="J132" i="6"/>
  <c r="I106" i="6"/>
  <c r="K106" i="6" s="1"/>
  <c r="I134" i="6"/>
  <c r="K134" i="6" s="1"/>
  <c r="I43" i="6"/>
  <c r="K43" i="6" s="1"/>
  <c r="L174" i="6"/>
  <c r="N174" i="6" s="1"/>
  <c r="J48" i="6"/>
  <c r="M48" i="6" s="1"/>
  <c r="K83" i="6"/>
  <c r="M83" i="6" s="1"/>
  <c r="J83" i="6"/>
  <c r="L46" i="6"/>
  <c r="N46" i="6" s="1"/>
  <c r="I188" i="6"/>
  <c r="K188" i="6" s="1"/>
  <c r="J89" i="6"/>
  <c r="M89" i="6" s="1"/>
  <c r="J183" i="6"/>
  <c r="I92" i="6"/>
  <c r="K92" i="6" s="1"/>
  <c r="I82" i="6"/>
  <c r="K82" i="6" s="1"/>
  <c r="L163" i="6"/>
  <c r="N163" i="6" s="1"/>
  <c r="L48" i="6"/>
  <c r="N48" i="6" s="1"/>
  <c r="C24" i="2"/>
  <c r="E12" i="2"/>
  <c r="C26" i="2" s="1"/>
  <c r="C28" i="2" s="1"/>
  <c r="M169" i="6" l="1"/>
  <c r="M84" i="6"/>
  <c r="L153" i="6"/>
  <c r="N153" i="6" s="1"/>
  <c r="L105" i="6"/>
  <c r="N105" i="6" s="1"/>
  <c r="M105" i="6"/>
  <c r="L170" i="6"/>
  <c r="N170" i="6" s="1"/>
  <c r="M170" i="6"/>
  <c r="L150" i="6"/>
  <c r="N150" i="6" s="1"/>
  <c r="M150" i="6"/>
  <c r="L171" i="6"/>
  <c r="N171" i="6" s="1"/>
  <c r="L93" i="6"/>
  <c r="N93" i="6" s="1"/>
  <c r="M142" i="6"/>
  <c r="L160" i="6"/>
  <c r="N160" i="6" s="1"/>
  <c r="M160" i="6"/>
  <c r="M126" i="6"/>
  <c r="L187" i="6"/>
  <c r="N187" i="6" s="1"/>
  <c r="J205" i="6"/>
  <c r="M103" i="6"/>
  <c r="L91" i="6"/>
  <c r="N91" i="6" s="1"/>
  <c r="M91" i="6"/>
  <c r="L116" i="6"/>
  <c r="N116" i="6" s="1"/>
  <c r="M65" i="6"/>
  <c r="L133" i="6"/>
  <c r="N133" i="6" s="1"/>
  <c r="M133" i="6"/>
  <c r="M176" i="6"/>
  <c r="L85" i="6"/>
  <c r="N85" i="6" s="1"/>
  <c r="L51" i="6"/>
  <c r="N51" i="6" s="1"/>
  <c r="L77" i="6"/>
  <c r="N77" i="6" s="1"/>
  <c r="M77" i="6"/>
  <c r="M98" i="6"/>
  <c r="M97" i="6"/>
  <c r="J129" i="6"/>
  <c r="M129" i="6" s="1"/>
  <c r="L179" i="6"/>
  <c r="N179" i="6" s="1"/>
  <c r="M179" i="6"/>
  <c r="L138" i="6"/>
  <c r="N138" i="6" s="1"/>
  <c r="M138" i="6"/>
  <c r="L36" i="6"/>
  <c r="N36" i="6" s="1"/>
  <c r="M36" i="6"/>
  <c r="L63" i="6"/>
  <c r="N63" i="6" s="1"/>
  <c r="L39" i="6"/>
  <c r="N39" i="6" s="1"/>
  <c r="L55" i="6"/>
  <c r="N55" i="6" s="1"/>
  <c r="M55" i="6"/>
  <c r="L194" i="6"/>
  <c r="N194" i="6" s="1"/>
  <c r="M194" i="6"/>
  <c r="L157" i="6"/>
  <c r="N157" i="6" s="1"/>
  <c r="M122" i="6"/>
  <c r="L56" i="6"/>
  <c r="N56" i="6" s="1"/>
  <c r="M56" i="6"/>
  <c r="M184" i="6"/>
  <c r="L37" i="6"/>
  <c r="N37" i="6" s="1"/>
  <c r="L125" i="6"/>
  <c r="N125" i="6" s="1"/>
  <c r="M125" i="6"/>
  <c r="L102" i="6"/>
  <c r="N102" i="6" s="1"/>
  <c r="M102" i="6"/>
  <c r="L158" i="6"/>
  <c r="N158" i="6" s="1"/>
  <c r="J137" i="6"/>
  <c r="M137" i="6" s="1"/>
  <c r="L38" i="6"/>
  <c r="N38" i="6" s="1"/>
  <c r="M38" i="6"/>
  <c r="M200" i="6"/>
  <c r="L109" i="6"/>
  <c r="N109" i="6" s="1"/>
  <c r="J40" i="6"/>
  <c r="M40" i="6" s="1"/>
  <c r="M156" i="6"/>
  <c r="M163" i="6"/>
  <c r="L104" i="6"/>
  <c r="N104" i="6" s="1"/>
  <c r="M104" i="6"/>
  <c r="L128" i="6"/>
  <c r="N128" i="6" s="1"/>
  <c r="L198" i="6"/>
  <c r="N198" i="6" s="1"/>
  <c r="M198" i="6"/>
  <c r="L108" i="6"/>
  <c r="N108" i="6" s="1"/>
  <c r="M108" i="6"/>
  <c r="M146" i="6"/>
  <c r="L181" i="6"/>
  <c r="N181" i="6" s="1"/>
  <c r="L136" i="6"/>
  <c r="N136" i="6" s="1"/>
  <c r="L202" i="6"/>
  <c r="N202" i="6" s="1"/>
  <c r="M202" i="6"/>
  <c r="L71" i="6"/>
  <c r="N71" i="6" s="1"/>
  <c r="M71" i="6"/>
  <c r="L127" i="6"/>
  <c r="N127" i="6" s="1"/>
  <c r="M127" i="6"/>
  <c r="L205" i="6"/>
  <c r="N205" i="6" s="1"/>
  <c r="M205" i="6"/>
  <c r="M66" i="6"/>
  <c r="L82" i="6"/>
  <c r="N82" i="6" s="1"/>
  <c r="M82" i="6"/>
  <c r="L137" i="6"/>
  <c r="N137" i="6" s="1"/>
  <c r="M152" i="6"/>
  <c r="L34" i="6"/>
  <c r="N34" i="6" s="1"/>
  <c r="M34" i="6"/>
  <c r="L159" i="6"/>
  <c r="N159" i="6" s="1"/>
  <c r="M131" i="6"/>
  <c r="L193" i="6"/>
  <c r="N193" i="6" s="1"/>
  <c r="M31" i="6"/>
  <c r="M110" i="6"/>
  <c r="L188" i="6"/>
  <c r="N188" i="6" s="1"/>
  <c r="L110" i="6"/>
  <c r="N110" i="6" s="1"/>
  <c r="L114" i="6"/>
  <c r="N114" i="6" s="1"/>
  <c r="M114" i="6"/>
  <c r="J113" i="6"/>
  <c r="M113" i="6" s="1"/>
  <c r="J193" i="6"/>
  <c r="M193" i="6" s="1"/>
  <c r="L196" i="6"/>
  <c r="N196" i="6" s="1"/>
  <c r="L95" i="6"/>
  <c r="N95" i="6" s="1"/>
  <c r="M95" i="6"/>
  <c r="J174" i="6"/>
  <c r="M174" i="6" s="1"/>
  <c r="L149" i="6"/>
  <c r="N149" i="6" s="1"/>
  <c r="L191" i="6"/>
  <c r="N191" i="6" s="1"/>
  <c r="L201" i="6"/>
  <c r="N201" i="6" s="1"/>
  <c r="M201" i="6"/>
  <c r="M130" i="6"/>
  <c r="L87" i="6"/>
  <c r="N87" i="6" s="1"/>
  <c r="L64" i="6"/>
  <c r="N64" i="6" s="1"/>
  <c r="L58" i="6"/>
  <c r="N58" i="6" s="1"/>
  <c r="L177" i="6"/>
  <c r="N177" i="6" s="1"/>
  <c r="L32" i="6"/>
  <c r="N32" i="6" s="1"/>
  <c r="L129" i="6"/>
  <c r="N129" i="6" s="1"/>
  <c r="L189" i="6"/>
  <c r="N189" i="6" s="1"/>
  <c r="M189" i="6"/>
  <c r="L90" i="6"/>
  <c r="N90" i="6" s="1"/>
  <c r="M90" i="6"/>
  <c r="L167" i="6"/>
  <c r="N167" i="6" s="1"/>
  <c r="L124" i="6"/>
  <c r="N124" i="6" s="1"/>
  <c r="M124" i="6"/>
  <c r="L57" i="6"/>
  <c r="N57" i="6" s="1"/>
  <c r="L75" i="6"/>
  <c r="N75" i="6" s="1"/>
  <c r="L147" i="6"/>
  <c r="N147" i="6" s="1"/>
  <c r="M147" i="6"/>
  <c r="L139" i="6"/>
  <c r="N139" i="6" s="1"/>
  <c r="M139" i="6"/>
  <c r="M107" i="6"/>
  <c r="L113" i="6"/>
  <c r="N113" i="6" s="1"/>
  <c r="M134" i="6"/>
  <c r="L131" i="6"/>
  <c r="N131" i="6" s="1"/>
  <c r="L106" i="6"/>
  <c r="N106" i="6" s="1"/>
  <c r="L126" i="6"/>
  <c r="N126" i="6" s="1"/>
  <c r="M60" i="6"/>
  <c r="L61" i="6"/>
  <c r="N61" i="6" s="1"/>
  <c r="L42" i="6"/>
  <c r="N42" i="6" s="1"/>
  <c r="L199" i="6"/>
  <c r="N199" i="6" s="1"/>
  <c r="L118" i="6"/>
  <c r="N118" i="6" s="1"/>
  <c r="L29" i="6"/>
  <c r="N29" i="6" s="1"/>
  <c r="M29" i="6"/>
  <c r="J159" i="6"/>
  <c r="M159" i="6" s="1"/>
  <c r="J38" i="6"/>
  <c r="J116" i="6"/>
  <c r="M116" i="6" s="1"/>
  <c r="L120" i="6"/>
  <c r="N120" i="6" s="1"/>
  <c r="L143" i="6"/>
  <c r="N143" i="6" s="1"/>
  <c r="M143" i="6"/>
  <c r="L165" i="6"/>
  <c r="N165" i="6" s="1"/>
  <c r="L78" i="6"/>
  <c r="N78" i="6" s="1"/>
  <c r="L180" i="6"/>
  <c r="N180" i="6" s="1"/>
  <c r="L94" i="6"/>
  <c r="N94" i="6" s="1"/>
  <c r="M94" i="6"/>
  <c r="L155" i="6"/>
  <c r="N155" i="6" s="1"/>
  <c r="L49" i="6"/>
  <c r="N49" i="6" s="1"/>
  <c r="L26" i="6"/>
  <c r="N26" i="6" s="1"/>
  <c r="L28" i="6"/>
  <c r="J171" i="6"/>
  <c r="M171" i="6" s="1"/>
  <c r="J180" i="6"/>
  <c r="M180" i="6" s="1"/>
  <c r="J155" i="6"/>
  <c r="M155" i="6" s="1"/>
  <c r="J87" i="6"/>
  <c r="M87" i="6" s="1"/>
  <c r="J198" i="6"/>
  <c r="J206" i="6"/>
  <c r="M206" i="6" s="1"/>
  <c r="J26" i="6"/>
  <c r="M26" i="6" s="1"/>
  <c r="J74" i="6"/>
  <c r="M74" i="6" s="1"/>
  <c r="J128" i="6"/>
  <c r="M128" i="6" s="1"/>
  <c r="J157" i="6"/>
  <c r="M157" i="6" s="1"/>
  <c r="J126" i="6"/>
  <c r="J71" i="6"/>
  <c r="K80" i="6"/>
  <c r="J80" i="6"/>
  <c r="J182" i="6"/>
  <c r="M182" i="6" s="1"/>
  <c r="J81" i="6"/>
  <c r="M81" i="6" s="1"/>
  <c r="J143" i="6"/>
  <c r="J149" i="6"/>
  <c r="M149" i="6" s="1"/>
  <c r="J139" i="6"/>
  <c r="J158" i="6"/>
  <c r="M158" i="6" s="1"/>
  <c r="J78" i="6"/>
  <c r="M78" i="6" s="1"/>
  <c r="J37" i="6"/>
  <c r="M37" i="6" s="1"/>
  <c r="J124" i="6"/>
  <c r="J181" i="6"/>
  <c r="M181" i="6" s="1"/>
  <c r="J120" i="6"/>
  <c r="M120" i="6" s="1"/>
  <c r="J165" i="6"/>
  <c r="M165" i="6" s="1"/>
  <c r="J39" i="6"/>
  <c r="M39" i="6" s="1"/>
  <c r="J85" i="6"/>
  <c r="M85" i="6" s="1"/>
  <c r="J44" i="6"/>
  <c r="M44" i="6" s="1"/>
  <c r="J201" i="6"/>
  <c r="J147" i="6"/>
  <c r="J29" i="6"/>
  <c r="J84" i="6"/>
  <c r="J28" i="6"/>
  <c r="M28" i="6" s="1"/>
  <c r="I111" i="6"/>
  <c r="K111" i="6" s="1"/>
  <c r="I30" i="6"/>
  <c r="K30" i="6" s="1"/>
  <c r="J102" i="6"/>
  <c r="J32" i="6"/>
  <c r="M32" i="6" s="1"/>
  <c r="J189" i="6"/>
  <c r="J141" i="6"/>
  <c r="M141" i="6" s="1"/>
  <c r="I145" i="6"/>
  <c r="K145" i="6" s="1"/>
  <c r="J61" i="6"/>
  <c r="M61" i="6" s="1"/>
  <c r="J106" i="6"/>
  <c r="M106" i="6" s="1"/>
  <c r="J36" i="6"/>
  <c r="J150" i="6"/>
  <c r="J146" i="6"/>
  <c r="J144" i="6"/>
  <c r="M144" i="6" s="1"/>
  <c r="J63" i="6"/>
  <c r="M63" i="6" s="1"/>
  <c r="J167" i="6"/>
  <c r="M167" i="6" s="1"/>
  <c r="J67" i="6"/>
  <c r="M67" i="6" s="1"/>
  <c r="J56" i="6"/>
  <c r="J202" i="6"/>
  <c r="J60" i="6"/>
  <c r="J73" i="6"/>
  <c r="M73" i="6" s="1"/>
  <c r="J186" i="6"/>
  <c r="M186" i="6" s="1"/>
  <c r="J97" i="6"/>
  <c r="J76" i="6"/>
  <c r="M76" i="6" s="1"/>
  <c r="J117" i="6"/>
  <c r="M117" i="6" s="1"/>
  <c r="J161" i="6"/>
  <c r="M161" i="6" s="1"/>
  <c r="J170" i="6"/>
  <c r="J190" i="6"/>
  <c r="M190" i="6" s="1"/>
  <c r="J114" i="6"/>
  <c r="J91" i="6"/>
  <c r="J194" i="6"/>
  <c r="J115" i="6"/>
  <c r="M115" i="6" s="1"/>
  <c r="J64" i="6"/>
  <c r="M64" i="6" s="1"/>
  <c r="J59" i="6"/>
  <c r="M59" i="6" s="1"/>
  <c r="J136" i="6"/>
  <c r="M136" i="6" s="1"/>
  <c r="J130" i="6"/>
  <c r="J125" i="6"/>
  <c r="J169" i="6"/>
  <c r="J153" i="6"/>
  <c r="M153" i="6" s="1"/>
  <c r="J188" i="6"/>
  <c r="M188" i="6" s="1"/>
  <c r="J192" i="6"/>
  <c r="M192" i="6" s="1"/>
  <c r="J175" i="6"/>
  <c r="M175" i="6" s="1"/>
  <c r="J77" i="6"/>
  <c r="J109" i="6"/>
  <c r="M109" i="6" s="1"/>
  <c r="L92" i="6"/>
  <c r="N92" i="6" s="1"/>
  <c r="L121" i="6"/>
  <c r="N121" i="6" s="1"/>
  <c r="L168" i="6"/>
  <c r="N168" i="6" s="1"/>
  <c r="L185" i="6"/>
  <c r="N185" i="6" s="1"/>
  <c r="L98" i="6"/>
  <c r="N98" i="6" s="1"/>
  <c r="L97" i="6"/>
  <c r="N97" i="6" s="1"/>
  <c r="J195" i="6"/>
  <c r="M195" i="6" s="1"/>
  <c r="J35" i="6"/>
  <c r="M35" i="6" s="1"/>
  <c r="L200" i="6"/>
  <c r="N200" i="6" s="1"/>
  <c r="L52" i="6"/>
  <c r="N52" i="6" s="1"/>
  <c r="J33" i="6"/>
  <c r="M33" i="6" s="1"/>
  <c r="L146" i="6"/>
  <c r="N146" i="6" s="1"/>
  <c r="L192" i="6"/>
  <c r="N192" i="6" s="1"/>
  <c r="J101" i="6"/>
  <c r="M101" i="6" s="1"/>
  <c r="L175" i="6"/>
  <c r="N175" i="6" s="1"/>
  <c r="J119" i="6"/>
  <c r="M119" i="6" s="1"/>
  <c r="J49" i="6"/>
  <c r="M49" i="6" s="1"/>
  <c r="J70" i="6"/>
  <c r="M70" i="6" s="1"/>
  <c r="J51" i="6"/>
  <c r="M51" i="6" s="1"/>
  <c r="J58" i="6"/>
  <c r="M58" i="6" s="1"/>
  <c r="J69" i="6"/>
  <c r="M69" i="6" s="1"/>
  <c r="J103" i="6"/>
  <c r="J53" i="6"/>
  <c r="M53" i="6" s="1"/>
  <c r="L195" i="6"/>
  <c r="N195" i="6" s="1"/>
  <c r="L35" i="6"/>
  <c r="N35" i="6" s="1"/>
  <c r="L206" i="6"/>
  <c r="N206" i="6" s="1"/>
  <c r="J43" i="6"/>
  <c r="M43" i="6" s="1"/>
  <c r="J172" i="6"/>
  <c r="M172" i="6" s="1"/>
  <c r="L101" i="6"/>
  <c r="N101" i="6" s="1"/>
  <c r="J27" i="6"/>
  <c r="M27" i="6" s="1"/>
  <c r="L119" i="6"/>
  <c r="N119" i="6" s="1"/>
  <c r="J176" i="6"/>
  <c r="J199" i="6"/>
  <c r="M199" i="6" s="1"/>
  <c r="J184" i="6"/>
  <c r="J68" i="6"/>
  <c r="M68" i="6" s="1"/>
  <c r="L142" i="6"/>
  <c r="N142" i="6" s="1"/>
  <c r="L70" i="6"/>
  <c r="N70" i="6" s="1"/>
  <c r="L144" i="6"/>
  <c r="N144" i="6" s="1"/>
  <c r="L69" i="6"/>
  <c r="N69" i="6" s="1"/>
  <c r="L103" i="6"/>
  <c r="N103" i="6" s="1"/>
  <c r="L53" i="6"/>
  <c r="N53" i="6" s="1"/>
  <c r="L27" i="6"/>
  <c r="N27" i="6" s="1"/>
  <c r="L65" i="6"/>
  <c r="N65" i="6" s="1"/>
  <c r="L176" i="6"/>
  <c r="N176" i="6" s="1"/>
  <c r="L184" i="6"/>
  <c r="N184" i="6" s="1"/>
  <c r="L68" i="6"/>
  <c r="N68" i="6" s="1"/>
  <c r="L152" i="6"/>
  <c r="N152" i="6" s="1"/>
  <c r="L169" i="6"/>
  <c r="N169" i="6" s="1"/>
  <c r="L83" i="6"/>
  <c r="N83" i="6" s="1"/>
  <c r="J134" i="6"/>
  <c r="L60" i="6"/>
  <c r="N60" i="6" s="1"/>
  <c r="J72" i="6"/>
  <c r="M72" i="6" s="1"/>
  <c r="J93" i="6"/>
  <c r="M93" i="6" s="1"/>
  <c r="J108" i="6"/>
  <c r="J42" i="6"/>
  <c r="M42" i="6" s="1"/>
  <c r="L130" i="6"/>
  <c r="N130" i="6" s="1"/>
  <c r="J187" i="6"/>
  <c r="M187" i="6" s="1"/>
  <c r="J152" i="6"/>
  <c r="J100" i="6"/>
  <c r="M100" i="6" s="1"/>
  <c r="J196" i="6"/>
  <c r="M196" i="6" s="1"/>
  <c r="L44" i="6"/>
  <c r="N44" i="6" s="1"/>
  <c r="J75" i="6"/>
  <c r="M75" i="6" s="1"/>
  <c r="J95" i="6"/>
  <c r="L33" i="6"/>
  <c r="N33" i="6" s="1"/>
  <c r="L43" i="6"/>
  <c r="N43" i="6" s="1"/>
  <c r="L100" i="6"/>
  <c r="N100" i="6" s="1"/>
  <c r="L134" i="6"/>
  <c r="N134" i="6" s="1"/>
  <c r="L66" i="6"/>
  <c r="N66" i="6" s="1"/>
  <c r="L72" i="6"/>
  <c r="N72" i="6" s="1"/>
  <c r="J66" i="6"/>
  <c r="L117" i="6"/>
  <c r="N117" i="6" s="1"/>
  <c r="L96" i="6"/>
  <c r="N96" i="6" s="1"/>
  <c r="L76" i="6"/>
  <c r="N76" i="6" s="1"/>
  <c r="L59" i="6"/>
  <c r="N59" i="6" s="1"/>
  <c r="L67" i="6"/>
  <c r="N67" i="6" s="1"/>
  <c r="L186" i="6"/>
  <c r="N186" i="6" s="1"/>
  <c r="L172" i="6"/>
  <c r="N172" i="6" s="1"/>
  <c r="L84" i="6"/>
  <c r="N84" i="6" s="1"/>
  <c r="J191" i="6"/>
  <c r="M191" i="6" s="1"/>
  <c r="J82" i="6"/>
  <c r="J92" i="6"/>
  <c r="M92" i="6" s="1"/>
  <c r="J200" i="6"/>
  <c r="J52" i="6"/>
  <c r="M52" i="6" s="1"/>
  <c r="L190" i="6"/>
  <c r="N190" i="6" s="1"/>
  <c r="J57" i="6"/>
  <c r="M57" i="6" s="1"/>
  <c r="J133" i="6"/>
  <c r="L161" i="6"/>
  <c r="N161" i="6" s="1"/>
  <c r="J96" i="6"/>
  <c r="M96" i="6" s="1"/>
  <c r="L74" i="6"/>
  <c r="N74" i="6" s="1"/>
  <c r="L73" i="6"/>
  <c r="N73" i="6" s="1"/>
  <c r="L115" i="6"/>
  <c r="N115" i="6" s="1"/>
  <c r="J121" i="6"/>
  <c r="M121" i="6" s="1"/>
  <c r="J118" i="6"/>
  <c r="M118" i="6" s="1"/>
  <c r="J168" i="6"/>
  <c r="M168" i="6" s="1"/>
  <c r="J34" i="6"/>
  <c r="J185" i="6"/>
  <c r="M185" i="6" s="1"/>
  <c r="J160" i="6"/>
  <c r="J98" i="6"/>
  <c r="J177" i="6"/>
  <c r="M177" i="6" s="1"/>
  <c r="C30" i="2"/>
  <c r="L80" i="6" l="1"/>
  <c r="N80" i="6" s="1"/>
  <c r="M80" i="6"/>
  <c r="L111" i="6"/>
  <c r="N111" i="6" s="1"/>
  <c r="N28" i="6"/>
  <c r="J30" i="6"/>
  <c r="M30" i="6" s="1"/>
  <c r="J111" i="6"/>
  <c r="M111" i="6" s="1"/>
  <c r="L145" i="6"/>
  <c r="N145" i="6" s="1"/>
  <c r="J145" i="6"/>
  <c r="M145" i="6" s="1"/>
  <c r="L30" i="6"/>
  <c r="N30" i="6" s="1"/>
  <c r="C31" i="2"/>
  <c r="C37" i="2" s="1"/>
  <c r="C36" i="2"/>
  <c r="M24" i="6" l="1"/>
  <c r="M23" i="6"/>
  <c r="L24" i="6"/>
  <c r="L23" i="6"/>
  <c r="N23" i="6"/>
</calcChain>
</file>

<file path=xl/sharedStrings.xml><?xml version="1.0" encoding="utf-8"?>
<sst xmlns="http://schemas.openxmlformats.org/spreadsheetml/2006/main" count="283" uniqueCount="227">
  <si>
    <t>Лабораторная работа №1
Скоростные параметры лазерных сканирующих устройств рекордеров</t>
  </si>
  <si>
    <t>Цель работы: ознакомиться с методикой расчета скоростных параметров однолуче-вых лазерных сканирующих устройств на примере рекордера с фиолетовым лазером.</t>
  </si>
  <si>
    <t>Число граней дефлектора, m</t>
  </si>
  <si>
    <t>Точность позиционирования светового пятна, δ</t>
  </si>
  <si>
    <t>Коэффициент использования зеркальной грани η</t>
  </si>
  <si>
    <t xml:space="preserve">vск = </t>
  </si>
  <si>
    <t>Вариант 3</t>
  </si>
  <si>
    <t>0,5×0,7</t>
  </si>
  <si>
    <t>Формат изображения, B×L, м</t>
  </si>
  <si>
    <t>Разрешение рекордера, R, точка/м</t>
  </si>
  <si>
    <t>Время записи изображения, Т, сек</t>
  </si>
  <si>
    <t xml:space="preserve">n = </t>
  </si>
  <si>
    <r>
      <t>v</t>
    </r>
    <r>
      <rPr>
        <vertAlign val="subscript"/>
        <sz val="12"/>
        <color theme="1"/>
        <rFont val="Times New Roman"/>
        <family val="1"/>
      </rPr>
      <t>зг</t>
    </r>
    <r>
      <rPr>
        <i/>
        <sz val="12"/>
        <color theme="1"/>
        <rFont val="Times New Roman"/>
        <family val="1"/>
      </rPr>
      <t xml:space="preserve"> =</t>
    </r>
  </si>
  <si>
    <t xml:space="preserve">tc = </t>
  </si>
  <si>
    <t>чистота в герцах мега</t>
  </si>
  <si>
    <t>М/c</t>
  </si>
  <si>
    <t>об/мин</t>
  </si>
  <si>
    <r>
      <t>v</t>
    </r>
    <r>
      <rPr>
        <vertAlign val="subscript"/>
        <sz val="12"/>
        <color theme="1"/>
        <rFont val="Times New Roman"/>
        <family val="1"/>
      </rPr>
      <t>м</t>
    </r>
    <r>
      <rPr>
        <i/>
        <sz val="12"/>
        <color theme="1"/>
        <rFont val="Times New Roman"/>
        <family val="1"/>
      </rPr>
      <t xml:space="preserve"> = </t>
    </r>
  </si>
  <si>
    <t>tp</t>
  </si>
  <si>
    <t>м/c</t>
  </si>
  <si>
    <r>
      <t xml:space="preserve">скорость перемещения записывающей головки </t>
    </r>
    <r>
      <rPr>
        <i/>
        <sz val="12"/>
        <color theme="1"/>
        <rFont val="Times New Roman"/>
        <family val="1"/>
      </rPr>
      <t>v</t>
    </r>
    <r>
      <rPr>
        <vertAlign val="subscript"/>
        <sz val="12"/>
        <color theme="1"/>
        <rFont val="Times New Roman"/>
        <family val="1"/>
      </rPr>
      <t>зг</t>
    </r>
  </si>
  <si>
    <r>
      <t xml:space="preserve">максимальную частоту работы модулятора </t>
    </r>
    <r>
      <rPr>
        <i/>
        <sz val="12"/>
        <color theme="1"/>
        <rFont val="Times New Roman"/>
        <family val="1"/>
      </rPr>
      <t>vм</t>
    </r>
  </si>
  <si>
    <t>Вывод:</t>
  </si>
  <si>
    <r>
      <t>линейная скорость сканирования v</t>
    </r>
    <r>
      <rPr>
        <sz val="10"/>
        <color theme="1"/>
        <rFont val="Calibri"/>
        <family val="2"/>
        <scheme val="minor"/>
      </rPr>
      <t xml:space="preserve">ск </t>
    </r>
  </si>
  <si>
    <t>частота вращения зеркального дефлектора n</t>
  </si>
  <si>
    <t>МГЦ</t>
  </si>
  <si>
    <t>Производительность поточной линии П, форм/ч</t>
  </si>
  <si>
    <t>Длина офсетной пластины а, м</t>
  </si>
  <si>
    <t>Расстояние между офсетными пластинами при поточной обработке b, м</t>
  </si>
  <si>
    <t xml:space="preserve">Динамический коэффициент вязкости проявляющего раствора μ, мПа∙с </t>
  </si>
  <si>
    <t>Ширина пластины B, м</t>
  </si>
  <si>
    <t>Время активной обработки офсетных копий проявляющим раствором taк, мин</t>
  </si>
  <si>
    <t>Количество душирующих рамок в секции np</t>
  </si>
  <si>
    <t>Количество трубок в душирующей рамке nтр</t>
  </si>
  <si>
    <t>Диаметр выходного отверстия сопла душирующей трубки d0, мм</t>
  </si>
  <si>
    <t>Расстояние от душирующей трубки до офсетной пластины lф, м</t>
  </si>
  <si>
    <t>Раствороподающая система поточной  линии для обработки офсетных копий</t>
  </si>
  <si>
    <t>Цель работы:</t>
  </si>
  <si>
    <t xml:space="preserve"> изучение принципа работы раствороподающей системы поточной линии для обработки оф-сетных копий, определение скорости расхода рабочего раствора.</t>
  </si>
  <si>
    <t>Производительность П (форм/ч) поточной линии</t>
  </si>
  <si>
    <t>Количество отверстий в душирующей трубке</t>
  </si>
  <si>
    <t>Скорость истечения струи из душирующей трубки</t>
  </si>
  <si>
    <t>Расход раствора в секции  м3/с</t>
  </si>
  <si>
    <t>Расход раствора в секции м3/ч</t>
  </si>
  <si>
    <t>Скорость транспортирования пластин vтр в поточной линии м/с</t>
  </si>
  <si>
    <t>Радиус зоны активного воздействия обрабатывающего раствора м</t>
  </si>
  <si>
    <t>Скорость U м/с</t>
  </si>
  <si>
    <t xml:space="preserve">Лабораторная работа №2
</t>
  </si>
  <si>
    <t>изучить конструкцию и принцип действия 1) облучателя для экспонирования в динамиче-ском режиме; 2) устройства для прокопировки краев пленок.</t>
  </si>
  <si>
    <t>Облучатель контактно-копировальной установки</t>
  </si>
  <si>
    <t xml:space="preserve">Лабораторная работа №3
</t>
  </si>
  <si>
    <t>Вывод: я изучил конструкцию и принцип действия 1) облучателя для экспонирования в динамиче-ском режиме; 2) устройства для прокопировки краев пленок.</t>
  </si>
  <si>
    <t xml:space="preserve">схема затвора для облучателя с динамическим режимом </t>
  </si>
  <si>
    <t>изучить существующие схемы механизмов натиска; выполнить технический расчет печат-ного аппарата.</t>
  </si>
  <si>
    <t xml:space="preserve">Лабораторная работа №4
</t>
  </si>
  <si>
    <t>Rэ</t>
  </si>
  <si>
    <t>Rж</t>
  </si>
  <si>
    <t>k</t>
  </si>
  <si>
    <t>L</t>
  </si>
  <si>
    <t>m0</t>
  </si>
  <si>
    <t>Pкр</t>
  </si>
  <si>
    <t>m</t>
  </si>
  <si>
    <t>B1</t>
  </si>
  <si>
    <t>Ед</t>
  </si>
  <si>
    <t>Y</t>
  </si>
  <si>
    <t>Ртн</t>
  </si>
  <si>
    <t>B</t>
  </si>
  <si>
    <t>Zкрит</t>
  </si>
  <si>
    <t>б</t>
  </si>
  <si>
    <t>Lmin</t>
  </si>
  <si>
    <t>Lmax</t>
  </si>
  <si>
    <t>El</t>
  </si>
  <si>
    <t>Лmin</t>
  </si>
  <si>
    <t>Zmax</t>
  </si>
  <si>
    <t>qmin</t>
  </si>
  <si>
    <t>qmax</t>
  </si>
  <si>
    <t>Q</t>
  </si>
  <si>
    <t xml:space="preserve">Вывод: Zкрит = </t>
  </si>
  <si>
    <t>L max</t>
  </si>
  <si>
    <t xml:space="preserve">Лабораторная работа №5
</t>
  </si>
  <si>
    <t>sm</t>
  </si>
  <si>
    <t>n</t>
  </si>
  <si>
    <t>Вариант</t>
  </si>
  <si>
    <t>v</t>
  </si>
  <si>
    <t>b</t>
  </si>
  <si>
    <t>м</t>
  </si>
  <si>
    <t>Для КЖ (книжно-журнальной машине )</t>
  </si>
  <si>
    <t>Для ГА(газетном агрегате )</t>
  </si>
  <si>
    <t>м/с</t>
  </si>
  <si>
    <t>у(удельный вес)</t>
  </si>
  <si>
    <t>кН/м3</t>
  </si>
  <si>
    <t>p0(начачальный рад рулона)</t>
  </si>
  <si>
    <t>е(эксцентриситет )</t>
  </si>
  <si>
    <t>a</t>
  </si>
  <si>
    <t>x</t>
  </si>
  <si>
    <t>П</t>
  </si>
  <si>
    <t>p(тек)</t>
  </si>
  <si>
    <t>г</t>
  </si>
  <si>
    <t>F</t>
  </si>
  <si>
    <t>Fy</t>
  </si>
  <si>
    <t>F'</t>
  </si>
  <si>
    <t>F'y</t>
  </si>
  <si>
    <t>дел F</t>
  </si>
  <si>
    <t>p</t>
  </si>
  <si>
    <t>f</t>
  </si>
  <si>
    <t>fy</t>
  </si>
  <si>
    <t>f`</t>
  </si>
  <si>
    <t>f`y</t>
  </si>
  <si>
    <t>дельта F</t>
  </si>
  <si>
    <t>Были изучены существующие схемы механизмов натиска; выполнить технический расчет печатного аппарата.</t>
  </si>
  <si>
    <t xml:space="preserve">Механизмы натиска </t>
  </si>
  <si>
    <t>Max</t>
  </si>
  <si>
    <t>Min</t>
  </si>
  <si>
    <t>Проектирование привода тигля тигельной машины легкого типа</t>
  </si>
  <si>
    <t>ПРОЕКТИРОВАНИЕ ПРИВОДА ТИГЛЯ ТИГЕЛЬНОЙ МАШИНЫ ЛЕГКОГО ТИПА</t>
  </si>
  <si>
    <t xml:space="preserve"> F и Fy линейная зависимость от угла поворота рулона, а   F` и F`y гармоническая</t>
  </si>
  <si>
    <t>Рулонные тормоза. Механика разматывания идеальных и неидеальных рулонов</t>
  </si>
  <si>
    <t xml:space="preserve"> Ознакомиться с рулонными тормозами (их назначение и требования к ним), возможными формами рулонов, изучить механику разматывания идеальных и неидеальных рулонов.</t>
  </si>
  <si>
    <t>r</t>
  </si>
  <si>
    <t>n1</t>
  </si>
  <si>
    <t>Ye</t>
  </si>
  <si>
    <t>fxx</t>
  </si>
  <si>
    <t>rxx</t>
  </si>
  <si>
    <t>об.мин</t>
  </si>
  <si>
    <t xml:space="preserve">Лабораторная работа №6
</t>
  </si>
  <si>
    <t xml:space="preserve"> рад</t>
  </si>
  <si>
    <t>радс.с</t>
  </si>
  <si>
    <t>I</t>
  </si>
  <si>
    <t>R(м)</t>
  </si>
  <si>
    <t>H(м)</t>
  </si>
  <si>
    <t>u</t>
  </si>
  <si>
    <t>h2</t>
  </si>
  <si>
    <t>LAM1</t>
  </si>
  <si>
    <t>LAM2</t>
  </si>
  <si>
    <t>LAM3</t>
  </si>
  <si>
    <t>phi</t>
  </si>
  <si>
    <t>y1</t>
  </si>
  <si>
    <t>y2</t>
  </si>
  <si>
    <t>d</t>
  </si>
  <si>
    <t>w3u</t>
  </si>
  <si>
    <t>w3</t>
  </si>
  <si>
    <t>e</t>
  </si>
  <si>
    <t>rad</t>
  </si>
  <si>
    <t>l1</t>
  </si>
  <si>
    <t>l2</t>
  </si>
  <si>
    <t>l3</t>
  </si>
  <si>
    <t>l4</t>
  </si>
  <si>
    <t>l5</t>
  </si>
  <si>
    <t>l6</t>
  </si>
  <si>
    <t>l7</t>
  </si>
  <si>
    <t>Вывод: в ходе лабораторной работы методику синтеза привода тигля тигельной машины легкого типа, проведениt кинематических и кинетических расчетов</t>
  </si>
  <si>
    <t>w2u (угл скорость)</t>
  </si>
  <si>
    <t>u (угол передачи)</t>
  </si>
  <si>
    <t>y (угл перемещ коромысл)</t>
  </si>
  <si>
    <t>m1</t>
  </si>
  <si>
    <t xml:space="preserve">Лабораторная работа №8 </t>
  </si>
  <si>
    <t>z</t>
  </si>
  <si>
    <t>Расчет мощности привода конвейера блокообрабатывающего агрегата</t>
  </si>
  <si>
    <t>Jв</t>
  </si>
  <si>
    <t xml:space="preserve">М2ст </t>
  </si>
  <si>
    <t>ϕ</t>
  </si>
  <si>
    <t>Н * м</t>
  </si>
  <si>
    <t>Мдв max</t>
  </si>
  <si>
    <t>Вт</t>
  </si>
  <si>
    <t>Nдв max</t>
  </si>
  <si>
    <t>вариант</t>
  </si>
  <si>
    <t>mвс</t>
  </si>
  <si>
    <t>y(угол поворота Креста)</t>
  </si>
  <si>
    <t>Lc (периметр механизма)</t>
  </si>
  <si>
    <t xml:space="preserve">mкс </t>
  </si>
  <si>
    <t>w1 (угл склорость)</t>
  </si>
  <si>
    <t>mk</t>
  </si>
  <si>
    <t>nE (кпд)</t>
  </si>
  <si>
    <t>wдв</t>
  </si>
  <si>
    <t>w2i</t>
  </si>
  <si>
    <t>e2i</t>
  </si>
  <si>
    <t>w2</t>
  </si>
  <si>
    <t>e2</t>
  </si>
  <si>
    <t>m2in</t>
  </si>
  <si>
    <t>m2</t>
  </si>
  <si>
    <t>mdv</t>
  </si>
  <si>
    <t>Max:</t>
  </si>
  <si>
    <t>Цель работы: освоить методику определения кинетических и энергетических параметров привода конвейера блокообрабатывающего агрегата.</t>
  </si>
  <si>
    <t>освоена методика определения кинетических и энергетических параметров привода конвейера блокообрабатывающего агрегата.</t>
  </si>
  <si>
    <t>MAX</t>
  </si>
  <si>
    <t>MIN</t>
  </si>
  <si>
    <t>Лабораторная работа №7</t>
  </si>
  <si>
    <t>Кассетные фальцеавльные машины</t>
  </si>
  <si>
    <t>Цель работы: Изучить устройство кассетных фальцевальных машин, процесс фаль-цеобразования, научиться определять производительность кассетной фальцмашины в зависимости от вида продукции.</t>
  </si>
  <si>
    <t>Доля</t>
  </si>
  <si>
    <t>Число сгибов</t>
  </si>
  <si>
    <t>A</t>
  </si>
  <si>
    <t>L,м</t>
  </si>
  <si>
    <t>Tp</t>
  </si>
  <si>
    <t>30x40</t>
  </si>
  <si>
    <t>30x45</t>
  </si>
  <si>
    <t>40x60</t>
  </si>
  <si>
    <t>mw</t>
  </si>
  <si>
    <t>тетрадь</t>
  </si>
  <si>
    <t>45x60</t>
  </si>
  <si>
    <t>tвс</t>
  </si>
  <si>
    <t>мин</t>
  </si>
  <si>
    <t>60x90</t>
  </si>
  <si>
    <t xml:space="preserve">производительность </t>
  </si>
  <si>
    <t>тетр/мин</t>
  </si>
  <si>
    <t>40х50</t>
  </si>
  <si>
    <t>b (сколько в брак)</t>
  </si>
  <si>
    <t>K1 (коэффициент учитывающий проскальзывание листа)</t>
  </si>
  <si>
    <t>Диагональ см</t>
  </si>
  <si>
    <t>длинна см</t>
  </si>
  <si>
    <t>ширина см</t>
  </si>
  <si>
    <t>формат</t>
  </si>
  <si>
    <t>l  м</t>
  </si>
  <si>
    <t>teta</t>
  </si>
  <si>
    <t>Пу тетр/ч</t>
  </si>
  <si>
    <t>Пу тетр/мин</t>
  </si>
  <si>
    <t>лист формат см</t>
  </si>
  <si>
    <t>формат тетрад см</t>
  </si>
  <si>
    <t>до обрезания см</t>
  </si>
  <si>
    <t>сгибов</t>
  </si>
  <si>
    <t>40x50</t>
  </si>
  <si>
    <t>60х90</t>
  </si>
  <si>
    <t>V2 м/c</t>
  </si>
  <si>
    <t>V'2 м/c</t>
  </si>
  <si>
    <t>dV м/c</t>
  </si>
  <si>
    <t>V1 м/c</t>
  </si>
  <si>
    <t>тетр.час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</si>
</sst>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0000"/>
    <numFmt numFmtId="165" formatCode="0.0000000000"/>
    <numFmt numFmtId="166" formatCode="0.000"/>
    <numFmt numFmtId="167" formatCode="0.00000"/>
    <numFmt numFmtId="168" formatCode="0.0"/>
    <numFmt numFmtId="169" formatCode="0.000000000"/>
    <numFmt numFmtId="170" formatCode="0.00000000000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2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top"/>
    </xf>
    <xf numFmtId="0" fontId="6" fillId="2" borderId="1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justify" vertical="center" wrapText="1"/>
    </xf>
    <xf numFmtId="0" fontId="6" fillId="2" borderId="3" xfId="0" applyFont="1" applyFill="1" applyBorder="1" applyAlignment="1">
      <alignment horizontal="justify" vertical="center" wrapText="1"/>
    </xf>
    <xf numFmtId="0" fontId="6" fillId="2" borderId="6" xfId="0" applyFont="1" applyFill="1" applyBorder="1" applyAlignment="1">
      <alignment horizontal="justify" vertical="center" wrapText="1"/>
    </xf>
    <xf numFmtId="0" fontId="5" fillId="0" borderId="0" xfId="0" applyFont="1" applyAlignment="1">
      <alignment vertical="top" wrapText="1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6" fontId="0" fillId="0" borderId="0" xfId="0" applyNumberFormat="1"/>
    <xf numFmtId="0" fontId="9" fillId="0" borderId="0" xfId="0" applyFont="1"/>
    <xf numFmtId="43" fontId="9" fillId="0" borderId="0" xfId="1" applyFont="1"/>
    <xf numFmtId="0" fontId="0" fillId="3" borderId="0" xfId="0" applyFill="1" applyAlignment="1">
      <alignment horizontal="center"/>
    </xf>
    <xf numFmtId="11" fontId="0" fillId="0" borderId="0" xfId="0" applyNumberFormat="1"/>
    <xf numFmtId="0" fontId="0" fillId="4" borderId="0" xfId="0" applyFill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5" borderId="0" xfId="0" applyFont="1" applyFill="1"/>
    <xf numFmtId="0" fontId="12" fillId="0" borderId="0" xfId="0" applyFont="1" applyAlignment="1">
      <alignment horizontal="right"/>
    </xf>
    <xf numFmtId="0" fontId="10" fillId="0" borderId="9" xfId="0" applyFont="1" applyBorder="1"/>
    <xf numFmtId="0" fontId="12" fillId="0" borderId="9" xfId="0" applyFont="1" applyBorder="1"/>
    <xf numFmtId="167" fontId="12" fillId="0" borderId="9" xfId="0" applyNumberFormat="1" applyFont="1" applyBorder="1"/>
    <xf numFmtId="168" fontId="12" fillId="0" borderId="9" xfId="0" applyNumberFormat="1" applyFont="1" applyBorder="1"/>
    <xf numFmtId="0" fontId="16" fillId="0" borderId="9" xfId="0" applyFont="1" applyBorder="1"/>
    <xf numFmtId="168" fontId="12" fillId="0" borderId="0" xfId="0" applyNumberFormat="1" applyFont="1"/>
    <xf numFmtId="0" fontId="12" fillId="6" borderId="9" xfId="0" applyFont="1" applyFill="1" applyBorder="1"/>
    <xf numFmtId="0" fontId="16" fillId="6" borderId="9" xfId="0" applyFont="1" applyFill="1" applyBorder="1"/>
    <xf numFmtId="167" fontId="12" fillId="6" borderId="9" xfId="0" applyNumberFormat="1" applyFont="1" applyFill="1" applyBorder="1"/>
    <xf numFmtId="168" fontId="12" fillId="6" borderId="9" xfId="0" applyNumberFormat="1" applyFont="1" applyFill="1" applyBorder="1"/>
    <xf numFmtId="0" fontId="12" fillId="0" borderId="9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168" fontId="10" fillId="0" borderId="9" xfId="0" applyNumberFormat="1" applyFont="1" applyBorder="1" applyAlignment="1">
      <alignment horizontal="left"/>
    </xf>
    <xf numFmtId="168" fontId="12" fillId="0" borderId="9" xfId="0" applyNumberFormat="1" applyFont="1" applyBorder="1" applyAlignment="1">
      <alignment horizontal="left"/>
    </xf>
    <xf numFmtId="169" fontId="0" fillId="0" borderId="0" xfId="0" applyNumberFormat="1"/>
    <xf numFmtId="170" fontId="0" fillId="0" borderId="0" xfId="0" applyNumberFormat="1"/>
    <xf numFmtId="43" fontId="0" fillId="3" borderId="0" xfId="1" applyFont="1" applyFill="1" applyBorder="1" applyAlignment="1">
      <alignment horizontal="center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0" fillId="0" borderId="0" xfId="0" applyFont="1" applyAlignment="1">
      <alignment horizontal="left" vertical="center" wrapText="1"/>
    </xf>
    <xf numFmtId="0" fontId="12" fillId="0" borderId="9" xfId="0" applyFont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Жесткость сечений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Ei Кг/'cm^2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4'!$C$17:$C$166</c:f>
              <c:numCache>
                <c:formatCode>0.00</c:formatCode>
                <c:ptCount val="150"/>
                <c:pt idx="0">
                  <c:v>1951723860213.9087</c:v>
                </c:pt>
                <c:pt idx="1">
                  <c:v>979961447543.94128</c:v>
                </c:pt>
                <c:pt idx="2">
                  <c:v>656035530456.70703</c:v>
                </c:pt>
                <c:pt idx="3">
                  <c:v>494068803001.18073</c:v>
                </c:pt>
                <c:pt idx="4">
                  <c:v>396885802677.7652</c:v>
                </c:pt>
                <c:pt idx="5">
                  <c:v>332094707598.95142</c:v>
                </c:pt>
                <c:pt idx="6">
                  <c:v>285813307510.92902</c:v>
                </c:pt>
                <c:pt idx="7">
                  <c:v>251100496547.87912</c:v>
                </c:pt>
                <c:pt idx="8">
                  <c:v>224100104149.11716</c:v>
                </c:pt>
                <c:pt idx="9">
                  <c:v>202498427425.14273</c:v>
                </c:pt>
                <c:pt idx="10">
                  <c:v>184823109505.15479</c:v>
                </c:pt>
                <c:pt idx="11">
                  <c:v>170092578710.19318</c:v>
                </c:pt>
                <c:pt idx="12">
                  <c:v>157627285030.4606</c:v>
                </c:pt>
                <c:pt idx="13">
                  <c:v>146941835254.73932</c:v>
                </c:pt>
                <c:pt idx="14">
                  <c:v>137680274047.63443</c:v>
                </c:pt>
                <c:pt idx="15">
                  <c:v>129575634622.46956</c:v>
                </c:pt>
                <c:pt idx="16">
                  <c:v>122423765646.94713</c:v>
                </c:pt>
                <c:pt idx="17">
                  <c:v>116065882513.28772</c:v>
                </c:pt>
                <c:pt idx="18">
                  <c:v>110376628733.31633</c:v>
                </c:pt>
                <c:pt idx="19">
                  <c:v>105255718914.77687</c:v>
                </c:pt>
                <c:pt idx="20">
                  <c:v>100621969458.47443</c:v>
                </c:pt>
                <c:pt idx="21">
                  <c:v>96408957246.905334</c:v>
                </c:pt>
                <c:pt idx="22">
                  <c:v>92561810848.707245</c:v>
                </c:pt>
                <c:pt idx="23">
                  <c:v>89034803921.828705</c:v>
                </c:pt>
                <c:pt idx="24">
                  <c:v>85789526199.781372</c:v>
                </c:pt>
                <c:pt idx="25">
                  <c:v>82793476557.843323</c:v>
                </c:pt>
                <c:pt idx="26">
                  <c:v>80018968731.085968</c:v>
                </c:pt>
                <c:pt idx="27">
                  <c:v>77442271521.272705</c:v>
                </c:pt>
                <c:pt idx="28">
                  <c:v>75042926891.873413</c:v>
                </c:pt>
                <c:pt idx="29">
                  <c:v>72803204443.970764</c:v>
                </c:pt>
                <c:pt idx="30">
                  <c:v>70707661477.379745</c:v>
                </c:pt>
                <c:pt idx="31">
                  <c:v>68742785540.216217</c:v>
                </c:pt>
                <c:pt idx="32">
                  <c:v>66896701969.370819</c:v>
                </c:pt>
                <c:pt idx="33">
                  <c:v>65158933041.409668</c:v>
                </c:pt>
                <c:pt idx="34">
                  <c:v>63520198411.819778</c:v>
                </c:pt>
                <c:pt idx="35">
                  <c:v>61972248814.313072</c:v>
                </c:pt>
                <c:pt idx="36">
                  <c:v>60507726727.748253</c:v>
                </c:pt>
                <c:pt idx="37">
                  <c:v>59120049042.953194</c:v>
                </c:pt>
                <c:pt idx="38">
                  <c:v>57803307780.751282</c:v>
                </c:pt>
                <c:pt idx="39">
                  <c:v>56552185702.231705</c:v>
                </c:pt>
                <c:pt idx="40">
                  <c:v>55361884268.688499</c:v>
                </c:pt>
                <c:pt idx="41">
                  <c:v>54228061892.95182</c:v>
                </c:pt>
                <c:pt idx="42">
                  <c:v>53146780806.769707</c:v>
                </c:pt>
                <c:pt idx="43">
                  <c:v>52114461173.507828</c:v>
                </c:pt>
                <c:pt idx="44">
                  <c:v>51127841319.117371</c:v>
                </c:pt>
                <c:pt idx="45">
                  <c:v>50183943150.333916</c:v>
                </c:pt>
                <c:pt idx="46">
                  <c:v>49280041987.540314</c:v>
                </c:pt>
                <c:pt idx="47">
                  <c:v>48413640168.490891</c:v>
                </c:pt>
                <c:pt idx="48">
                  <c:v>47582443884.202911</c:v>
                </c:pt>
                <c:pt idx="49">
                  <c:v>46784342794.513718</c:v>
                </c:pt>
                <c:pt idx="50">
                  <c:v>46017392041.780655</c:v>
                </c:pt>
                <c:pt idx="51">
                  <c:v>45279796339.899277</c:v>
                </c:pt>
                <c:pt idx="52">
                  <c:v>44569895864.540581</c:v>
                </c:pt>
                <c:pt idx="53">
                  <c:v>43886153711.118088</c:v>
                </c:pt>
                <c:pt idx="54">
                  <c:v>43227144720.955231</c:v>
                </c:pt>
                <c:pt idx="55">
                  <c:v>42591545504.629433</c:v>
                </c:pt>
                <c:pt idx="56">
                  <c:v>41978125515.471672</c:v>
                </c:pt>
                <c:pt idx="57">
                  <c:v>41385739046.479027</c:v>
                </c:pt>
                <c:pt idx="58">
                  <c:v>40813318041.083916</c:v>
                </c:pt>
                <c:pt idx="59">
                  <c:v>40259865622.829895</c:v>
                </c:pt>
                <c:pt idx="60">
                  <c:v>39724450261.457863</c:v>
                </c:pt>
                <c:pt idx="61">
                  <c:v>39206200503.549942</c:v>
                </c:pt>
                <c:pt idx="62">
                  <c:v>38704300205.002831</c:v>
                </c:pt>
                <c:pt idx="63">
                  <c:v>38217984210.444016</c:v>
                </c:pt>
                <c:pt idx="64">
                  <c:v>37746534431.45826</c:v>
                </c:pt>
                <c:pt idx="65">
                  <c:v>37289276281.327286</c:v>
                </c:pt>
                <c:pt idx="66">
                  <c:v>36845575429.035149</c:v>
                </c:pt>
                <c:pt idx="67">
                  <c:v>36414834839.674042</c:v>
                </c:pt>
                <c:pt idx="68">
                  <c:v>35996492072.195961</c:v>
                </c:pt>
                <c:pt idx="69">
                  <c:v>35590016808.775909</c:v>
                </c:pt>
                <c:pt idx="70">
                  <c:v>35194908592.951683</c:v>
                </c:pt>
                <c:pt idx="71">
                  <c:v>34810694756.243454</c:v>
                </c:pt>
                <c:pt idx="72">
                  <c:v>34436928515.179482</c:v>
                </c:pt>
                <c:pt idx="73">
                  <c:v>34073187222.608879</c:v>
                </c:pt>
                <c:pt idx="74">
                  <c:v>33719070758.901775</c:v>
                </c:pt>
                <c:pt idx="75">
                  <c:v>33374200050.152489</c:v>
                </c:pt>
                <c:pt idx="76">
                  <c:v>33038215701.840111</c:v>
                </c:pt>
                <c:pt idx="77">
                  <c:v>32710776737.585785</c:v>
                </c:pt>
                <c:pt idx="78">
                  <c:v>32391559433.693562</c:v>
                </c:pt>
                <c:pt idx="79">
                  <c:v>32080256241.094978</c:v>
                </c:pt>
                <c:pt idx="80">
                  <c:v>31776574787.143318</c:v>
                </c:pt>
                <c:pt idx="81">
                  <c:v>31480236950.441757</c:v>
                </c:pt>
                <c:pt idx="82">
                  <c:v>31190978002.545971</c:v>
                </c:pt>
                <c:pt idx="83">
                  <c:v>30908545810.968433</c:v>
                </c:pt>
                <c:pt idx="84">
                  <c:v>30632700098.436245</c:v>
                </c:pt>
                <c:pt idx="85">
                  <c:v>30363211753.823898</c:v>
                </c:pt>
                <c:pt idx="86">
                  <c:v>30099862190.603271</c:v>
                </c:pt>
                <c:pt idx="87">
                  <c:v>29842442749.031303</c:v>
                </c:pt>
                <c:pt idx="88">
                  <c:v>29590754138.635284</c:v>
                </c:pt>
                <c:pt idx="89">
                  <c:v>29344605917.861908</c:v>
                </c:pt>
                <c:pt idx="90">
                  <c:v>29103816008.03109</c:v>
                </c:pt>
                <c:pt idx="91">
                  <c:v>28868210238.984848</c:v>
                </c:pt>
                <c:pt idx="92">
                  <c:v>28637621924.045494</c:v>
                </c:pt>
                <c:pt idx="93">
                  <c:v>28411891462.100716</c:v>
                </c:pt>
                <c:pt idx="94">
                  <c:v>28190865964.816704</c:v>
                </c:pt>
                <c:pt idx="95">
                  <c:v>27974398907.147495</c:v>
                </c:pt>
                <c:pt idx="96">
                  <c:v>27762349799.458973</c:v>
                </c:pt>
                <c:pt idx="97">
                  <c:v>27554583879.724075</c:v>
                </c:pt>
                <c:pt idx="98">
                  <c:v>27350971824.370022</c:v>
                </c:pt>
                <c:pt idx="99">
                  <c:v>27151389476.471878</c:v>
                </c:pt>
                <c:pt idx="100">
                  <c:v>26955717590.090481</c:v>
                </c:pt>
                <c:pt idx="101">
                  <c:v>26763841589.646683</c:v>
                </c:pt>
                <c:pt idx="102">
                  <c:v>26575651343.310341</c:v>
                </c:pt>
                <c:pt idx="103">
                  <c:v>26391040949.460495</c:v>
                </c:pt>
                <c:pt idx="104">
                  <c:v>26209908535.345657</c:v>
                </c:pt>
                <c:pt idx="105">
                  <c:v>26032156067.138474</c:v>
                </c:pt>
                <c:pt idx="106">
                  <c:v>25857689170.639446</c:v>
                </c:pt>
                <c:pt idx="107">
                  <c:v>25686416961.939411</c:v>
                </c:pt>
                <c:pt idx="108">
                  <c:v>25518251887.40163</c:v>
                </c:pt>
                <c:pt idx="109">
                  <c:v>25353109572.369976</c:v>
                </c:pt>
                <c:pt idx="110">
                  <c:v>25190908678.053402</c:v>
                </c:pt>
                <c:pt idx="111">
                  <c:v>25031570766.075493</c:v>
                </c:pt>
                <c:pt idx="112">
                  <c:v>24875020170.214397</c:v>
                </c:pt>
                <c:pt idx="113">
                  <c:v>24721183874.891605</c:v>
                </c:pt>
                <c:pt idx="114">
                  <c:v>24569991399.99902</c:v>
                </c:pt>
                <c:pt idx="115">
                  <c:v>24421374691.681431</c:v>
                </c:pt>
                <c:pt idx="116">
                  <c:v>24275268018.718697</c:v>
                </c:pt>
                <c:pt idx="117">
                  <c:v>24131607874.175064</c:v>
                </c:pt>
                <c:pt idx="118">
                  <c:v>23990332882.005974</c:v>
                </c:pt>
                <c:pt idx="119">
                  <c:v>23851383708.333206</c:v>
                </c:pt>
                <c:pt idx="120">
                  <c:v>23714702977.11837</c:v>
                </c:pt>
                <c:pt idx="121">
                  <c:v>23580235189.98225</c:v>
                </c:pt>
                <c:pt idx="122">
                  <c:v>23447926649.934303</c:v>
                </c:pt>
                <c:pt idx="123">
                  <c:v>23317725388.791412</c:v>
                </c:pt>
                <c:pt idx="124">
                  <c:v>23189581098.079521</c:v>
                </c:pt>
                <c:pt idx="125">
                  <c:v>23063445063.22443</c:v>
                </c:pt>
                <c:pt idx="126">
                  <c:v>22939270100.850792</c:v>
                </c:pt>
                <c:pt idx="127">
                  <c:v>22817010499.019073</c:v>
                </c:pt>
                <c:pt idx="128">
                  <c:v>22696621960.24128</c:v>
                </c:pt>
                <c:pt idx="129">
                  <c:v>22578061547.125748</c:v>
                </c:pt>
                <c:pt idx="130">
                  <c:v>22461287630.510506</c:v>
                </c:pt>
                <c:pt idx="131">
                  <c:v>22346259839.953434</c:v>
                </c:pt>
                <c:pt idx="132">
                  <c:v>22232939016.45496</c:v>
                </c:pt>
                <c:pt idx="133">
                  <c:v>22121287167.296886</c:v>
                </c:pt>
                <c:pt idx="134">
                  <c:v>22011267422.887501</c:v>
                </c:pt>
                <c:pt idx="135">
                  <c:v>21902843995.509892</c:v>
                </c:pt>
                <c:pt idx="136">
                  <c:v>21795982139.87598</c:v>
                </c:pt>
                <c:pt idx="137">
                  <c:v>21690648115.395054</c:v>
                </c:pt>
                <c:pt idx="138">
                  <c:v>21586809150.070045</c:v>
                </c:pt>
                <c:pt idx="139">
                  <c:v>21484433405.940666</c:v>
                </c:pt>
                <c:pt idx="140">
                  <c:v>21383489945.996136</c:v>
                </c:pt>
                <c:pt idx="141">
                  <c:v>21283948702.485474</c:v>
                </c:pt>
                <c:pt idx="142">
                  <c:v>21185780446.556698</c:v>
                </c:pt>
                <c:pt idx="143">
                  <c:v>21088956759.160473</c:v>
                </c:pt>
                <c:pt idx="144">
                  <c:v>20993450003.157162</c:v>
                </c:pt>
                <c:pt idx="145">
                  <c:v>20899233296.569534</c:v>
                </c:pt>
                <c:pt idx="146">
                  <c:v>20806280486.926708</c:v>
                </c:pt>
                <c:pt idx="147">
                  <c:v>20714566126.64753</c:v>
                </c:pt>
                <c:pt idx="148">
                  <c:v>20624065449.414864</c:v>
                </c:pt>
                <c:pt idx="149">
                  <c:v>20534754347.494205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E-4CC2-9D0B-646936FE7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5082239"/>
        <c:axId val="255086079"/>
      </c:lineChart>
      <c:catAx>
        <c:axId val="2550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6079"/>
        <c:crosses val="autoZero"/>
        <c:auto val="1"/>
        <c:lblAlgn val="ctr"/>
        <c:lblOffset val="100"/>
        <c:noMultiLvlLbl val="0"/>
      </c:catAx>
      <c:valAx>
        <c:axId val="25508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08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</a:t>
            </a:r>
            <a:r>
              <a:rPr lang="en-US" baseline="0"/>
              <a:t> (</a:t>
            </a:r>
            <a:r>
              <a:rPr lang="ru-RU" baseline="0"/>
              <a:t>внешее усл)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Лб5!$O$17</c:f>
              <c:strCache>
                <c:ptCount val="1"/>
                <c:pt idx="0">
                  <c:v>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Лб5!$O$18:$O$647</c:f>
              <c:numCache>
                <c:formatCode>General</c:formatCode>
                <c:ptCount val="630"/>
                <c:pt idx="0">
                  <c:v>2.1146422018348625</c:v>
                </c:pt>
                <c:pt idx="1">
                  <c:v>2.1146422018348625</c:v>
                </c:pt>
                <c:pt idx="2">
                  <c:v>2.1146422018348625</c:v>
                </c:pt>
                <c:pt idx="3">
                  <c:v>2.1146422018348625</c:v>
                </c:pt>
                <c:pt idx="4">
                  <c:v>2.1146422018348625</c:v>
                </c:pt>
                <c:pt idx="5">
                  <c:v>2.1146422018348625</c:v>
                </c:pt>
                <c:pt idx="6">
                  <c:v>2.1146422018348625</c:v>
                </c:pt>
                <c:pt idx="7">
                  <c:v>2.1146422018348625</c:v>
                </c:pt>
                <c:pt idx="8">
                  <c:v>2.1146422018348625</c:v>
                </c:pt>
                <c:pt idx="9">
                  <c:v>2.1146422018348625</c:v>
                </c:pt>
                <c:pt idx="10">
                  <c:v>2.1146422018348625</c:v>
                </c:pt>
                <c:pt idx="11">
                  <c:v>2.1146422018348625</c:v>
                </c:pt>
                <c:pt idx="12">
                  <c:v>2.1146422018348625</c:v>
                </c:pt>
                <c:pt idx="13">
                  <c:v>2.1146422018348625</c:v>
                </c:pt>
                <c:pt idx="14">
                  <c:v>2.1146422018348625</c:v>
                </c:pt>
                <c:pt idx="15">
                  <c:v>2.1146422018348625</c:v>
                </c:pt>
                <c:pt idx="16">
                  <c:v>2.1146422018348625</c:v>
                </c:pt>
                <c:pt idx="17">
                  <c:v>2.1146422018348625</c:v>
                </c:pt>
                <c:pt idx="18">
                  <c:v>2.1146422018348625</c:v>
                </c:pt>
                <c:pt idx="19">
                  <c:v>2.1146422018348625</c:v>
                </c:pt>
                <c:pt idx="20">
                  <c:v>2.1146422018348625</c:v>
                </c:pt>
                <c:pt idx="21">
                  <c:v>2.1146422018348625</c:v>
                </c:pt>
                <c:pt idx="22">
                  <c:v>2.1146422018348625</c:v>
                </c:pt>
                <c:pt idx="23">
                  <c:v>2.1146422018348625</c:v>
                </c:pt>
                <c:pt idx="24">
                  <c:v>2.1146422018348625</c:v>
                </c:pt>
                <c:pt idx="25">
                  <c:v>2.1146422018348625</c:v>
                </c:pt>
                <c:pt idx="26">
                  <c:v>2.1146422018348625</c:v>
                </c:pt>
                <c:pt idx="27">
                  <c:v>2.1146422018348625</c:v>
                </c:pt>
                <c:pt idx="28">
                  <c:v>2.1146422018348625</c:v>
                </c:pt>
                <c:pt idx="29">
                  <c:v>2.1146422018348625</c:v>
                </c:pt>
                <c:pt idx="30">
                  <c:v>2.1146422018348625</c:v>
                </c:pt>
                <c:pt idx="31">
                  <c:v>2.1146422018348625</c:v>
                </c:pt>
                <c:pt idx="32">
                  <c:v>2.1146422018348625</c:v>
                </c:pt>
                <c:pt idx="33">
                  <c:v>2.1146422018348625</c:v>
                </c:pt>
                <c:pt idx="34">
                  <c:v>2.1146422018348625</c:v>
                </c:pt>
                <c:pt idx="35">
                  <c:v>2.1146422018348625</c:v>
                </c:pt>
                <c:pt idx="36">
                  <c:v>2.1146422018348625</c:v>
                </c:pt>
                <c:pt idx="37">
                  <c:v>2.1146422018348625</c:v>
                </c:pt>
                <c:pt idx="38">
                  <c:v>2.1146422018348625</c:v>
                </c:pt>
                <c:pt idx="39">
                  <c:v>2.1146422018348625</c:v>
                </c:pt>
                <c:pt idx="40">
                  <c:v>2.1146422018348625</c:v>
                </c:pt>
                <c:pt idx="41">
                  <c:v>2.1146422018348625</c:v>
                </c:pt>
                <c:pt idx="42">
                  <c:v>2.1146422018348625</c:v>
                </c:pt>
                <c:pt idx="43">
                  <c:v>2.1146422018348625</c:v>
                </c:pt>
                <c:pt idx="44">
                  <c:v>2.1146422018348625</c:v>
                </c:pt>
                <c:pt idx="45">
                  <c:v>2.1146422018348625</c:v>
                </c:pt>
                <c:pt idx="46">
                  <c:v>2.1146422018348625</c:v>
                </c:pt>
                <c:pt idx="47">
                  <c:v>2.1146422018348625</c:v>
                </c:pt>
                <c:pt idx="48">
                  <c:v>2.1146422018348625</c:v>
                </c:pt>
                <c:pt idx="49">
                  <c:v>2.1146422018348625</c:v>
                </c:pt>
                <c:pt idx="50">
                  <c:v>2.1146422018348625</c:v>
                </c:pt>
                <c:pt idx="51">
                  <c:v>2.1146422018348625</c:v>
                </c:pt>
                <c:pt idx="52">
                  <c:v>2.1146422018348625</c:v>
                </c:pt>
                <c:pt idx="53">
                  <c:v>2.1146422018348625</c:v>
                </c:pt>
                <c:pt idx="54">
                  <c:v>2.1146422018348625</c:v>
                </c:pt>
                <c:pt idx="55">
                  <c:v>2.1146422018348625</c:v>
                </c:pt>
                <c:pt idx="56">
                  <c:v>2.1146422018348625</c:v>
                </c:pt>
                <c:pt idx="57">
                  <c:v>2.1146422018348625</c:v>
                </c:pt>
                <c:pt idx="58">
                  <c:v>2.1146422018348625</c:v>
                </c:pt>
                <c:pt idx="59">
                  <c:v>2.1146422018348625</c:v>
                </c:pt>
                <c:pt idx="60">
                  <c:v>2.1146422018348625</c:v>
                </c:pt>
                <c:pt idx="61">
                  <c:v>2.1146422018348625</c:v>
                </c:pt>
                <c:pt idx="62">
                  <c:v>2.1146422018348625</c:v>
                </c:pt>
                <c:pt idx="63">
                  <c:v>2.1146422018348625</c:v>
                </c:pt>
                <c:pt idx="64">
                  <c:v>2.1146422018348625</c:v>
                </c:pt>
                <c:pt idx="65">
                  <c:v>2.1146422018348625</c:v>
                </c:pt>
                <c:pt idx="66">
                  <c:v>2.1146422018348625</c:v>
                </c:pt>
                <c:pt idx="67">
                  <c:v>2.1146422018348625</c:v>
                </c:pt>
                <c:pt idx="68">
                  <c:v>2.1146422018348625</c:v>
                </c:pt>
                <c:pt idx="69">
                  <c:v>2.1146422018348625</c:v>
                </c:pt>
                <c:pt idx="70">
                  <c:v>2.1146422018348625</c:v>
                </c:pt>
                <c:pt idx="71">
                  <c:v>2.1146422018348625</c:v>
                </c:pt>
                <c:pt idx="72">
                  <c:v>2.1146422018348625</c:v>
                </c:pt>
                <c:pt idx="73">
                  <c:v>2.1146422018348625</c:v>
                </c:pt>
                <c:pt idx="74">
                  <c:v>2.1146422018348625</c:v>
                </c:pt>
                <c:pt idx="75">
                  <c:v>2.1146422018348625</c:v>
                </c:pt>
                <c:pt idx="76">
                  <c:v>2.1146422018348625</c:v>
                </c:pt>
                <c:pt idx="77">
                  <c:v>2.1146422018348625</c:v>
                </c:pt>
                <c:pt idx="78">
                  <c:v>2.1146422018348625</c:v>
                </c:pt>
                <c:pt idx="79">
                  <c:v>2.1146422018348625</c:v>
                </c:pt>
                <c:pt idx="80">
                  <c:v>2.1146422018348625</c:v>
                </c:pt>
                <c:pt idx="81">
                  <c:v>2.1146422018348625</c:v>
                </c:pt>
                <c:pt idx="82">
                  <c:v>2.1146422018348625</c:v>
                </c:pt>
                <c:pt idx="83">
                  <c:v>2.1146422018348625</c:v>
                </c:pt>
                <c:pt idx="84">
                  <c:v>2.1146422018348625</c:v>
                </c:pt>
                <c:pt idx="85">
                  <c:v>2.1146422018348625</c:v>
                </c:pt>
                <c:pt idx="86">
                  <c:v>2.1146422018348625</c:v>
                </c:pt>
                <c:pt idx="87">
                  <c:v>2.1146422018348625</c:v>
                </c:pt>
                <c:pt idx="88">
                  <c:v>2.1146422018348625</c:v>
                </c:pt>
                <c:pt idx="89">
                  <c:v>2.1146422018348625</c:v>
                </c:pt>
                <c:pt idx="90">
                  <c:v>2.1146422018348625</c:v>
                </c:pt>
                <c:pt idx="91">
                  <c:v>2.1146422018348625</c:v>
                </c:pt>
                <c:pt idx="92">
                  <c:v>2.1146422018348625</c:v>
                </c:pt>
                <c:pt idx="93">
                  <c:v>2.1146422018348625</c:v>
                </c:pt>
                <c:pt idx="94">
                  <c:v>2.1146422018348625</c:v>
                </c:pt>
                <c:pt idx="95">
                  <c:v>2.1146422018348625</c:v>
                </c:pt>
                <c:pt idx="96">
                  <c:v>2.1146422018348625</c:v>
                </c:pt>
                <c:pt idx="97">
                  <c:v>2.1146422018348625</c:v>
                </c:pt>
                <c:pt idx="98">
                  <c:v>2.1146422018348625</c:v>
                </c:pt>
                <c:pt idx="99">
                  <c:v>2.1146422018348625</c:v>
                </c:pt>
                <c:pt idx="100">
                  <c:v>2.1146422018348625</c:v>
                </c:pt>
                <c:pt idx="101">
                  <c:v>2.1146422018348625</c:v>
                </c:pt>
                <c:pt idx="102">
                  <c:v>2.1146422018348625</c:v>
                </c:pt>
                <c:pt idx="103">
                  <c:v>2.1146422018348625</c:v>
                </c:pt>
                <c:pt idx="104">
                  <c:v>2.1146422018348625</c:v>
                </c:pt>
                <c:pt idx="105">
                  <c:v>2.1146422018348625</c:v>
                </c:pt>
                <c:pt idx="106">
                  <c:v>2.1146422018348625</c:v>
                </c:pt>
                <c:pt idx="107">
                  <c:v>2.1146422018348625</c:v>
                </c:pt>
                <c:pt idx="108">
                  <c:v>2.1146422018348625</c:v>
                </c:pt>
                <c:pt idx="109">
                  <c:v>2.1146422018348625</c:v>
                </c:pt>
                <c:pt idx="110">
                  <c:v>2.1146422018348625</c:v>
                </c:pt>
                <c:pt idx="111">
                  <c:v>2.1146422018348625</c:v>
                </c:pt>
                <c:pt idx="112">
                  <c:v>2.1146422018348625</c:v>
                </c:pt>
                <c:pt idx="113">
                  <c:v>2.1146422018348625</c:v>
                </c:pt>
                <c:pt idx="114">
                  <c:v>2.1146422018348625</c:v>
                </c:pt>
                <c:pt idx="115">
                  <c:v>2.1146422018348625</c:v>
                </c:pt>
                <c:pt idx="116">
                  <c:v>2.1146422018348625</c:v>
                </c:pt>
                <c:pt idx="117">
                  <c:v>2.1146422018348625</c:v>
                </c:pt>
                <c:pt idx="118">
                  <c:v>2.1146422018348625</c:v>
                </c:pt>
                <c:pt idx="119">
                  <c:v>2.1146422018348625</c:v>
                </c:pt>
                <c:pt idx="120">
                  <c:v>2.1146422018348625</c:v>
                </c:pt>
                <c:pt idx="121">
                  <c:v>2.1146422018348625</c:v>
                </c:pt>
                <c:pt idx="122">
                  <c:v>2.1146422018348625</c:v>
                </c:pt>
                <c:pt idx="123">
                  <c:v>2.1146422018348625</c:v>
                </c:pt>
                <c:pt idx="124">
                  <c:v>2.1146422018348625</c:v>
                </c:pt>
                <c:pt idx="125">
                  <c:v>2.1146422018348625</c:v>
                </c:pt>
                <c:pt idx="126">
                  <c:v>2.1146422018348625</c:v>
                </c:pt>
                <c:pt idx="127">
                  <c:v>2.1146422018348625</c:v>
                </c:pt>
                <c:pt idx="128">
                  <c:v>2.1146422018348625</c:v>
                </c:pt>
                <c:pt idx="129">
                  <c:v>2.1146422018348625</c:v>
                </c:pt>
                <c:pt idx="130">
                  <c:v>2.1146422018348625</c:v>
                </c:pt>
                <c:pt idx="131">
                  <c:v>2.1146422018348625</c:v>
                </c:pt>
                <c:pt idx="132">
                  <c:v>2.1146422018348625</c:v>
                </c:pt>
                <c:pt idx="133">
                  <c:v>2.1146422018348625</c:v>
                </c:pt>
                <c:pt idx="134">
                  <c:v>2.1146422018348625</c:v>
                </c:pt>
                <c:pt idx="135">
                  <c:v>2.1146422018348625</c:v>
                </c:pt>
                <c:pt idx="136">
                  <c:v>2.1146422018348625</c:v>
                </c:pt>
                <c:pt idx="137">
                  <c:v>2.1146422018348625</c:v>
                </c:pt>
                <c:pt idx="138">
                  <c:v>2.1146422018348625</c:v>
                </c:pt>
                <c:pt idx="139">
                  <c:v>2.1146422018348625</c:v>
                </c:pt>
                <c:pt idx="140">
                  <c:v>2.1146422018348625</c:v>
                </c:pt>
                <c:pt idx="141">
                  <c:v>2.1146422018348625</c:v>
                </c:pt>
                <c:pt idx="142">
                  <c:v>2.1146422018348625</c:v>
                </c:pt>
                <c:pt idx="143">
                  <c:v>2.1146422018348625</c:v>
                </c:pt>
                <c:pt idx="144">
                  <c:v>2.1146422018348625</c:v>
                </c:pt>
                <c:pt idx="145">
                  <c:v>2.1146422018348625</c:v>
                </c:pt>
                <c:pt idx="146">
                  <c:v>2.1146422018348625</c:v>
                </c:pt>
                <c:pt idx="147">
                  <c:v>2.1146422018348625</c:v>
                </c:pt>
                <c:pt idx="148">
                  <c:v>2.1146422018348625</c:v>
                </c:pt>
                <c:pt idx="149">
                  <c:v>2.1146422018348625</c:v>
                </c:pt>
                <c:pt idx="150">
                  <c:v>2.1146422018348625</c:v>
                </c:pt>
                <c:pt idx="151">
                  <c:v>2.1146422018348625</c:v>
                </c:pt>
                <c:pt idx="152">
                  <c:v>2.1146422018348625</c:v>
                </c:pt>
                <c:pt idx="153">
                  <c:v>2.1146422018348625</c:v>
                </c:pt>
                <c:pt idx="154">
                  <c:v>2.1146422018348625</c:v>
                </c:pt>
                <c:pt idx="155">
                  <c:v>2.1146422018348625</c:v>
                </c:pt>
                <c:pt idx="156">
                  <c:v>2.1146422018348625</c:v>
                </c:pt>
                <c:pt idx="157">
                  <c:v>2.1146422018348625</c:v>
                </c:pt>
                <c:pt idx="158">
                  <c:v>2.1146422018348625</c:v>
                </c:pt>
                <c:pt idx="159">
                  <c:v>2.1146422018348625</c:v>
                </c:pt>
                <c:pt idx="160">
                  <c:v>2.1146422018348625</c:v>
                </c:pt>
                <c:pt idx="161">
                  <c:v>2.1146422018348625</c:v>
                </c:pt>
                <c:pt idx="162">
                  <c:v>2.1146422018348625</c:v>
                </c:pt>
                <c:pt idx="163">
                  <c:v>2.1146422018348625</c:v>
                </c:pt>
                <c:pt idx="164">
                  <c:v>2.1146422018348625</c:v>
                </c:pt>
                <c:pt idx="165">
                  <c:v>2.1146422018348625</c:v>
                </c:pt>
                <c:pt idx="166">
                  <c:v>2.1146422018348625</c:v>
                </c:pt>
                <c:pt idx="167">
                  <c:v>2.1146422018348625</c:v>
                </c:pt>
                <c:pt idx="168">
                  <c:v>2.1146422018348625</c:v>
                </c:pt>
                <c:pt idx="169">
                  <c:v>2.1146422018348625</c:v>
                </c:pt>
                <c:pt idx="170">
                  <c:v>2.1146422018348625</c:v>
                </c:pt>
                <c:pt idx="171">
                  <c:v>2.1146422018348625</c:v>
                </c:pt>
                <c:pt idx="172">
                  <c:v>2.1146422018348625</c:v>
                </c:pt>
                <c:pt idx="173">
                  <c:v>2.1146422018348625</c:v>
                </c:pt>
                <c:pt idx="174">
                  <c:v>2.1146422018348625</c:v>
                </c:pt>
                <c:pt idx="175">
                  <c:v>2.1146422018348625</c:v>
                </c:pt>
                <c:pt idx="176">
                  <c:v>2.1146422018348625</c:v>
                </c:pt>
                <c:pt idx="177">
                  <c:v>2.1146422018348625</c:v>
                </c:pt>
                <c:pt idx="178">
                  <c:v>2.1146422018348625</c:v>
                </c:pt>
                <c:pt idx="179">
                  <c:v>2.1146422018348625</c:v>
                </c:pt>
                <c:pt idx="180">
                  <c:v>2.1146422018348625</c:v>
                </c:pt>
                <c:pt idx="181">
                  <c:v>2.1146422018348625</c:v>
                </c:pt>
                <c:pt idx="182">
                  <c:v>2.1146422018348625</c:v>
                </c:pt>
                <c:pt idx="183">
                  <c:v>2.1146422018348625</c:v>
                </c:pt>
                <c:pt idx="184">
                  <c:v>2.1146422018348625</c:v>
                </c:pt>
                <c:pt idx="185">
                  <c:v>2.1146422018348625</c:v>
                </c:pt>
                <c:pt idx="186">
                  <c:v>2.1146422018348625</c:v>
                </c:pt>
                <c:pt idx="187">
                  <c:v>2.1146422018348625</c:v>
                </c:pt>
                <c:pt idx="188">
                  <c:v>2.1146422018348625</c:v>
                </c:pt>
                <c:pt idx="189">
                  <c:v>2.1146422018348625</c:v>
                </c:pt>
                <c:pt idx="190">
                  <c:v>2.1146422018348625</c:v>
                </c:pt>
                <c:pt idx="191">
                  <c:v>2.1146422018348625</c:v>
                </c:pt>
                <c:pt idx="192">
                  <c:v>2.1146422018348625</c:v>
                </c:pt>
                <c:pt idx="193">
                  <c:v>2.1146422018348625</c:v>
                </c:pt>
                <c:pt idx="194">
                  <c:v>2.1146422018348625</c:v>
                </c:pt>
                <c:pt idx="195">
                  <c:v>2.1146422018348625</c:v>
                </c:pt>
                <c:pt idx="196">
                  <c:v>2.1146422018348625</c:v>
                </c:pt>
                <c:pt idx="197">
                  <c:v>2.1146422018348625</c:v>
                </c:pt>
                <c:pt idx="198">
                  <c:v>2.1146422018348625</c:v>
                </c:pt>
                <c:pt idx="199">
                  <c:v>2.1146422018348625</c:v>
                </c:pt>
                <c:pt idx="200">
                  <c:v>2.1146422018348625</c:v>
                </c:pt>
                <c:pt idx="201">
                  <c:v>2.1146422018348625</c:v>
                </c:pt>
                <c:pt idx="202">
                  <c:v>2.1146422018348625</c:v>
                </c:pt>
                <c:pt idx="203">
                  <c:v>2.1146422018348625</c:v>
                </c:pt>
                <c:pt idx="204">
                  <c:v>2.1146422018348625</c:v>
                </c:pt>
                <c:pt idx="205">
                  <c:v>2.1146422018348625</c:v>
                </c:pt>
                <c:pt idx="206">
                  <c:v>2.1146422018348625</c:v>
                </c:pt>
                <c:pt idx="207">
                  <c:v>2.1146422018348625</c:v>
                </c:pt>
                <c:pt idx="208">
                  <c:v>2.1146422018348625</c:v>
                </c:pt>
                <c:pt idx="209">
                  <c:v>2.1146422018348625</c:v>
                </c:pt>
                <c:pt idx="210">
                  <c:v>2.1146422018348625</c:v>
                </c:pt>
                <c:pt idx="211">
                  <c:v>2.1146422018348625</c:v>
                </c:pt>
                <c:pt idx="212">
                  <c:v>2.1146422018348625</c:v>
                </c:pt>
                <c:pt idx="213">
                  <c:v>2.1146422018348625</c:v>
                </c:pt>
                <c:pt idx="214">
                  <c:v>2.1146422018348625</c:v>
                </c:pt>
                <c:pt idx="215">
                  <c:v>2.1146422018348625</c:v>
                </c:pt>
                <c:pt idx="216">
                  <c:v>2.1146422018348625</c:v>
                </c:pt>
                <c:pt idx="217">
                  <c:v>2.1146422018348625</c:v>
                </c:pt>
                <c:pt idx="218">
                  <c:v>2.1146422018348625</c:v>
                </c:pt>
                <c:pt idx="219">
                  <c:v>2.1146422018348625</c:v>
                </c:pt>
                <c:pt idx="220">
                  <c:v>2.1146422018348625</c:v>
                </c:pt>
                <c:pt idx="221">
                  <c:v>2.1146422018348625</c:v>
                </c:pt>
                <c:pt idx="222">
                  <c:v>2.1146422018348625</c:v>
                </c:pt>
                <c:pt idx="223">
                  <c:v>2.1146422018348625</c:v>
                </c:pt>
                <c:pt idx="224">
                  <c:v>2.1146422018348625</c:v>
                </c:pt>
                <c:pt idx="225">
                  <c:v>2.1146422018348625</c:v>
                </c:pt>
                <c:pt idx="226">
                  <c:v>2.1146422018348625</c:v>
                </c:pt>
                <c:pt idx="227">
                  <c:v>2.1146422018348625</c:v>
                </c:pt>
                <c:pt idx="228">
                  <c:v>2.1146422018348625</c:v>
                </c:pt>
                <c:pt idx="229">
                  <c:v>2.1146422018348625</c:v>
                </c:pt>
                <c:pt idx="230">
                  <c:v>2.1146422018348625</c:v>
                </c:pt>
                <c:pt idx="231">
                  <c:v>2.1146422018348625</c:v>
                </c:pt>
                <c:pt idx="232">
                  <c:v>2.1146422018348625</c:v>
                </c:pt>
                <c:pt idx="233">
                  <c:v>2.1146422018348625</c:v>
                </c:pt>
                <c:pt idx="234">
                  <c:v>2.1146422018348625</c:v>
                </c:pt>
                <c:pt idx="235">
                  <c:v>2.1146422018348625</c:v>
                </c:pt>
                <c:pt idx="236">
                  <c:v>2.1146422018348625</c:v>
                </c:pt>
                <c:pt idx="237">
                  <c:v>2.1146422018348625</c:v>
                </c:pt>
                <c:pt idx="238">
                  <c:v>2.1146422018348625</c:v>
                </c:pt>
                <c:pt idx="239">
                  <c:v>2.1146422018348625</c:v>
                </c:pt>
                <c:pt idx="240">
                  <c:v>2.1146422018348625</c:v>
                </c:pt>
                <c:pt idx="241">
                  <c:v>2.1146422018348625</c:v>
                </c:pt>
                <c:pt idx="242">
                  <c:v>2.1146422018348625</c:v>
                </c:pt>
                <c:pt idx="243">
                  <c:v>2.1146422018348625</c:v>
                </c:pt>
                <c:pt idx="244">
                  <c:v>2.1146422018348625</c:v>
                </c:pt>
                <c:pt idx="245">
                  <c:v>2.1146422018348625</c:v>
                </c:pt>
                <c:pt idx="246">
                  <c:v>2.1146422018348625</c:v>
                </c:pt>
                <c:pt idx="247">
                  <c:v>2.1146422018348625</c:v>
                </c:pt>
                <c:pt idx="248">
                  <c:v>2.1146422018348625</c:v>
                </c:pt>
                <c:pt idx="249">
                  <c:v>2.1146422018348625</c:v>
                </c:pt>
                <c:pt idx="250">
                  <c:v>2.1146422018348625</c:v>
                </c:pt>
                <c:pt idx="251">
                  <c:v>2.1146422018348625</c:v>
                </c:pt>
                <c:pt idx="252">
                  <c:v>2.1146422018348625</c:v>
                </c:pt>
                <c:pt idx="253">
                  <c:v>2.1146422018348625</c:v>
                </c:pt>
                <c:pt idx="254">
                  <c:v>2.1146422018348625</c:v>
                </c:pt>
                <c:pt idx="255">
                  <c:v>2.1146422018348625</c:v>
                </c:pt>
                <c:pt idx="256">
                  <c:v>2.1146422018348625</c:v>
                </c:pt>
                <c:pt idx="257">
                  <c:v>2.1146422018348625</c:v>
                </c:pt>
                <c:pt idx="258">
                  <c:v>2.1146422018348625</c:v>
                </c:pt>
                <c:pt idx="259">
                  <c:v>2.1146422018348625</c:v>
                </c:pt>
                <c:pt idx="260">
                  <c:v>2.1146422018348625</c:v>
                </c:pt>
                <c:pt idx="261">
                  <c:v>2.1146422018348625</c:v>
                </c:pt>
                <c:pt idx="262">
                  <c:v>2.1146422018348625</c:v>
                </c:pt>
                <c:pt idx="263">
                  <c:v>2.1146422018348625</c:v>
                </c:pt>
                <c:pt idx="264">
                  <c:v>2.1146422018348625</c:v>
                </c:pt>
                <c:pt idx="265">
                  <c:v>2.1146422018348625</c:v>
                </c:pt>
                <c:pt idx="266">
                  <c:v>2.1146422018348625</c:v>
                </c:pt>
                <c:pt idx="267">
                  <c:v>2.1146422018348625</c:v>
                </c:pt>
                <c:pt idx="268">
                  <c:v>2.1146422018348625</c:v>
                </c:pt>
                <c:pt idx="269">
                  <c:v>2.1146422018348625</c:v>
                </c:pt>
                <c:pt idx="270">
                  <c:v>2.1146422018348625</c:v>
                </c:pt>
                <c:pt idx="271">
                  <c:v>2.1146422018348625</c:v>
                </c:pt>
                <c:pt idx="272">
                  <c:v>2.1146422018348625</c:v>
                </c:pt>
                <c:pt idx="273">
                  <c:v>2.1146422018348625</c:v>
                </c:pt>
                <c:pt idx="274">
                  <c:v>2.1146422018348625</c:v>
                </c:pt>
                <c:pt idx="275">
                  <c:v>2.1146422018348625</c:v>
                </c:pt>
                <c:pt idx="276">
                  <c:v>2.1146422018348625</c:v>
                </c:pt>
                <c:pt idx="277">
                  <c:v>2.1146422018348625</c:v>
                </c:pt>
                <c:pt idx="278">
                  <c:v>2.1146422018348625</c:v>
                </c:pt>
                <c:pt idx="279">
                  <c:v>2.1146422018348625</c:v>
                </c:pt>
                <c:pt idx="280">
                  <c:v>2.1146422018348625</c:v>
                </c:pt>
                <c:pt idx="281">
                  <c:v>2.1146422018348625</c:v>
                </c:pt>
                <c:pt idx="282">
                  <c:v>2.1146422018348625</c:v>
                </c:pt>
                <c:pt idx="283">
                  <c:v>2.1146422018348625</c:v>
                </c:pt>
                <c:pt idx="284">
                  <c:v>2.1146422018348625</c:v>
                </c:pt>
                <c:pt idx="285">
                  <c:v>2.1146422018348625</c:v>
                </c:pt>
                <c:pt idx="286">
                  <c:v>2.1146422018348625</c:v>
                </c:pt>
                <c:pt idx="287">
                  <c:v>2.1146422018348625</c:v>
                </c:pt>
                <c:pt idx="288">
                  <c:v>2.1146422018348625</c:v>
                </c:pt>
                <c:pt idx="289">
                  <c:v>2.1146422018348625</c:v>
                </c:pt>
                <c:pt idx="290">
                  <c:v>2.1146422018348625</c:v>
                </c:pt>
                <c:pt idx="291">
                  <c:v>2.1146422018348625</c:v>
                </c:pt>
                <c:pt idx="292">
                  <c:v>2.1146422018348625</c:v>
                </c:pt>
                <c:pt idx="293">
                  <c:v>2.1146422018348625</c:v>
                </c:pt>
                <c:pt idx="294">
                  <c:v>2.1146422018348625</c:v>
                </c:pt>
                <c:pt idx="295">
                  <c:v>2.1146422018348625</c:v>
                </c:pt>
                <c:pt idx="296">
                  <c:v>2.1146422018348625</c:v>
                </c:pt>
                <c:pt idx="297">
                  <c:v>2.1146422018348625</c:v>
                </c:pt>
                <c:pt idx="298">
                  <c:v>2.1146422018348625</c:v>
                </c:pt>
                <c:pt idx="299">
                  <c:v>2.1146422018348625</c:v>
                </c:pt>
                <c:pt idx="300">
                  <c:v>2.1146422018348625</c:v>
                </c:pt>
                <c:pt idx="301">
                  <c:v>2.1146422018348625</c:v>
                </c:pt>
                <c:pt idx="302">
                  <c:v>2.1146422018348625</c:v>
                </c:pt>
                <c:pt idx="303">
                  <c:v>2.1146422018348625</c:v>
                </c:pt>
                <c:pt idx="304">
                  <c:v>2.1146422018348625</c:v>
                </c:pt>
                <c:pt idx="305">
                  <c:v>2.1146422018348625</c:v>
                </c:pt>
                <c:pt idx="306">
                  <c:v>2.1146422018348625</c:v>
                </c:pt>
                <c:pt idx="307">
                  <c:v>2.1146422018348625</c:v>
                </c:pt>
                <c:pt idx="308">
                  <c:v>2.1146422018348625</c:v>
                </c:pt>
                <c:pt idx="309">
                  <c:v>2.1146422018348625</c:v>
                </c:pt>
                <c:pt idx="310">
                  <c:v>2.1146422018348625</c:v>
                </c:pt>
                <c:pt idx="311">
                  <c:v>2.1146422018348625</c:v>
                </c:pt>
                <c:pt idx="312">
                  <c:v>2.1146422018348625</c:v>
                </c:pt>
                <c:pt idx="313">
                  <c:v>2.1146422018348625</c:v>
                </c:pt>
                <c:pt idx="314">
                  <c:v>2.1146422018348625</c:v>
                </c:pt>
                <c:pt idx="315">
                  <c:v>2.1146422018348625</c:v>
                </c:pt>
                <c:pt idx="316">
                  <c:v>2.1146422018348625</c:v>
                </c:pt>
                <c:pt idx="317">
                  <c:v>2.1146422018348625</c:v>
                </c:pt>
                <c:pt idx="318">
                  <c:v>2.1146422018348625</c:v>
                </c:pt>
                <c:pt idx="319">
                  <c:v>2.1146422018348625</c:v>
                </c:pt>
                <c:pt idx="320">
                  <c:v>2.1146422018348625</c:v>
                </c:pt>
                <c:pt idx="321">
                  <c:v>2.1146422018348625</c:v>
                </c:pt>
                <c:pt idx="322">
                  <c:v>2.1146422018348625</c:v>
                </c:pt>
                <c:pt idx="323">
                  <c:v>2.1146422018348625</c:v>
                </c:pt>
                <c:pt idx="324">
                  <c:v>2.1146422018348625</c:v>
                </c:pt>
                <c:pt idx="325">
                  <c:v>2.1146422018348625</c:v>
                </c:pt>
                <c:pt idx="326">
                  <c:v>2.1146422018348625</c:v>
                </c:pt>
                <c:pt idx="327">
                  <c:v>2.1146422018348625</c:v>
                </c:pt>
                <c:pt idx="328">
                  <c:v>2.1146422018348625</c:v>
                </c:pt>
                <c:pt idx="329">
                  <c:v>2.1146422018348625</c:v>
                </c:pt>
                <c:pt idx="330">
                  <c:v>2.1146422018348625</c:v>
                </c:pt>
                <c:pt idx="331">
                  <c:v>2.1146422018348625</c:v>
                </c:pt>
                <c:pt idx="332">
                  <c:v>2.1146422018348625</c:v>
                </c:pt>
                <c:pt idx="333">
                  <c:v>2.1146422018348625</c:v>
                </c:pt>
                <c:pt idx="334">
                  <c:v>2.1146422018348625</c:v>
                </c:pt>
                <c:pt idx="335">
                  <c:v>2.1146422018348625</c:v>
                </c:pt>
                <c:pt idx="336">
                  <c:v>2.1146422018348625</c:v>
                </c:pt>
                <c:pt idx="337">
                  <c:v>2.1146422018348625</c:v>
                </c:pt>
                <c:pt idx="338">
                  <c:v>2.1146422018348625</c:v>
                </c:pt>
                <c:pt idx="339">
                  <c:v>2.1146422018348625</c:v>
                </c:pt>
                <c:pt idx="340">
                  <c:v>2.1146422018348625</c:v>
                </c:pt>
                <c:pt idx="341">
                  <c:v>2.1146422018348625</c:v>
                </c:pt>
                <c:pt idx="342">
                  <c:v>2.1146422018348625</c:v>
                </c:pt>
                <c:pt idx="343">
                  <c:v>2.1146422018348625</c:v>
                </c:pt>
                <c:pt idx="344">
                  <c:v>2.1146422018348625</c:v>
                </c:pt>
                <c:pt idx="345">
                  <c:v>2.1146422018348625</c:v>
                </c:pt>
                <c:pt idx="346">
                  <c:v>2.1146422018348625</c:v>
                </c:pt>
                <c:pt idx="347">
                  <c:v>2.1146422018348625</c:v>
                </c:pt>
                <c:pt idx="348">
                  <c:v>2.1146422018348625</c:v>
                </c:pt>
                <c:pt idx="349">
                  <c:v>2.1146422018348625</c:v>
                </c:pt>
                <c:pt idx="350">
                  <c:v>2.1146422018348625</c:v>
                </c:pt>
                <c:pt idx="351">
                  <c:v>2.1146422018348625</c:v>
                </c:pt>
                <c:pt idx="352">
                  <c:v>2.1146422018348625</c:v>
                </c:pt>
                <c:pt idx="353">
                  <c:v>2.1146422018348625</c:v>
                </c:pt>
                <c:pt idx="354">
                  <c:v>2.1146422018348625</c:v>
                </c:pt>
                <c:pt idx="355">
                  <c:v>2.1146422018348625</c:v>
                </c:pt>
                <c:pt idx="356">
                  <c:v>2.1146422018348625</c:v>
                </c:pt>
                <c:pt idx="357">
                  <c:v>2.1146422018348625</c:v>
                </c:pt>
                <c:pt idx="358">
                  <c:v>2.1146422018348625</c:v>
                </c:pt>
                <c:pt idx="359">
                  <c:v>2.1146422018348625</c:v>
                </c:pt>
                <c:pt idx="360">
                  <c:v>2.1146422018348625</c:v>
                </c:pt>
                <c:pt idx="361">
                  <c:v>2.1146422018348625</c:v>
                </c:pt>
                <c:pt idx="362">
                  <c:v>2.1146422018348625</c:v>
                </c:pt>
                <c:pt idx="363">
                  <c:v>2.1146422018348625</c:v>
                </c:pt>
                <c:pt idx="364">
                  <c:v>2.1146422018348625</c:v>
                </c:pt>
                <c:pt idx="365">
                  <c:v>2.1146422018348625</c:v>
                </c:pt>
                <c:pt idx="366">
                  <c:v>2.1146422018348625</c:v>
                </c:pt>
                <c:pt idx="367">
                  <c:v>2.1146422018348625</c:v>
                </c:pt>
                <c:pt idx="368">
                  <c:v>2.1146422018348625</c:v>
                </c:pt>
                <c:pt idx="369">
                  <c:v>2.1146422018348625</c:v>
                </c:pt>
                <c:pt idx="370">
                  <c:v>2.1146422018348625</c:v>
                </c:pt>
                <c:pt idx="371">
                  <c:v>2.1146422018348625</c:v>
                </c:pt>
                <c:pt idx="372">
                  <c:v>2.1146422018348625</c:v>
                </c:pt>
                <c:pt idx="373">
                  <c:v>2.1146422018348625</c:v>
                </c:pt>
                <c:pt idx="374">
                  <c:v>2.1146422018348625</c:v>
                </c:pt>
                <c:pt idx="375">
                  <c:v>2.1146422018348625</c:v>
                </c:pt>
                <c:pt idx="376">
                  <c:v>2.1146422018348625</c:v>
                </c:pt>
                <c:pt idx="377">
                  <c:v>2.1146422018348625</c:v>
                </c:pt>
                <c:pt idx="378">
                  <c:v>2.1146422018348625</c:v>
                </c:pt>
                <c:pt idx="379">
                  <c:v>2.1146422018348625</c:v>
                </c:pt>
                <c:pt idx="380">
                  <c:v>2.1146422018348625</c:v>
                </c:pt>
                <c:pt idx="381">
                  <c:v>2.1146422018348625</c:v>
                </c:pt>
                <c:pt idx="382">
                  <c:v>2.1146422018348625</c:v>
                </c:pt>
                <c:pt idx="383">
                  <c:v>2.1146422018348625</c:v>
                </c:pt>
                <c:pt idx="384">
                  <c:v>2.1146422018348625</c:v>
                </c:pt>
                <c:pt idx="385">
                  <c:v>2.1146422018348625</c:v>
                </c:pt>
                <c:pt idx="386">
                  <c:v>2.1146422018348625</c:v>
                </c:pt>
                <c:pt idx="387">
                  <c:v>2.1146422018348625</c:v>
                </c:pt>
                <c:pt idx="388">
                  <c:v>2.1146422018348625</c:v>
                </c:pt>
                <c:pt idx="389">
                  <c:v>2.1146422018348625</c:v>
                </c:pt>
                <c:pt idx="390">
                  <c:v>2.1146422018348625</c:v>
                </c:pt>
                <c:pt idx="391">
                  <c:v>2.1146422018348625</c:v>
                </c:pt>
                <c:pt idx="392">
                  <c:v>2.1146422018348625</c:v>
                </c:pt>
                <c:pt idx="393">
                  <c:v>2.1146422018348625</c:v>
                </c:pt>
                <c:pt idx="394">
                  <c:v>2.1146422018348625</c:v>
                </c:pt>
                <c:pt idx="395">
                  <c:v>2.1146422018348625</c:v>
                </c:pt>
                <c:pt idx="396">
                  <c:v>2.1146422018348625</c:v>
                </c:pt>
                <c:pt idx="397">
                  <c:v>2.1146422018348625</c:v>
                </c:pt>
                <c:pt idx="398">
                  <c:v>2.1146422018348625</c:v>
                </c:pt>
                <c:pt idx="399">
                  <c:v>2.1146422018348625</c:v>
                </c:pt>
                <c:pt idx="400">
                  <c:v>2.1146422018348625</c:v>
                </c:pt>
                <c:pt idx="401">
                  <c:v>2.1146422018348625</c:v>
                </c:pt>
                <c:pt idx="402">
                  <c:v>2.1146422018348625</c:v>
                </c:pt>
                <c:pt idx="403">
                  <c:v>2.1146422018348625</c:v>
                </c:pt>
                <c:pt idx="404">
                  <c:v>2.1146422018348625</c:v>
                </c:pt>
                <c:pt idx="405">
                  <c:v>2.1146422018348625</c:v>
                </c:pt>
                <c:pt idx="406">
                  <c:v>2.1146422018348625</c:v>
                </c:pt>
                <c:pt idx="407">
                  <c:v>2.1146422018348625</c:v>
                </c:pt>
                <c:pt idx="408">
                  <c:v>2.1146422018348625</c:v>
                </c:pt>
                <c:pt idx="409">
                  <c:v>2.1146422018348625</c:v>
                </c:pt>
                <c:pt idx="410">
                  <c:v>2.1146422018348625</c:v>
                </c:pt>
                <c:pt idx="411">
                  <c:v>2.1146422018348625</c:v>
                </c:pt>
                <c:pt idx="412">
                  <c:v>2.1146422018348625</c:v>
                </c:pt>
                <c:pt idx="413">
                  <c:v>2.1146422018348625</c:v>
                </c:pt>
                <c:pt idx="414">
                  <c:v>2.1146422018348625</c:v>
                </c:pt>
                <c:pt idx="415">
                  <c:v>2.1146422018348625</c:v>
                </c:pt>
                <c:pt idx="416">
                  <c:v>2.1146422018348625</c:v>
                </c:pt>
                <c:pt idx="417">
                  <c:v>2.1146422018348625</c:v>
                </c:pt>
                <c:pt idx="418">
                  <c:v>2.1146422018348625</c:v>
                </c:pt>
                <c:pt idx="419">
                  <c:v>2.1146422018348625</c:v>
                </c:pt>
                <c:pt idx="420">
                  <c:v>2.1146422018348625</c:v>
                </c:pt>
                <c:pt idx="421">
                  <c:v>2.1146422018348625</c:v>
                </c:pt>
                <c:pt idx="422">
                  <c:v>2.1146422018348625</c:v>
                </c:pt>
                <c:pt idx="423">
                  <c:v>2.1146422018348625</c:v>
                </c:pt>
                <c:pt idx="424">
                  <c:v>2.1146422018348625</c:v>
                </c:pt>
                <c:pt idx="425">
                  <c:v>2.1146422018348625</c:v>
                </c:pt>
                <c:pt idx="426">
                  <c:v>2.1146422018348625</c:v>
                </c:pt>
                <c:pt idx="427">
                  <c:v>2.1146422018348625</c:v>
                </c:pt>
                <c:pt idx="428">
                  <c:v>2.1146422018348625</c:v>
                </c:pt>
                <c:pt idx="429">
                  <c:v>2.1146422018348625</c:v>
                </c:pt>
                <c:pt idx="430">
                  <c:v>2.1146422018348625</c:v>
                </c:pt>
                <c:pt idx="431">
                  <c:v>2.1146422018348625</c:v>
                </c:pt>
                <c:pt idx="432">
                  <c:v>2.1146422018348625</c:v>
                </c:pt>
                <c:pt idx="433">
                  <c:v>2.1146422018348625</c:v>
                </c:pt>
                <c:pt idx="434">
                  <c:v>2.1146422018348625</c:v>
                </c:pt>
                <c:pt idx="435">
                  <c:v>2.1146422018348625</c:v>
                </c:pt>
                <c:pt idx="436">
                  <c:v>2.1146422018348625</c:v>
                </c:pt>
                <c:pt idx="437">
                  <c:v>2.1146422018348625</c:v>
                </c:pt>
                <c:pt idx="438">
                  <c:v>2.1146422018348625</c:v>
                </c:pt>
                <c:pt idx="439">
                  <c:v>2.1146422018348625</c:v>
                </c:pt>
                <c:pt idx="440">
                  <c:v>2.1146422018348625</c:v>
                </c:pt>
                <c:pt idx="441">
                  <c:v>2.1146422018348625</c:v>
                </c:pt>
                <c:pt idx="442">
                  <c:v>2.1146422018348625</c:v>
                </c:pt>
                <c:pt idx="443">
                  <c:v>2.1146422018348625</c:v>
                </c:pt>
                <c:pt idx="444">
                  <c:v>2.1146422018348625</c:v>
                </c:pt>
                <c:pt idx="445">
                  <c:v>2.1146422018348625</c:v>
                </c:pt>
                <c:pt idx="446">
                  <c:v>2.1146422018348625</c:v>
                </c:pt>
                <c:pt idx="447">
                  <c:v>2.1146422018348625</c:v>
                </c:pt>
                <c:pt idx="448">
                  <c:v>2.1146422018348625</c:v>
                </c:pt>
                <c:pt idx="449">
                  <c:v>2.1146422018348625</c:v>
                </c:pt>
                <c:pt idx="450">
                  <c:v>2.1146422018348625</c:v>
                </c:pt>
                <c:pt idx="451">
                  <c:v>2.1146422018348625</c:v>
                </c:pt>
                <c:pt idx="452">
                  <c:v>2.1146422018348625</c:v>
                </c:pt>
                <c:pt idx="453">
                  <c:v>2.1146422018348625</c:v>
                </c:pt>
                <c:pt idx="454">
                  <c:v>2.1146422018348625</c:v>
                </c:pt>
                <c:pt idx="455">
                  <c:v>2.1146422018348625</c:v>
                </c:pt>
                <c:pt idx="456">
                  <c:v>2.1146422018348625</c:v>
                </c:pt>
                <c:pt idx="457">
                  <c:v>2.1146422018348625</c:v>
                </c:pt>
                <c:pt idx="458">
                  <c:v>2.1146422018348625</c:v>
                </c:pt>
                <c:pt idx="459">
                  <c:v>2.1146422018348625</c:v>
                </c:pt>
                <c:pt idx="460">
                  <c:v>2.1146422018348625</c:v>
                </c:pt>
                <c:pt idx="461">
                  <c:v>2.1146422018348625</c:v>
                </c:pt>
                <c:pt idx="462">
                  <c:v>2.1146422018348625</c:v>
                </c:pt>
                <c:pt idx="463">
                  <c:v>2.1146422018348625</c:v>
                </c:pt>
                <c:pt idx="464">
                  <c:v>2.1146422018348625</c:v>
                </c:pt>
                <c:pt idx="465">
                  <c:v>2.1146422018348625</c:v>
                </c:pt>
                <c:pt idx="466">
                  <c:v>2.1146422018348625</c:v>
                </c:pt>
                <c:pt idx="467">
                  <c:v>2.1146422018348625</c:v>
                </c:pt>
                <c:pt idx="468">
                  <c:v>2.1146422018348625</c:v>
                </c:pt>
                <c:pt idx="469">
                  <c:v>2.1146422018348625</c:v>
                </c:pt>
                <c:pt idx="470">
                  <c:v>2.1146422018348625</c:v>
                </c:pt>
                <c:pt idx="471">
                  <c:v>2.1146422018348625</c:v>
                </c:pt>
                <c:pt idx="472">
                  <c:v>2.1146422018348625</c:v>
                </c:pt>
                <c:pt idx="473">
                  <c:v>2.1146422018348625</c:v>
                </c:pt>
                <c:pt idx="474">
                  <c:v>2.1146422018348625</c:v>
                </c:pt>
                <c:pt idx="475">
                  <c:v>2.1146422018348625</c:v>
                </c:pt>
                <c:pt idx="476">
                  <c:v>2.1146422018348625</c:v>
                </c:pt>
                <c:pt idx="477">
                  <c:v>2.1146422018348625</c:v>
                </c:pt>
                <c:pt idx="478">
                  <c:v>2.1146422018348625</c:v>
                </c:pt>
                <c:pt idx="479">
                  <c:v>2.1146422018348625</c:v>
                </c:pt>
                <c:pt idx="480">
                  <c:v>2.1146422018348625</c:v>
                </c:pt>
                <c:pt idx="481">
                  <c:v>2.1146422018348625</c:v>
                </c:pt>
                <c:pt idx="482">
                  <c:v>2.1146422018348625</c:v>
                </c:pt>
                <c:pt idx="483">
                  <c:v>2.1146422018348625</c:v>
                </c:pt>
                <c:pt idx="484">
                  <c:v>2.1146422018348625</c:v>
                </c:pt>
                <c:pt idx="485">
                  <c:v>2.1146422018348625</c:v>
                </c:pt>
                <c:pt idx="486">
                  <c:v>2.1146422018348625</c:v>
                </c:pt>
                <c:pt idx="487">
                  <c:v>2.1146422018348625</c:v>
                </c:pt>
                <c:pt idx="488">
                  <c:v>2.1146422018348625</c:v>
                </c:pt>
                <c:pt idx="489">
                  <c:v>2.1146422018348625</c:v>
                </c:pt>
                <c:pt idx="490">
                  <c:v>2.1146422018348625</c:v>
                </c:pt>
                <c:pt idx="491">
                  <c:v>2.1146422018348625</c:v>
                </c:pt>
                <c:pt idx="492">
                  <c:v>2.1146422018348625</c:v>
                </c:pt>
                <c:pt idx="493">
                  <c:v>2.1146422018348625</c:v>
                </c:pt>
                <c:pt idx="494">
                  <c:v>2.1146422018348625</c:v>
                </c:pt>
                <c:pt idx="495">
                  <c:v>2.1146422018348625</c:v>
                </c:pt>
                <c:pt idx="496">
                  <c:v>2.1146422018348625</c:v>
                </c:pt>
                <c:pt idx="497">
                  <c:v>2.1146422018348625</c:v>
                </c:pt>
                <c:pt idx="498">
                  <c:v>2.1146422018348625</c:v>
                </c:pt>
                <c:pt idx="499">
                  <c:v>2.1146422018348625</c:v>
                </c:pt>
                <c:pt idx="500">
                  <c:v>2.1146422018348625</c:v>
                </c:pt>
                <c:pt idx="501">
                  <c:v>2.1146422018348625</c:v>
                </c:pt>
                <c:pt idx="502">
                  <c:v>2.1146422018348625</c:v>
                </c:pt>
                <c:pt idx="503">
                  <c:v>2.1146422018348625</c:v>
                </c:pt>
                <c:pt idx="504">
                  <c:v>2.1146422018348625</c:v>
                </c:pt>
                <c:pt idx="505">
                  <c:v>2.1146422018348625</c:v>
                </c:pt>
                <c:pt idx="506">
                  <c:v>2.1146422018348625</c:v>
                </c:pt>
                <c:pt idx="507">
                  <c:v>2.1146422018348625</c:v>
                </c:pt>
                <c:pt idx="508">
                  <c:v>2.1146422018348625</c:v>
                </c:pt>
                <c:pt idx="509">
                  <c:v>2.1146422018348625</c:v>
                </c:pt>
                <c:pt idx="510">
                  <c:v>2.1146422018348625</c:v>
                </c:pt>
                <c:pt idx="511">
                  <c:v>2.1146422018348625</c:v>
                </c:pt>
                <c:pt idx="512">
                  <c:v>2.1146422018348625</c:v>
                </c:pt>
                <c:pt idx="513">
                  <c:v>2.1146422018348625</c:v>
                </c:pt>
                <c:pt idx="514">
                  <c:v>2.1146422018348625</c:v>
                </c:pt>
                <c:pt idx="515">
                  <c:v>2.1146422018348625</c:v>
                </c:pt>
                <c:pt idx="516">
                  <c:v>2.1146422018348625</c:v>
                </c:pt>
                <c:pt idx="517">
                  <c:v>2.1146422018348625</c:v>
                </c:pt>
                <c:pt idx="518">
                  <c:v>2.1146422018348625</c:v>
                </c:pt>
                <c:pt idx="519">
                  <c:v>2.1146422018348625</c:v>
                </c:pt>
                <c:pt idx="520">
                  <c:v>2.1146422018348625</c:v>
                </c:pt>
                <c:pt idx="521">
                  <c:v>2.1146422018348625</c:v>
                </c:pt>
                <c:pt idx="522">
                  <c:v>2.1146422018348625</c:v>
                </c:pt>
                <c:pt idx="523">
                  <c:v>2.1146422018348625</c:v>
                </c:pt>
                <c:pt idx="524">
                  <c:v>2.1146422018348625</c:v>
                </c:pt>
                <c:pt idx="525">
                  <c:v>2.1146422018348625</c:v>
                </c:pt>
                <c:pt idx="526">
                  <c:v>2.1146422018348625</c:v>
                </c:pt>
                <c:pt idx="527">
                  <c:v>2.1146422018348625</c:v>
                </c:pt>
                <c:pt idx="528">
                  <c:v>2.1146422018348625</c:v>
                </c:pt>
                <c:pt idx="529">
                  <c:v>2.1146422018348625</c:v>
                </c:pt>
                <c:pt idx="530">
                  <c:v>2.1146422018348625</c:v>
                </c:pt>
                <c:pt idx="531">
                  <c:v>2.1146422018348625</c:v>
                </c:pt>
                <c:pt idx="532">
                  <c:v>2.1146422018348625</c:v>
                </c:pt>
                <c:pt idx="533">
                  <c:v>2.1146422018348625</c:v>
                </c:pt>
                <c:pt idx="534">
                  <c:v>2.1146422018348625</c:v>
                </c:pt>
                <c:pt idx="535">
                  <c:v>2.1146422018348625</c:v>
                </c:pt>
                <c:pt idx="536">
                  <c:v>2.1146422018348625</c:v>
                </c:pt>
                <c:pt idx="537">
                  <c:v>2.1146422018348625</c:v>
                </c:pt>
                <c:pt idx="538">
                  <c:v>2.1146422018348625</c:v>
                </c:pt>
                <c:pt idx="539">
                  <c:v>2.1146422018348625</c:v>
                </c:pt>
                <c:pt idx="540">
                  <c:v>2.1146422018348625</c:v>
                </c:pt>
                <c:pt idx="541">
                  <c:v>2.1146422018348625</c:v>
                </c:pt>
                <c:pt idx="542">
                  <c:v>2.1146422018348625</c:v>
                </c:pt>
                <c:pt idx="543">
                  <c:v>2.1146422018348625</c:v>
                </c:pt>
                <c:pt idx="544">
                  <c:v>2.1146422018348625</c:v>
                </c:pt>
                <c:pt idx="545">
                  <c:v>2.1146422018348625</c:v>
                </c:pt>
                <c:pt idx="546">
                  <c:v>2.1146422018348625</c:v>
                </c:pt>
                <c:pt idx="547">
                  <c:v>2.1146422018348625</c:v>
                </c:pt>
                <c:pt idx="548">
                  <c:v>2.1146422018348625</c:v>
                </c:pt>
                <c:pt idx="549">
                  <c:v>2.1146422018348625</c:v>
                </c:pt>
                <c:pt idx="550">
                  <c:v>2.1146422018348625</c:v>
                </c:pt>
                <c:pt idx="551">
                  <c:v>2.1146422018348625</c:v>
                </c:pt>
                <c:pt idx="552">
                  <c:v>2.1146422018348625</c:v>
                </c:pt>
                <c:pt idx="553">
                  <c:v>2.1146422018348625</c:v>
                </c:pt>
                <c:pt idx="554">
                  <c:v>2.1146422018348625</c:v>
                </c:pt>
                <c:pt idx="555">
                  <c:v>2.1146422018348625</c:v>
                </c:pt>
                <c:pt idx="556">
                  <c:v>2.1146422018348625</c:v>
                </c:pt>
                <c:pt idx="557">
                  <c:v>2.1146422018348625</c:v>
                </c:pt>
                <c:pt idx="558">
                  <c:v>2.1146422018348625</c:v>
                </c:pt>
                <c:pt idx="559">
                  <c:v>2.1146422018348625</c:v>
                </c:pt>
                <c:pt idx="560">
                  <c:v>2.1146422018348625</c:v>
                </c:pt>
                <c:pt idx="561">
                  <c:v>2.1146422018348625</c:v>
                </c:pt>
                <c:pt idx="562">
                  <c:v>2.1146422018348625</c:v>
                </c:pt>
                <c:pt idx="563">
                  <c:v>2.1146422018348625</c:v>
                </c:pt>
                <c:pt idx="564">
                  <c:v>2.1146422018348625</c:v>
                </c:pt>
                <c:pt idx="565">
                  <c:v>2.1146422018348625</c:v>
                </c:pt>
                <c:pt idx="566">
                  <c:v>2.1146422018348625</c:v>
                </c:pt>
                <c:pt idx="567">
                  <c:v>2.1146422018348625</c:v>
                </c:pt>
                <c:pt idx="568">
                  <c:v>2.1146422018348625</c:v>
                </c:pt>
                <c:pt idx="569">
                  <c:v>2.1146422018348625</c:v>
                </c:pt>
                <c:pt idx="570">
                  <c:v>2.1146422018348625</c:v>
                </c:pt>
                <c:pt idx="571">
                  <c:v>2.1146422018348625</c:v>
                </c:pt>
                <c:pt idx="572">
                  <c:v>2.1146422018348625</c:v>
                </c:pt>
                <c:pt idx="573">
                  <c:v>2.1146422018348625</c:v>
                </c:pt>
                <c:pt idx="574">
                  <c:v>2.1146422018348625</c:v>
                </c:pt>
                <c:pt idx="575">
                  <c:v>2.1146422018348625</c:v>
                </c:pt>
                <c:pt idx="576">
                  <c:v>2.1146422018348625</c:v>
                </c:pt>
                <c:pt idx="577">
                  <c:v>2.1146422018348625</c:v>
                </c:pt>
                <c:pt idx="578">
                  <c:v>2.1146422018348625</c:v>
                </c:pt>
                <c:pt idx="579">
                  <c:v>2.1146422018348625</c:v>
                </c:pt>
                <c:pt idx="580">
                  <c:v>2.1146422018348625</c:v>
                </c:pt>
                <c:pt idx="581">
                  <c:v>2.1146422018348625</c:v>
                </c:pt>
                <c:pt idx="582">
                  <c:v>2.1146422018348625</c:v>
                </c:pt>
                <c:pt idx="583">
                  <c:v>2.1146422018348625</c:v>
                </c:pt>
                <c:pt idx="584">
                  <c:v>2.1146422018348625</c:v>
                </c:pt>
                <c:pt idx="585">
                  <c:v>2.1146422018348625</c:v>
                </c:pt>
                <c:pt idx="586">
                  <c:v>2.1146422018348625</c:v>
                </c:pt>
                <c:pt idx="587">
                  <c:v>2.1146422018348625</c:v>
                </c:pt>
                <c:pt idx="588">
                  <c:v>2.1146422018348625</c:v>
                </c:pt>
                <c:pt idx="589">
                  <c:v>2.1146422018348625</c:v>
                </c:pt>
                <c:pt idx="590">
                  <c:v>2.1146422018348625</c:v>
                </c:pt>
                <c:pt idx="591">
                  <c:v>2.1146422018348625</c:v>
                </c:pt>
                <c:pt idx="592">
                  <c:v>2.1146422018348625</c:v>
                </c:pt>
                <c:pt idx="593">
                  <c:v>2.1146422018348625</c:v>
                </c:pt>
                <c:pt idx="594">
                  <c:v>2.1146422018348625</c:v>
                </c:pt>
                <c:pt idx="595">
                  <c:v>2.1146422018348625</c:v>
                </c:pt>
                <c:pt idx="596">
                  <c:v>2.1146422018348625</c:v>
                </c:pt>
                <c:pt idx="597">
                  <c:v>2.1146422018348625</c:v>
                </c:pt>
                <c:pt idx="598">
                  <c:v>2.1146422018348625</c:v>
                </c:pt>
                <c:pt idx="599">
                  <c:v>2.1146422018348625</c:v>
                </c:pt>
                <c:pt idx="600">
                  <c:v>2.1146422018348625</c:v>
                </c:pt>
                <c:pt idx="601">
                  <c:v>2.1146422018348625</c:v>
                </c:pt>
                <c:pt idx="602">
                  <c:v>2.1146422018348625</c:v>
                </c:pt>
                <c:pt idx="603">
                  <c:v>2.1146422018348625</c:v>
                </c:pt>
                <c:pt idx="604">
                  <c:v>2.1146422018348625</c:v>
                </c:pt>
                <c:pt idx="605">
                  <c:v>2.1146422018348625</c:v>
                </c:pt>
                <c:pt idx="606">
                  <c:v>2.1146422018348625</c:v>
                </c:pt>
                <c:pt idx="607">
                  <c:v>2.1146422018348625</c:v>
                </c:pt>
                <c:pt idx="608">
                  <c:v>2.1146422018348625</c:v>
                </c:pt>
                <c:pt idx="609">
                  <c:v>2.1146422018348625</c:v>
                </c:pt>
                <c:pt idx="610">
                  <c:v>2.1146422018348625</c:v>
                </c:pt>
                <c:pt idx="611">
                  <c:v>2.1146422018348625</c:v>
                </c:pt>
                <c:pt idx="612">
                  <c:v>2.1146422018348625</c:v>
                </c:pt>
                <c:pt idx="613">
                  <c:v>2.1146422018348625</c:v>
                </c:pt>
                <c:pt idx="614">
                  <c:v>2.1146422018348625</c:v>
                </c:pt>
                <c:pt idx="615">
                  <c:v>2.1146422018348625</c:v>
                </c:pt>
                <c:pt idx="616">
                  <c:v>2.1146422018348625</c:v>
                </c:pt>
                <c:pt idx="617">
                  <c:v>2.1146422018348625</c:v>
                </c:pt>
                <c:pt idx="618">
                  <c:v>2.1146422018348625</c:v>
                </c:pt>
                <c:pt idx="619">
                  <c:v>2.1146422018348625</c:v>
                </c:pt>
                <c:pt idx="620">
                  <c:v>2.1146422018348625</c:v>
                </c:pt>
                <c:pt idx="621">
                  <c:v>2.1146422018348625</c:v>
                </c:pt>
                <c:pt idx="622">
                  <c:v>2.1146422018348625</c:v>
                </c:pt>
                <c:pt idx="623">
                  <c:v>2.1146422018348625</c:v>
                </c:pt>
                <c:pt idx="624">
                  <c:v>2.1146422018348625</c:v>
                </c:pt>
                <c:pt idx="625">
                  <c:v>2.1146422018348625</c:v>
                </c:pt>
                <c:pt idx="626">
                  <c:v>2.1146422018348625</c:v>
                </c:pt>
                <c:pt idx="627">
                  <c:v>2.1146422018348625</c:v>
                </c:pt>
                <c:pt idx="628">
                  <c:v>2.1146422018348625</c:v>
                </c:pt>
                <c:pt idx="629">
                  <c:v>2.1146422018348625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7-4C70-9EA4-1CFBD8F9C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129552"/>
        <c:axId val="191973584"/>
      </c:lineChart>
      <c:catAx>
        <c:axId val="10301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3584"/>
        <c:crosses val="autoZero"/>
        <c:auto val="1"/>
        <c:lblAlgn val="ctr"/>
        <c:lblOffset val="100"/>
        <c:noMultiLvlLbl val="0"/>
      </c:catAx>
      <c:valAx>
        <c:axId val="1919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Лб5!$G$17</c:f>
              <c:strCache>
                <c:ptCount val="1"/>
                <c:pt idx="0">
                  <c:v>F'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Лб5!$P$18:$P$647</c:f>
              <c:numCache>
                <c:formatCode>General</c:formatCode>
                <c:ptCount val="630"/>
                <c:pt idx="0">
                  <c:v>273.27155643302751</c:v>
                </c:pt>
                <c:pt idx="1">
                  <c:v>286.55787993345797</c:v>
                </c:pt>
                <c:pt idx="2">
                  <c:v>299.84287479826321</c:v>
                </c:pt>
                <c:pt idx="3">
                  <c:v>313.12521252464234</c:v>
                </c:pt>
                <c:pt idx="4">
                  <c:v>326.40356487550628</c:v>
                </c:pt>
                <c:pt idx="5">
                  <c:v>339.67660401229978</c:v>
                </c:pt>
                <c:pt idx="6">
                  <c:v>352.94300262778489</c:v>
                </c:pt>
                <c:pt idx="7">
                  <c:v>366.20143407877038</c:v>
                </c:pt>
                <c:pt idx="8">
                  <c:v>379.45057251877432</c:v>
                </c:pt>
                <c:pt idx="9">
                  <c:v>392.68909303060843</c:v>
                </c:pt>
                <c:pt idx="10">
                  <c:v>405.91567175886871</c:v>
                </c:pt>
                <c:pt idx="11">
                  <c:v>419.12898604231924</c:v>
                </c:pt>
                <c:pt idx="12">
                  <c:v>432.32771454615727</c:v>
                </c:pt>
                <c:pt idx="13">
                  <c:v>445.51053739414652</c:v>
                </c:pt>
                <c:pt idx="14">
                  <c:v>458.67613630060248</c:v>
                </c:pt>
                <c:pt idx="15">
                  <c:v>471.82319470222058</c:v>
                </c:pt>
                <c:pt idx="16">
                  <c:v>484.95039788973156</c:v>
                </c:pt>
                <c:pt idx="17">
                  <c:v>498.05643313937082</c:v>
                </c:pt>
                <c:pt idx="18">
                  <c:v>511.1399898441498</c:v>
                </c:pt>
                <c:pt idx="19">
                  <c:v>524.19975964491584</c:v>
                </c:pt>
                <c:pt idx="20">
                  <c:v>537.23443656118684</c:v>
                </c:pt>
                <c:pt idx="21">
                  <c:v>550.24271712174823</c:v>
                </c:pt>
                <c:pt idx="22">
                  <c:v>563.22330049499919</c:v>
                </c:pt>
                <c:pt idx="23">
                  <c:v>576.17488861903405</c:v>
                </c:pt>
                <c:pt idx="24">
                  <c:v>589.09618633144851</c:v>
                </c:pt>
                <c:pt idx="25">
                  <c:v>601.98590149885399</c:v>
                </c:pt>
                <c:pt idx="26">
                  <c:v>614.84274514608978</c:v>
                </c:pt>
                <c:pt idx="27">
                  <c:v>627.66543158512036</c:v>
                </c:pt>
                <c:pt idx="28">
                  <c:v>640.45267854360191</c:v>
                </c:pt>
                <c:pt idx="29">
                  <c:v>653.20320729310981</c:v>
                </c:pt>
                <c:pt idx="30">
                  <c:v>665.9157427770092</c:v>
                </c:pt>
                <c:pt idx="31">
                  <c:v>678.58901373796027</c:v>
                </c:pt>
                <c:pt idx="32">
                  <c:v>691.22175284504328</c:v>
                </c:pt>
                <c:pt idx="33">
                  <c:v>703.81269682048946</c:v>
                </c:pt>
                <c:pt idx="34">
                  <c:v>716.36058656600835</c:v>
                </c:pt>
                <c:pt idx="35">
                  <c:v>728.86416728869722</c:v>
                </c:pt>
                <c:pt idx="36">
                  <c:v>741.32218862651814</c:v>
                </c:pt>
                <c:pt idx="37">
                  <c:v>753.73340477333409</c:v>
                </c:pt>
                <c:pt idx="38">
                  <c:v>766.09657460348785</c:v>
                </c:pt>
                <c:pt idx="39">
                  <c:v>778.41046179591399</c:v>
                </c:pt>
                <c:pt idx="40">
                  <c:v>790.67383495776971</c:v>
                </c:pt>
                <c:pt idx="41">
                  <c:v>802.88546774757333</c:v>
                </c:pt>
                <c:pt idx="42">
                  <c:v>815.04413899783685</c:v>
                </c:pt>
                <c:pt idx="43">
                  <c:v>827.14863283718273</c:v>
                </c:pt>
                <c:pt idx="44">
                  <c:v>839.19773881192884</c:v>
                </c:pt>
                <c:pt idx="45">
                  <c:v>851.19025200713372</c:v>
                </c:pt>
                <c:pt idx="46">
                  <c:v>863.12497316708664</c:v>
                </c:pt>
                <c:pt idx="47">
                  <c:v>875.00070881523175</c:v>
                </c:pt>
                <c:pt idx="48">
                  <c:v>886.81627137351586</c:v>
                </c:pt>
                <c:pt idx="49">
                  <c:v>898.57047928114446</c:v>
                </c:pt>
                <c:pt idx="50">
                  <c:v>910.26215711273687</c:v>
                </c:pt>
                <c:pt idx="51">
                  <c:v>921.89013569586768</c:v>
                </c:pt>
                <c:pt idx="52">
                  <c:v>933.45325222798397</c:v>
                </c:pt>
                <c:pt idx="53">
                  <c:v>944.95035039268305</c:v>
                </c:pt>
                <c:pt idx="54">
                  <c:v>956.38028047534453</c:v>
                </c:pt>
                <c:pt idx="55">
                  <c:v>967.74189947810009</c:v>
                </c:pt>
                <c:pt idx="56">
                  <c:v>979.03407123413217</c:v>
                </c:pt>
                <c:pt idx="57">
                  <c:v>990.25566652129044</c:v>
                </c:pt>
                <c:pt idx="58">
                  <c:v>1001.405563175013</c:v>
                </c:pt>
                <c:pt idx="59">
                  <c:v>1012.4826462005401</c:v>
                </c:pt>
                <c:pt idx="60">
                  <c:v>1023.4858078844157</c:v>
                </c:pt>
                <c:pt idx="61">
                  <c:v>1034.4139479052558</c:v>
                </c:pt>
                <c:pt idx="62">
                  <c:v>1045.2659734437796</c:v>
                </c:pt>
                <c:pt idx="63">
                  <c:v>1056.0407992920918</c:v>
                </c:pt>
                <c:pt idx="64">
                  <c:v>1066.737347962202</c:v>
                </c:pt>
                <c:pt idx="65">
                  <c:v>1077.3545497937714</c:v>
                </c:pt>
                <c:pt idx="66">
                  <c:v>1087.8913430610801</c:v>
                </c:pt>
                <c:pt idx="67">
                  <c:v>1098.3466740791964</c:v>
                </c:pt>
                <c:pt idx="68">
                  <c:v>1108.7194973093469</c:v>
                </c:pt>
                <c:pt idx="69">
                  <c:v>1119.0087754634669</c:v>
                </c:pt>
                <c:pt idx="70">
                  <c:v>1129.2134796079313</c:v>
                </c:pt>
                <c:pt idx="71">
                  <c:v>1139.3325892664441</c:v>
                </c:pt>
                <c:pt idx="72">
                  <c:v>1149.3650925220873</c:v>
                </c:pt>
                <c:pt idx="73">
                  <c:v>1159.3099861185106</c:v>
                </c:pt>
                <c:pt idx="74">
                  <c:v>1169.1662755602567</c:v>
                </c:pt>
                <c:pt idx="75">
                  <c:v>1178.9329752122103</c:v>
                </c:pt>
                <c:pt idx="76">
                  <c:v>1188.6091083981603</c:v>
                </c:pt>
                <c:pt idx="77">
                  <c:v>1198.1937074984662</c:v>
                </c:pt>
                <c:pt idx="78">
                  <c:v>1207.6858140468205</c:v>
                </c:pt>
                <c:pt idx="79">
                  <c:v>1217.0844788260936</c:v>
                </c:pt>
                <c:pt idx="80">
                  <c:v>1226.3887619632546</c:v>
                </c:pt>
                <c:pt idx="81">
                  <c:v>1235.5977330233584</c:v>
                </c:pt>
                <c:pt idx="82">
                  <c:v>1244.7104711025884</c:v>
                </c:pt>
                <c:pt idx="83">
                  <c:v>1253.7260649203456</c:v>
                </c:pt>
                <c:pt idx="84">
                  <c:v>1262.6436129103768</c:v>
                </c:pt>
                <c:pt idx="85">
                  <c:v>1271.4622233109285</c:v>
                </c:pt>
                <c:pt idx="86">
                  <c:v>1280.1810142539252</c:v>
                </c:pt>
                <c:pt idx="87">
                  <c:v>1288.7991138531531</c:v>
                </c:pt>
                <c:pt idx="88">
                  <c:v>1297.3156602914494</c:v>
                </c:pt>
                <c:pt idx="89">
                  <c:v>1305.7298019068821</c:v>
                </c:pt>
                <c:pt idx="90">
                  <c:v>1314.0406972779169</c:v>
                </c:pt>
                <c:pt idx="91">
                  <c:v>1322.2475153075577</c:v>
                </c:pt>
                <c:pt idx="92">
                  <c:v>1330.3494353064548</c:v>
                </c:pt>
                <c:pt idx="93">
                  <c:v>1338.3456470749761</c:v>
                </c:pt>
                <c:pt idx="94">
                  <c:v>1346.2353509842228</c:v>
                </c:pt>
                <c:pt idx="95">
                  <c:v>1354.0177580559941</c:v>
                </c:pt>
                <c:pt idx="96">
                  <c:v>1361.6920900416831</c:v>
                </c:pt>
                <c:pt idx="97">
                  <c:v>1369.2575795001017</c:v>
                </c:pt>
                <c:pt idx="98">
                  <c:v>1376.7134698742238</c:v>
                </c:pt>
                <c:pt idx="99">
                  <c:v>1384.0590155668408</c:v>
                </c:pt>
                <c:pt idx="100">
                  <c:v>1391.2934820151188</c:v>
                </c:pt>
                <c:pt idx="101">
                  <c:v>1398.416145764058</c:v>
                </c:pt>
                <c:pt idx="102">
                  <c:v>1405.4262945388336</c:v>
                </c:pt>
                <c:pt idx="103">
                  <c:v>1412.3232273160256</c:v>
                </c:pt>
                <c:pt idx="104">
                  <c:v>1419.1062543937182</c:v>
                </c:pt>
                <c:pt idx="105">
                  <c:v>1425.7746974604715</c:v>
                </c:pt>
                <c:pt idx="106">
                  <c:v>1432.3278896631514</c:v>
                </c:pt>
                <c:pt idx="107">
                  <c:v>1438.7651756736136</c:v>
                </c:pt>
                <c:pt idx="108">
                  <c:v>1445.085911754237</c:v>
                </c:pt>
                <c:pt idx="109">
                  <c:v>1451.2894658222951</c:v>
                </c:pt>
                <c:pt idx="110">
                  <c:v>1457.3752175131667</c:v>
                </c:pt>
                <c:pt idx="111">
                  <c:v>1463.3425582423693</c:v>
                </c:pt>
                <c:pt idx="112">
                  <c:v>1469.1908912664178</c:v>
                </c:pt>
                <c:pt idx="113">
                  <c:v>1474.9196317424985</c:v>
                </c:pt>
                <c:pt idx="114">
                  <c:v>1480.528206786953</c:v>
                </c:pt>
                <c:pt idx="115">
                  <c:v>1486.016055532566</c:v>
                </c:pt>
                <c:pt idx="116">
                  <c:v>1491.3826291846517</c:v>
                </c:pt>
                <c:pt idx="117">
                  <c:v>1496.6273910759319</c:v>
                </c:pt>
                <c:pt idx="118">
                  <c:v>1501.7498167202027</c:v>
                </c:pt>
                <c:pt idx="119">
                  <c:v>1506.7493938647847</c:v>
                </c:pt>
                <c:pt idx="120">
                  <c:v>1511.6256225417444</c:v>
                </c:pt>
                <c:pt idx="121">
                  <c:v>1516.378015117893</c:v>
                </c:pt>
                <c:pt idx="122">
                  <c:v>1521.006096343549</c:v>
                </c:pt>
                <c:pt idx="123">
                  <c:v>1525.5094034000606</c:v>
                </c:pt>
                <c:pt idx="124">
                  <c:v>1529.8874859460909</c:v>
                </c:pt>
                <c:pt idx="125">
                  <c:v>1534.1399061626491</c:v>
                </c:pt>
                <c:pt idx="126">
                  <c:v>1538.2662387968721</c:v>
                </c:pt>
                <c:pt idx="127">
                  <c:v>1542.2660712045508</c:v>
                </c:pt>
                <c:pt idx="128">
                  <c:v>1546.1390033913924</c:v>
                </c:pt>
                <c:pt idx="129">
                  <c:v>1549.884648053021</c:v>
                </c:pt>
                <c:pt idx="130">
                  <c:v>1553.5026306137077</c:v>
                </c:pt>
                <c:pt idx="131">
                  <c:v>1556.9925892638257</c:v>
                </c:pt>
                <c:pt idx="132">
                  <c:v>1560.3541749960343</c:v>
                </c:pt>
                <c:pt idx="133">
                  <c:v>1563.5870516401772</c:v>
                </c:pt>
                <c:pt idx="134">
                  <c:v>1566.6908958968984</c:v>
                </c:pt>
                <c:pt idx="135">
                  <c:v>1569.6653973699745</c:v>
                </c:pt>
                <c:pt idx="136">
                  <c:v>1572.5102585973527</c:v>
                </c:pt>
                <c:pt idx="137">
                  <c:v>1575.2251950808954</c:v>
                </c:pt>
                <c:pt idx="138">
                  <c:v>1577.8099353148325</c:v>
                </c:pt>
                <c:pt idx="139">
                  <c:v>1580.26422081291</c:v>
                </c:pt>
                <c:pt idx="140">
                  <c:v>1582.5878061342385</c:v>
                </c:pt>
                <c:pt idx="141">
                  <c:v>1584.7804589078373</c:v>
                </c:pt>
                <c:pt idx="142">
                  <c:v>1586.8419598558719</c:v>
                </c:pt>
                <c:pt idx="143">
                  <c:v>1588.7721028155806</c:v>
                </c:pt>
                <c:pt idx="144">
                  <c:v>1590.570694759891</c:v>
                </c:pt>
                <c:pt idx="145">
                  <c:v>1592.2375558167237</c:v>
                </c:pt>
                <c:pt idx="146">
                  <c:v>1593.7725192869764</c:v>
                </c:pt>
                <c:pt idx="147">
                  <c:v>1595.1754316611969</c:v>
                </c:pt>
                <c:pt idx="148">
                  <c:v>1596.4461526349323</c:v>
                </c:pt>
                <c:pt idx="149">
                  <c:v>1597.5845551227596</c:v>
                </c:pt>
                <c:pt idx="150">
                  <c:v>1598.590525270994</c:v>
                </c:pt>
                <c:pt idx="151">
                  <c:v>1599.4639624690742</c:v>
                </c:pt>
                <c:pt idx="152">
                  <c:v>1600.2047793596237</c:v>
                </c:pt>
                <c:pt idx="153">
                  <c:v>1600.8129018471861</c:v>
                </c:pt>
                <c:pt idx="154">
                  <c:v>1601.288269105635</c:v>
                </c:pt>
                <c:pt idx="155">
                  <c:v>1601.6308335842562</c:v>
                </c:pt>
                <c:pt idx="156">
                  <c:v>1601.8405610125023</c:v>
                </c:pt>
                <c:pt idx="157">
                  <c:v>1601.9174304034204</c:v>
                </c:pt>
                <c:pt idx="158">
                  <c:v>1601.8614340557519</c:v>
                </c:pt>
                <c:pt idx="159">
                  <c:v>1601.6725775546993</c:v>
                </c:pt>
                <c:pt idx="160">
                  <c:v>1601.3508797713712</c:v>
                </c:pt>
                <c:pt idx="161">
                  <c:v>1600.8963728608931</c:v>
                </c:pt>
                <c:pt idx="162">
                  <c:v>1600.3091022591925</c:v>
                </c:pt>
                <c:pt idx="163">
                  <c:v>1599.5891266784565</c:v>
                </c:pt>
                <c:pt idx="164">
                  <c:v>1598.7365181012574</c:v>
                </c:pt>
                <c:pt idx="165">
                  <c:v>1597.7513617733587</c:v>
                </c:pt>
                <c:pt idx="166">
                  <c:v>1596.6337561951868</c:v>
                </c:pt>
                <c:pt idx="167">
                  <c:v>1595.3838131119849</c:v>
                </c:pt>
                <c:pt idx="168">
                  <c:v>1594.0016575026339</c:v>
                </c:pt>
                <c:pt idx="169">
                  <c:v>1592.4874275671591</c:v>
                </c:pt>
                <c:pt idx="170">
                  <c:v>1590.8412747129073</c:v>
                </c:pt>
                <c:pt idx="171">
                  <c:v>1589.0633635394079</c:v>
                </c:pt>
                <c:pt idx="172">
                  <c:v>1587.1538718219119</c:v>
                </c:pt>
                <c:pt idx="173">
                  <c:v>1585.1129904936151</c:v>
                </c:pt>
                <c:pt idx="174">
                  <c:v>1582.9409236265656</c:v>
                </c:pt>
                <c:pt idx="175">
                  <c:v>1580.6378884112551</c:v>
                </c:pt>
                <c:pt idx="176">
                  <c:v>1578.2041151349013</c:v>
                </c:pt>
                <c:pt idx="177">
                  <c:v>1575.6398471584189</c:v>
                </c:pt>
                <c:pt idx="178">
                  <c:v>1572.9453408920851</c:v>
                </c:pt>
                <c:pt idx="179">
                  <c:v>1570.1208657698962</c:v>
                </c:pt>
                <c:pt idx="180">
                  <c:v>1567.1667042226254</c:v>
                </c:pt>
                <c:pt idx="181">
                  <c:v>1564.0831516495823</c:v>
                </c:pt>
                <c:pt idx="182">
                  <c:v>1560.8705163890695</c:v>
                </c:pt>
                <c:pt idx="183">
                  <c:v>1557.529119687551</c:v>
                </c:pt>
                <c:pt idx="184">
                  <c:v>1554.0592956675287</c:v>
                </c:pt>
                <c:pt idx="185">
                  <c:v>1550.4613912941281</c:v>
                </c:pt>
                <c:pt idx="186">
                  <c:v>1546.7357663404039</c:v>
                </c:pt>
                <c:pt idx="187">
                  <c:v>1542.8827933513624</c:v>
                </c:pt>
                <c:pt idx="188">
                  <c:v>1538.9028576067071</c:v>
                </c:pt>
                <c:pt idx="189">
                  <c:v>1534.7963570823117</c:v>
                </c:pt>
                <c:pt idx="190">
                  <c:v>1530.5637024104215</c:v>
                </c:pt>
                <c:pt idx="191">
                  <c:v>1526.2053168385926</c:v>
                </c:pt>
                <c:pt idx="192">
                  <c:v>1521.7216361873652</c:v>
                </c:pt>
                <c:pt idx="193">
                  <c:v>1517.1131088066838</c:v>
                </c:pt>
                <c:pt idx="194">
                  <c:v>1512.3801955310619</c:v>
                </c:pt>
                <c:pt idx="195">
                  <c:v>1507.5233696334976</c:v>
                </c:pt>
                <c:pt idx="196">
                  <c:v>1502.5431167781501</c:v>
                </c:pt>
                <c:pt idx="197">
                  <c:v>1497.4399349717694</c:v>
                </c:pt>
                <c:pt idx="198">
                  <c:v>1492.2143345138993</c:v>
                </c:pt>
                <c:pt idx="199">
                  <c:v>1486.8668379458466</c:v>
                </c:pt>
                <c:pt idx="200">
                  <c:v>1481.3979799984274</c:v>
                </c:pt>
                <c:pt idx="201">
                  <c:v>1475.8083075384943</c:v>
                </c:pt>
                <c:pt idx="202">
                  <c:v>1470.0983795142508</c:v>
                </c:pt>
                <c:pt idx="203">
                  <c:v>1464.2687668993576</c:v>
                </c:pt>
                <c:pt idx="204">
                  <c:v>1458.3200526358323</c:v>
                </c:pt>
                <c:pt idx="205">
                  <c:v>1452.2528315757611</c:v>
                </c:pt>
                <c:pt idx="206">
                  <c:v>1446.0677104218084</c:v>
                </c:pt>
                <c:pt idx="207">
                  <c:v>1439.7653076665515</c:v>
                </c:pt>
                <c:pt idx="208">
                  <c:v>1433.3462535306294</c:v>
                </c:pt>
                <c:pt idx="209">
                  <c:v>1426.811189899722</c:v>
                </c:pt>
                <c:pt idx="210">
                  <c:v>1420.1607702603621</c:v>
                </c:pt>
                <c:pt idx="211">
                  <c:v>1413.3956596345877</c:v>
                </c:pt>
                <c:pt idx="212">
                  <c:v>1406.5165345134383</c:v>
                </c:pt>
                <c:pt idx="213">
                  <c:v>1399.5240827893108</c:v>
                </c:pt>
                <c:pt idx="214">
                  <c:v>1392.4190036871644</c:v>
                </c:pt>
                <c:pt idx="215">
                  <c:v>1385.2020076946051</c:v>
                </c:pt>
                <c:pt idx="216">
                  <c:v>1377.8738164908332</c:v>
                </c:pt>
                <c:pt idx="217">
                  <c:v>1370.435162874478</c:v>
                </c:pt>
                <c:pt idx="218">
                  <c:v>1362.8867906903183</c:v>
                </c:pt>
                <c:pt idx="219">
                  <c:v>1355.2294547548975</c:v>
                </c:pt>
                <c:pt idx="220">
                  <c:v>1347.463920781043</c:v>
                </c:pt>
                <c:pt idx="221">
                  <c:v>1339.590965301298</c:v>
                </c:pt>
                <c:pt idx="222">
                  <c:v>1331.6113755902643</c:v>
                </c:pt>
                <c:pt idx="223">
                  <c:v>1323.5259495858795</c:v>
                </c:pt>
                <c:pt idx="224">
                  <c:v>1315.3354958096213</c:v>
                </c:pt>
                <c:pt idx="225">
                  <c:v>1307.0408332856582</c:v>
                </c:pt>
                <c:pt idx="226">
                  <c:v>1298.642791458946</c:v>
                </c:pt>
                <c:pt idx="227">
                  <c:v>1290.1422101122844</c:v>
                </c:pt>
                <c:pt idx="228">
                  <c:v>1281.5399392823399</c:v>
                </c:pt>
                <c:pt idx="229">
                  <c:v>1272.8368391746424</c:v>
                </c:pt>
                <c:pt idx="230">
                  <c:v>1264.0337800775669</c:v>
                </c:pt>
                <c:pt idx="231">
                  <c:v>1255.1316422753018</c:v>
                </c:pt>
                <c:pt idx="232">
                  <c:v>1246.1313159598253</c:v>
                </c:pt>
                <c:pt idx="233">
                  <c:v>1237.0337011418835</c:v>
                </c:pt>
                <c:pt idx="234">
                  <c:v>1227.8397075609937</c:v>
                </c:pt>
                <c:pt idx="235">
                  <c:v>1218.5502545944669</c:v>
                </c:pt>
                <c:pt idx="236">
                  <c:v>1209.1662711654753</c:v>
                </c:pt>
                <c:pt idx="237">
                  <c:v>1199.6886956501567</c:v>
                </c:pt>
                <c:pt idx="238">
                  <c:v>1190.1184757837809</c:v>
                </c:pt>
                <c:pt idx="239">
                  <c:v>1180.4565685659747</c:v>
                </c:pt>
                <c:pt idx="240">
                  <c:v>1170.7039401650245</c:v>
                </c:pt>
                <c:pt idx="241">
                  <c:v>1160.8615658212586</c:v>
                </c:pt>
                <c:pt idx="242">
                  <c:v>1150.9304297495253</c:v>
                </c:pt>
                <c:pt idx="243">
                  <c:v>1140.9115250407713</c:v>
                </c:pt>
                <c:pt idx="244">
                  <c:v>1130.8058535627347</c:v>
                </c:pt>
                <c:pt idx="245">
                  <c:v>1120.6144258597569</c:v>
                </c:pt>
                <c:pt idx="246">
                  <c:v>1110.3382610517317</c:v>
                </c:pt>
                <c:pt idx="247">
                  <c:v>1099.9783867321919</c:v>
                </c:pt>
                <c:pt idx="248">
                  <c:v>1089.5358388655525</c:v>
                </c:pt>
                <c:pt idx="249">
                  <c:v>1079.0116616835128</c:v>
                </c:pt>
                <c:pt idx="250">
                  <c:v>1068.4069075806378</c:v>
                </c:pt>
                <c:pt idx="251">
                  <c:v>1057.7226370091157</c:v>
                </c:pt>
                <c:pt idx="252">
                  <c:v>1046.9599183727155</c:v>
                </c:pt>
                <c:pt idx="253">
                  <c:v>1036.1198279199484</c:v>
                </c:pt>
                <c:pt idx="254">
                  <c:v>1025.2034496364413</c:v>
                </c:pt>
                <c:pt idx="255">
                  <c:v>1014.2118751365424</c:v>
                </c:pt>
                <c:pt idx="256">
                  <c:v>1003.1462035541567</c:v>
                </c:pt>
                <c:pt idx="257">
                  <c:v>992.00754143283802</c:v>
                </c:pt>
                <c:pt idx="258">
                  <c:v>980.79700261513085</c:v>
                </c:pt>
                <c:pt idx="259">
                  <c:v>969.5157081311919</c:v>
                </c:pt>
                <c:pt idx="260">
                  <c:v>958.16478608668308</c:v>
                </c:pt>
                <c:pt idx="261">
                  <c:v>946.74537154996665</c:v>
                </c:pt>
                <c:pt idx="262">
                  <c:v>935.25860643859517</c:v>
                </c:pt>
                <c:pt idx="263">
                  <c:v>923.70563940512397</c:v>
                </c:pt>
                <c:pt idx="264">
                  <c:v>912.08762572224373</c:v>
                </c:pt>
                <c:pt idx="265">
                  <c:v>900.40572716725819</c:v>
                </c:pt>
                <c:pt idx="266">
                  <c:v>888.66111190590243</c:v>
                </c:pt>
                <c:pt idx="267">
                  <c:v>876.85495437553254</c:v>
                </c:pt>
                <c:pt idx="268">
                  <c:v>864.98843516767772</c:v>
                </c:pt>
                <c:pt idx="269">
                  <c:v>853.06274090998716</c:v>
                </c:pt>
                <c:pt idx="270">
                  <c:v>841.07906414756303</c:v>
                </c:pt>
                <c:pt idx="271">
                  <c:v>829.03860322371224</c:v>
                </c:pt>
                <c:pt idx="272">
                  <c:v>816.94256216010831</c:v>
                </c:pt>
                <c:pt idx="273">
                  <c:v>804.79215053639439</c:v>
                </c:pt>
                <c:pt idx="274">
                  <c:v>792.58858336922231</c:v>
                </c:pt>
                <c:pt idx="275">
                  <c:v>780.33308099075634</c:v>
                </c:pt>
                <c:pt idx="276">
                  <c:v>768.02686892663644</c:v>
                </c:pt>
                <c:pt idx="277">
                  <c:v>755.67117777342935</c:v>
                </c:pt>
                <c:pt idx="278">
                  <c:v>743.26724307557106</c:v>
                </c:pt>
                <c:pt idx="279">
                  <c:v>730.8163052018092</c:v>
                </c:pt>
                <c:pt idx="280">
                  <c:v>718.31960922117264</c:v>
                </c:pt>
                <c:pt idx="281">
                  <c:v>705.77840477846007</c:v>
                </c:pt>
                <c:pt idx="282">
                  <c:v>693.19394596928214</c:v>
                </c:pt>
                <c:pt idx="283">
                  <c:v>680.56749121464736</c:v>
                </c:pt>
                <c:pt idx="284">
                  <c:v>667.90030313512602</c:v>
                </c:pt>
                <c:pt idx="285">
                  <c:v>655.19364842458504</c:v>
                </c:pt>
                <c:pt idx="286">
                  <c:v>642.44879772352351</c:v>
                </c:pt>
                <c:pt idx="287">
                  <c:v>629.66702549200591</c:v>
                </c:pt>
                <c:pt idx="288">
                  <c:v>616.84960988222065</c:v>
                </c:pt>
                <c:pt idx="289">
                  <c:v>603.99783261066239</c:v>
                </c:pt>
                <c:pt idx="290">
                  <c:v>591.11297882996564</c:v>
                </c:pt>
                <c:pt idx="291">
                  <c:v>578.19633700038594</c:v>
                </c:pt>
                <c:pt idx="292">
                  <c:v>565.2491987609593</c:v>
                </c:pt>
                <c:pt idx="293">
                  <c:v>552.27285880033537</c:v>
                </c:pt>
                <c:pt idx="294">
                  <c:v>539.26861472731343</c:v>
                </c:pt>
                <c:pt idx="295">
                  <c:v>526.23776694107892</c:v>
                </c:pt>
                <c:pt idx="296">
                  <c:v>513.18161850116849</c:v>
                </c:pt>
                <c:pt idx="297">
                  <c:v>500.10147499716084</c:v>
                </c:pt>
                <c:pt idx="298">
                  <c:v>486.99864441812326</c:v>
                </c:pt>
                <c:pt idx="299">
                  <c:v>473.87443702180957</c:v>
                </c:pt>
                <c:pt idx="300">
                  <c:v>460.73016520363967</c:v>
                </c:pt>
                <c:pt idx="301">
                  <c:v>447.56714336545724</c:v>
                </c:pt>
                <c:pt idx="302">
                  <c:v>434.38668778409215</c:v>
                </c:pt>
                <c:pt idx="303">
                  <c:v>421.19011647973622</c:v>
                </c:pt>
                <c:pt idx="304">
                  <c:v>407.97874908413746</c:v>
                </c:pt>
                <c:pt idx="305">
                  <c:v>394.75390670864294</c:v>
                </c:pt>
                <c:pt idx="306">
                  <c:v>381.51691181208469</c:v>
                </c:pt>
                <c:pt idx="307">
                  <c:v>368.26908806853839</c:v>
                </c:pt>
                <c:pt idx="308">
                  <c:v>355.01176023495356</c:v>
                </c:pt>
                <c:pt idx="309">
                  <c:v>341.74625401868281</c:v>
                </c:pt>
                <c:pt idx="310">
                  <c:v>328.47389594490818</c:v>
                </c:pt>
                <c:pt idx="311">
                  <c:v>315.19601322399387</c:v>
                </c:pt>
                <c:pt idx="312">
                  <c:v>301.91393361876186</c:v>
                </c:pt>
                <c:pt idx="313">
                  <c:v>288.62898531172164</c:v>
                </c:pt>
                <c:pt idx="314">
                  <c:v>275.34249677224778</c:v>
                </c:pt>
                <c:pt idx="315">
                  <c:v>262.05579662373947</c:v>
                </c:pt>
                <c:pt idx="316">
                  <c:v>248.77021351075422</c:v>
                </c:pt>
                <c:pt idx="317">
                  <c:v>235.48707596614906</c:v>
                </c:pt>
                <c:pt idx="318">
                  <c:v>222.20771227822408</c:v>
                </c:pt>
                <c:pt idx="319">
                  <c:v>208.93345035789937</c:v>
                </c:pt>
                <c:pt idx="320">
                  <c:v>195.66561760591978</c:v>
                </c:pt>
                <c:pt idx="321">
                  <c:v>182.40554078012116</c:v>
                </c:pt>
                <c:pt idx="322">
                  <c:v>169.15454586275092</c:v>
                </c:pt>
                <c:pt idx="323">
                  <c:v>155.91395792787569</c:v>
                </c:pt>
                <c:pt idx="324">
                  <c:v>142.68510100886982</c:v>
                </c:pt>
                <c:pt idx="325">
                  <c:v>129.46929796601862</c:v>
                </c:pt>
                <c:pt idx="326">
                  <c:v>116.26787035422848</c:v>
                </c:pt>
                <c:pt idx="327">
                  <c:v>103.08213829087509</c:v>
                </c:pt>
                <c:pt idx="328">
                  <c:v>89.91342032379373</c:v>
                </c:pt>
                <c:pt idx="329">
                  <c:v>76.763033299422318</c:v>
                </c:pt>
                <c:pt idx="330">
                  <c:v>63.632292231121681</c:v>
                </c:pt>
                <c:pt idx="331">
                  <c:v>50.522510167671328</c:v>
                </c:pt>
                <c:pt idx="332">
                  <c:v>37.434998061970134</c:v>
                </c:pt>
                <c:pt idx="333">
                  <c:v>24.371064639937373</c:v>
                </c:pt>
                <c:pt idx="334">
                  <c:v>11.332016269645692</c:v>
                </c:pt>
                <c:pt idx="335">
                  <c:v>-1.6808431693185639</c:v>
                </c:pt>
                <c:pt idx="336">
                  <c:v>-14.666212416238352</c:v>
                </c:pt>
                <c:pt idx="337">
                  <c:v>-27.622792959395326</c:v>
                </c:pt>
                <c:pt idx="338">
                  <c:v>-40.549289165914786</c:v>
                </c:pt>
                <c:pt idx="339">
                  <c:v>-53.44440841133337</c:v>
                </c:pt>
                <c:pt idx="340">
                  <c:v>-66.306861208855082</c:v>
                </c:pt>
                <c:pt idx="341">
                  <c:v>-79.135361338304051</c:v>
                </c:pt>
                <c:pt idx="342">
                  <c:v>-91.928625974740385</c:v>
                </c:pt>
                <c:pt idx="343">
                  <c:v>-104.68537581674644</c:v>
                </c:pt>
                <c:pt idx="344">
                  <c:v>-117.40433521435142</c:v>
                </c:pt>
                <c:pt idx="345">
                  <c:v>-130.08423229659962</c:v>
                </c:pt>
                <c:pt idx="346">
                  <c:v>-142.72379909873212</c:v>
                </c:pt>
                <c:pt idx="347">
                  <c:v>-155.32177168898687</c:v>
                </c:pt>
                <c:pt idx="348">
                  <c:v>-167.87689029498569</c:v>
                </c:pt>
                <c:pt idx="349">
                  <c:v>-180.38789942971539</c:v>
                </c:pt>
                <c:pt idx="350">
                  <c:v>-192.85354801707138</c:v>
                </c:pt>
                <c:pt idx="351">
                  <c:v>-205.27258951696717</c:v>
                </c:pt>
                <c:pt idx="352">
                  <c:v>-217.6437820499865</c:v>
                </c:pt>
                <c:pt idx="353">
                  <c:v>-229.96588852156782</c:v>
                </c:pt>
                <c:pt idx="354">
                  <c:v>-242.23767674571758</c:v>
                </c:pt>
                <c:pt idx="355">
                  <c:v>-254.45791956822256</c:v>
                </c:pt>
                <c:pt idx="356">
                  <c:v>-266.62539498936877</c:v>
                </c:pt>
                <c:pt idx="357">
                  <c:v>-278.73888628613662</c:v>
                </c:pt>
                <c:pt idx="358">
                  <c:v>-290.79718213387565</c:v>
                </c:pt>
                <c:pt idx="359">
                  <c:v>-302.79907672743269</c:v>
                </c:pt>
                <c:pt idx="360">
                  <c:v>-314.74336990173452</c:v>
                </c:pt>
                <c:pt idx="361">
                  <c:v>-326.62886725180016</c:v>
                </c:pt>
                <c:pt idx="362">
                  <c:v>-338.45438025218414</c:v>
                </c:pt>
                <c:pt idx="363">
                  <c:v>-350.21872637582373</c:v>
                </c:pt>
                <c:pt idx="364">
                  <c:v>-361.92072921229476</c:v>
                </c:pt>
                <c:pt idx="365">
                  <c:v>-373.55921858544826</c:v>
                </c:pt>
                <c:pt idx="366">
                  <c:v>-385.13303067043034</c:v>
                </c:pt>
                <c:pt idx="367">
                  <c:v>-396.64100811006011</c:v>
                </c:pt>
                <c:pt idx="368">
                  <c:v>-408.08200013056853</c:v>
                </c:pt>
                <c:pt idx="369">
                  <c:v>-419.45486265667034</c:v>
                </c:pt>
                <c:pt idx="370">
                  <c:v>-430.75845842597511</c:v>
                </c:pt>
                <c:pt idx="371">
                  <c:v>-441.9916571027083</c:v>
                </c:pt>
                <c:pt idx="372">
                  <c:v>-453.15333539074777</c:v>
                </c:pt>
                <c:pt idx="373">
                  <c:v>-464.24237714594932</c:v>
                </c:pt>
                <c:pt idx="374">
                  <c:v>-475.25767348776264</c:v>
                </c:pt>
                <c:pt idx="375">
                  <c:v>-486.19812291011601</c:v>
                </c:pt>
                <c:pt idx="376">
                  <c:v>-497.06263139156846</c:v>
                </c:pt>
                <c:pt idx="377">
                  <c:v>-507.85011250470956</c:v>
                </c:pt>
                <c:pt idx="378">
                  <c:v>-518.55948752480072</c:v>
                </c:pt>
                <c:pt idx="379">
                  <c:v>-529.18968553764864</c:v>
                </c:pt>
                <c:pt idx="380">
                  <c:v>-539.73964354669351</c:v>
                </c:pt>
                <c:pt idx="381">
                  <c:v>-550.20830657931094</c:v>
                </c:pt>
                <c:pt idx="382">
                  <c:v>-560.5946277923041</c:v>
                </c:pt>
                <c:pt idx="383">
                  <c:v>-570.89756857659154</c:v>
                </c:pt>
                <c:pt idx="384">
                  <c:v>-581.1160986610638</c:v>
                </c:pt>
                <c:pt idx="385">
                  <c:v>-591.24919621561207</c:v>
                </c:pt>
                <c:pt idx="386">
                  <c:v>-601.29584795330811</c:v>
                </c:pt>
                <c:pt idx="387">
                  <c:v>-611.25504923173492</c:v>
                </c:pt>
                <c:pt idx="388">
                  <c:v>-621.12580415344678</c:v>
                </c:pt>
                <c:pt idx="389">
                  <c:v>-630.90712566556181</c:v>
                </c:pt>
                <c:pt idx="390">
                  <c:v>-640.59803565846278</c:v>
                </c:pt>
                <c:pt idx="391">
                  <c:v>-650.19756506361045</c:v>
                </c:pt>
                <c:pt idx="392">
                  <c:v>-659.70475395044696</c:v>
                </c:pt>
                <c:pt idx="393">
                  <c:v>-669.11865162239098</c:v>
                </c:pt>
                <c:pt idx="394">
                  <c:v>-678.43831671190264</c:v>
                </c:pt>
                <c:pt idx="395">
                  <c:v>-687.66281727462388</c:v>
                </c:pt>
                <c:pt idx="396">
                  <c:v>-696.7912308825687</c:v>
                </c:pt>
                <c:pt idx="397">
                  <c:v>-705.82264471636802</c:v>
                </c:pt>
                <c:pt idx="398">
                  <c:v>-714.75615565654675</c:v>
                </c:pt>
                <c:pt idx="399">
                  <c:v>-723.59087037384052</c:v>
                </c:pt>
                <c:pt idx="400">
                  <c:v>-732.32590541852232</c:v>
                </c:pt>
                <c:pt idx="401">
                  <c:v>-740.96038730875125</c:v>
                </c:pt>
                <c:pt idx="402">
                  <c:v>-749.49345261791746</c:v>
                </c:pt>
                <c:pt idx="403">
                  <c:v>-757.92424806098461</c:v>
                </c:pt>
                <c:pt idx="404">
                  <c:v>-766.25193057981687</c:v>
                </c:pt>
                <c:pt idx="405">
                  <c:v>-774.47566742748631</c:v>
                </c:pt>
                <c:pt idx="406">
                  <c:v>-782.5946362515449</c:v>
                </c:pt>
                <c:pt idx="407">
                  <c:v>-790.6080251762603</c:v>
                </c:pt>
                <c:pt idx="408">
                  <c:v>-798.51503288380002</c:v>
                </c:pt>
                <c:pt idx="409">
                  <c:v>-806.31486869436708</c:v>
                </c:pt>
                <c:pt idx="410">
                  <c:v>-814.00675264526353</c:v>
                </c:pt>
                <c:pt idx="411">
                  <c:v>-821.58991556888918</c:v>
                </c:pt>
                <c:pt idx="412">
                  <c:v>-829.06359916965221</c:v>
                </c:pt>
                <c:pt idx="413">
                  <c:v>-836.42705609980544</c:v>
                </c:pt>
                <c:pt idx="414">
                  <c:v>-843.67955003417615</c:v>
                </c:pt>
                <c:pt idx="415">
                  <c:v>-850.8203557437979</c:v>
                </c:pt>
                <c:pt idx="416">
                  <c:v>-857.84875916843339</c:v>
                </c:pt>
                <c:pt idx="417">
                  <c:v>-864.76405748798129</c:v>
                </c:pt>
                <c:pt idx="418">
                  <c:v>-871.56555919275627</c:v>
                </c:pt>
                <c:pt idx="419">
                  <c:v>-878.25258415263897</c:v>
                </c:pt>
                <c:pt idx="420">
                  <c:v>-884.82446368508943</c:v>
                </c:pt>
                <c:pt idx="421">
                  <c:v>-891.28054062201431</c:v>
                </c:pt>
                <c:pt idx="422">
                  <c:v>-897.62016937548447</c:v>
                </c:pt>
                <c:pt idx="423">
                  <c:v>-903.84271600229101</c:v>
                </c:pt>
                <c:pt idx="424">
                  <c:v>-909.94755826733876</c:v>
                </c:pt>
                <c:pt idx="425">
                  <c:v>-915.93408570587394</c:v>
                </c:pt>
                <c:pt idx="426">
                  <c:v>-921.80169968452412</c:v>
                </c:pt>
                <c:pt idx="427">
                  <c:v>-927.54981346116494</c:v>
                </c:pt>
                <c:pt idx="428">
                  <c:v>-933.17785224359284</c:v>
                </c:pt>
                <c:pt idx="429">
                  <c:v>-938.68525324700249</c:v>
                </c:pt>
                <c:pt idx="430">
                  <c:v>-944.0714657502665</c:v>
                </c:pt>
                <c:pt idx="431">
                  <c:v>-949.33595115100707</c:v>
                </c:pt>
                <c:pt idx="432">
                  <c:v>-954.47818301945472</c:v>
                </c:pt>
                <c:pt idx="433">
                  <c:v>-959.49764715109109</c:v>
                </c:pt>
                <c:pt idx="434">
                  <c:v>-964.39384161806947</c:v>
                </c:pt>
                <c:pt idx="435">
                  <c:v>-969.16627681940702</c:v>
                </c:pt>
                <c:pt idx="436">
                  <c:v>-973.81447552994473</c:v>
                </c:pt>
                <c:pt idx="437">
                  <c:v>-978.33797294806709</c:v>
                </c:pt>
                <c:pt idx="438">
                  <c:v>-982.73631674218632</c:v>
                </c:pt>
                <c:pt idx="439">
                  <c:v>-987.00906709597189</c:v>
                </c:pt>
                <c:pt idx="440">
                  <c:v>-991.15579675233266</c:v>
                </c:pt>
                <c:pt idx="441">
                  <c:v>-995.17609105614156</c:v>
                </c:pt>
                <c:pt idx="442">
                  <c:v>-999.06954799570212</c:v>
                </c:pt>
                <c:pt idx="443">
                  <c:v>-1002.8357782429485</c:v>
                </c:pt>
                <c:pt idx="444">
                  <c:v>-1006.4744051923788</c:v>
                </c:pt>
                <c:pt idx="445">
                  <c:v>-1009.9850649987125</c:v>
                </c:pt>
                <c:pt idx="446">
                  <c:v>-1013.3674066132787</c:v>
                </c:pt>
                <c:pt idx="447">
                  <c:v>-1016.6210918191177</c:v>
                </c:pt>
                <c:pt idx="448">
                  <c:v>-1019.7457952648044</c:v>
                </c:pt>
                <c:pt idx="449">
                  <c:v>-1022.7412044969809</c:v>
                </c:pt>
                <c:pt idx="450">
                  <c:v>-1025.6070199916037</c:v>
                </c:pt>
                <c:pt idx="451">
                  <c:v>-1028.3429551838958</c:v>
                </c:pt>
                <c:pt idx="452">
                  <c:v>-1030.9487364970005</c:v>
                </c:pt>
                <c:pt idx="453">
                  <c:v>-1033.4241033693424</c:v>
                </c:pt>
                <c:pt idx="454">
                  <c:v>-1035.7688082806799</c:v>
                </c:pt>
                <c:pt idx="455">
                  <c:v>-1037.9826167768588</c:v>
                </c:pt>
                <c:pt idx="456">
                  <c:v>-1040.0653074932584</c:v>
                </c:pt>
                <c:pt idx="457">
                  <c:v>-1042.0166721769262</c:v>
                </c:pt>
                <c:pt idx="458">
                  <c:v>-1043.8365157074034</c:v>
                </c:pt>
                <c:pt idx="459">
                  <c:v>-1045.5246561162362</c:v>
                </c:pt>
                <c:pt idx="460">
                  <c:v>-1047.0809246051747</c:v>
                </c:pt>
                <c:pt idx="461">
                  <c:v>-1048.5051655630505</c:v>
                </c:pt>
                <c:pt idx="462">
                  <c:v>-1049.7972365813373</c:v>
                </c:pt>
                <c:pt idx="463">
                  <c:v>-1050.9570084683942</c:v>
                </c:pt>
                <c:pt idx="464">
                  <c:v>-1051.984365262382</c:v>
                </c:pt>
                <c:pt idx="465">
                  <c:v>-1052.8792042428609</c:v>
                </c:pt>
                <c:pt idx="466">
                  <c:v>-1053.6414359410621</c:v>
                </c:pt>
                <c:pt idx="467">
                  <c:v>-1054.2709841488345</c:v>
                </c:pt>
                <c:pt idx="468">
                  <c:v>-1054.7677859262649</c:v>
                </c:pt>
                <c:pt idx="469">
                  <c:v>-1055.1317916079734</c:v>
                </c:pt>
                <c:pt idx="470">
                  <c:v>-1055.3629648080782</c:v>
                </c:pt>
                <c:pt idx="471">
                  <c:v>-1055.4612824238361</c:v>
                </c:pt>
                <c:pt idx="472">
                  <c:v>-1055.4267346379499</c:v>
                </c:pt>
                <c:pt idx="473">
                  <c:v>-1055.2593249195538</c:v>
                </c:pt>
                <c:pt idx="474">
                  <c:v>-1054.9590700238625</c:v>
                </c:pt>
                <c:pt idx="475">
                  <c:v>-1054.5259999904993</c:v>
                </c:pt>
                <c:pt idx="476">
                  <c:v>-1053.9601581404902</c:v>
                </c:pt>
                <c:pt idx="477">
                  <c:v>-1053.2616010719316</c:v>
                </c:pt>
                <c:pt idx="478">
                  <c:v>-1052.4303986543321</c:v>
                </c:pt>
                <c:pt idx="479">
                  <c:v>-1051.4666340216236</c:v>
                </c:pt>
                <c:pt idx="480">
                  <c:v>-1050.3704035638502</c:v>
                </c:pt>
                <c:pt idx="481">
                  <c:v>-1049.1418169175272</c:v>
                </c:pt>
                <c:pt idx="482">
                  <c:v>-1047.7809969546784</c:v>
                </c:pt>
                <c:pt idx="483">
                  <c:v>-1046.2880797705502</c:v>
                </c:pt>
                <c:pt idx="484">
                  <c:v>-1044.6632146700001</c:v>
                </c:pt>
                <c:pt idx="485">
                  <c:v>-1042.9065641525672</c:v>
                </c:pt>
                <c:pt idx="486">
                  <c:v>-1041.0183038962227</c:v>
                </c:pt>
                <c:pt idx="487">
                  <c:v>-1038.9986227398024</c:v>
                </c:pt>
                <c:pt idx="488">
                  <c:v>-1036.8477226641221</c:v>
                </c:pt>
                <c:pt idx="489">
                  <c:v>-1034.56581877178</c:v>
                </c:pt>
                <c:pt idx="490">
                  <c:v>-1032.153139265647</c:v>
                </c:pt>
                <c:pt idx="491">
                  <c:v>-1029.6099254260471</c:v>
                </c:pt>
                <c:pt idx="492">
                  <c:v>-1026.9364315866278</c:v>
                </c:pt>
                <c:pt idx="493">
                  <c:v>-1024.1329251089287</c:v>
                </c:pt>
                <c:pt idx="494">
                  <c:v>-1021.1996863556444</c:v>
                </c:pt>
                <c:pt idx="495">
                  <c:v>-1018.1370086625897</c:v>
                </c:pt>
                <c:pt idx="496">
                  <c:v>-1014.9451983093643</c:v>
                </c:pt>
                <c:pt idx="497">
                  <c:v>-1011.6245744887274</c:v>
                </c:pt>
                <c:pt idx="498">
                  <c:v>-1008.1754692746769</c:v>
                </c:pt>
                <c:pt idx="499">
                  <c:v>-1004.5982275892437</c:v>
                </c:pt>
                <c:pt idx="500">
                  <c:v>-1000.8932071679983</c:v>
                </c:pt>
                <c:pt idx="501">
                  <c:v>-997.06077852427893</c:v>
                </c:pt>
                <c:pt idx="502">
                  <c:v>-993.10132491213926</c:v>
                </c:pt>
                <c:pt idx="503">
                  <c:v>-989.01524228802407</c:v>
                </c:pt>
                <c:pt idx="504">
                  <c:v>-984.80293927117441</c:v>
                </c:pt>
                <c:pt idx="505">
                  <c:v>-980.46483710276493</c:v>
                </c:pt>
                <c:pt idx="506">
                  <c:v>-976.00136960378086</c:v>
                </c:pt>
                <c:pt idx="507">
                  <c:v>-971.4129831316352</c:v>
                </c:pt>
                <c:pt idx="508">
                  <c:v>-966.70013653553519</c:v>
                </c:pt>
                <c:pt idx="509">
                  <c:v>-961.86330111059669</c:v>
                </c:pt>
                <c:pt idx="510">
                  <c:v>-956.90296055071417</c:v>
                </c:pt>
                <c:pt idx="511">
                  <c:v>-951.81961090019331</c:v>
                </c:pt>
                <c:pt idx="512">
                  <c:v>-946.61376050414674</c:v>
                </c:pt>
                <c:pt idx="513">
                  <c:v>-941.28592995765894</c:v>
                </c:pt>
                <c:pt idx="514">
                  <c:v>-935.8366520537279</c:v>
                </c:pt>
                <c:pt idx="515">
                  <c:v>-930.26647172998582</c:v>
                </c:pt>
                <c:pt idx="516">
                  <c:v>-924.57594601420726</c:v>
                </c:pt>
                <c:pt idx="517">
                  <c:v>-918.76564396860454</c:v>
                </c:pt>
                <c:pt idx="518">
                  <c:v>-912.83614663292371</c:v>
                </c:pt>
                <c:pt idx="519">
                  <c:v>-906.78804696633983</c:v>
                </c:pt>
                <c:pt idx="520">
                  <c:v>-900.62194978816342</c:v>
                </c:pt>
                <c:pt idx="521">
                  <c:v>-894.33847171735704</c:v>
                </c:pt>
                <c:pt idx="522">
                  <c:v>-887.9382411108744</c:v>
                </c:pt>
                <c:pt idx="523">
                  <c:v>-881.42189800082519</c:v>
                </c:pt>
                <c:pt idx="524">
                  <c:v>-874.79009403047485</c:v>
                </c:pt>
                <c:pt idx="525">
                  <c:v>-868.04349238907685</c:v>
                </c:pt>
                <c:pt idx="526">
                  <c:v>-861.18276774555557</c:v>
                </c:pt>
                <c:pt idx="527">
                  <c:v>-854.20860618104177</c:v>
                </c:pt>
                <c:pt idx="528">
                  <c:v>-847.12170512026273</c:v>
                </c:pt>
                <c:pt idx="529">
                  <c:v>-839.92277326180272</c:v>
                </c:pt>
                <c:pt idx="530">
                  <c:v>-832.6125305072319</c:v>
                </c:pt>
                <c:pt idx="531">
                  <c:v>-825.19170788911651</c:v>
                </c:pt>
                <c:pt idx="532">
                  <c:v>-817.66104749791702</c:v>
                </c:pt>
                <c:pt idx="533">
                  <c:v>-810.02130240778115</c:v>
                </c:pt>
                <c:pt idx="534">
                  <c:v>-802.27323660123466</c:v>
                </c:pt>
                <c:pt idx="535">
                  <c:v>-794.41762489278426</c:v>
                </c:pt>
                <c:pt idx="536">
                  <c:v>-786.45525285143685</c:v>
                </c:pt>
                <c:pt idx="537">
                  <c:v>-778.38691672214645</c:v>
                </c:pt>
                <c:pt idx="538">
                  <c:v>-770.21342334618407</c:v>
                </c:pt>
                <c:pt idx="539">
                  <c:v>-761.93559008045941</c:v>
                </c:pt>
                <c:pt idx="540">
                  <c:v>-753.55424471578362</c:v>
                </c:pt>
                <c:pt idx="541">
                  <c:v>-745.07022539409331</c:v>
                </c:pt>
                <c:pt idx="542">
                  <c:v>-736.48438052463257</c:v>
                </c:pt>
                <c:pt idx="543">
                  <c:v>-727.79756869911716</c:v>
                </c:pt>
                <c:pt idx="544">
                  <c:v>-719.01065860587278</c:v>
                </c:pt>
                <c:pt idx="545">
                  <c:v>-710.12452894297121</c:v>
                </c:pt>
                <c:pt idx="546">
                  <c:v>-701.14006833035569</c:v>
                </c:pt>
                <c:pt idx="547">
                  <c:v>-692.05817522098391</c:v>
                </c:pt>
                <c:pt idx="548">
                  <c:v>-682.87975781098044</c:v>
                </c:pt>
                <c:pt idx="549">
                  <c:v>-673.60573394882294</c:v>
                </c:pt>
                <c:pt idx="550">
                  <c:v>-664.23703104355127</c:v>
                </c:pt>
                <c:pt idx="551">
                  <c:v>-654.77458597203167</c:v>
                </c:pt>
                <c:pt idx="552">
                  <c:v>-645.21934498526934</c:v>
                </c:pt>
                <c:pt idx="553">
                  <c:v>-635.57226361378252</c:v>
                </c:pt>
                <c:pt idx="554">
                  <c:v>-625.83430657205406</c:v>
                </c:pt>
                <c:pt idx="555">
                  <c:v>-616.00644766205482</c:v>
                </c:pt>
                <c:pt idx="556">
                  <c:v>-606.08966967586969</c:v>
                </c:pt>
                <c:pt idx="557">
                  <c:v>-596.08496429741535</c:v>
                </c:pt>
                <c:pt idx="558">
                  <c:v>-585.99333200327703</c:v>
                </c:pt>
                <c:pt idx="559">
                  <c:v>-575.81578196265684</c:v>
                </c:pt>
                <c:pt idx="560">
                  <c:v>-565.55333193646084</c:v>
                </c:pt>
                <c:pt idx="561">
                  <c:v>-555.20700817552154</c:v>
                </c:pt>
                <c:pt idx="562">
                  <c:v>-544.77784531797784</c:v>
                </c:pt>
                <c:pt idx="563">
                  <c:v>-534.266886285807</c:v>
                </c:pt>
                <c:pt idx="564">
                  <c:v>-523.67518218053647</c:v>
                </c:pt>
                <c:pt idx="565">
                  <c:v>-513.0037921781319</c:v>
                </c:pt>
                <c:pt idx="566">
                  <c:v>-502.25378342308591</c:v>
                </c:pt>
                <c:pt idx="567">
                  <c:v>-491.42623092169782</c:v>
                </c:pt>
                <c:pt idx="568">
                  <c:v>-480.52221743457773</c:v>
                </c:pt>
                <c:pt idx="569">
                  <c:v>-469.54283336837005</c:v>
                </c:pt>
                <c:pt idx="570">
                  <c:v>-458.48917666671684</c:v>
                </c:pt>
                <c:pt idx="571">
                  <c:v>-447.36235270045887</c:v>
                </c:pt>
                <c:pt idx="572">
                  <c:v>-436.16347415710334</c:v>
                </c:pt>
                <c:pt idx="573">
                  <c:v>-424.89366092955453</c:v>
                </c:pt>
                <c:pt idx="574">
                  <c:v>-413.55404000412847</c:v>
                </c:pt>
                <c:pt idx="575">
                  <c:v>-402.14574534785038</c:v>
                </c:pt>
                <c:pt idx="576">
                  <c:v>-390.66991779506168</c:v>
                </c:pt>
                <c:pt idx="577">
                  <c:v>-379.12770493333761</c:v>
                </c:pt>
                <c:pt idx="578">
                  <c:v>-367.5202609887279</c:v>
                </c:pt>
                <c:pt idx="579">
                  <c:v>-355.8487467103393</c:v>
                </c:pt>
                <c:pt idx="580">
                  <c:v>-344.11432925425527</c:v>
                </c:pt>
                <c:pt idx="581">
                  <c:v>-332.31818206682578</c:v>
                </c:pt>
                <c:pt idx="582">
                  <c:v>-320.46148476732128</c:v>
                </c:pt>
                <c:pt idx="583">
                  <c:v>-308.54542302997635</c:v>
                </c:pt>
                <c:pt idx="584">
                  <c:v>-296.57118846541675</c:v>
                </c:pt>
                <c:pt idx="585">
                  <c:v>-284.53997850150347</c:v>
                </c:pt>
                <c:pt idx="586">
                  <c:v>-272.45299626358872</c:v>
                </c:pt>
                <c:pt idx="587">
                  <c:v>-260.31145045420863</c:v>
                </c:pt>
                <c:pt idx="588">
                  <c:v>-248.1165552322085</c:v>
                </c:pt>
                <c:pt idx="589">
                  <c:v>-235.86953009133111</c:v>
                </c:pt>
                <c:pt idx="590">
                  <c:v>-223.57159973826646</c:v>
                </c:pt>
                <c:pt idx="591">
                  <c:v>-211.22399397018671</c:v>
                </c:pt>
                <c:pt idx="592">
                  <c:v>-198.82794755176099</c:v>
                </c:pt>
                <c:pt idx="593">
                  <c:v>-186.38470009168412</c:v>
                </c:pt>
                <c:pt idx="594">
                  <c:v>-173.89549591871452</c:v>
                </c:pt>
                <c:pt idx="595">
                  <c:v>-161.36158395724686</c:v>
                </c:pt>
                <c:pt idx="596">
                  <c:v>-148.78421760241457</c:v>
                </c:pt>
                <c:pt idx="597">
                  <c:v>-136.16465459475472</c:v>
                </c:pt>
                <c:pt idx="598">
                  <c:v>-123.50415689443355</c:v>
                </c:pt>
                <c:pt idx="599">
                  <c:v>-110.80399055505609</c:v>
                </c:pt>
                <c:pt idx="600">
                  <c:v>-98.065425597054514</c:v>
                </c:pt>
                <c:pt idx="601">
                  <c:v>-85.289735880692149</c:v>
                </c:pt>
                <c:pt idx="602">
                  <c:v>-72.478198978677085</c:v>
                </c:pt>
                <c:pt idx="603">
                  <c:v>-59.632096048405174</c:v>
                </c:pt>
                <c:pt idx="604">
                  <c:v>-46.7527117038494</c:v>
                </c:pt>
                <c:pt idx="605">
                  <c:v>-33.841333887093356</c:v>
                </c:pt>
                <c:pt idx="606">
                  <c:v>-20.899253739542019</c:v>
                </c:pt>
                <c:pt idx="607">
                  <c:v>-7.9277654728069251</c:v>
                </c:pt>
                <c:pt idx="608">
                  <c:v>5.0718337607095236</c:v>
                </c:pt>
                <c:pt idx="609">
                  <c:v>18.098243997535178</c:v>
                </c:pt>
                <c:pt idx="610">
                  <c:v>31.150162593119092</c:v>
                </c:pt>
                <c:pt idx="611">
                  <c:v>44.226284352096286</c:v>
                </c:pt>
                <c:pt idx="612">
                  <c:v>57.325301658802346</c:v>
                </c:pt>
                <c:pt idx="613">
                  <c:v>70.445904608040877</c:v>
                </c:pt>
                <c:pt idx="614">
                  <c:v>83.586781136067827</c:v>
                </c:pt>
                <c:pt idx="615">
                  <c:v>96.746617151799342</c:v>
                </c:pt>
                <c:pt idx="616">
                  <c:v>109.92409666821538</c:v>
                </c:pt>
                <c:pt idx="617">
                  <c:v>123.11790193396348</c:v>
                </c:pt>
                <c:pt idx="618">
                  <c:v>136.32671356512921</c:v>
                </c:pt>
                <c:pt idx="619">
                  <c:v>149.54921067717507</c:v>
                </c:pt>
                <c:pt idx="620">
                  <c:v>162.78407101702334</c:v>
                </c:pt>
                <c:pt idx="621">
                  <c:v>176.02997109528746</c:v>
                </c:pt>
                <c:pt idx="622">
                  <c:v>189.28558631861492</c:v>
                </c:pt>
                <c:pt idx="623">
                  <c:v>202.54959112214797</c:v>
                </c:pt>
                <c:pt idx="624">
                  <c:v>215.82065910207456</c:v>
                </c:pt>
                <c:pt idx="625">
                  <c:v>229.09746314827407</c:v>
                </c:pt>
                <c:pt idx="626">
                  <c:v>242.37867557702313</c:v>
                </c:pt>
                <c:pt idx="627">
                  <c:v>255.6629682637637</c:v>
                </c:pt>
                <c:pt idx="628">
                  <c:v>268.94901277591555</c:v>
                </c:pt>
                <c:pt idx="629">
                  <c:v>282.23548050571412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9-451F-9D7E-A2454A89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3424"/>
        <c:axId val="337891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Лб5!$Q$17</c15:sqref>
                        </c15:formulaRef>
                      </c:ext>
                    </c:extLst>
                    <c:strCache>
                      <c:ptCount val="1"/>
                      <c:pt idx="0">
                        <c:v>f`y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Лб5!$B$18:$B$647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Лб5!$Q$18:$Q$647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2.114642201834863</c:v>
                      </c:pt>
                      <c:pt idx="1">
                        <c:v>15.401109555457239</c:v>
                      </c:pt>
                      <c:pt idx="2">
                        <c:v>28.686248273416272</c:v>
                      </c:pt>
                      <c:pt idx="3">
                        <c:v>41.968729852911075</c:v>
                      </c:pt>
                      <c:pt idx="4">
                        <c:v>55.247226056852412</c:v>
                      </c:pt>
                      <c:pt idx="5">
                        <c:v>68.520409046685245</c:v>
                      </c:pt>
                      <c:pt idx="6">
                        <c:v>81.786951515171538</c:v>
                      </c:pt>
                      <c:pt idx="7">
                        <c:v>95.045526819119885</c:v>
                      </c:pt>
                      <c:pt idx="8">
                        <c:v>108.29480911204864</c:v>
                      </c:pt>
                      <c:pt idx="9">
                        <c:v>121.53347347676953</c:v>
                      </c:pt>
                      <c:pt idx="10">
                        <c:v>134.76019605787832</c:v>
                      </c:pt>
                      <c:pt idx="11">
                        <c:v>147.97365419413907</c:v>
                      </c:pt>
                      <c:pt idx="12">
                        <c:v>161.17252655074941</c:v>
                      </c:pt>
                      <c:pt idx="13">
                        <c:v>174.35549325147261</c:v>
                      </c:pt>
                      <c:pt idx="14">
                        <c:v>187.52123601062442</c:v>
                      </c:pt>
                      <c:pt idx="15">
                        <c:v>200.66843826490032</c:v>
                      </c:pt>
                      <c:pt idx="16">
                        <c:v>213.79578530503088</c:v>
                      </c:pt>
                      <c:pt idx="17">
                        <c:v>226.90196440725148</c:v>
                      </c:pt>
                      <c:pt idx="18">
                        <c:v>239.98566496457369</c:v>
                      </c:pt>
                      <c:pt idx="19">
                        <c:v>253.0455786178448</c:v>
                      </c:pt>
                      <c:pt idx="20">
                        <c:v>266.08039938658271</c:v>
                      </c:pt>
                      <c:pt idx="21">
                        <c:v>279.08882379957288</c:v>
                      </c:pt>
                      <c:pt idx="22">
                        <c:v>292.06955102521437</c:v>
                      </c:pt>
                      <c:pt idx="23">
                        <c:v>305.02128300160177</c:v>
                      </c:pt>
                      <c:pt idx="24">
                        <c:v>317.94272456633053</c:v>
                      </c:pt>
                      <c:pt idx="25">
                        <c:v>330.83258358601211</c:v>
                      </c:pt>
                      <c:pt idx="26">
                        <c:v>343.68957108548591</c:v>
                      </c:pt>
                      <c:pt idx="27">
                        <c:v>356.51240137671618</c:v>
                      </c:pt>
                      <c:pt idx="28">
                        <c:v>369.29979218735951</c:v>
                      </c:pt>
                      <c:pt idx="29">
                        <c:v>382.05046478899084</c:v>
                      </c:pt>
                      <c:pt idx="30">
                        <c:v>394.7631441249755</c:v>
                      </c:pt>
                      <c:pt idx="31">
                        <c:v>407.43655893797393</c:v>
                      </c:pt>
                      <c:pt idx="32">
                        <c:v>420.06944189706587</c:v>
                      </c:pt>
                      <c:pt idx="33">
                        <c:v>432.6605297244829</c:v>
                      </c:pt>
                      <c:pt idx="34">
                        <c:v>445.20856332193455</c:v>
                      </c:pt>
                      <c:pt idx="35">
                        <c:v>457.71228789651792</c:v>
                      </c:pt>
                      <c:pt idx="36">
                        <c:v>470.17045308619527</c:v>
                      </c:pt>
                      <c:pt idx="37">
                        <c:v>482.58181308482949</c:v>
                      </c:pt>
                      <c:pt idx="38">
                        <c:v>494.94512676676328</c:v>
                      </c:pt>
                      <c:pt idx="39">
                        <c:v>507.25915781093136</c:v>
                      </c:pt>
                      <c:pt idx="40">
                        <c:v>519.52267482449076</c:v>
                      </c:pt>
                      <c:pt idx="41">
                        <c:v>531.73445146595998</c:v>
                      </c:pt>
                      <c:pt idx="42">
                        <c:v>543.89326656785101</c:v>
                      </c:pt>
                      <c:pt idx="43">
                        <c:v>555.99790425878621</c:v>
                      </c:pt>
                      <c:pt idx="44">
                        <c:v>568.04715408508343</c:v>
                      </c:pt>
                      <c:pt idx="45">
                        <c:v>580.03981113180134</c:v>
                      </c:pt>
                      <c:pt idx="46">
                        <c:v>591.97467614322898</c:v>
                      </c:pt>
                      <c:pt idx="47">
                        <c:v>603.85055564281072</c:v>
                      </c:pt>
                      <c:pt idx="48">
                        <c:v>615.66626205249338</c:v>
                      </c:pt>
                      <c:pt idx="49">
                        <c:v>627.42061381148221</c:v>
                      </c:pt>
                      <c:pt idx="50">
                        <c:v>639.11243549439678</c:v>
                      </c:pt>
                      <c:pt idx="51">
                        <c:v>650.74055792881165</c:v>
                      </c:pt>
                      <c:pt idx="52">
                        <c:v>662.3038183121738</c:v>
                      </c:pt>
                      <c:pt idx="53">
                        <c:v>673.80106032808055</c:v>
                      </c:pt>
                      <c:pt idx="54">
                        <c:v>685.23113426191173</c:v>
                      </c:pt>
                      <c:pt idx="55">
                        <c:v>696.59289711579856</c:v>
                      </c:pt>
                      <c:pt idx="56">
                        <c:v>707.88521272292382</c:v>
                      </c:pt>
                      <c:pt idx="57">
                        <c:v>719.1069518611373</c:v>
                      </c:pt>
                      <c:pt idx="58">
                        <c:v>730.25699236587661</c:v>
                      </c:pt>
                      <c:pt idx="59">
                        <c:v>741.33421924238257</c:v>
                      </c:pt>
                      <c:pt idx="60">
                        <c:v>752.33752477719884</c:v>
                      </c:pt>
                      <c:pt idx="61">
                        <c:v>763.26580864894117</c:v>
                      </c:pt>
                      <c:pt idx="62">
                        <c:v>774.1179780383294</c:v>
                      </c:pt>
                      <c:pt idx="63">
                        <c:v>784.89294773746781</c:v>
                      </c:pt>
                      <c:pt idx="64">
                        <c:v>795.58964025836588</c:v>
                      </c:pt>
                      <c:pt idx="65">
                        <c:v>806.20698594068506</c:v>
                      </c:pt>
                      <c:pt idx="66">
                        <c:v>816.74392305870526</c:v>
                      </c:pt>
                      <c:pt idx="67">
                        <c:v>827.19939792749517</c:v>
                      </c:pt>
                      <c:pt idx="68">
                        <c:v>837.57236500828094</c:v>
                      </c:pt>
                      <c:pt idx="69">
                        <c:v>847.86178701299821</c:v>
                      </c:pt>
                      <c:pt idx="70">
                        <c:v>858.06663500802165</c:v>
                      </c:pt>
                      <c:pt idx="71">
                        <c:v>868.18588851705522</c:v>
                      </c:pt>
                      <c:pt idx="72">
                        <c:v>878.21853562318108</c:v>
                      </c:pt>
                      <c:pt idx="73">
                        <c:v>888.16357307004887</c:v>
                      </c:pt>
                      <c:pt idx="74">
                        <c:v>898.02000636220157</c:v>
                      </c:pt>
                      <c:pt idx="75">
                        <c:v>907.78684986452322</c:v>
                      </c:pt>
                      <c:pt idx="76">
                        <c:v>917.46312690080333</c:v>
                      </c:pt>
                      <c:pt idx="77">
                        <c:v>927.04786985140106</c:v>
                      </c:pt>
                      <c:pt idx="78">
                        <c:v>936.54012025000918</c:v>
                      </c:pt>
                      <c:pt idx="79">
                        <c:v>945.93892887949778</c:v>
                      </c:pt>
                      <c:pt idx="80">
                        <c:v>955.24335586683628</c:v>
                      </c:pt>
                      <c:pt idx="81">
                        <c:v>964.45247077707938</c:v>
                      </c:pt>
                      <c:pt idx="82">
                        <c:v>973.56535270641041</c:v>
                      </c:pt>
                      <c:pt idx="83">
                        <c:v>982.5810903742306</c:v>
                      </c:pt>
                      <c:pt idx="84">
                        <c:v>991.49878221428651</c:v>
                      </c:pt>
                      <c:pt idx="85">
                        <c:v>1000.3175364648249</c:v>
                      </c:pt>
                      <c:pt idx="86">
                        <c:v>1009.0364712577701</c:v>
                      </c:pt>
                      <c:pt idx="87">
                        <c:v>1017.6547147069084</c:v>
                      </c:pt>
                      <c:pt idx="88">
                        <c:v>1026.1714049950767</c:v>
                      </c:pt>
                      <c:pt idx="89">
                        <c:v>1034.5856904603436</c:v>
                      </c:pt>
                      <c:pt idx="90">
                        <c:v>1042.8967296811743</c:v>
                      </c:pt>
                      <c:pt idx="91">
                        <c:v>1051.1036915605725</c:v>
                      </c:pt>
                      <c:pt idx="92">
                        <c:v>1059.2057554091894</c:v>
                      </c:pt>
                      <c:pt idx="93">
                        <c:v>1067.202111027392</c:v>
                      </c:pt>
                      <c:pt idx="94">
                        <c:v>1075.0919587862818</c:v>
                      </c:pt>
                      <c:pt idx="95">
                        <c:v>1082.8745097076583</c:v>
                      </c:pt>
                      <c:pt idx="96">
                        <c:v>1090.5489855429141</c:v>
                      </c:pt>
                      <c:pt idx="97">
                        <c:v>1098.1146188508615</c:v>
                      </c:pt>
                      <c:pt idx="98">
                        <c:v>1105.5706530744742</c:v>
                      </c:pt>
                      <c:pt idx="99">
                        <c:v>1112.9163426165435</c:v>
                      </c:pt>
                      <c:pt idx="100">
                        <c:v>1120.1509529142359</c:v>
                      </c:pt>
                      <c:pt idx="101">
                        <c:v>1127.273760512551</c:v>
                      </c:pt>
                      <c:pt idx="102">
                        <c:v>1134.2840531366649</c:v>
                      </c:pt>
                      <c:pt idx="103">
                        <c:v>1141.1811297631564</c:v>
                      </c:pt>
                      <c:pt idx="104">
                        <c:v>1147.9643006901108</c:v>
                      </c:pt>
                      <c:pt idx="105">
                        <c:v>1154.6328876060875</c:v>
                      </c:pt>
                      <c:pt idx="106">
                        <c:v>1161.1862236579527</c:v>
                      </c:pt>
                      <c:pt idx="107">
                        <c:v>1167.6236535175622</c:v>
                      </c:pt>
                      <c:pt idx="108">
                        <c:v>1173.9445334472944</c:v>
                      </c:pt>
                      <c:pt idx="109">
                        <c:v>1180.1482313644235</c:v>
                      </c:pt>
                      <c:pt idx="110">
                        <c:v>1186.2341269043277</c:v>
                      </c:pt>
                      <c:pt idx="111">
                        <c:v>1192.2016114825246</c:v>
                      </c:pt>
                      <c:pt idx="112">
                        <c:v>1198.0500883555296</c:v>
                      </c:pt>
                      <c:pt idx="113">
                        <c:v>1203.7789726805286</c:v>
                      </c:pt>
                      <c:pt idx="114">
                        <c:v>1209.3876915738631</c:v>
                      </c:pt>
                      <c:pt idx="115">
                        <c:v>1214.875684168318</c:v>
                      </c:pt>
                      <c:pt idx="116">
                        <c:v>1220.2424016692073</c:v>
                      </c:pt>
                      <c:pt idx="117">
                        <c:v>1225.4873074092532</c:v>
                      </c:pt>
                      <c:pt idx="118">
                        <c:v>1230.6098769022515</c:v>
                      </c:pt>
                      <c:pt idx="119">
                        <c:v>1235.6095978955227</c:v>
                      </c:pt>
                      <c:pt idx="120">
                        <c:v>1240.4859704211335</c:v>
                      </c:pt>
                      <c:pt idx="121">
                        <c:v>1245.238506845895</c:v>
                      </c:pt>
                      <c:pt idx="122">
                        <c:v>1249.8667319201256</c:v>
                      </c:pt>
                      <c:pt idx="123">
                        <c:v>1254.370182825174</c:v>
                      </c:pt>
                      <c:pt idx="124">
                        <c:v>1258.7484092197028</c:v>
                      </c:pt>
                      <c:pt idx="125">
                        <c:v>1263.0009732847213</c:v>
                      </c:pt>
                      <c:pt idx="126">
                        <c:v>1267.1274497673664</c:v>
                      </c:pt>
                      <c:pt idx="127">
                        <c:v>1271.1274260234291</c:v>
                      </c:pt>
                      <c:pt idx="128">
                        <c:v>1275.0005020586166</c:v>
                      </c:pt>
                      <c:pt idx="129">
                        <c:v>1278.7462905685529</c:v>
                      </c:pt>
                      <c:pt idx="130">
                        <c:v>1282.3644169775089</c:v>
                      </c:pt>
                      <c:pt idx="131">
                        <c:v>1285.8545194758585</c:v>
                      </c:pt>
                      <c:pt idx="132">
                        <c:v>1289.2162490562603</c:v>
                      </c:pt>
                      <c:pt idx="133">
                        <c:v>1292.449269548558</c:v>
                      </c:pt>
                      <c:pt idx="134">
                        <c:v>1295.5532576533963</c:v>
                      </c:pt>
                      <c:pt idx="135">
                        <c:v>1298.5279029745511</c:v>
                      </c:pt>
                      <c:pt idx="136">
                        <c:v>1301.3729080499697</c:v>
                      </c:pt>
                      <c:pt idx="137">
                        <c:v>1304.0879883815148</c:v>
                      </c:pt>
                      <c:pt idx="138">
                        <c:v>1306.6728724634163</c:v>
                      </c:pt>
                      <c:pt idx="139">
                        <c:v>1309.1273018094198</c:v>
                      </c:pt>
                      <c:pt idx="140">
                        <c:v>1311.4510309786363</c:v>
                      </c:pt>
                      <c:pt idx="141">
                        <c:v>1313.6438276000849</c:v>
                      </c:pt>
                      <c:pt idx="142">
                        <c:v>1315.7054723959311</c:v>
                      </c:pt>
                      <c:pt idx="143">
                        <c:v>1317.6357592034133</c:v>
                      </c:pt>
                      <c:pt idx="144">
                        <c:v>1319.4344949954591</c:v>
                      </c:pt>
                      <c:pt idx="145">
                        <c:v>1321.1014998999888</c:v>
                      </c:pt>
                      <c:pt idx="146">
                        <c:v>1322.6366072179005</c:v>
                      </c:pt>
                      <c:pt idx="147">
                        <c:v>1324.0396634397418</c:v>
                      </c:pt>
                      <c:pt idx="148">
                        <c:v>1325.31052826106</c:v>
                      </c:pt>
                      <c:pt idx="149">
                        <c:v>1326.4490745964317</c:v>
                      </c:pt>
                      <c:pt idx="150">
                        <c:v>1327.4551885921724</c:v>
                      </c:pt>
                      <c:pt idx="151">
                        <c:v>1328.3287696377208</c:v>
                      </c:pt>
                      <c:pt idx="152">
                        <c:v>1329.0697303757004</c:v>
                      </c:pt>
                      <c:pt idx="153">
                        <c:v>1329.6779967106547</c:v>
                      </c:pt>
                      <c:pt idx="154">
                        <c:v>1330.1535078164572</c:v>
                      </c:pt>
                      <c:pt idx="155">
                        <c:v>1330.4962161423939</c:v>
                      </c:pt>
                      <c:pt idx="156">
                        <c:v>1330.7060874179174</c:v>
                      </c:pt>
                      <c:pt idx="157">
                        <c:v>1330.783100656075</c:v>
                      </c:pt>
                      <c:pt idx="158">
                        <c:v>1330.7272481556074</c:v>
                      </c:pt>
                      <c:pt idx="159">
                        <c:v>1330.5385355017177</c:v>
                      </c:pt>
                      <c:pt idx="160">
                        <c:v>1330.2169815655143</c:v>
                      </c:pt>
                      <c:pt idx="161">
                        <c:v>1329.7626185021229</c:v>
                      </c:pt>
                      <c:pt idx="162">
                        <c:v>1329.1754917474709</c:v>
                      </c:pt>
                      <c:pt idx="163">
                        <c:v>1328.455660013745</c:v>
                      </c:pt>
                      <c:pt idx="164">
                        <c:v>1327.6031952835181</c:v>
                      </c:pt>
                      <c:pt idx="165">
                        <c:v>1326.6181828025533</c:v>
                      </c:pt>
                      <c:pt idx="166">
                        <c:v>1325.5007210712774</c:v>
                      </c:pt>
                      <c:pt idx="167">
                        <c:v>1324.250921834933</c:v>
                      </c:pt>
                      <c:pt idx="168">
                        <c:v>1322.8689100724016</c:v>
                      </c:pt>
                      <c:pt idx="169">
                        <c:v>1321.3548239837082</c:v>
                      </c:pt>
                      <c:pt idx="170">
                        <c:v>1319.7088149761996</c:v>
                      </c:pt>
                      <c:pt idx="171">
                        <c:v>1317.9310476494052</c:v>
                      </c:pt>
                      <c:pt idx="172">
                        <c:v>1316.021699778576</c:v>
                      </c:pt>
                      <c:pt idx="173">
                        <c:v>1313.980962296908</c:v>
                      </c:pt>
                      <c:pt idx="174">
                        <c:v>1311.8090392764489</c:v>
                      </c:pt>
                      <c:pt idx="175">
                        <c:v>1309.5061479076908</c:v>
                      </c:pt>
                      <c:pt idx="176">
                        <c:v>1307.0725184778512</c:v>
                      </c:pt>
                      <c:pt idx="177">
                        <c:v>1304.5083943478451</c:v>
                      </c:pt>
                      <c:pt idx="178">
                        <c:v>1301.8140319279491</c:v>
                      </c:pt>
                      <c:pt idx="179">
                        <c:v>1298.9897006521599</c:v>
                      </c:pt>
                      <c:pt idx="180">
                        <c:v>1296.0356829512509</c:v>
                      </c:pt>
                      <c:pt idx="181">
                        <c:v>1292.952274224531</c:v>
                      </c:pt>
                      <c:pt idx="182">
                        <c:v>1289.7397828103035</c:v>
                      </c:pt>
                      <c:pt idx="183">
                        <c:v>1286.3985299550322</c:v>
                      </c:pt>
                      <c:pt idx="184">
                        <c:v>1282.9288497812188</c:v>
                      </c:pt>
                      <c:pt idx="185">
                        <c:v>1279.3310892539891</c:v>
                      </c:pt>
                      <c:pt idx="186">
                        <c:v>1275.6056081463976</c:v>
                      </c:pt>
                      <c:pt idx="187">
                        <c:v>1271.7527790034505</c:v>
                      </c:pt>
                      <c:pt idx="188">
                        <c:v>1267.7729871048516</c:v>
                      </c:pt>
                      <c:pt idx="189">
                        <c:v>1263.6666304264743</c:v>
                      </c:pt>
                      <c:pt idx="190">
                        <c:v>1259.4341196005641</c:v>
                      </c:pt>
                      <c:pt idx="191">
                        <c:v>1255.0758778746772</c:v>
                      </c:pt>
                      <c:pt idx="192">
                        <c:v>1250.5923410693533</c:v>
                      </c:pt>
                      <c:pt idx="193">
                        <c:v>1245.9839575345377</c:v>
                      </c:pt>
                      <c:pt idx="194">
                        <c:v>1241.2511881047431</c:v>
                      </c:pt>
                      <c:pt idx="195">
                        <c:v>1236.3945060529682</c:v>
                      </c:pt>
                      <c:pt idx="196">
                        <c:v>1231.4143970433715</c:v>
                      </c:pt>
                      <c:pt idx="197">
                        <c:v>1226.3113590827038</c:v>
                      </c:pt>
                      <c:pt idx="198">
                        <c:v>1221.0859024705085</c:v>
                      </c:pt>
                      <c:pt idx="199">
                        <c:v>1215.7385497480923</c:v>
                      </c:pt>
                      <c:pt idx="200">
                        <c:v>1210.2698356462715</c:v>
                      </c:pt>
                      <c:pt idx="201">
                        <c:v>1204.6803070318988</c:v>
                      </c:pt>
                      <c:pt idx="202">
                        <c:v>1198.9705228531775</c:v>
                      </c:pt>
                      <c:pt idx="203">
                        <c:v>1193.141054083768</c:v>
                      </c:pt>
                      <c:pt idx="204">
                        <c:v>1187.1924836656888</c:v>
                      </c:pt>
                      <c:pt idx="205">
                        <c:v>1181.1254064510251</c:v>
                      </c:pt>
                      <c:pt idx="206">
                        <c:v>1174.9404291424419</c:v>
                      </c:pt>
                      <c:pt idx="207">
                        <c:v>1168.6381702325164</c:v>
                      </c:pt>
                      <c:pt idx="208">
                        <c:v>1162.2192599418872</c:v>
                      </c:pt>
                      <c:pt idx="209">
                        <c:v>1155.6843401562351</c:v>
                      </c:pt>
                      <c:pt idx="210">
                        <c:v>1149.0340643620921</c:v>
                      </c:pt>
                      <c:pt idx="211">
                        <c:v>1142.2690975814962</c:v>
                      </c:pt>
                      <c:pt idx="212">
                        <c:v>1135.3901163054875</c:v>
                      </c:pt>
                      <c:pt idx="213">
                        <c:v>1128.3978084264622</c:v>
                      </c:pt>
                      <c:pt idx="214">
                        <c:v>1121.2928731693801</c:v>
                      </c:pt>
                      <c:pt idx="215">
                        <c:v>1114.0760210218468</c:v>
                      </c:pt>
                      <c:pt idx="216">
                        <c:v>1106.7479736630628</c:v>
                      </c:pt>
                      <c:pt idx="217">
                        <c:v>1099.3094638916575</c:v>
                      </c:pt>
                      <c:pt idx="218">
                        <c:v>1091.7612355524093</c:v>
                      </c:pt>
                      <c:pt idx="219">
                        <c:v>1084.1040434618619</c:v>
                      </c:pt>
                      <c:pt idx="220">
                        <c:v>1076.3386533328428</c:v>
                      </c:pt>
                      <c:pt idx="221">
                        <c:v>1068.4658416978948</c:v>
                      </c:pt>
                      <c:pt idx="222">
                        <c:v>1060.48639583162</c:v>
                      </c:pt>
                      <c:pt idx="223">
                        <c:v>1052.4011136719562</c:v>
                      </c:pt>
                      <c:pt idx="224">
                        <c:v>1044.2108037403805</c:v>
                      </c:pt>
                      <c:pt idx="225">
                        <c:v>1035.9162850610619</c:v>
                      </c:pt>
                      <c:pt idx="226">
                        <c:v>1027.518387078956</c:v>
                      </c:pt>
                      <c:pt idx="227">
                        <c:v>1019.0179495768625</c:v>
                      </c:pt>
                      <c:pt idx="228">
                        <c:v>1010.4158225914481</c:v>
                      </c:pt>
                      <c:pt idx="229">
                        <c:v>1001.7128663282425</c:v>
                      </c:pt>
                      <c:pt idx="230">
                        <c:v>992.9099510756206</c:v>
                      </c:pt>
                      <c:pt idx="231">
                        <c:v>984.00795711777107</c:v>
                      </c:pt>
                      <c:pt idx="232">
                        <c:v>975.00777464667192</c:v>
                      </c:pt>
                      <c:pt idx="233">
                        <c:v>965.91030367306939</c:v>
                      </c:pt>
                      <c:pt idx="234">
                        <c:v>956.71645393648055</c:v>
                      </c:pt>
                      <c:pt idx="235">
                        <c:v>947.42714481421672</c:v>
                      </c:pt>
                      <c:pt idx="236">
                        <c:v>938.04330522944986</c:v>
                      </c:pt>
                      <c:pt idx="237">
                        <c:v>928.56587355831789</c:v>
                      </c:pt>
                      <c:pt idx="238">
                        <c:v>918.99579753609055</c:v>
                      </c:pt>
                      <c:pt idx="239">
                        <c:v>909.33403416239457</c:v>
                      </c:pt>
                      <c:pt idx="240">
                        <c:v>899.58154960551656</c:v>
                      </c:pt>
                      <c:pt idx="241">
                        <c:v>889.73931910578449</c:v>
                      </c:pt>
                      <c:pt idx="242">
                        <c:v>879.80832687804696</c:v>
                      </c:pt>
                      <c:pt idx="243">
                        <c:v>869.78956601325069</c:v>
                      </c:pt>
                      <c:pt idx="244">
                        <c:v>859.68403837913343</c:v>
                      </c:pt>
                      <c:pt idx="245">
                        <c:v>849.49275452003701</c:v>
                      </c:pt>
                      <c:pt idx="246">
                        <c:v>839.21673355585506</c:v>
                      </c:pt>
                      <c:pt idx="247">
                        <c:v>828.85700308012019</c:v>
                      </c:pt>
                      <c:pt idx="248">
                        <c:v>818.41459905724764</c:v>
                      </c:pt>
                      <c:pt idx="249">
                        <c:v>807.89056571893661</c:v>
                      </c:pt>
                      <c:pt idx="250">
                        <c:v>797.28595545975213</c:v>
                      </c:pt>
                      <c:pt idx="251">
                        <c:v>786.60182873188239</c:v>
                      </c:pt>
                      <c:pt idx="252">
                        <c:v>775.83925393909635</c:v>
                      </c:pt>
                      <c:pt idx="253">
                        <c:v>764.99930732990538</c:v>
                      </c:pt>
                      <c:pt idx="254">
                        <c:v>754.08307288993626</c:v>
                      </c:pt>
                      <c:pt idx="255">
                        <c:v>743.09164223353696</c:v>
                      </c:pt>
                      <c:pt idx="256">
                        <c:v>732.0261144946129</c:v>
                      </c:pt>
                      <c:pt idx="257">
                        <c:v>720.88759621671761</c:v>
                      </c:pt>
                      <c:pt idx="258">
                        <c:v>709.67720124239577</c:v>
                      </c:pt>
                      <c:pt idx="259">
                        <c:v>698.39605060180384</c:v>
                      </c:pt>
                      <c:pt idx="260">
                        <c:v>687.04527240060406</c:v>
                      </c:pt>
                      <c:pt idx="261">
                        <c:v>675.62600170715837</c:v>
                      </c:pt>
                      <c:pt idx="262">
                        <c:v>664.13938043901942</c:v>
                      </c:pt>
                      <c:pt idx="263">
                        <c:v>652.58655724874268</c:v>
                      </c:pt>
                      <c:pt idx="264">
                        <c:v>640.96868740901891</c:v>
                      </c:pt>
                      <c:pt idx="265">
                        <c:v>629.28693269715143</c:v>
                      </c:pt>
                      <c:pt idx="266">
                        <c:v>617.54246127887563</c:v>
                      </c:pt>
                      <c:pt idx="267">
                        <c:v>605.73644759154763</c:v>
                      </c:pt>
                      <c:pt idx="268">
                        <c:v>593.87007222669649</c:v>
                      </c:pt>
                      <c:pt idx="269">
                        <c:v>581.94452181197141</c:v>
                      </c:pt>
                      <c:pt idx="270">
                        <c:v>569.96098889247469</c:v>
                      </c:pt>
                      <c:pt idx="271">
                        <c:v>557.9206718115131</c:v>
                      </c:pt>
                      <c:pt idx="272">
                        <c:v>545.82477459076017</c:v>
                      </c:pt>
                      <c:pt idx="273">
                        <c:v>533.67450680985917</c:v>
                      </c:pt>
                      <c:pt idx="274">
                        <c:v>521.4710834854618</c:v>
                      </c:pt>
                      <c:pt idx="275">
                        <c:v>509.21572494973242</c:v>
                      </c:pt>
                      <c:pt idx="276">
                        <c:v>496.90965672831095</c:v>
                      </c:pt>
                      <c:pt idx="277">
                        <c:v>484.5541094177641</c:v>
                      </c:pt>
                      <c:pt idx="278">
                        <c:v>472.15031856252779</c:v>
                      </c:pt>
                      <c:pt idx="279">
                        <c:v>459.69952453134982</c:v>
                      </c:pt>
                      <c:pt idx="280">
                        <c:v>447.20297239325913</c:v>
                      </c:pt>
                      <c:pt idx="281">
                        <c:v>434.66191179305429</c:v>
                      </c:pt>
                      <c:pt idx="282">
                        <c:v>422.07759682634577</c:v>
                      </c:pt>
                      <c:pt idx="283">
                        <c:v>409.45128591414226</c:v>
                      </c:pt>
                      <c:pt idx="284">
                        <c:v>396.78424167701411</c:v>
                      </c:pt>
                      <c:pt idx="285">
                        <c:v>384.07773080882811</c:v>
                      </c:pt>
                      <c:pt idx="286">
                        <c:v>371.33302395008349</c:v>
                      </c:pt>
                      <c:pt idx="287">
                        <c:v>358.55139556084441</c:v>
                      </c:pt>
                      <c:pt idx="288">
                        <c:v>345.73412379329972</c:v>
                      </c:pt>
                      <c:pt idx="289">
                        <c:v>332.88249036394382</c:v>
                      </c:pt>
                      <c:pt idx="290">
                        <c:v>319.99778042541135</c:v>
                      </c:pt>
                      <c:pt idx="291">
                        <c:v>307.08128243795755</c:v>
                      </c:pt>
                      <c:pt idx="292">
                        <c:v>294.13428804061886</c:v>
                      </c:pt>
                      <c:pt idx="293">
                        <c:v>281.15809192204455</c:v>
                      </c:pt>
                      <c:pt idx="294">
                        <c:v>268.15399169103421</c:v>
                      </c:pt>
                      <c:pt idx="295">
                        <c:v>255.12328774677314</c:v>
                      </c:pt>
                      <c:pt idx="296">
                        <c:v>242.06728314879794</c:v>
                      </c:pt>
                      <c:pt idx="297">
                        <c:v>228.98728348668737</c:v>
                      </c:pt>
                      <c:pt idx="298">
                        <c:v>215.88459674950877</c:v>
                      </c:pt>
                      <c:pt idx="299">
                        <c:v>202.76053319501588</c:v>
                      </c:pt>
                      <c:pt idx="300">
                        <c:v>189.61640521862859</c:v>
                      </c:pt>
                      <c:pt idx="301">
                        <c:v>176.45352722219059</c:v>
                      </c:pt>
                      <c:pt idx="302">
                        <c:v>163.2732154825319</c:v>
                      </c:pt>
                      <c:pt idx="303">
                        <c:v>150.07678801984403</c:v>
                      </c:pt>
                      <c:pt idx="304">
                        <c:v>136.8655644658752</c:v>
                      </c:pt>
                      <c:pt idx="305">
                        <c:v>123.64086593197258</c:v>
                      </c:pt>
                      <c:pt idx="306">
                        <c:v>110.40401487696791</c:v>
                      </c:pt>
                      <c:pt idx="307">
                        <c:v>97.156334974937153</c:v>
                      </c:pt>
                      <c:pt idx="308">
                        <c:v>83.899150982829624</c:v>
                      </c:pt>
                      <c:pt idx="309">
                        <c:v>70.633788607998127</c:v>
                      </c:pt>
                      <c:pt idx="310">
                        <c:v>57.3615743756245</c:v>
                      </c:pt>
                      <c:pt idx="311">
                        <c:v>44.083835496073057</c:v>
                      </c:pt>
                      <c:pt idx="312">
                        <c:v>30.801899732165818</c:v>
                      </c:pt>
                      <c:pt idx="313">
                        <c:v>17.517095266412095</c:v>
                      </c:pt>
                      <c:pt idx="314">
                        <c:v>4.2307505681866644</c:v>
                      </c:pt>
                      <c:pt idx="315">
                        <c:v>-9.0558057391113955</c:v>
                      </c:pt>
                      <c:pt idx="316">
                        <c:v>-22.341245010924627</c:v>
                      </c:pt>
                      <c:pt idx="317">
                        <c:v>-35.62423871439583</c:v>
                      </c:pt>
                      <c:pt idx="318">
                        <c:v>-48.903458561224966</c:v>
                      </c:pt>
                      <c:pt idx="319">
                        <c:v>-62.177576640492141</c:v>
                      </c:pt>
                      <c:pt idx="320">
                        <c:v>-75.445265551452337</c:v>
                      </c:pt>
                      <c:pt idx="321">
                        <c:v>-88.705198536269663</c:v>
                      </c:pt>
                      <c:pt idx="322">
                        <c:v>-101.95604961269673</c:v>
                      </c:pt>
                      <c:pt idx="323">
                        <c:v>-115.19649370666703</c:v>
                      </c:pt>
                      <c:pt idx="324">
                        <c:v>-128.42520678480602</c:v>
                      </c:pt>
                      <c:pt idx="325">
                        <c:v>-141.6408659868286</c:v>
                      </c:pt>
                      <c:pt idx="326">
                        <c:v>-154.8421497578282</c:v>
                      </c:pt>
                      <c:pt idx="327">
                        <c:v>-168.02773798042929</c:v>
                      </c:pt>
                      <c:pt idx="328">
                        <c:v>-181.1963121067964</c:v>
                      </c:pt>
                      <c:pt idx="329">
                        <c:v>-194.34655529049186</c:v>
                      </c:pt>
                      <c:pt idx="330">
                        <c:v>-207.47715251815464</c:v>
                      </c:pt>
                      <c:pt idx="331">
                        <c:v>-220.58679074100522</c:v>
                      </c:pt>
                      <c:pt idx="332">
                        <c:v>-233.67415900614483</c:v>
                      </c:pt>
                      <c:pt idx="333">
                        <c:v>-246.73794858765427</c:v>
                      </c:pt>
                      <c:pt idx="334">
                        <c:v>-259.77685311746069</c:v>
                      </c:pt>
                      <c:pt idx="335">
                        <c:v>-272.78956871597791</c:v>
                      </c:pt>
                      <c:pt idx="336">
                        <c:v>-285.7747941224888</c:v>
                      </c:pt>
                      <c:pt idx="337">
                        <c:v>-298.73123082527496</c:v>
                      </c:pt>
                      <c:pt idx="338">
                        <c:v>-311.65758319146187</c:v>
                      </c:pt>
                      <c:pt idx="339">
                        <c:v>-324.55255859658598</c:v>
                      </c:pt>
                      <c:pt idx="340">
                        <c:v>-337.41486755385148</c:v>
                      </c:pt>
                      <c:pt idx="341">
                        <c:v>-350.24322384308226</c:v>
                      </c:pt>
                      <c:pt idx="342">
                        <c:v>-363.03634463933867</c:v>
                      </c:pt>
                      <c:pt idx="343">
                        <c:v>-375.79295064120288</c:v>
                      </c:pt>
                      <c:pt idx="344">
                        <c:v>-388.51176619870415</c:v>
                      </c:pt>
                      <c:pt idx="345">
                        <c:v>-401.19151944088691</c:v>
                      </c:pt>
                      <c:pt idx="346">
                        <c:v>-413.83094240299209</c:v>
                      </c:pt>
                      <c:pt idx="347">
                        <c:v>-426.42877115325763</c:v>
                      </c:pt>
                      <c:pt idx="348">
                        <c:v>-438.98374591930542</c:v>
                      </c:pt>
                      <c:pt idx="349">
                        <c:v>-451.4946112141223</c:v>
                      </c:pt>
                      <c:pt idx="350">
                        <c:v>-463.96011596160361</c:v>
                      </c:pt>
                      <c:pt idx="351">
                        <c:v>-476.37901362166286</c:v>
                      </c:pt>
                      <c:pt idx="352">
                        <c:v>-488.75006231488379</c:v>
                      </c:pt>
                      <c:pt idx="353">
                        <c:v>-501.07202494670491</c:v>
                      </c:pt>
                      <c:pt idx="354">
                        <c:v>-513.34366933113256</c:v>
                      </c:pt>
                      <c:pt idx="355">
                        <c:v>-525.56376831395369</c:v>
                      </c:pt>
                      <c:pt idx="356">
                        <c:v>-537.73109989545412</c:v>
                      </c:pt>
                      <c:pt idx="357">
                        <c:v>-549.84444735261434</c:v>
                      </c:pt>
                      <c:pt idx="358">
                        <c:v>-561.90259936078394</c:v>
                      </c:pt>
                      <c:pt idx="359">
                        <c:v>-573.90435011480974</c:v>
                      </c:pt>
                      <c:pt idx="360">
                        <c:v>-585.84849944961843</c:v>
                      </c:pt>
                      <c:pt idx="361">
                        <c:v>-597.73385296022911</c:v>
                      </c:pt>
                      <c:pt idx="362">
                        <c:v>-609.55922212119629</c:v>
                      </c:pt>
                      <c:pt idx="363">
                        <c:v>-621.32342440545722</c:v>
                      </c:pt>
                      <c:pt idx="364">
                        <c:v>-633.02528340258777</c:v>
                      </c:pt>
                      <c:pt idx="365">
                        <c:v>-644.66362893643895</c:v>
                      </c:pt>
                      <c:pt idx="366">
                        <c:v>-656.23729718215691</c:v>
                      </c:pt>
                      <c:pt idx="367">
                        <c:v>-667.74513078256064</c:v>
                      </c:pt>
                      <c:pt idx="368">
                        <c:v>-679.18597896388121</c:v>
                      </c:pt>
                      <c:pt idx="369">
                        <c:v>-690.55869765083332</c:v>
                      </c:pt>
                      <c:pt idx="370">
                        <c:v>-701.86214958102653</c:v>
                      </c:pt>
                      <c:pt idx="371">
                        <c:v>-713.09520441868631</c:v>
                      </c:pt>
                      <c:pt idx="372">
                        <c:v>-724.25673886769061</c:v>
                      </c:pt>
                      <c:pt idx="373">
                        <c:v>-735.34563678389509</c:v>
                      </c:pt>
                      <c:pt idx="374">
                        <c:v>-746.36078928674954</c:v>
                      </c:pt>
                      <c:pt idx="375">
                        <c:v>-757.30109487018217</c:v>
                      </c:pt>
                      <c:pt idx="376">
                        <c:v>-768.16545951275202</c:v>
                      </c:pt>
                      <c:pt idx="377">
                        <c:v>-778.95279678704867</c:v>
                      </c:pt>
                      <c:pt idx="378">
                        <c:v>-789.66202796833352</c:v>
                      </c:pt>
                      <c:pt idx="379">
                        <c:v>-800.29208214241339</c:v>
                      </c:pt>
                      <c:pt idx="380">
                        <c:v>-810.8418963127283</c:v>
                      </c:pt>
                      <c:pt idx="381">
                        <c:v>-821.31041550665395</c:v>
                      </c:pt>
                      <c:pt idx="382">
                        <c:v>-831.69659288099342</c:v>
                      </c:pt>
                      <c:pt idx="383">
                        <c:v>-841.99938982666538</c:v>
                      </c:pt>
                      <c:pt idx="384">
                        <c:v>-852.21777607256035</c:v>
                      </c:pt>
                      <c:pt idx="385">
                        <c:v>-862.35072978856942</c:v>
                      </c:pt>
                      <c:pt idx="386">
                        <c:v>-872.39723768776446</c:v>
                      </c:pt>
                      <c:pt idx="387">
                        <c:v>-882.35629512772846</c:v>
                      </c:pt>
                      <c:pt idx="388">
                        <c:v>-892.2269062110156</c:v>
                      </c:pt>
                      <c:pt idx="389">
                        <c:v>-902.00808388474411</c:v>
                      </c:pt>
                      <c:pt idx="390">
                        <c:v>-911.69885003929664</c:v>
                      </c:pt>
                      <c:pt idx="391">
                        <c:v>-921.2982356061342</c:v>
                      </c:pt>
                      <c:pt idx="392">
                        <c:v>-930.80528065469866</c:v>
                      </c:pt>
                      <c:pt idx="393">
                        <c:v>-940.21903448840874</c:v>
                      </c:pt>
                      <c:pt idx="394">
                        <c:v>-949.53855573972464</c:v>
                      </c:pt>
                      <c:pt idx="395">
                        <c:v>-958.76291246428843</c:v>
                      </c:pt>
                      <c:pt idx="396">
                        <c:v>-967.89118223411378</c:v>
                      </c:pt>
                      <c:pt idx="397">
                        <c:v>-976.92245222983183</c:v>
                      </c:pt>
                      <c:pt idx="398">
                        <c:v>-985.8558193319675</c:v>
                      </c:pt>
                      <c:pt idx="399">
                        <c:v>-994.69039021125627</c:v>
                      </c:pt>
                      <c:pt idx="400">
                        <c:v>-1003.4252814179713</c:v>
                      </c:pt>
                      <c:pt idx="401">
                        <c:v>-1012.0596194702716</c:v>
                      </c:pt>
                      <c:pt idx="402">
                        <c:v>-1020.5925409415472</c:v>
                      </c:pt>
                      <c:pt idx="403">
                        <c:v>-1029.0231925467622</c:v>
                      </c:pt>
                      <c:pt idx="404">
                        <c:v>-1037.3507312277802</c:v>
                      </c:pt>
                      <c:pt idx="405">
                        <c:v>-1045.5743242376736</c:v>
                      </c:pt>
                      <c:pt idx="406">
                        <c:v>-1053.6931492239944</c:v>
                      </c:pt>
                      <c:pt idx="407">
                        <c:v>-1061.7063943110102</c:v>
                      </c:pt>
                      <c:pt idx="408">
                        <c:v>-1069.6132581808884</c:v>
                      </c:pt>
                      <c:pt idx="409">
                        <c:v>-1077.4129501538321</c:v>
                      </c:pt>
                      <c:pt idx="410">
                        <c:v>-1085.1046902671433</c:v>
                      </c:pt>
                      <c:pt idx="411">
                        <c:v>-1092.6877093532219</c:v>
                      </c:pt>
                      <c:pt idx="412">
                        <c:v>-1100.161249116476</c:v>
                      </c:pt>
                      <c:pt idx="413">
                        <c:v>-1107.5245622091586</c:v>
                      </c:pt>
                      <c:pt idx="414">
                        <c:v>-1114.7769123060966</c:v>
                      </c:pt>
                      <c:pt idx="415">
                        <c:v>-1121.917574178324</c:v>
                      </c:pt>
                      <c:pt idx="416">
                        <c:v>-1128.9458337656033</c:v>
                      </c:pt>
                      <c:pt idx="417">
                        <c:v>-1135.8609882478331</c:v>
                      </c:pt>
                      <c:pt idx="418">
                        <c:v>-1142.6623461153281</c:v>
                      </c:pt>
                      <c:pt idx="419">
                        <c:v>-1149.349227237969</c:v>
                      </c:pt>
                      <c:pt idx="420">
                        <c:v>-1155.9209629332158</c:v>
                      </c:pt>
                      <c:pt idx="421">
                        <c:v>-1162.3768960329753</c:v>
                      </c:pt>
                      <c:pt idx="422">
                        <c:v>-1168.7163809493181</c:v>
                      </c:pt>
                      <c:pt idx="423">
                        <c:v>-1174.9387837390354</c:v>
                      </c:pt>
                      <c:pt idx="424">
                        <c:v>-1181.0434821670324</c:v>
                      </c:pt>
                      <c:pt idx="425">
                        <c:v>-1187.0298657685546</c:v>
                      </c:pt>
                      <c:pt idx="426">
                        <c:v>-1192.8973359102301</c:v>
                      </c:pt>
                      <c:pt idx="427">
                        <c:v>-1198.6453058499344</c:v>
                      </c:pt>
                      <c:pt idx="428">
                        <c:v>-1204.2732007954639</c:v>
                      </c:pt>
                      <c:pt idx="429">
                        <c:v>-1209.7804579620133</c:v>
                      </c:pt>
                      <c:pt idx="430">
                        <c:v>-1215.1665266284554</c:v>
                      </c:pt>
                      <c:pt idx="431">
                        <c:v>-1220.4308681924119</c:v>
                      </c:pt>
                      <c:pt idx="432">
                        <c:v>-1225.572956224114</c:v>
                      </c:pt>
                      <c:pt idx="433">
                        <c:v>-1230.5922765190428</c:v>
                      </c:pt>
                      <c:pt idx="434">
                        <c:v>-1235.4883271493518</c:v>
                      </c:pt>
                      <c:pt idx="435">
                        <c:v>-1240.260618514058</c:v>
                      </c:pt>
                      <c:pt idx="436">
                        <c:v>-1244.9086733880026</c:v>
                      </c:pt>
                      <c:pt idx="437">
                        <c:v>-1249.4320269695702</c:v>
                      </c:pt>
                      <c:pt idx="438">
                        <c:v>-1253.8302269271726</c:v>
                      </c:pt>
                      <c:pt idx="439">
                        <c:v>-1258.1028334444795</c:v>
                      </c:pt>
                      <c:pt idx="440">
                        <c:v>-1262.2494192643999</c:v>
                      </c:pt>
                      <c:pt idx="441">
                        <c:v>-1266.2695697318063</c:v>
                      </c:pt>
                      <c:pt idx="442">
                        <c:v>-1270.1628828350028</c:v>
                      </c:pt>
                      <c:pt idx="443">
                        <c:v>-1273.9289692459233</c:v>
                      </c:pt>
                      <c:pt idx="444">
                        <c:v>-1277.5674523590656</c:v>
                      </c:pt>
                      <c:pt idx="445">
                        <c:v>-1281.0779683291496</c:v>
                      </c:pt>
                      <c:pt idx="446">
                        <c:v>-1284.4601661075044</c:v>
                      </c:pt>
                      <c:pt idx="447">
                        <c:v>-1287.7137074771701</c:v>
                      </c:pt>
                      <c:pt idx="448">
                        <c:v>-1290.8382670867215</c:v>
                      </c:pt>
                      <c:pt idx="449">
                        <c:v>-1293.833532482801</c:v>
                      </c:pt>
                      <c:pt idx="450">
                        <c:v>-1296.699204141365</c:v>
                      </c:pt>
                      <c:pt idx="451">
                        <c:v>-1299.4349954976365</c:v>
                      </c:pt>
                      <c:pt idx="452">
                        <c:v>-1302.0406329747586</c:v>
                      </c:pt>
                      <c:pt idx="453">
                        <c:v>-1304.5158560111561</c:v>
                      </c:pt>
                      <c:pt idx="454">
                        <c:v>-1306.8604170865872</c:v>
                      </c:pt>
                      <c:pt idx="455">
                        <c:v>-1309.0740817468979</c:v>
                      </c:pt>
                      <c:pt idx="456">
                        <c:v>-1311.1566286274679</c:v>
                      </c:pt>
                      <c:pt idx="457">
                        <c:v>-1313.1078494753438</c:v>
                      </c:pt>
                      <c:pt idx="458">
                        <c:v>-1314.9275491700673</c:v>
                      </c:pt>
                      <c:pt idx="459">
                        <c:v>-1316.6155457431848</c:v>
                      </c:pt>
                      <c:pt idx="460">
                        <c:v>-1318.171670396446</c:v>
                      </c:pt>
                      <c:pt idx="461">
                        <c:v>-1319.5957675186826</c:v>
                      </c:pt>
                      <c:pt idx="462">
                        <c:v>-1320.8876947013684</c:v>
                      </c:pt>
                      <c:pt idx="463">
                        <c:v>-1322.0473227528626</c:v>
                      </c:pt>
                      <c:pt idx="464">
                        <c:v>-1323.0745357113256</c:v>
                      </c:pt>
                      <c:pt idx="465">
                        <c:v>-1323.9692308563181</c:v>
                      </c:pt>
                      <c:pt idx="466">
                        <c:v>-1324.7313187190709</c:v>
                      </c:pt>
                      <c:pt idx="467">
                        <c:v>-1325.3607230914331</c:v>
                      </c:pt>
                      <c:pt idx="468">
                        <c:v>-1325.8573810334915</c:v>
                      </c:pt>
                      <c:pt idx="469">
                        <c:v>-1326.2212428798659</c:v>
                      </c:pt>
                      <c:pt idx="470">
                        <c:v>-1326.4522722446752</c:v>
                      </c:pt>
                      <c:pt idx="471">
                        <c:v>-1326.5504460251755</c:v>
                      </c:pt>
                      <c:pt idx="472">
                        <c:v>-1326.5157544040701</c:v>
                      </c:pt>
                      <c:pt idx="473">
                        <c:v>-1326.3482008504925</c:v>
                      </c:pt>
                      <c:pt idx="474">
                        <c:v>-1326.0478021196582</c:v>
                      </c:pt>
                      <c:pt idx="475">
                        <c:v>-1325.6145882511901</c:v>
                      </c:pt>
                      <c:pt idx="476">
                        <c:v>-1325.0486025661141</c:v>
                      </c:pt>
                      <c:pt idx="477">
                        <c:v>-1324.3499016625271</c:v>
                      </c:pt>
                      <c:pt idx="478">
                        <c:v>-1323.5185554099371</c:v>
                      </c:pt>
                      <c:pt idx="479">
                        <c:v>-1322.5546469422763</c:v>
                      </c:pt>
                      <c:pt idx="480">
                        <c:v>-1321.4582726495887</c:v>
                      </c:pt>
                      <c:pt idx="481">
                        <c:v>-1320.2295421683898</c:v>
                      </c:pt>
                      <c:pt idx="482">
                        <c:v>-1318.8685783707033</c:v>
                      </c:pt>
                      <c:pt idx="483">
                        <c:v>-1317.3755173517754</c:v>
                      </c:pt>
                      <c:pt idx="484">
                        <c:v>-1315.7505084164638</c:v>
                      </c:pt>
                      <c:pt idx="485">
                        <c:v>-1313.9937140643076</c:v>
                      </c:pt>
                      <c:pt idx="486">
                        <c:v>-1312.1053099732778</c:v>
                      </c:pt>
                      <c:pt idx="487">
                        <c:v>-1310.0854849822106</c:v>
                      </c:pt>
                      <c:pt idx="488">
                        <c:v>-1307.9344410719214</c:v>
                      </c:pt>
                      <c:pt idx="489">
                        <c:v>-1305.6523933450085</c:v>
                      </c:pt>
                      <c:pt idx="490">
                        <c:v>-1303.239570004343</c:v>
                      </c:pt>
                      <c:pt idx="491">
                        <c:v>-1300.6962123302487</c:v>
                      </c:pt>
                      <c:pt idx="492">
                        <c:v>-1298.0225746563733</c:v>
                      </c:pt>
                      <c:pt idx="493">
                        <c:v>-1295.218924344256</c:v>
                      </c:pt>
                      <c:pt idx="494">
                        <c:v>-1292.2855417565918</c:v>
                      </c:pt>
                      <c:pt idx="495">
                        <c:v>-1289.2227202291954</c:v>
                      </c:pt>
                      <c:pt idx="496">
                        <c:v>-1286.0307660416663</c:v>
                      </c:pt>
                      <c:pt idx="497">
                        <c:v>-1282.709998386764</c:v>
                      </c:pt>
                      <c:pt idx="498">
                        <c:v>-1279.2607493384862</c:v>
                      </c:pt>
                      <c:pt idx="499">
                        <c:v>-1275.6833638188639</c:v>
                      </c:pt>
                      <c:pt idx="500">
                        <c:v>-1271.9781995634676</c:v>
                      </c:pt>
                      <c:pt idx="501">
                        <c:v>-1268.1456270856354</c:v>
                      </c:pt>
                      <c:pt idx="502">
                        <c:v>-1264.1860296394211</c:v>
                      </c:pt>
                      <c:pt idx="503">
                        <c:v>-1260.0998031812694</c:v>
                      </c:pt>
                      <c:pt idx="504">
                        <c:v>-1255.8873563304214</c:v>
                      </c:pt>
                      <c:pt idx="505">
                        <c:v>-1251.5491103280517</c:v>
                      </c:pt>
                      <c:pt idx="506">
                        <c:v>-1247.0854989951456</c:v>
                      </c:pt>
                      <c:pt idx="507">
                        <c:v>-1242.4969686891161</c:v>
                      </c:pt>
                      <c:pt idx="508">
                        <c:v>-1237.7839782591705</c:v>
                      </c:pt>
                      <c:pt idx="509">
                        <c:v>-1232.9469990004243</c:v>
                      </c:pt>
                      <c:pt idx="510">
                        <c:v>-1227.9865146067725</c:v>
                      </c:pt>
                      <c:pt idx="511">
                        <c:v>-1222.9030211225204</c:v>
                      </c:pt>
                      <c:pt idx="512">
                        <c:v>-1217.6970268927807</c:v>
                      </c:pt>
                      <c:pt idx="513">
                        <c:v>-1212.3690525126381</c:v>
                      </c:pt>
                      <c:pt idx="514">
                        <c:v>-1206.9196307750904</c:v>
                      </c:pt>
                      <c:pt idx="515">
                        <c:v>-1201.3493066177696</c:v>
                      </c:pt>
                      <c:pt idx="516">
                        <c:v>-1195.6586370684506</c:v>
                      </c:pt>
                      <c:pt idx="517">
                        <c:v>-1189.8481911893457</c:v>
                      </c:pt>
                      <c:pt idx="518">
                        <c:v>-1183.9185500202007</c:v>
                      </c:pt>
                      <c:pt idx="519">
                        <c:v>-1177.8703065201908</c:v>
                      </c:pt>
                      <c:pt idx="520">
                        <c:v>-1171.7040655086266</c:v>
                      </c:pt>
                      <c:pt idx="521">
                        <c:v>-1165.4204436044706</c:v>
                      </c:pt>
                      <c:pt idx="522">
                        <c:v>-1159.0200691646764</c:v>
                      </c:pt>
                      <c:pt idx="523">
                        <c:v>-1152.503582221354</c:v>
                      </c:pt>
                      <c:pt idx="524">
                        <c:v>-1145.8716344177685</c:v>
                      </c:pt>
                      <c:pt idx="525">
                        <c:v>-1139.1248889431733</c:v>
                      </c:pt>
                      <c:pt idx="526">
                        <c:v>-1132.2640204664933</c:v>
                      </c:pt>
                      <c:pt idx="527">
                        <c:v>-1125.2897150688589</c:v>
                      </c:pt>
                      <c:pt idx="528">
                        <c:v>-1118.2026701749971</c:v>
                      </c:pt>
                      <c:pt idx="529">
                        <c:v>-1111.0035944834929</c:v>
                      </c:pt>
                      <c:pt idx="530">
                        <c:v>-1103.6932078959157</c:v>
                      </c:pt>
                      <c:pt idx="531">
                        <c:v>-1096.2722414448324</c:v>
                      </c:pt>
                      <c:pt idx="532">
                        <c:v>-1088.7414372207029</c:v>
                      </c:pt>
                      <c:pt idx="533">
                        <c:v>-1081.1015482976754</c:v>
                      </c:pt>
                      <c:pt idx="534">
                        <c:v>-1073.3533386582753</c:v>
                      </c:pt>
                      <c:pt idx="535">
                        <c:v>-1065.4975831170095</c:v>
                      </c:pt>
                      <c:pt idx="536">
                        <c:v>-1057.5350672428849</c:v>
                      </c:pt>
                      <c:pt idx="537">
                        <c:v>-1049.4665872808553</c:v>
                      </c:pt>
                      <c:pt idx="538">
                        <c:v>-1041.2929500721918</c:v>
                      </c:pt>
                      <c:pt idx="539">
                        <c:v>-1033.0149729738046</c:v>
                      </c:pt>
                      <c:pt idx="540">
                        <c:v>-1024.6334837765041</c:v>
                      </c:pt>
                      <c:pt idx="541">
                        <c:v>-1016.1493206222273</c:v>
                      </c:pt>
                      <c:pt idx="542">
                        <c:v>-1007.5633319202183</c:v>
                      </c:pt>
                      <c:pt idx="543">
                        <c:v>-998.87637626219271</c:v>
                      </c:pt>
                      <c:pt idx="544">
                        <c:v>-990.08932233647624</c:v>
                      </c:pt>
                      <c:pt idx="545">
                        <c:v>-981.2030488411408</c:v>
                      </c:pt>
                      <c:pt idx="546">
                        <c:v>-972.2184443961296</c:v>
                      </c:pt>
                      <c:pt idx="547">
                        <c:v>-963.13640745440034</c:v>
                      </c:pt>
                      <c:pt idx="548">
                        <c:v>-953.95784621207758</c:v>
                      </c:pt>
                      <c:pt idx="549">
                        <c:v>-944.68367851763878</c:v>
                      </c:pt>
                      <c:pt idx="550">
                        <c:v>-935.31483178012411</c:v>
                      </c:pt>
                      <c:pt idx="551">
                        <c:v>-925.8522428763996</c:v>
                      </c:pt>
                      <c:pt idx="552">
                        <c:v>-916.29685805747056</c:v>
                      </c:pt>
                      <c:pt idx="553">
                        <c:v>-906.64963285385522</c:v>
                      </c:pt>
                      <c:pt idx="554">
                        <c:v>-896.91153198003622</c:v>
                      </c:pt>
                      <c:pt idx="555">
                        <c:v>-887.08352923798486</c:v>
                      </c:pt>
                      <c:pt idx="556">
                        <c:v>-877.16660741978558</c:v>
                      </c:pt>
                      <c:pt idx="557">
                        <c:v>-867.1617582093553</c:v>
                      </c:pt>
                      <c:pt idx="558">
                        <c:v>-857.06998208327911</c:v>
                      </c:pt>
                      <c:pt idx="559">
                        <c:v>-846.89228821075938</c:v>
                      </c:pt>
                      <c:pt idx="560">
                        <c:v>-836.62969435270179</c:v>
                      </c:pt>
                      <c:pt idx="561">
                        <c:v>-826.28322675993923</c:v>
                      </c:pt>
                      <c:pt idx="562">
                        <c:v>-815.85392007061046</c:v>
                      </c:pt>
                      <c:pt idx="563">
                        <c:v>-805.34281720669264</c:v>
                      </c:pt>
                      <c:pt idx="564">
                        <c:v>-794.75096926971321</c:v>
                      </c:pt>
                      <c:pt idx="565">
                        <c:v>-784.07943543563795</c:v>
                      </c:pt>
                      <c:pt idx="566">
                        <c:v>-773.32928284895945</c:v>
                      </c:pt>
                      <c:pt idx="567">
                        <c:v>-762.50158651597701</c:v>
                      </c:pt>
                      <c:pt idx="568">
                        <c:v>-751.5974291973007</c:v>
                      </c:pt>
                      <c:pt idx="569">
                        <c:v>-740.61790129957501</c:v>
                      </c:pt>
                      <c:pt idx="570">
                        <c:v>-729.56410076644181</c:v>
                      </c:pt>
                      <c:pt idx="571">
                        <c:v>-718.43713296874216</c:v>
                      </c:pt>
                      <c:pt idx="572">
                        <c:v>-707.23811059398315</c:v>
                      </c:pt>
                      <c:pt idx="573">
                        <c:v>-695.96815353506884</c:v>
                      </c:pt>
                      <c:pt idx="574">
                        <c:v>-684.62838877831553</c:v>
                      </c:pt>
                      <c:pt idx="575">
                        <c:v>-673.21995029074833</c:v>
                      </c:pt>
                      <c:pt idx="576">
                        <c:v>-661.74397890670866</c:v>
                      </c:pt>
                      <c:pt idx="577">
                        <c:v>-650.20162221377188</c:v>
                      </c:pt>
                      <c:pt idx="578">
                        <c:v>-638.5940344379876</c:v>
                      </c:pt>
                      <c:pt idx="579">
                        <c:v>-626.92237632846252</c:v>
                      </c:pt>
                      <c:pt idx="580">
                        <c:v>-615.18781504128015</c:v>
                      </c:pt>
                      <c:pt idx="581">
                        <c:v>-603.39152402279046</c:v>
                      </c:pt>
                      <c:pt idx="582">
                        <c:v>-591.53468289226407</c:v>
                      </c:pt>
                      <c:pt idx="583">
                        <c:v>-579.61847732393528</c:v>
                      </c:pt>
                      <c:pt idx="584">
                        <c:v>-567.64409892843003</c:v>
                      </c:pt>
                      <c:pt idx="585">
                        <c:v>-555.61274513360922</c:v>
                      </c:pt>
                      <c:pt idx="586">
                        <c:v>-543.52561906482504</c:v>
                      </c:pt>
                      <c:pt idx="587">
                        <c:v>-531.38392942461383</c:v>
                      </c:pt>
                      <c:pt idx="588">
                        <c:v>-519.18889037182066</c:v>
                      </c:pt>
                      <c:pt idx="589">
                        <c:v>-506.94172140018833</c:v>
                      </c:pt>
                      <c:pt idx="590">
                        <c:v>-494.64364721640698</c:v>
                      </c:pt>
                      <c:pt idx="591">
                        <c:v>-482.29589761764873</c:v>
                      </c:pt>
                      <c:pt idx="592">
                        <c:v>-469.8997073685826</c:v>
                      </c:pt>
                      <c:pt idx="593">
                        <c:v>-457.45631607790347</c:v>
                      </c:pt>
                      <c:pt idx="594">
                        <c:v>-444.96696807436979</c:v>
                      </c:pt>
                      <c:pt idx="595">
                        <c:v>-432.43291228237621</c:v>
                      </c:pt>
                      <c:pt idx="596">
                        <c:v>-419.85540209705607</c:v>
                      </c:pt>
                      <c:pt idx="597">
                        <c:v>-407.23569525894663</c:v>
                      </c:pt>
                      <c:pt idx="598">
                        <c:v>-394.57505372821407</c:v>
                      </c:pt>
                      <c:pt idx="599">
                        <c:v>-381.87474355846325</c:v>
                      </c:pt>
                      <c:pt idx="600">
                        <c:v>-369.13603477012657</c:v>
                      </c:pt>
                      <c:pt idx="601">
                        <c:v>-356.36020122346719</c:v>
                      </c:pt>
                      <c:pt idx="602">
                        <c:v>-343.5485204911933</c:v>
                      </c:pt>
                      <c:pt idx="603">
                        <c:v>-330.70227373070071</c:v>
                      </c:pt>
                      <c:pt idx="604">
                        <c:v>-317.82274555596246</c:v>
                      </c:pt>
                      <c:pt idx="605">
                        <c:v>-304.91122390906202</c:v>
                      </c:pt>
                      <c:pt idx="606">
                        <c:v>-291.96899993140454</c:v>
                      </c:pt>
                      <c:pt idx="607">
                        <c:v>-278.99736783460145</c:v>
                      </c:pt>
                      <c:pt idx="608">
                        <c:v>-265.99762477105514</c:v>
                      </c:pt>
                      <c:pt idx="609">
                        <c:v>-252.97107070423763</c:v>
                      </c:pt>
                      <c:pt idx="610">
                        <c:v>-239.9190082787002</c:v>
                      </c:pt>
                      <c:pt idx="611">
                        <c:v>-226.84274268980769</c:v>
                      </c:pt>
                      <c:pt idx="612">
                        <c:v>-213.74358155322435</c:v>
                      </c:pt>
                      <c:pt idx="613">
                        <c:v>-200.62283477414672</c:v>
                      </c:pt>
                      <c:pt idx="614">
                        <c:v>-187.48181441631883</c:v>
                      </c:pt>
                      <c:pt idx="615">
                        <c:v>-174.32183457082451</c:v>
                      </c:pt>
                      <c:pt idx="616">
                        <c:v>-161.14421122468397</c:v>
                      </c:pt>
                      <c:pt idx="617">
                        <c:v>-147.95026212924941</c:v>
                      </c:pt>
                      <c:pt idx="618">
                        <c:v>-134.74130666843536</c:v>
                      </c:pt>
                      <c:pt idx="619">
                        <c:v>-121.51866572677937</c:v>
                      </c:pt>
                      <c:pt idx="620">
                        <c:v>-108.28366155735911</c:v>
                      </c:pt>
                      <c:pt idx="621">
                        <c:v>-95.037617649561199</c:v>
                      </c:pt>
                      <c:pt idx="622">
                        <c:v>-81.781858596738118</c:v>
                      </c:pt>
                      <c:pt idx="623">
                        <c:v>-68.517709963747507</c:v>
                      </c:pt>
                      <c:pt idx="624">
                        <c:v>-55.246498154401628</c:v>
                      </c:pt>
                      <c:pt idx="625">
                        <c:v>-41.969550278820904</c:v>
                      </c:pt>
                      <c:pt idx="626">
                        <c:v>-28.688194020728815</c:v>
                      </c:pt>
                      <c:pt idx="627">
                        <c:v>-15.403757504683421</c:v>
                      </c:pt>
                      <c:pt idx="628">
                        <c:v>-2.1175691632648115</c:v>
                      </c:pt>
                      <c:pt idx="629">
                        <c:v>11.169042395762299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119-451F-9D7E-A2454A890322}"/>
                  </c:ext>
                </c:extLst>
              </c15:ser>
            </c15:filteredLineSeries>
          </c:ext>
        </c:extLst>
      </c:lineChart>
      <c:catAx>
        <c:axId val="2064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20"/>
        <c:crosses val="autoZero"/>
        <c:auto val="1"/>
        <c:lblAlgn val="ctr"/>
        <c:lblOffset val="100"/>
        <c:noMultiLvlLbl val="0"/>
      </c:catAx>
      <c:valAx>
        <c:axId val="33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Лб5!$Q$17</c:f>
              <c:strCache>
                <c:ptCount val="1"/>
                <c:pt idx="0">
                  <c:v>f`y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  <c:extLst xmlns:c15="http://schemas.microsoft.com/office/drawing/2012/chart"/>
            </c:numRef>
          </c:cat>
          <c:val>
            <c:numRef>
              <c:f>Лб5!$Q$18:$Q$647</c:f>
              <c:numCache>
                <c:formatCode>General</c:formatCode>
                <c:ptCount val="630"/>
                <c:pt idx="0">
                  <c:v>2.114642201834863</c:v>
                </c:pt>
                <c:pt idx="1">
                  <c:v>15.401109555457239</c:v>
                </c:pt>
                <c:pt idx="2">
                  <c:v>28.686248273416272</c:v>
                </c:pt>
                <c:pt idx="3">
                  <c:v>41.968729852911075</c:v>
                </c:pt>
                <c:pt idx="4">
                  <c:v>55.247226056852412</c:v>
                </c:pt>
                <c:pt idx="5">
                  <c:v>68.520409046685245</c:v>
                </c:pt>
                <c:pt idx="6">
                  <c:v>81.786951515171538</c:v>
                </c:pt>
                <c:pt idx="7">
                  <c:v>95.045526819119885</c:v>
                </c:pt>
                <c:pt idx="8">
                  <c:v>108.29480911204864</c:v>
                </c:pt>
                <c:pt idx="9">
                  <c:v>121.53347347676953</c:v>
                </c:pt>
                <c:pt idx="10">
                  <c:v>134.76019605787832</c:v>
                </c:pt>
                <c:pt idx="11">
                  <c:v>147.97365419413907</c:v>
                </c:pt>
                <c:pt idx="12">
                  <c:v>161.17252655074941</c:v>
                </c:pt>
                <c:pt idx="13">
                  <c:v>174.35549325147261</c:v>
                </c:pt>
                <c:pt idx="14">
                  <c:v>187.52123601062442</c:v>
                </c:pt>
                <c:pt idx="15">
                  <c:v>200.66843826490032</c:v>
                </c:pt>
                <c:pt idx="16">
                  <c:v>213.79578530503088</c:v>
                </c:pt>
                <c:pt idx="17">
                  <c:v>226.90196440725148</c:v>
                </c:pt>
                <c:pt idx="18">
                  <c:v>239.98566496457369</c:v>
                </c:pt>
                <c:pt idx="19">
                  <c:v>253.0455786178448</c:v>
                </c:pt>
                <c:pt idx="20">
                  <c:v>266.08039938658271</c:v>
                </c:pt>
                <c:pt idx="21">
                  <c:v>279.08882379957288</c:v>
                </c:pt>
                <c:pt idx="22">
                  <c:v>292.06955102521437</c:v>
                </c:pt>
                <c:pt idx="23">
                  <c:v>305.02128300160177</c:v>
                </c:pt>
                <c:pt idx="24">
                  <c:v>317.94272456633053</c:v>
                </c:pt>
                <c:pt idx="25">
                  <c:v>330.83258358601211</c:v>
                </c:pt>
                <c:pt idx="26">
                  <c:v>343.68957108548591</c:v>
                </c:pt>
                <c:pt idx="27">
                  <c:v>356.51240137671618</c:v>
                </c:pt>
                <c:pt idx="28">
                  <c:v>369.29979218735951</c:v>
                </c:pt>
                <c:pt idx="29">
                  <c:v>382.05046478899084</c:v>
                </c:pt>
                <c:pt idx="30">
                  <c:v>394.7631441249755</c:v>
                </c:pt>
                <c:pt idx="31">
                  <c:v>407.43655893797393</c:v>
                </c:pt>
                <c:pt idx="32">
                  <c:v>420.06944189706587</c:v>
                </c:pt>
                <c:pt idx="33">
                  <c:v>432.6605297244829</c:v>
                </c:pt>
                <c:pt idx="34">
                  <c:v>445.20856332193455</c:v>
                </c:pt>
                <c:pt idx="35">
                  <c:v>457.71228789651792</c:v>
                </c:pt>
                <c:pt idx="36">
                  <c:v>470.17045308619527</c:v>
                </c:pt>
                <c:pt idx="37">
                  <c:v>482.58181308482949</c:v>
                </c:pt>
                <c:pt idx="38">
                  <c:v>494.94512676676328</c:v>
                </c:pt>
                <c:pt idx="39">
                  <c:v>507.25915781093136</c:v>
                </c:pt>
                <c:pt idx="40">
                  <c:v>519.52267482449076</c:v>
                </c:pt>
                <c:pt idx="41">
                  <c:v>531.73445146595998</c:v>
                </c:pt>
                <c:pt idx="42">
                  <c:v>543.89326656785101</c:v>
                </c:pt>
                <c:pt idx="43">
                  <c:v>555.99790425878621</c:v>
                </c:pt>
                <c:pt idx="44">
                  <c:v>568.04715408508343</c:v>
                </c:pt>
                <c:pt idx="45">
                  <c:v>580.03981113180134</c:v>
                </c:pt>
                <c:pt idx="46">
                  <c:v>591.97467614322898</c:v>
                </c:pt>
                <c:pt idx="47">
                  <c:v>603.85055564281072</c:v>
                </c:pt>
                <c:pt idx="48">
                  <c:v>615.66626205249338</c:v>
                </c:pt>
                <c:pt idx="49">
                  <c:v>627.42061381148221</c:v>
                </c:pt>
                <c:pt idx="50">
                  <c:v>639.11243549439678</c:v>
                </c:pt>
                <c:pt idx="51">
                  <c:v>650.74055792881165</c:v>
                </c:pt>
                <c:pt idx="52">
                  <c:v>662.3038183121738</c:v>
                </c:pt>
                <c:pt idx="53">
                  <c:v>673.80106032808055</c:v>
                </c:pt>
                <c:pt idx="54">
                  <c:v>685.23113426191173</c:v>
                </c:pt>
                <c:pt idx="55">
                  <c:v>696.59289711579856</c:v>
                </c:pt>
                <c:pt idx="56">
                  <c:v>707.88521272292382</c:v>
                </c:pt>
                <c:pt idx="57">
                  <c:v>719.1069518611373</c:v>
                </c:pt>
                <c:pt idx="58">
                  <c:v>730.25699236587661</c:v>
                </c:pt>
                <c:pt idx="59">
                  <c:v>741.33421924238257</c:v>
                </c:pt>
                <c:pt idx="60">
                  <c:v>752.33752477719884</c:v>
                </c:pt>
                <c:pt idx="61">
                  <c:v>763.26580864894117</c:v>
                </c:pt>
                <c:pt idx="62">
                  <c:v>774.1179780383294</c:v>
                </c:pt>
                <c:pt idx="63">
                  <c:v>784.89294773746781</c:v>
                </c:pt>
                <c:pt idx="64">
                  <c:v>795.58964025836588</c:v>
                </c:pt>
                <c:pt idx="65">
                  <c:v>806.20698594068506</c:v>
                </c:pt>
                <c:pt idx="66">
                  <c:v>816.74392305870526</c:v>
                </c:pt>
                <c:pt idx="67">
                  <c:v>827.19939792749517</c:v>
                </c:pt>
                <c:pt idx="68">
                  <c:v>837.57236500828094</c:v>
                </c:pt>
                <c:pt idx="69">
                  <c:v>847.86178701299821</c:v>
                </c:pt>
                <c:pt idx="70">
                  <c:v>858.06663500802165</c:v>
                </c:pt>
                <c:pt idx="71">
                  <c:v>868.18588851705522</c:v>
                </c:pt>
                <c:pt idx="72">
                  <c:v>878.21853562318108</c:v>
                </c:pt>
                <c:pt idx="73">
                  <c:v>888.16357307004887</c:v>
                </c:pt>
                <c:pt idx="74">
                  <c:v>898.02000636220157</c:v>
                </c:pt>
                <c:pt idx="75">
                  <c:v>907.78684986452322</c:v>
                </c:pt>
                <c:pt idx="76">
                  <c:v>917.46312690080333</c:v>
                </c:pt>
                <c:pt idx="77">
                  <c:v>927.04786985140106</c:v>
                </c:pt>
                <c:pt idx="78">
                  <c:v>936.54012025000918</c:v>
                </c:pt>
                <c:pt idx="79">
                  <c:v>945.93892887949778</c:v>
                </c:pt>
                <c:pt idx="80">
                  <c:v>955.24335586683628</c:v>
                </c:pt>
                <c:pt idx="81">
                  <c:v>964.45247077707938</c:v>
                </c:pt>
                <c:pt idx="82">
                  <c:v>973.56535270641041</c:v>
                </c:pt>
                <c:pt idx="83">
                  <c:v>982.5810903742306</c:v>
                </c:pt>
                <c:pt idx="84">
                  <c:v>991.49878221428651</c:v>
                </c:pt>
                <c:pt idx="85">
                  <c:v>1000.3175364648249</c:v>
                </c:pt>
                <c:pt idx="86">
                  <c:v>1009.0364712577701</c:v>
                </c:pt>
                <c:pt idx="87">
                  <c:v>1017.6547147069084</c:v>
                </c:pt>
                <c:pt idx="88">
                  <c:v>1026.1714049950767</c:v>
                </c:pt>
                <c:pt idx="89">
                  <c:v>1034.5856904603436</c:v>
                </c:pt>
                <c:pt idx="90">
                  <c:v>1042.8967296811743</c:v>
                </c:pt>
                <c:pt idx="91">
                  <c:v>1051.1036915605725</c:v>
                </c:pt>
                <c:pt idx="92">
                  <c:v>1059.2057554091894</c:v>
                </c:pt>
                <c:pt idx="93">
                  <c:v>1067.202111027392</c:v>
                </c:pt>
                <c:pt idx="94">
                  <c:v>1075.0919587862818</c:v>
                </c:pt>
                <c:pt idx="95">
                  <c:v>1082.8745097076583</c:v>
                </c:pt>
                <c:pt idx="96">
                  <c:v>1090.5489855429141</c:v>
                </c:pt>
                <c:pt idx="97">
                  <c:v>1098.1146188508615</c:v>
                </c:pt>
                <c:pt idx="98">
                  <c:v>1105.5706530744742</c:v>
                </c:pt>
                <c:pt idx="99">
                  <c:v>1112.9163426165435</c:v>
                </c:pt>
                <c:pt idx="100">
                  <c:v>1120.1509529142359</c:v>
                </c:pt>
                <c:pt idx="101">
                  <c:v>1127.273760512551</c:v>
                </c:pt>
                <c:pt idx="102">
                  <c:v>1134.2840531366649</c:v>
                </c:pt>
                <c:pt idx="103">
                  <c:v>1141.1811297631564</c:v>
                </c:pt>
                <c:pt idx="104">
                  <c:v>1147.9643006901108</c:v>
                </c:pt>
                <c:pt idx="105">
                  <c:v>1154.6328876060875</c:v>
                </c:pt>
                <c:pt idx="106">
                  <c:v>1161.1862236579527</c:v>
                </c:pt>
                <c:pt idx="107">
                  <c:v>1167.6236535175622</c:v>
                </c:pt>
                <c:pt idx="108">
                  <c:v>1173.9445334472944</c:v>
                </c:pt>
                <c:pt idx="109">
                  <c:v>1180.1482313644235</c:v>
                </c:pt>
                <c:pt idx="110">
                  <c:v>1186.2341269043277</c:v>
                </c:pt>
                <c:pt idx="111">
                  <c:v>1192.2016114825246</c:v>
                </c:pt>
                <c:pt idx="112">
                  <c:v>1198.0500883555296</c:v>
                </c:pt>
                <c:pt idx="113">
                  <c:v>1203.7789726805286</c:v>
                </c:pt>
                <c:pt idx="114">
                  <c:v>1209.3876915738631</c:v>
                </c:pt>
                <c:pt idx="115">
                  <c:v>1214.875684168318</c:v>
                </c:pt>
                <c:pt idx="116">
                  <c:v>1220.2424016692073</c:v>
                </c:pt>
                <c:pt idx="117">
                  <c:v>1225.4873074092532</c:v>
                </c:pt>
                <c:pt idx="118">
                  <c:v>1230.6098769022515</c:v>
                </c:pt>
                <c:pt idx="119">
                  <c:v>1235.6095978955227</c:v>
                </c:pt>
                <c:pt idx="120">
                  <c:v>1240.4859704211335</c:v>
                </c:pt>
                <c:pt idx="121">
                  <c:v>1245.238506845895</c:v>
                </c:pt>
                <c:pt idx="122">
                  <c:v>1249.8667319201256</c:v>
                </c:pt>
                <c:pt idx="123">
                  <c:v>1254.370182825174</c:v>
                </c:pt>
                <c:pt idx="124">
                  <c:v>1258.7484092197028</c:v>
                </c:pt>
                <c:pt idx="125">
                  <c:v>1263.0009732847213</c:v>
                </c:pt>
                <c:pt idx="126">
                  <c:v>1267.1274497673664</c:v>
                </c:pt>
                <c:pt idx="127">
                  <c:v>1271.1274260234291</c:v>
                </c:pt>
                <c:pt idx="128">
                  <c:v>1275.0005020586166</c:v>
                </c:pt>
                <c:pt idx="129">
                  <c:v>1278.7462905685529</c:v>
                </c:pt>
                <c:pt idx="130">
                  <c:v>1282.3644169775089</c:v>
                </c:pt>
                <c:pt idx="131">
                  <c:v>1285.8545194758585</c:v>
                </c:pt>
                <c:pt idx="132">
                  <c:v>1289.2162490562603</c:v>
                </c:pt>
                <c:pt idx="133">
                  <c:v>1292.449269548558</c:v>
                </c:pt>
                <c:pt idx="134">
                  <c:v>1295.5532576533963</c:v>
                </c:pt>
                <c:pt idx="135">
                  <c:v>1298.5279029745511</c:v>
                </c:pt>
                <c:pt idx="136">
                  <c:v>1301.3729080499697</c:v>
                </c:pt>
                <c:pt idx="137">
                  <c:v>1304.0879883815148</c:v>
                </c:pt>
                <c:pt idx="138">
                  <c:v>1306.6728724634163</c:v>
                </c:pt>
                <c:pt idx="139">
                  <c:v>1309.1273018094198</c:v>
                </c:pt>
                <c:pt idx="140">
                  <c:v>1311.4510309786363</c:v>
                </c:pt>
                <c:pt idx="141">
                  <c:v>1313.6438276000849</c:v>
                </c:pt>
                <c:pt idx="142">
                  <c:v>1315.7054723959311</c:v>
                </c:pt>
                <c:pt idx="143">
                  <c:v>1317.6357592034133</c:v>
                </c:pt>
                <c:pt idx="144">
                  <c:v>1319.4344949954591</c:v>
                </c:pt>
                <c:pt idx="145">
                  <c:v>1321.1014998999888</c:v>
                </c:pt>
                <c:pt idx="146">
                  <c:v>1322.6366072179005</c:v>
                </c:pt>
                <c:pt idx="147">
                  <c:v>1324.0396634397418</c:v>
                </c:pt>
                <c:pt idx="148">
                  <c:v>1325.31052826106</c:v>
                </c:pt>
                <c:pt idx="149">
                  <c:v>1326.4490745964317</c:v>
                </c:pt>
                <c:pt idx="150">
                  <c:v>1327.4551885921724</c:v>
                </c:pt>
                <c:pt idx="151">
                  <c:v>1328.3287696377208</c:v>
                </c:pt>
                <c:pt idx="152">
                  <c:v>1329.0697303757004</c:v>
                </c:pt>
                <c:pt idx="153">
                  <c:v>1329.6779967106547</c:v>
                </c:pt>
                <c:pt idx="154">
                  <c:v>1330.1535078164572</c:v>
                </c:pt>
                <c:pt idx="155">
                  <c:v>1330.4962161423939</c:v>
                </c:pt>
                <c:pt idx="156">
                  <c:v>1330.7060874179174</c:v>
                </c:pt>
                <c:pt idx="157">
                  <c:v>1330.783100656075</c:v>
                </c:pt>
                <c:pt idx="158">
                  <c:v>1330.7272481556074</c:v>
                </c:pt>
                <c:pt idx="159">
                  <c:v>1330.5385355017177</c:v>
                </c:pt>
                <c:pt idx="160">
                  <c:v>1330.2169815655143</c:v>
                </c:pt>
                <c:pt idx="161">
                  <c:v>1329.7626185021229</c:v>
                </c:pt>
                <c:pt idx="162">
                  <c:v>1329.1754917474709</c:v>
                </c:pt>
                <c:pt idx="163">
                  <c:v>1328.455660013745</c:v>
                </c:pt>
                <c:pt idx="164">
                  <c:v>1327.6031952835181</c:v>
                </c:pt>
                <c:pt idx="165">
                  <c:v>1326.6181828025533</c:v>
                </c:pt>
                <c:pt idx="166">
                  <c:v>1325.5007210712774</c:v>
                </c:pt>
                <c:pt idx="167">
                  <c:v>1324.250921834933</c:v>
                </c:pt>
                <c:pt idx="168">
                  <c:v>1322.8689100724016</c:v>
                </c:pt>
                <c:pt idx="169">
                  <c:v>1321.3548239837082</c:v>
                </c:pt>
                <c:pt idx="170">
                  <c:v>1319.7088149761996</c:v>
                </c:pt>
                <c:pt idx="171">
                  <c:v>1317.9310476494052</c:v>
                </c:pt>
                <c:pt idx="172">
                  <c:v>1316.021699778576</c:v>
                </c:pt>
                <c:pt idx="173">
                  <c:v>1313.980962296908</c:v>
                </c:pt>
                <c:pt idx="174">
                  <c:v>1311.8090392764489</c:v>
                </c:pt>
                <c:pt idx="175">
                  <c:v>1309.5061479076908</c:v>
                </c:pt>
                <c:pt idx="176">
                  <c:v>1307.0725184778512</c:v>
                </c:pt>
                <c:pt idx="177">
                  <c:v>1304.5083943478451</c:v>
                </c:pt>
                <c:pt idx="178">
                  <c:v>1301.8140319279491</c:v>
                </c:pt>
                <c:pt idx="179">
                  <c:v>1298.9897006521599</c:v>
                </c:pt>
                <c:pt idx="180">
                  <c:v>1296.0356829512509</c:v>
                </c:pt>
                <c:pt idx="181">
                  <c:v>1292.952274224531</c:v>
                </c:pt>
                <c:pt idx="182">
                  <c:v>1289.7397828103035</c:v>
                </c:pt>
                <c:pt idx="183">
                  <c:v>1286.3985299550322</c:v>
                </c:pt>
                <c:pt idx="184">
                  <c:v>1282.9288497812188</c:v>
                </c:pt>
                <c:pt idx="185">
                  <c:v>1279.3310892539891</c:v>
                </c:pt>
                <c:pt idx="186">
                  <c:v>1275.6056081463976</c:v>
                </c:pt>
                <c:pt idx="187">
                  <c:v>1271.7527790034505</c:v>
                </c:pt>
                <c:pt idx="188">
                  <c:v>1267.7729871048516</c:v>
                </c:pt>
                <c:pt idx="189">
                  <c:v>1263.6666304264743</c:v>
                </c:pt>
                <c:pt idx="190">
                  <c:v>1259.4341196005641</c:v>
                </c:pt>
                <c:pt idx="191">
                  <c:v>1255.0758778746772</c:v>
                </c:pt>
                <c:pt idx="192">
                  <c:v>1250.5923410693533</c:v>
                </c:pt>
                <c:pt idx="193">
                  <c:v>1245.9839575345377</c:v>
                </c:pt>
                <c:pt idx="194">
                  <c:v>1241.2511881047431</c:v>
                </c:pt>
                <c:pt idx="195">
                  <c:v>1236.3945060529682</c:v>
                </c:pt>
                <c:pt idx="196">
                  <c:v>1231.4143970433715</c:v>
                </c:pt>
                <c:pt idx="197">
                  <c:v>1226.3113590827038</c:v>
                </c:pt>
                <c:pt idx="198">
                  <c:v>1221.0859024705085</c:v>
                </c:pt>
                <c:pt idx="199">
                  <c:v>1215.7385497480923</c:v>
                </c:pt>
                <c:pt idx="200">
                  <c:v>1210.2698356462715</c:v>
                </c:pt>
                <c:pt idx="201">
                  <c:v>1204.6803070318988</c:v>
                </c:pt>
                <c:pt idx="202">
                  <c:v>1198.9705228531775</c:v>
                </c:pt>
                <c:pt idx="203">
                  <c:v>1193.141054083768</c:v>
                </c:pt>
                <c:pt idx="204">
                  <c:v>1187.1924836656888</c:v>
                </c:pt>
                <c:pt idx="205">
                  <c:v>1181.1254064510251</c:v>
                </c:pt>
                <c:pt idx="206">
                  <c:v>1174.9404291424419</c:v>
                </c:pt>
                <c:pt idx="207">
                  <c:v>1168.6381702325164</c:v>
                </c:pt>
                <c:pt idx="208">
                  <c:v>1162.2192599418872</c:v>
                </c:pt>
                <c:pt idx="209">
                  <c:v>1155.6843401562351</c:v>
                </c:pt>
                <c:pt idx="210">
                  <c:v>1149.0340643620921</c:v>
                </c:pt>
                <c:pt idx="211">
                  <c:v>1142.2690975814962</c:v>
                </c:pt>
                <c:pt idx="212">
                  <c:v>1135.3901163054875</c:v>
                </c:pt>
                <c:pt idx="213">
                  <c:v>1128.3978084264622</c:v>
                </c:pt>
                <c:pt idx="214">
                  <c:v>1121.2928731693801</c:v>
                </c:pt>
                <c:pt idx="215">
                  <c:v>1114.0760210218468</c:v>
                </c:pt>
                <c:pt idx="216">
                  <c:v>1106.7479736630628</c:v>
                </c:pt>
                <c:pt idx="217">
                  <c:v>1099.3094638916575</c:v>
                </c:pt>
                <c:pt idx="218">
                  <c:v>1091.7612355524093</c:v>
                </c:pt>
                <c:pt idx="219">
                  <c:v>1084.1040434618619</c:v>
                </c:pt>
                <c:pt idx="220">
                  <c:v>1076.3386533328428</c:v>
                </c:pt>
                <c:pt idx="221">
                  <c:v>1068.4658416978948</c:v>
                </c:pt>
                <c:pt idx="222">
                  <c:v>1060.48639583162</c:v>
                </c:pt>
                <c:pt idx="223">
                  <c:v>1052.4011136719562</c:v>
                </c:pt>
                <c:pt idx="224">
                  <c:v>1044.2108037403805</c:v>
                </c:pt>
                <c:pt idx="225">
                  <c:v>1035.9162850610619</c:v>
                </c:pt>
                <c:pt idx="226">
                  <c:v>1027.518387078956</c:v>
                </c:pt>
                <c:pt idx="227">
                  <c:v>1019.0179495768625</c:v>
                </c:pt>
                <c:pt idx="228">
                  <c:v>1010.4158225914481</c:v>
                </c:pt>
                <c:pt idx="229">
                  <c:v>1001.7128663282425</c:v>
                </c:pt>
                <c:pt idx="230">
                  <c:v>992.9099510756206</c:v>
                </c:pt>
                <c:pt idx="231">
                  <c:v>984.00795711777107</c:v>
                </c:pt>
                <c:pt idx="232">
                  <c:v>975.00777464667192</c:v>
                </c:pt>
                <c:pt idx="233">
                  <c:v>965.91030367306939</c:v>
                </c:pt>
                <c:pt idx="234">
                  <c:v>956.71645393648055</c:v>
                </c:pt>
                <c:pt idx="235">
                  <c:v>947.42714481421672</c:v>
                </c:pt>
                <c:pt idx="236">
                  <c:v>938.04330522944986</c:v>
                </c:pt>
                <c:pt idx="237">
                  <c:v>928.56587355831789</c:v>
                </c:pt>
                <c:pt idx="238">
                  <c:v>918.99579753609055</c:v>
                </c:pt>
                <c:pt idx="239">
                  <c:v>909.33403416239457</c:v>
                </c:pt>
                <c:pt idx="240">
                  <c:v>899.58154960551656</c:v>
                </c:pt>
                <c:pt idx="241">
                  <c:v>889.73931910578449</c:v>
                </c:pt>
                <c:pt idx="242">
                  <c:v>879.80832687804696</c:v>
                </c:pt>
                <c:pt idx="243">
                  <c:v>869.78956601325069</c:v>
                </c:pt>
                <c:pt idx="244">
                  <c:v>859.68403837913343</c:v>
                </c:pt>
                <c:pt idx="245">
                  <c:v>849.49275452003701</c:v>
                </c:pt>
                <c:pt idx="246">
                  <c:v>839.21673355585506</c:v>
                </c:pt>
                <c:pt idx="247">
                  <c:v>828.85700308012019</c:v>
                </c:pt>
                <c:pt idx="248">
                  <c:v>818.41459905724764</c:v>
                </c:pt>
                <c:pt idx="249">
                  <c:v>807.89056571893661</c:v>
                </c:pt>
                <c:pt idx="250">
                  <c:v>797.28595545975213</c:v>
                </c:pt>
                <c:pt idx="251">
                  <c:v>786.60182873188239</c:v>
                </c:pt>
                <c:pt idx="252">
                  <c:v>775.83925393909635</c:v>
                </c:pt>
                <c:pt idx="253">
                  <c:v>764.99930732990538</c:v>
                </c:pt>
                <c:pt idx="254">
                  <c:v>754.08307288993626</c:v>
                </c:pt>
                <c:pt idx="255">
                  <c:v>743.09164223353696</c:v>
                </c:pt>
                <c:pt idx="256">
                  <c:v>732.0261144946129</c:v>
                </c:pt>
                <c:pt idx="257">
                  <c:v>720.88759621671761</c:v>
                </c:pt>
                <c:pt idx="258">
                  <c:v>709.67720124239577</c:v>
                </c:pt>
                <c:pt idx="259">
                  <c:v>698.39605060180384</c:v>
                </c:pt>
                <c:pt idx="260">
                  <c:v>687.04527240060406</c:v>
                </c:pt>
                <c:pt idx="261">
                  <c:v>675.62600170715837</c:v>
                </c:pt>
                <c:pt idx="262">
                  <c:v>664.13938043901942</c:v>
                </c:pt>
                <c:pt idx="263">
                  <c:v>652.58655724874268</c:v>
                </c:pt>
                <c:pt idx="264">
                  <c:v>640.96868740901891</c:v>
                </c:pt>
                <c:pt idx="265">
                  <c:v>629.28693269715143</c:v>
                </c:pt>
                <c:pt idx="266">
                  <c:v>617.54246127887563</c:v>
                </c:pt>
                <c:pt idx="267">
                  <c:v>605.73644759154763</c:v>
                </c:pt>
                <c:pt idx="268">
                  <c:v>593.87007222669649</c:v>
                </c:pt>
                <c:pt idx="269">
                  <c:v>581.94452181197141</c:v>
                </c:pt>
                <c:pt idx="270">
                  <c:v>569.96098889247469</c:v>
                </c:pt>
                <c:pt idx="271">
                  <c:v>557.9206718115131</c:v>
                </c:pt>
                <c:pt idx="272">
                  <c:v>545.82477459076017</c:v>
                </c:pt>
                <c:pt idx="273">
                  <c:v>533.67450680985917</c:v>
                </c:pt>
                <c:pt idx="274">
                  <c:v>521.4710834854618</c:v>
                </c:pt>
                <c:pt idx="275">
                  <c:v>509.21572494973242</c:v>
                </c:pt>
                <c:pt idx="276">
                  <c:v>496.90965672831095</c:v>
                </c:pt>
                <c:pt idx="277">
                  <c:v>484.5541094177641</c:v>
                </c:pt>
                <c:pt idx="278">
                  <c:v>472.15031856252779</c:v>
                </c:pt>
                <c:pt idx="279">
                  <c:v>459.69952453134982</c:v>
                </c:pt>
                <c:pt idx="280">
                  <c:v>447.20297239325913</c:v>
                </c:pt>
                <c:pt idx="281">
                  <c:v>434.66191179305429</c:v>
                </c:pt>
                <c:pt idx="282">
                  <c:v>422.07759682634577</c:v>
                </c:pt>
                <c:pt idx="283">
                  <c:v>409.45128591414226</c:v>
                </c:pt>
                <c:pt idx="284">
                  <c:v>396.78424167701411</c:v>
                </c:pt>
                <c:pt idx="285">
                  <c:v>384.07773080882811</c:v>
                </c:pt>
                <c:pt idx="286">
                  <c:v>371.33302395008349</c:v>
                </c:pt>
                <c:pt idx="287">
                  <c:v>358.55139556084441</c:v>
                </c:pt>
                <c:pt idx="288">
                  <c:v>345.73412379329972</c:v>
                </c:pt>
                <c:pt idx="289">
                  <c:v>332.88249036394382</c:v>
                </c:pt>
                <c:pt idx="290">
                  <c:v>319.99778042541135</c:v>
                </c:pt>
                <c:pt idx="291">
                  <c:v>307.08128243795755</c:v>
                </c:pt>
                <c:pt idx="292">
                  <c:v>294.13428804061886</c:v>
                </c:pt>
                <c:pt idx="293">
                  <c:v>281.15809192204455</c:v>
                </c:pt>
                <c:pt idx="294">
                  <c:v>268.15399169103421</c:v>
                </c:pt>
                <c:pt idx="295">
                  <c:v>255.12328774677314</c:v>
                </c:pt>
                <c:pt idx="296">
                  <c:v>242.06728314879794</c:v>
                </c:pt>
                <c:pt idx="297">
                  <c:v>228.98728348668737</c:v>
                </c:pt>
                <c:pt idx="298">
                  <c:v>215.88459674950877</c:v>
                </c:pt>
                <c:pt idx="299">
                  <c:v>202.76053319501588</c:v>
                </c:pt>
                <c:pt idx="300">
                  <c:v>189.61640521862859</c:v>
                </c:pt>
                <c:pt idx="301">
                  <c:v>176.45352722219059</c:v>
                </c:pt>
                <c:pt idx="302">
                  <c:v>163.2732154825319</c:v>
                </c:pt>
                <c:pt idx="303">
                  <c:v>150.07678801984403</c:v>
                </c:pt>
                <c:pt idx="304">
                  <c:v>136.8655644658752</c:v>
                </c:pt>
                <c:pt idx="305">
                  <c:v>123.64086593197258</c:v>
                </c:pt>
                <c:pt idx="306">
                  <c:v>110.40401487696791</c:v>
                </c:pt>
                <c:pt idx="307">
                  <c:v>97.156334974937153</c:v>
                </c:pt>
                <c:pt idx="308">
                  <c:v>83.899150982829624</c:v>
                </c:pt>
                <c:pt idx="309">
                  <c:v>70.633788607998127</c:v>
                </c:pt>
                <c:pt idx="310">
                  <c:v>57.3615743756245</c:v>
                </c:pt>
                <c:pt idx="311">
                  <c:v>44.083835496073057</c:v>
                </c:pt>
                <c:pt idx="312">
                  <c:v>30.801899732165818</c:v>
                </c:pt>
                <c:pt idx="313">
                  <c:v>17.517095266412095</c:v>
                </c:pt>
                <c:pt idx="314">
                  <c:v>4.2307505681866644</c:v>
                </c:pt>
                <c:pt idx="315">
                  <c:v>-9.0558057391113955</c:v>
                </c:pt>
                <c:pt idx="316">
                  <c:v>-22.341245010924627</c:v>
                </c:pt>
                <c:pt idx="317">
                  <c:v>-35.62423871439583</c:v>
                </c:pt>
                <c:pt idx="318">
                  <c:v>-48.903458561224966</c:v>
                </c:pt>
                <c:pt idx="319">
                  <c:v>-62.177576640492141</c:v>
                </c:pt>
                <c:pt idx="320">
                  <c:v>-75.445265551452337</c:v>
                </c:pt>
                <c:pt idx="321">
                  <c:v>-88.705198536269663</c:v>
                </c:pt>
                <c:pt idx="322">
                  <c:v>-101.95604961269673</c:v>
                </c:pt>
                <c:pt idx="323">
                  <c:v>-115.19649370666703</c:v>
                </c:pt>
                <c:pt idx="324">
                  <c:v>-128.42520678480602</c:v>
                </c:pt>
                <c:pt idx="325">
                  <c:v>-141.6408659868286</c:v>
                </c:pt>
                <c:pt idx="326">
                  <c:v>-154.8421497578282</c:v>
                </c:pt>
                <c:pt idx="327">
                  <c:v>-168.02773798042929</c:v>
                </c:pt>
                <c:pt idx="328">
                  <c:v>-181.1963121067964</c:v>
                </c:pt>
                <c:pt idx="329">
                  <c:v>-194.34655529049186</c:v>
                </c:pt>
                <c:pt idx="330">
                  <c:v>-207.47715251815464</c:v>
                </c:pt>
                <c:pt idx="331">
                  <c:v>-220.58679074100522</c:v>
                </c:pt>
                <c:pt idx="332">
                  <c:v>-233.67415900614483</c:v>
                </c:pt>
                <c:pt idx="333">
                  <c:v>-246.73794858765427</c:v>
                </c:pt>
                <c:pt idx="334">
                  <c:v>-259.77685311746069</c:v>
                </c:pt>
                <c:pt idx="335">
                  <c:v>-272.78956871597791</c:v>
                </c:pt>
                <c:pt idx="336">
                  <c:v>-285.7747941224888</c:v>
                </c:pt>
                <c:pt idx="337">
                  <c:v>-298.73123082527496</c:v>
                </c:pt>
                <c:pt idx="338">
                  <c:v>-311.65758319146187</c:v>
                </c:pt>
                <c:pt idx="339">
                  <c:v>-324.55255859658598</c:v>
                </c:pt>
                <c:pt idx="340">
                  <c:v>-337.41486755385148</c:v>
                </c:pt>
                <c:pt idx="341">
                  <c:v>-350.24322384308226</c:v>
                </c:pt>
                <c:pt idx="342">
                  <c:v>-363.03634463933867</c:v>
                </c:pt>
                <c:pt idx="343">
                  <c:v>-375.79295064120288</c:v>
                </c:pt>
                <c:pt idx="344">
                  <c:v>-388.51176619870415</c:v>
                </c:pt>
                <c:pt idx="345">
                  <c:v>-401.19151944088691</c:v>
                </c:pt>
                <c:pt idx="346">
                  <c:v>-413.83094240299209</c:v>
                </c:pt>
                <c:pt idx="347">
                  <c:v>-426.42877115325763</c:v>
                </c:pt>
                <c:pt idx="348">
                  <c:v>-438.98374591930542</c:v>
                </c:pt>
                <c:pt idx="349">
                  <c:v>-451.4946112141223</c:v>
                </c:pt>
                <c:pt idx="350">
                  <c:v>-463.96011596160361</c:v>
                </c:pt>
                <c:pt idx="351">
                  <c:v>-476.37901362166286</c:v>
                </c:pt>
                <c:pt idx="352">
                  <c:v>-488.75006231488379</c:v>
                </c:pt>
                <c:pt idx="353">
                  <c:v>-501.07202494670491</c:v>
                </c:pt>
                <c:pt idx="354">
                  <c:v>-513.34366933113256</c:v>
                </c:pt>
                <c:pt idx="355">
                  <c:v>-525.56376831395369</c:v>
                </c:pt>
                <c:pt idx="356">
                  <c:v>-537.73109989545412</c:v>
                </c:pt>
                <c:pt idx="357">
                  <c:v>-549.84444735261434</c:v>
                </c:pt>
                <c:pt idx="358">
                  <c:v>-561.90259936078394</c:v>
                </c:pt>
                <c:pt idx="359">
                  <c:v>-573.90435011480974</c:v>
                </c:pt>
                <c:pt idx="360">
                  <c:v>-585.84849944961843</c:v>
                </c:pt>
                <c:pt idx="361">
                  <c:v>-597.73385296022911</c:v>
                </c:pt>
                <c:pt idx="362">
                  <c:v>-609.55922212119629</c:v>
                </c:pt>
                <c:pt idx="363">
                  <c:v>-621.32342440545722</c:v>
                </c:pt>
                <c:pt idx="364">
                  <c:v>-633.02528340258777</c:v>
                </c:pt>
                <c:pt idx="365">
                  <c:v>-644.66362893643895</c:v>
                </c:pt>
                <c:pt idx="366">
                  <c:v>-656.23729718215691</c:v>
                </c:pt>
                <c:pt idx="367">
                  <c:v>-667.74513078256064</c:v>
                </c:pt>
                <c:pt idx="368">
                  <c:v>-679.18597896388121</c:v>
                </c:pt>
                <c:pt idx="369">
                  <c:v>-690.55869765083332</c:v>
                </c:pt>
                <c:pt idx="370">
                  <c:v>-701.86214958102653</c:v>
                </c:pt>
                <c:pt idx="371">
                  <c:v>-713.09520441868631</c:v>
                </c:pt>
                <c:pt idx="372">
                  <c:v>-724.25673886769061</c:v>
                </c:pt>
                <c:pt idx="373">
                  <c:v>-735.34563678389509</c:v>
                </c:pt>
                <c:pt idx="374">
                  <c:v>-746.36078928674954</c:v>
                </c:pt>
                <c:pt idx="375">
                  <c:v>-757.30109487018217</c:v>
                </c:pt>
                <c:pt idx="376">
                  <c:v>-768.16545951275202</c:v>
                </c:pt>
                <c:pt idx="377">
                  <c:v>-778.95279678704867</c:v>
                </c:pt>
                <c:pt idx="378">
                  <c:v>-789.66202796833352</c:v>
                </c:pt>
                <c:pt idx="379">
                  <c:v>-800.29208214241339</c:v>
                </c:pt>
                <c:pt idx="380">
                  <c:v>-810.8418963127283</c:v>
                </c:pt>
                <c:pt idx="381">
                  <c:v>-821.31041550665395</c:v>
                </c:pt>
                <c:pt idx="382">
                  <c:v>-831.69659288099342</c:v>
                </c:pt>
                <c:pt idx="383">
                  <c:v>-841.99938982666538</c:v>
                </c:pt>
                <c:pt idx="384">
                  <c:v>-852.21777607256035</c:v>
                </c:pt>
                <c:pt idx="385">
                  <c:v>-862.35072978856942</c:v>
                </c:pt>
                <c:pt idx="386">
                  <c:v>-872.39723768776446</c:v>
                </c:pt>
                <c:pt idx="387">
                  <c:v>-882.35629512772846</c:v>
                </c:pt>
                <c:pt idx="388">
                  <c:v>-892.2269062110156</c:v>
                </c:pt>
                <c:pt idx="389">
                  <c:v>-902.00808388474411</c:v>
                </c:pt>
                <c:pt idx="390">
                  <c:v>-911.69885003929664</c:v>
                </c:pt>
                <c:pt idx="391">
                  <c:v>-921.2982356061342</c:v>
                </c:pt>
                <c:pt idx="392">
                  <c:v>-930.80528065469866</c:v>
                </c:pt>
                <c:pt idx="393">
                  <c:v>-940.21903448840874</c:v>
                </c:pt>
                <c:pt idx="394">
                  <c:v>-949.53855573972464</c:v>
                </c:pt>
                <c:pt idx="395">
                  <c:v>-958.76291246428843</c:v>
                </c:pt>
                <c:pt idx="396">
                  <c:v>-967.89118223411378</c:v>
                </c:pt>
                <c:pt idx="397">
                  <c:v>-976.92245222983183</c:v>
                </c:pt>
                <c:pt idx="398">
                  <c:v>-985.8558193319675</c:v>
                </c:pt>
                <c:pt idx="399">
                  <c:v>-994.69039021125627</c:v>
                </c:pt>
                <c:pt idx="400">
                  <c:v>-1003.4252814179713</c:v>
                </c:pt>
                <c:pt idx="401">
                  <c:v>-1012.0596194702716</c:v>
                </c:pt>
                <c:pt idx="402">
                  <c:v>-1020.5925409415472</c:v>
                </c:pt>
                <c:pt idx="403">
                  <c:v>-1029.0231925467622</c:v>
                </c:pt>
                <c:pt idx="404">
                  <c:v>-1037.3507312277802</c:v>
                </c:pt>
                <c:pt idx="405">
                  <c:v>-1045.5743242376736</c:v>
                </c:pt>
                <c:pt idx="406">
                  <c:v>-1053.6931492239944</c:v>
                </c:pt>
                <c:pt idx="407">
                  <c:v>-1061.7063943110102</c:v>
                </c:pt>
                <c:pt idx="408">
                  <c:v>-1069.6132581808884</c:v>
                </c:pt>
                <c:pt idx="409">
                  <c:v>-1077.4129501538321</c:v>
                </c:pt>
                <c:pt idx="410">
                  <c:v>-1085.1046902671433</c:v>
                </c:pt>
                <c:pt idx="411">
                  <c:v>-1092.6877093532219</c:v>
                </c:pt>
                <c:pt idx="412">
                  <c:v>-1100.161249116476</c:v>
                </c:pt>
                <c:pt idx="413">
                  <c:v>-1107.5245622091586</c:v>
                </c:pt>
                <c:pt idx="414">
                  <c:v>-1114.7769123060966</c:v>
                </c:pt>
                <c:pt idx="415">
                  <c:v>-1121.917574178324</c:v>
                </c:pt>
                <c:pt idx="416">
                  <c:v>-1128.9458337656033</c:v>
                </c:pt>
                <c:pt idx="417">
                  <c:v>-1135.8609882478331</c:v>
                </c:pt>
                <c:pt idx="418">
                  <c:v>-1142.6623461153281</c:v>
                </c:pt>
                <c:pt idx="419">
                  <c:v>-1149.349227237969</c:v>
                </c:pt>
                <c:pt idx="420">
                  <c:v>-1155.9209629332158</c:v>
                </c:pt>
                <c:pt idx="421">
                  <c:v>-1162.3768960329753</c:v>
                </c:pt>
                <c:pt idx="422">
                  <c:v>-1168.7163809493181</c:v>
                </c:pt>
                <c:pt idx="423">
                  <c:v>-1174.9387837390354</c:v>
                </c:pt>
                <c:pt idx="424">
                  <c:v>-1181.0434821670324</c:v>
                </c:pt>
                <c:pt idx="425">
                  <c:v>-1187.0298657685546</c:v>
                </c:pt>
                <c:pt idx="426">
                  <c:v>-1192.8973359102301</c:v>
                </c:pt>
                <c:pt idx="427">
                  <c:v>-1198.6453058499344</c:v>
                </c:pt>
                <c:pt idx="428">
                  <c:v>-1204.2732007954639</c:v>
                </c:pt>
                <c:pt idx="429">
                  <c:v>-1209.7804579620133</c:v>
                </c:pt>
                <c:pt idx="430">
                  <c:v>-1215.1665266284554</c:v>
                </c:pt>
                <c:pt idx="431">
                  <c:v>-1220.4308681924119</c:v>
                </c:pt>
                <c:pt idx="432">
                  <c:v>-1225.572956224114</c:v>
                </c:pt>
                <c:pt idx="433">
                  <c:v>-1230.5922765190428</c:v>
                </c:pt>
                <c:pt idx="434">
                  <c:v>-1235.4883271493518</c:v>
                </c:pt>
                <c:pt idx="435">
                  <c:v>-1240.260618514058</c:v>
                </c:pt>
                <c:pt idx="436">
                  <c:v>-1244.9086733880026</c:v>
                </c:pt>
                <c:pt idx="437">
                  <c:v>-1249.4320269695702</c:v>
                </c:pt>
                <c:pt idx="438">
                  <c:v>-1253.8302269271726</c:v>
                </c:pt>
                <c:pt idx="439">
                  <c:v>-1258.1028334444795</c:v>
                </c:pt>
                <c:pt idx="440">
                  <c:v>-1262.2494192643999</c:v>
                </c:pt>
                <c:pt idx="441">
                  <c:v>-1266.2695697318063</c:v>
                </c:pt>
                <c:pt idx="442">
                  <c:v>-1270.1628828350028</c:v>
                </c:pt>
                <c:pt idx="443">
                  <c:v>-1273.9289692459233</c:v>
                </c:pt>
                <c:pt idx="444">
                  <c:v>-1277.5674523590656</c:v>
                </c:pt>
                <c:pt idx="445">
                  <c:v>-1281.0779683291496</c:v>
                </c:pt>
                <c:pt idx="446">
                  <c:v>-1284.4601661075044</c:v>
                </c:pt>
                <c:pt idx="447">
                  <c:v>-1287.7137074771701</c:v>
                </c:pt>
                <c:pt idx="448">
                  <c:v>-1290.8382670867215</c:v>
                </c:pt>
                <c:pt idx="449">
                  <c:v>-1293.833532482801</c:v>
                </c:pt>
                <c:pt idx="450">
                  <c:v>-1296.699204141365</c:v>
                </c:pt>
                <c:pt idx="451">
                  <c:v>-1299.4349954976365</c:v>
                </c:pt>
                <c:pt idx="452">
                  <c:v>-1302.0406329747586</c:v>
                </c:pt>
                <c:pt idx="453">
                  <c:v>-1304.5158560111561</c:v>
                </c:pt>
                <c:pt idx="454">
                  <c:v>-1306.8604170865872</c:v>
                </c:pt>
                <c:pt idx="455">
                  <c:v>-1309.0740817468979</c:v>
                </c:pt>
                <c:pt idx="456">
                  <c:v>-1311.1566286274679</c:v>
                </c:pt>
                <c:pt idx="457">
                  <c:v>-1313.1078494753438</c:v>
                </c:pt>
                <c:pt idx="458">
                  <c:v>-1314.9275491700673</c:v>
                </c:pt>
                <c:pt idx="459">
                  <c:v>-1316.6155457431848</c:v>
                </c:pt>
                <c:pt idx="460">
                  <c:v>-1318.171670396446</c:v>
                </c:pt>
                <c:pt idx="461">
                  <c:v>-1319.5957675186826</c:v>
                </c:pt>
                <c:pt idx="462">
                  <c:v>-1320.8876947013684</c:v>
                </c:pt>
                <c:pt idx="463">
                  <c:v>-1322.0473227528626</c:v>
                </c:pt>
                <c:pt idx="464">
                  <c:v>-1323.0745357113256</c:v>
                </c:pt>
                <c:pt idx="465">
                  <c:v>-1323.9692308563181</c:v>
                </c:pt>
                <c:pt idx="466">
                  <c:v>-1324.7313187190709</c:v>
                </c:pt>
                <c:pt idx="467">
                  <c:v>-1325.3607230914331</c:v>
                </c:pt>
                <c:pt idx="468">
                  <c:v>-1325.8573810334915</c:v>
                </c:pt>
                <c:pt idx="469">
                  <c:v>-1326.2212428798659</c:v>
                </c:pt>
                <c:pt idx="470">
                  <c:v>-1326.4522722446752</c:v>
                </c:pt>
                <c:pt idx="471">
                  <c:v>-1326.5504460251755</c:v>
                </c:pt>
                <c:pt idx="472">
                  <c:v>-1326.5157544040701</c:v>
                </c:pt>
                <c:pt idx="473">
                  <c:v>-1326.3482008504925</c:v>
                </c:pt>
                <c:pt idx="474">
                  <c:v>-1326.0478021196582</c:v>
                </c:pt>
                <c:pt idx="475">
                  <c:v>-1325.6145882511901</c:v>
                </c:pt>
                <c:pt idx="476">
                  <c:v>-1325.0486025661141</c:v>
                </c:pt>
                <c:pt idx="477">
                  <c:v>-1324.3499016625271</c:v>
                </c:pt>
                <c:pt idx="478">
                  <c:v>-1323.5185554099371</c:v>
                </c:pt>
                <c:pt idx="479">
                  <c:v>-1322.5546469422763</c:v>
                </c:pt>
                <c:pt idx="480">
                  <c:v>-1321.4582726495887</c:v>
                </c:pt>
                <c:pt idx="481">
                  <c:v>-1320.2295421683898</c:v>
                </c:pt>
                <c:pt idx="482">
                  <c:v>-1318.8685783707033</c:v>
                </c:pt>
                <c:pt idx="483">
                  <c:v>-1317.3755173517754</c:v>
                </c:pt>
                <c:pt idx="484">
                  <c:v>-1315.7505084164638</c:v>
                </c:pt>
                <c:pt idx="485">
                  <c:v>-1313.9937140643076</c:v>
                </c:pt>
                <c:pt idx="486">
                  <c:v>-1312.1053099732778</c:v>
                </c:pt>
                <c:pt idx="487">
                  <c:v>-1310.0854849822106</c:v>
                </c:pt>
                <c:pt idx="488">
                  <c:v>-1307.9344410719214</c:v>
                </c:pt>
                <c:pt idx="489">
                  <c:v>-1305.6523933450085</c:v>
                </c:pt>
                <c:pt idx="490">
                  <c:v>-1303.239570004343</c:v>
                </c:pt>
                <c:pt idx="491">
                  <c:v>-1300.6962123302487</c:v>
                </c:pt>
                <c:pt idx="492">
                  <c:v>-1298.0225746563733</c:v>
                </c:pt>
                <c:pt idx="493">
                  <c:v>-1295.218924344256</c:v>
                </c:pt>
                <c:pt idx="494">
                  <c:v>-1292.2855417565918</c:v>
                </c:pt>
                <c:pt idx="495">
                  <c:v>-1289.2227202291954</c:v>
                </c:pt>
                <c:pt idx="496">
                  <c:v>-1286.0307660416663</c:v>
                </c:pt>
                <c:pt idx="497">
                  <c:v>-1282.709998386764</c:v>
                </c:pt>
                <c:pt idx="498">
                  <c:v>-1279.2607493384862</c:v>
                </c:pt>
                <c:pt idx="499">
                  <c:v>-1275.6833638188639</c:v>
                </c:pt>
                <c:pt idx="500">
                  <c:v>-1271.9781995634676</c:v>
                </c:pt>
                <c:pt idx="501">
                  <c:v>-1268.1456270856354</c:v>
                </c:pt>
                <c:pt idx="502">
                  <c:v>-1264.1860296394211</c:v>
                </c:pt>
                <c:pt idx="503">
                  <c:v>-1260.0998031812694</c:v>
                </c:pt>
                <c:pt idx="504">
                  <c:v>-1255.8873563304214</c:v>
                </c:pt>
                <c:pt idx="505">
                  <c:v>-1251.5491103280517</c:v>
                </c:pt>
                <c:pt idx="506">
                  <c:v>-1247.0854989951456</c:v>
                </c:pt>
                <c:pt idx="507">
                  <c:v>-1242.4969686891161</c:v>
                </c:pt>
                <c:pt idx="508">
                  <c:v>-1237.7839782591705</c:v>
                </c:pt>
                <c:pt idx="509">
                  <c:v>-1232.9469990004243</c:v>
                </c:pt>
                <c:pt idx="510">
                  <c:v>-1227.9865146067725</c:v>
                </c:pt>
                <c:pt idx="511">
                  <c:v>-1222.9030211225204</c:v>
                </c:pt>
                <c:pt idx="512">
                  <c:v>-1217.6970268927807</c:v>
                </c:pt>
                <c:pt idx="513">
                  <c:v>-1212.3690525126381</c:v>
                </c:pt>
                <c:pt idx="514">
                  <c:v>-1206.9196307750904</c:v>
                </c:pt>
                <c:pt idx="515">
                  <c:v>-1201.3493066177696</c:v>
                </c:pt>
                <c:pt idx="516">
                  <c:v>-1195.6586370684506</c:v>
                </c:pt>
                <c:pt idx="517">
                  <c:v>-1189.8481911893457</c:v>
                </c:pt>
                <c:pt idx="518">
                  <c:v>-1183.9185500202007</c:v>
                </c:pt>
                <c:pt idx="519">
                  <c:v>-1177.8703065201908</c:v>
                </c:pt>
                <c:pt idx="520">
                  <c:v>-1171.7040655086266</c:v>
                </c:pt>
                <c:pt idx="521">
                  <c:v>-1165.4204436044706</c:v>
                </c:pt>
                <c:pt idx="522">
                  <c:v>-1159.0200691646764</c:v>
                </c:pt>
                <c:pt idx="523">
                  <c:v>-1152.503582221354</c:v>
                </c:pt>
                <c:pt idx="524">
                  <c:v>-1145.8716344177685</c:v>
                </c:pt>
                <c:pt idx="525">
                  <c:v>-1139.1248889431733</c:v>
                </c:pt>
                <c:pt idx="526">
                  <c:v>-1132.2640204664933</c:v>
                </c:pt>
                <c:pt idx="527">
                  <c:v>-1125.2897150688589</c:v>
                </c:pt>
                <c:pt idx="528">
                  <c:v>-1118.2026701749971</c:v>
                </c:pt>
                <c:pt idx="529">
                  <c:v>-1111.0035944834929</c:v>
                </c:pt>
                <c:pt idx="530">
                  <c:v>-1103.6932078959157</c:v>
                </c:pt>
                <c:pt idx="531">
                  <c:v>-1096.2722414448324</c:v>
                </c:pt>
                <c:pt idx="532">
                  <c:v>-1088.7414372207029</c:v>
                </c:pt>
                <c:pt idx="533">
                  <c:v>-1081.1015482976754</c:v>
                </c:pt>
                <c:pt idx="534">
                  <c:v>-1073.3533386582753</c:v>
                </c:pt>
                <c:pt idx="535">
                  <c:v>-1065.4975831170095</c:v>
                </c:pt>
                <c:pt idx="536">
                  <c:v>-1057.5350672428849</c:v>
                </c:pt>
                <c:pt idx="537">
                  <c:v>-1049.4665872808553</c:v>
                </c:pt>
                <c:pt idx="538">
                  <c:v>-1041.2929500721918</c:v>
                </c:pt>
                <c:pt idx="539">
                  <c:v>-1033.0149729738046</c:v>
                </c:pt>
                <c:pt idx="540">
                  <c:v>-1024.6334837765041</c:v>
                </c:pt>
                <c:pt idx="541">
                  <c:v>-1016.1493206222273</c:v>
                </c:pt>
                <c:pt idx="542">
                  <c:v>-1007.5633319202183</c:v>
                </c:pt>
                <c:pt idx="543">
                  <c:v>-998.87637626219271</c:v>
                </c:pt>
                <c:pt idx="544">
                  <c:v>-990.08932233647624</c:v>
                </c:pt>
                <c:pt idx="545">
                  <c:v>-981.2030488411408</c:v>
                </c:pt>
                <c:pt idx="546">
                  <c:v>-972.2184443961296</c:v>
                </c:pt>
                <c:pt idx="547">
                  <c:v>-963.13640745440034</c:v>
                </c:pt>
                <c:pt idx="548">
                  <c:v>-953.95784621207758</c:v>
                </c:pt>
                <c:pt idx="549">
                  <c:v>-944.68367851763878</c:v>
                </c:pt>
                <c:pt idx="550">
                  <c:v>-935.31483178012411</c:v>
                </c:pt>
                <c:pt idx="551">
                  <c:v>-925.8522428763996</c:v>
                </c:pt>
                <c:pt idx="552">
                  <c:v>-916.29685805747056</c:v>
                </c:pt>
                <c:pt idx="553">
                  <c:v>-906.64963285385522</c:v>
                </c:pt>
                <c:pt idx="554">
                  <c:v>-896.91153198003622</c:v>
                </c:pt>
                <c:pt idx="555">
                  <c:v>-887.08352923798486</c:v>
                </c:pt>
                <c:pt idx="556">
                  <c:v>-877.16660741978558</c:v>
                </c:pt>
                <c:pt idx="557">
                  <c:v>-867.1617582093553</c:v>
                </c:pt>
                <c:pt idx="558">
                  <c:v>-857.06998208327911</c:v>
                </c:pt>
                <c:pt idx="559">
                  <c:v>-846.89228821075938</c:v>
                </c:pt>
                <c:pt idx="560">
                  <c:v>-836.62969435270179</c:v>
                </c:pt>
                <c:pt idx="561">
                  <c:v>-826.28322675993923</c:v>
                </c:pt>
                <c:pt idx="562">
                  <c:v>-815.85392007061046</c:v>
                </c:pt>
                <c:pt idx="563">
                  <c:v>-805.34281720669264</c:v>
                </c:pt>
                <c:pt idx="564">
                  <c:v>-794.75096926971321</c:v>
                </c:pt>
                <c:pt idx="565">
                  <c:v>-784.07943543563795</c:v>
                </c:pt>
                <c:pt idx="566">
                  <c:v>-773.32928284895945</c:v>
                </c:pt>
                <c:pt idx="567">
                  <c:v>-762.50158651597701</c:v>
                </c:pt>
                <c:pt idx="568">
                  <c:v>-751.5974291973007</c:v>
                </c:pt>
                <c:pt idx="569">
                  <c:v>-740.61790129957501</c:v>
                </c:pt>
                <c:pt idx="570">
                  <c:v>-729.56410076644181</c:v>
                </c:pt>
                <c:pt idx="571">
                  <c:v>-718.43713296874216</c:v>
                </c:pt>
                <c:pt idx="572">
                  <c:v>-707.23811059398315</c:v>
                </c:pt>
                <c:pt idx="573">
                  <c:v>-695.96815353506884</c:v>
                </c:pt>
                <c:pt idx="574">
                  <c:v>-684.62838877831553</c:v>
                </c:pt>
                <c:pt idx="575">
                  <c:v>-673.21995029074833</c:v>
                </c:pt>
                <c:pt idx="576">
                  <c:v>-661.74397890670866</c:v>
                </c:pt>
                <c:pt idx="577">
                  <c:v>-650.20162221377188</c:v>
                </c:pt>
                <c:pt idx="578">
                  <c:v>-638.5940344379876</c:v>
                </c:pt>
                <c:pt idx="579">
                  <c:v>-626.92237632846252</c:v>
                </c:pt>
                <c:pt idx="580">
                  <c:v>-615.18781504128015</c:v>
                </c:pt>
                <c:pt idx="581">
                  <c:v>-603.39152402279046</c:v>
                </c:pt>
                <c:pt idx="582">
                  <c:v>-591.53468289226407</c:v>
                </c:pt>
                <c:pt idx="583">
                  <c:v>-579.61847732393528</c:v>
                </c:pt>
                <c:pt idx="584">
                  <c:v>-567.64409892843003</c:v>
                </c:pt>
                <c:pt idx="585">
                  <c:v>-555.61274513360922</c:v>
                </c:pt>
                <c:pt idx="586">
                  <c:v>-543.52561906482504</c:v>
                </c:pt>
                <c:pt idx="587">
                  <c:v>-531.38392942461383</c:v>
                </c:pt>
                <c:pt idx="588">
                  <c:v>-519.18889037182066</c:v>
                </c:pt>
                <c:pt idx="589">
                  <c:v>-506.94172140018833</c:v>
                </c:pt>
                <c:pt idx="590">
                  <c:v>-494.64364721640698</c:v>
                </c:pt>
                <c:pt idx="591">
                  <c:v>-482.29589761764873</c:v>
                </c:pt>
                <c:pt idx="592">
                  <c:v>-469.8997073685826</c:v>
                </c:pt>
                <c:pt idx="593">
                  <c:v>-457.45631607790347</c:v>
                </c:pt>
                <c:pt idx="594">
                  <c:v>-444.96696807436979</c:v>
                </c:pt>
                <c:pt idx="595">
                  <c:v>-432.43291228237621</c:v>
                </c:pt>
                <c:pt idx="596">
                  <c:v>-419.85540209705607</c:v>
                </c:pt>
                <c:pt idx="597">
                  <c:v>-407.23569525894663</c:v>
                </c:pt>
                <c:pt idx="598">
                  <c:v>-394.57505372821407</c:v>
                </c:pt>
                <c:pt idx="599">
                  <c:v>-381.87474355846325</c:v>
                </c:pt>
                <c:pt idx="600">
                  <c:v>-369.13603477012657</c:v>
                </c:pt>
                <c:pt idx="601">
                  <c:v>-356.36020122346719</c:v>
                </c:pt>
                <c:pt idx="602">
                  <c:v>-343.5485204911933</c:v>
                </c:pt>
                <c:pt idx="603">
                  <c:v>-330.70227373070071</c:v>
                </c:pt>
                <c:pt idx="604">
                  <c:v>-317.82274555596246</c:v>
                </c:pt>
                <c:pt idx="605">
                  <c:v>-304.91122390906202</c:v>
                </c:pt>
                <c:pt idx="606">
                  <c:v>-291.96899993140454</c:v>
                </c:pt>
                <c:pt idx="607">
                  <c:v>-278.99736783460145</c:v>
                </c:pt>
                <c:pt idx="608">
                  <c:v>-265.99762477105514</c:v>
                </c:pt>
                <c:pt idx="609">
                  <c:v>-252.97107070423763</c:v>
                </c:pt>
                <c:pt idx="610">
                  <c:v>-239.9190082787002</c:v>
                </c:pt>
                <c:pt idx="611">
                  <c:v>-226.84274268980769</c:v>
                </c:pt>
                <c:pt idx="612">
                  <c:v>-213.74358155322435</c:v>
                </c:pt>
                <c:pt idx="613">
                  <c:v>-200.62283477414672</c:v>
                </c:pt>
                <c:pt idx="614">
                  <c:v>-187.48181441631883</c:v>
                </c:pt>
                <c:pt idx="615">
                  <c:v>-174.32183457082451</c:v>
                </c:pt>
                <c:pt idx="616">
                  <c:v>-161.14421122468397</c:v>
                </c:pt>
                <c:pt idx="617">
                  <c:v>-147.95026212924941</c:v>
                </c:pt>
                <c:pt idx="618">
                  <c:v>-134.74130666843536</c:v>
                </c:pt>
                <c:pt idx="619">
                  <c:v>-121.51866572677937</c:v>
                </c:pt>
                <c:pt idx="620">
                  <c:v>-108.28366155735911</c:v>
                </c:pt>
                <c:pt idx="621">
                  <c:v>-95.037617649561199</c:v>
                </c:pt>
                <c:pt idx="622">
                  <c:v>-81.781858596738118</c:v>
                </c:pt>
                <c:pt idx="623">
                  <c:v>-68.517709963747507</c:v>
                </c:pt>
                <c:pt idx="624">
                  <c:v>-55.246498154401628</c:v>
                </c:pt>
                <c:pt idx="625">
                  <c:v>-41.969550278820904</c:v>
                </c:pt>
                <c:pt idx="626">
                  <c:v>-28.688194020728815</c:v>
                </c:pt>
                <c:pt idx="627">
                  <c:v>-15.403757504683421</c:v>
                </c:pt>
                <c:pt idx="628">
                  <c:v>-2.1175691632648115</c:v>
                </c:pt>
                <c:pt idx="629">
                  <c:v>11.169042395762299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A-47DD-9084-52BF4341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3424"/>
        <c:axId val="33789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Лб5!$G$17</c15:sqref>
                        </c15:formulaRef>
                      </c:ext>
                    </c:extLst>
                    <c:strCache>
                      <c:ptCount val="1"/>
                      <c:pt idx="0">
                        <c:v>F'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Лб5!$B$18:$B$647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Лб5!$P$18:$P$647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273.27155643302751</c:v>
                      </c:pt>
                      <c:pt idx="1">
                        <c:v>286.55787993345797</c:v>
                      </c:pt>
                      <c:pt idx="2">
                        <c:v>299.84287479826321</c:v>
                      </c:pt>
                      <c:pt idx="3">
                        <c:v>313.12521252464234</c:v>
                      </c:pt>
                      <c:pt idx="4">
                        <c:v>326.40356487550628</c:v>
                      </c:pt>
                      <c:pt idx="5">
                        <c:v>339.67660401229978</c:v>
                      </c:pt>
                      <c:pt idx="6">
                        <c:v>352.94300262778489</c:v>
                      </c:pt>
                      <c:pt idx="7">
                        <c:v>366.20143407877038</c:v>
                      </c:pt>
                      <c:pt idx="8">
                        <c:v>379.45057251877432</c:v>
                      </c:pt>
                      <c:pt idx="9">
                        <c:v>392.68909303060843</c:v>
                      </c:pt>
                      <c:pt idx="10">
                        <c:v>405.91567175886871</c:v>
                      </c:pt>
                      <c:pt idx="11">
                        <c:v>419.12898604231924</c:v>
                      </c:pt>
                      <c:pt idx="12">
                        <c:v>432.32771454615727</c:v>
                      </c:pt>
                      <c:pt idx="13">
                        <c:v>445.51053739414652</c:v>
                      </c:pt>
                      <c:pt idx="14">
                        <c:v>458.67613630060248</c:v>
                      </c:pt>
                      <c:pt idx="15">
                        <c:v>471.82319470222058</c:v>
                      </c:pt>
                      <c:pt idx="16">
                        <c:v>484.95039788973156</c:v>
                      </c:pt>
                      <c:pt idx="17">
                        <c:v>498.05643313937082</c:v>
                      </c:pt>
                      <c:pt idx="18">
                        <c:v>511.1399898441498</c:v>
                      </c:pt>
                      <c:pt idx="19">
                        <c:v>524.19975964491584</c:v>
                      </c:pt>
                      <c:pt idx="20">
                        <c:v>537.23443656118684</c:v>
                      </c:pt>
                      <c:pt idx="21">
                        <c:v>550.24271712174823</c:v>
                      </c:pt>
                      <c:pt idx="22">
                        <c:v>563.22330049499919</c:v>
                      </c:pt>
                      <c:pt idx="23">
                        <c:v>576.17488861903405</c:v>
                      </c:pt>
                      <c:pt idx="24">
                        <c:v>589.09618633144851</c:v>
                      </c:pt>
                      <c:pt idx="25">
                        <c:v>601.98590149885399</c:v>
                      </c:pt>
                      <c:pt idx="26">
                        <c:v>614.84274514608978</c:v>
                      </c:pt>
                      <c:pt idx="27">
                        <c:v>627.66543158512036</c:v>
                      </c:pt>
                      <c:pt idx="28">
                        <c:v>640.45267854360191</c:v>
                      </c:pt>
                      <c:pt idx="29">
                        <c:v>653.20320729310981</c:v>
                      </c:pt>
                      <c:pt idx="30">
                        <c:v>665.9157427770092</c:v>
                      </c:pt>
                      <c:pt idx="31">
                        <c:v>678.58901373796027</c:v>
                      </c:pt>
                      <c:pt idx="32">
                        <c:v>691.22175284504328</c:v>
                      </c:pt>
                      <c:pt idx="33">
                        <c:v>703.81269682048946</c:v>
                      </c:pt>
                      <c:pt idx="34">
                        <c:v>716.36058656600835</c:v>
                      </c:pt>
                      <c:pt idx="35">
                        <c:v>728.86416728869722</c:v>
                      </c:pt>
                      <c:pt idx="36">
                        <c:v>741.32218862651814</c:v>
                      </c:pt>
                      <c:pt idx="37">
                        <c:v>753.73340477333409</c:v>
                      </c:pt>
                      <c:pt idx="38">
                        <c:v>766.09657460348785</c:v>
                      </c:pt>
                      <c:pt idx="39">
                        <c:v>778.41046179591399</c:v>
                      </c:pt>
                      <c:pt idx="40">
                        <c:v>790.67383495776971</c:v>
                      </c:pt>
                      <c:pt idx="41">
                        <c:v>802.88546774757333</c:v>
                      </c:pt>
                      <c:pt idx="42">
                        <c:v>815.04413899783685</c:v>
                      </c:pt>
                      <c:pt idx="43">
                        <c:v>827.14863283718273</c:v>
                      </c:pt>
                      <c:pt idx="44">
                        <c:v>839.19773881192884</c:v>
                      </c:pt>
                      <c:pt idx="45">
                        <c:v>851.19025200713372</c:v>
                      </c:pt>
                      <c:pt idx="46">
                        <c:v>863.12497316708664</c:v>
                      </c:pt>
                      <c:pt idx="47">
                        <c:v>875.00070881523175</c:v>
                      </c:pt>
                      <c:pt idx="48">
                        <c:v>886.81627137351586</c:v>
                      </c:pt>
                      <c:pt idx="49">
                        <c:v>898.57047928114446</c:v>
                      </c:pt>
                      <c:pt idx="50">
                        <c:v>910.26215711273687</c:v>
                      </c:pt>
                      <c:pt idx="51">
                        <c:v>921.89013569586768</c:v>
                      </c:pt>
                      <c:pt idx="52">
                        <c:v>933.45325222798397</c:v>
                      </c:pt>
                      <c:pt idx="53">
                        <c:v>944.95035039268305</c:v>
                      </c:pt>
                      <c:pt idx="54">
                        <c:v>956.38028047534453</c:v>
                      </c:pt>
                      <c:pt idx="55">
                        <c:v>967.74189947810009</c:v>
                      </c:pt>
                      <c:pt idx="56">
                        <c:v>979.03407123413217</c:v>
                      </c:pt>
                      <c:pt idx="57">
                        <c:v>990.25566652129044</c:v>
                      </c:pt>
                      <c:pt idx="58">
                        <c:v>1001.405563175013</c:v>
                      </c:pt>
                      <c:pt idx="59">
                        <c:v>1012.4826462005401</c:v>
                      </c:pt>
                      <c:pt idx="60">
                        <c:v>1023.4858078844157</c:v>
                      </c:pt>
                      <c:pt idx="61">
                        <c:v>1034.4139479052558</c:v>
                      </c:pt>
                      <c:pt idx="62">
                        <c:v>1045.2659734437796</c:v>
                      </c:pt>
                      <c:pt idx="63">
                        <c:v>1056.0407992920918</c:v>
                      </c:pt>
                      <c:pt idx="64">
                        <c:v>1066.737347962202</c:v>
                      </c:pt>
                      <c:pt idx="65">
                        <c:v>1077.3545497937714</c:v>
                      </c:pt>
                      <c:pt idx="66">
                        <c:v>1087.8913430610801</c:v>
                      </c:pt>
                      <c:pt idx="67">
                        <c:v>1098.3466740791964</c:v>
                      </c:pt>
                      <c:pt idx="68">
                        <c:v>1108.7194973093469</c:v>
                      </c:pt>
                      <c:pt idx="69">
                        <c:v>1119.0087754634669</c:v>
                      </c:pt>
                      <c:pt idx="70">
                        <c:v>1129.2134796079313</c:v>
                      </c:pt>
                      <c:pt idx="71">
                        <c:v>1139.3325892664441</c:v>
                      </c:pt>
                      <c:pt idx="72">
                        <c:v>1149.3650925220873</c:v>
                      </c:pt>
                      <c:pt idx="73">
                        <c:v>1159.3099861185106</c:v>
                      </c:pt>
                      <c:pt idx="74">
                        <c:v>1169.1662755602567</c:v>
                      </c:pt>
                      <c:pt idx="75">
                        <c:v>1178.9329752122103</c:v>
                      </c:pt>
                      <c:pt idx="76">
                        <c:v>1188.6091083981603</c:v>
                      </c:pt>
                      <c:pt idx="77">
                        <c:v>1198.1937074984662</c:v>
                      </c:pt>
                      <c:pt idx="78">
                        <c:v>1207.6858140468205</c:v>
                      </c:pt>
                      <c:pt idx="79">
                        <c:v>1217.0844788260936</c:v>
                      </c:pt>
                      <c:pt idx="80">
                        <c:v>1226.3887619632546</c:v>
                      </c:pt>
                      <c:pt idx="81">
                        <c:v>1235.5977330233584</c:v>
                      </c:pt>
                      <c:pt idx="82">
                        <c:v>1244.7104711025884</c:v>
                      </c:pt>
                      <c:pt idx="83">
                        <c:v>1253.7260649203456</c:v>
                      </c:pt>
                      <c:pt idx="84">
                        <c:v>1262.6436129103768</c:v>
                      </c:pt>
                      <c:pt idx="85">
                        <c:v>1271.4622233109285</c:v>
                      </c:pt>
                      <c:pt idx="86">
                        <c:v>1280.1810142539252</c:v>
                      </c:pt>
                      <c:pt idx="87">
                        <c:v>1288.7991138531531</c:v>
                      </c:pt>
                      <c:pt idx="88">
                        <c:v>1297.3156602914494</c:v>
                      </c:pt>
                      <c:pt idx="89">
                        <c:v>1305.7298019068821</c:v>
                      </c:pt>
                      <c:pt idx="90">
                        <c:v>1314.0406972779169</c:v>
                      </c:pt>
                      <c:pt idx="91">
                        <c:v>1322.2475153075577</c:v>
                      </c:pt>
                      <c:pt idx="92">
                        <c:v>1330.3494353064548</c:v>
                      </c:pt>
                      <c:pt idx="93">
                        <c:v>1338.3456470749761</c:v>
                      </c:pt>
                      <c:pt idx="94">
                        <c:v>1346.2353509842228</c:v>
                      </c:pt>
                      <c:pt idx="95">
                        <c:v>1354.0177580559941</c:v>
                      </c:pt>
                      <c:pt idx="96">
                        <c:v>1361.6920900416831</c:v>
                      </c:pt>
                      <c:pt idx="97">
                        <c:v>1369.2575795001017</c:v>
                      </c:pt>
                      <c:pt idx="98">
                        <c:v>1376.7134698742238</c:v>
                      </c:pt>
                      <c:pt idx="99">
                        <c:v>1384.0590155668408</c:v>
                      </c:pt>
                      <c:pt idx="100">
                        <c:v>1391.2934820151188</c:v>
                      </c:pt>
                      <c:pt idx="101">
                        <c:v>1398.416145764058</c:v>
                      </c:pt>
                      <c:pt idx="102">
                        <c:v>1405.4262945388336</c:v>
                      </c:pt>
                      <c:pt idx="103">
                        <c:v>1412.3232273160256</c:v>
                      </c:pt>
                      <c:pt idx="104">
                        <c:v>1419.1062543937182</c:v>
                      </c:pt>
                      <c:pt idx="105">
                        <c:v>1425.7746974604715</c:v>
                      </c:pt>
                      <c:pt idx="106">
                        <c:v>1432.3278896631514</c:v>
                      </c:pt>
                      <c:pt idx="107">
                        <c:v>1438.7651756736136</c:v>
                      </c:pt>
                      <c:pt idx="108">
                        <c:v>1445.085911754237</c:v>
                      </c:pt>
                      <c:pt idx="109">
                        <c:v>1451.2894658222951</c:v>
                      </c:pt>
                      <c:pt idx="110">
                        <c:v>1457.3752175131667</c:v>
                      </c:pt>
                      <c:pt idx="111">
                        <c:v>1463.3425582423693</c:v>
                      </c:pt>
                      <c:pt idx="112">
                        <c:v>1469.1908912664178</c:v>
                      </c:pt>
                      <c:pt idx="113">
                        <c:v>1474.9196317424985</c:v>
                      </c:pt>
                      <c:pt idx="114">
                        <c:v>1480.528206786953</c:v>
                      </c:pt>
                      <c:pt idx="115">
                        <c:v>1486.016055532566</c:v>
                      </c:pt>
                      <c:pt idx="116">
                        <c:v>1491.3826291846517</c:v>
                      </c:pt>
                      <c:pt idx="117">
                        <c:v>1496.6273910759319</c:v>
                      </c:pt>
                      <c:pt idx="118">
                        <c:v>1501.7498167202027</c:v>
                      </c:pt>
                      <c:pt idx="119">
                        <c:v>1506.7493938647847</c:v>
                      </c:pt>
                      <c:pt idx="120">
                        <c:v>1511.6256225417444</c:v>
                      </c:pt>
                      <c:pt idx="121">
                        <c:v>1516.378015117893</c:v>
                      </c:pt>
                      <c:pt idx="122">
                        <c:v>1521.006096343549</c:v>
                      </c:pt>
                      <c:pt idx="123">
                        <c:v>1525.5094034000606</c:v>
                      </c:pt>
                      <c:pt idx="124">
                        <c:v>1529.8874859460909</c:v>
                      </c:pt>
                      <c:pt idx="125">
                        <c:v>1534.1399061626491</c:v>
                      </c:pt>
                      <c:pt idx="126">
                        <c:v>1538.2662387968721</c:v>
                      </c:pt>
                      <c:pt idx="127">
                        <c:v>1542.2660712045508</c:v>
                      </c:pt>
                      <c:pt idx="128">
                        <c:v>1546.1390033913924</c:v>
                      </c:pt>
                      <c:pt idx="129">
                        <c:v>1549.884648053021</c:v>
                      </c:pt>
                      <c:pt idx="130">
                        <c:v>1553.5026306137077</c:v>
                      </c:pt>
                      <c:pt idx="131">
                        <c:v>1556.9925892638257</c:v>
                      </c:pt>
                      <c:pt idx="132">
                        <c:v>1560.3541749960343</c:v>
                      </c:pt>
                      <c:pt idx="133">
                        <c:v>1563.5870516401772</c:v>
                      </c:pt>
                      <c:pt idx="134">
                        <c:v>1566.6908958968984</c:v>
                      </c:pt>
                      <c:pt idx="135">
                        <c:v>1569.6653973699745</c:v>
                      </c:pt>
                      <c:pt idx="136">
                        <c:v>1572.5102585973527</c:v>
                      </c:pt>
                      <c:pt idx="137">
                        <c:v>1575.2251950808954</c:v>
                      </c:pt>
                      <c:pt idx="138">
                        <c:v>1577.8099353148325</c:v>
                      </c:pt>
                      <c:pt idx="139">
                        <c:v>1580.26422081291</c:v>
                      </c:pt>
                      <c:pt idx="140">
                        <c:v>1582.5878061342385</c:v>
                      </c:pt>
                      <c:pt idx="141">
                        <c:v>1584.7804589078373</c:v>
                      </c:pt>
                      <c:pt idx="142">
                        <c:v>1586.8419598558719</c:v>
                      </c:pt>
                      <c:pt idx="143">
                        <c:v>1588.7721028155806</c:v>
                      </c:pt>
                      <c:pt idx="144">
                        <c:v>1590.570694759891</c:v>
                      </c:pt>
                      <c:pt idx="145">
                        <c:v>1592.2375558167237</c:v>
                      </c:pt>
                      <c:pt idx="146">
                        <c:v>1593.7725192869764</c:v>
                      </c:pt>
                      <c:pt idx="147">
                        <c:v>1595.1754316611969</c:v>
                      </c:pt>
                      <c:pt idx="148">
                        <c:v>1596.4461526349323</c:v>
                      </c:pt>
                      <c:pt idx="149">
                        <c:v>1597.5845551227596</c:v>
                      </c:pt>
                      <c:pt idx="150">
                        <c:v>1598.590525270994</c:v>
                      </c:pt>
                      <c:pt idx="151">
                        <c:v>1599.4639624690742</c:v>
                      </c:pt>
                      <c:pt idx="152">
                        <c:v>1600.2047793596237</c:v>
                      </c:pt>
                      <c:pt idx="153">
                        <c:v>1600.8129018471861</c:v>
                      </c:pt>
                      <c:pt idx="154">
                        <c:v>1601.288269105635</c:v>
                      </c:pt>
                      <c:pt idx="155">
                        <c:v>1601.6308335842562</c:v>
                      </c:pt>
                      <c:pt idx="156">
                        <c:v>1601.8405610125023</c:v>
                      </c:pt>
                      <c:pt idx="157">
                        <c:v>1601.9174304034204</c:v>
                      </c:pt>
                      <c:pt idx="158">
                        <c:v>1601.8614340557519</c:v>
                      </c:pt>
                      <c:pt idx="159">
                        <c:v>1601.6725775546993</c:v>
                      </c:pt>
                      <c:pt idx="160">
                        <c:v>1601.3508797713712</c:v>
                      </c:pt>
                      <c:pt idx="161">
                        <c:v>1600.8963728608931</c:v>
                      </c:pt>
                      <c:pt idx="162">
                        <c:v>1600.3091022591925</c:v>
                      </c:pt>
                      <c:pt idx="163">
                        <c:v>1599.5891266784565</c:v>
                      </c:pt>
                      <c:pt idx="164">
                        <c:v>1598.7365181012574</c:v>
                      </c:pt>
                      <c:pt idx="165">
                        <c:v>1597.7513617733587</c:v>
                      </c:pt>
                      <c:pt idx="166">
                        <c:v>1596.6337561951868</c:v>
                      </c:pt>
                      <c:pt idx="167">
                        <c:v>1595.3838131119849</c:v>
                      </c:pt>
                      <c:pt idx="168">
                        <c:v>1594.0016575026339</c:v>
                      </c:pt>
                      <c:pt idx="169">
                        <c:v>1592.4874275671591</c:v>
                      </c:pt>
                      <c:pt idx="170">
                        <c:v>1590.8412747129073</c:v>
                      </c:pt>
                      <c:pt idx="171">
                        <c:v>1589.0633635394079</c:v>
                      </c:pt>
                      <c:pt idx="172">
                        <c:v>1587.1538718219119</c:v>
                      </c:pt>
                      <c:pt idx="173">
                        <c:v>1585.1129904936151</c:v>
                      </c:pt>
                      <c:pt idx="174">
                        <c:v>1582.9409236265656</c:v>
                      </c:pt>
                      <c:pt idx="175">
                        <c:v>1580.6378884112551</c:v>
                      </c:pt>
                      <c:pt idx="176">
                        <c:v>1578.2041151349013</c:v>
                      </c:pt>
                      <c:pt idx="177">
                        <c:v>1575.6398471584189</c:v>
                      </c:pt>
                      <c:pt idx="178">
                        <c:v>1572.9453408920851</c:v>
                      </c:pt>
                      <c:pt idx="179">
                        <c:v>1570.1208657698962</c:v>
                      </c:pt>
                      <c:pt idx="180">
                        <c:v>1567.1667042226254</c:v>
                      </c:pt>
                      <c:pt idx="181">
                        <c:v>1564.0831516495823</c:v>
                      </c:pt>
                      <c:pt idx="182">
                        <c:v>1560.8705163890695</c:v>
                      </c:pt>
                      <c:pt idx="183">
                        <c:v>1557.529119687551</c:v>
                      </c:pt>
                      <c:pt idx="184">
                        <c:v>1554.0592956675287</c:v>
                      </c:pt>
                      <c:pt idx="185">
                        <c:v>1550.4613912941281</c:v>
                      </c:pt>
                      <c:pt idx="186">
                        <c:v>1546.7357663404039</c:v>
                      </c:pt>
                      <c:pt idx="187">
                        <c:v>1542.8827933513624</c:v>
                      </c:pt>
                      <c:pt idx="188">
                        <c:v>1538.9028576067071</c:v>
                      </c:pt>
                      <c:pt idx="189">
                        <c:v>1534.7963570823117</c:v>
                      </c:pt>
                      <c:pt idx="190">
                        <c:v>1530.5637024104215</c:v>
                      </c:pt>
                      <c:pt idx="191">
                        <c:v>1526.2053168385926</c:v>
                      </c:pt>
                      <c:pt idx="192">
                        <c:v>1521.7216361873652</c:v>
                      </c:pt>
                      <c:pt idx="193">
                        <c:v>1517.1131088066838</c:v>
                      </c:pt>
                      <c:pt idx="194">
                        <c:v>1512.3801955310619</c:v>
                      </c:pt>
                      <c:pt idx="195">
                        <c:v>1507.5233696334976</c:v>
                      </c:pt>
                      <c:pt idx="196">
                        <c:v>1502.5431167781501</c:v>
                      </c:pt>
                      <c:pt idx="197">
                        <c:v>1497.4399349717694</c:v>
                      </c:pt>
                      <c:pt idx="198">
                        <c:v>1492.2143345138993</c:v>
                      </c:pt>
                      <c:pt idx="199">
                        <c:v>1486.8668379458466</c:v>
                      </c:pt>
                      <c:pt idx="200">
                        <c:v>1481.3979799984274</c:v>
                      </c:pt>
                      <c:pt idx="201">
                        <c:v>1475.8083075384943</c:v>
                      </c:pt>
                      <c:pt idx="202">
                        <c:v>1470.0983795142508</c:v>
                      </c:pt>
                      <c:pt idx="203">
                        <c:v>1464.2687668993576</c:v>
                      </c:pt>
                      <c:pt idx="204">
                        <c:v>1458.3200526358323</c:v>
                      </c:pt>
                      <c:pt idx="205">
                        <c:v>1452.2528315757611</c:v>
                      </c:pt>
                      <c:pt idx="206">
                        <c:v>1446.0677104218084</c:v>
                      </c:pt>
                      <c:pt idx="207">
                        <c:v>1439.7653076665515</c:v>
                      </c:pt>
                      <c:pt idx="208">
                        <c:v>1433.3462535306294</c:v>
                      </c:pt>
                      <c:pt idx="209">
                        <c:v>1426.811189899722</c:v>
                      </c:pt>
                      <c:pt idx="210">
                        <c:v>1420.1607702603621</c:v>
                      </c:pt>
                      <c:pt idx="211">
                        <c:v>1413.3956596345877</c:v>
                      </c:pt>
                      <c:pt idx="212">
                        <c:v>1406.5165345134383</c:v>
                      </c:pt>
                      <c:pt idx="213">
                        <c:v>1399.5240827893108</c:v>
                      </c:pt>
                      <c:pt idx="214">
                        <c:v>1392.4190036871644</c:v>
                      </c:pt>
                      <c:pt idx="215">
                        <c:v>1385.2020076946051</c:v>
                      </c:pt>
                      <c:pt idx="216">
                        <c:v>1377.8738164908332</c:v>
                      </c:pt>
                      <c:pt idx="217">
                        <c:v>1370.435162874478</c:v>
                      </c:pt>
                      <c:pt idx="218">
                        <c:v>1362.8867906903183</c:v>
                      </c:pt>
                      <c:pt idx="219">
                        <c:v>1355.2294547548975</c:v>
                      </c:pt>
                      <c:pt idx="220">
                        <c:v>1347.463920781043</c:v>
                      </c:pt>
                      <c:pt idx="221">
                        <c:v>1339.590965301298</c:v>
                      </c:pt>
                      <c:pt idx="222">
                        <c:v>1331.6113755902643</c:v>
                      </c:pt>
                      <c:pt idx="223">
                        <c:v>1323.5259495858795</c:v>
                      </c:pt>
                      <c:pt idx="224">
                        <c:v>1315.3354958096213</c:v>
                      </c:pt>
                      <c:pt idx="225">
                        <c:v>1307.0408332856582</c:v>
                      </c:pt>
                      <c:pt idx="226">
                        <c:v>1298.642791458946</c:v>
                      </c:pt>
                      <c:pt idx="227">
                        <c:v>1290.1422101122844</c:v>
                      </c:pt>
                      <c:pt idx="228">
                        <c:v>1281.5399392823399</c:v>
                      </c:pt>
                      <c:pt idx="229">
                        <c:v>1272.8368391746424</c:v>
                      </c:pt>
                      <c:pt idx="230">
                        <c:v>1264.0337800775669</c:v>
                      </c:pt>
                      <c:pt idx="231">
                        <c:v>1255.1316422753018</c:v>
                      </c:pt>
                      <c:pt idx="232">
                        <c:v>1246.1313159598253</c:v>
                      </c:pt>
                      <c:pt idx="233">
                        <c:v>1237.0337011418835</c:v>
                      </c:pt>
                      <c:pt idx="234">
                        <c:v>1227.8397075609937</c:v>
                      </c:pt>
                      <c:pt idx="235">
                        <c:v>1218.5502545944669</c:v>
                      </c:pt>
                      <c:pt idx="236">
                        <c:v>1209.1662711654753</c:v>
                      </c:pt>
                      <c:pt idx="237">
                        <c:v>1199.6886956501567</c:v>
                      </c:pt>
                      <c:pt idx="238">
                        <c:v>1190.1184757837809</c:v>
                      </c:pt>
                      <c:pt idx="239">
                        <c:v>1180.4565685659747</c:v>
                      </c:pt>
                      <c:pt idx="240">
                        <c:v>1170.7039401650245</c:v>
                      </c:pt>
                      <c:pt idx="241">
                        <c:v>1160.8615658212586</c:v>
                      </c:pt>
                      <c:pt idx="242">
                        <c:v>1150.9304297495253</c:v>
                      </c:pt>
                      <c:pt idx="243">
                        <c:v>1140.9115250407713</c:v>
                      </c:pt>
                      <c:pt idx="244">
                        <c:v>1130.8058535627347</c:v>
                      </c:pt>
                      <c:pt idx="245">
                        <c:v>1120.6144258597569</c:v>
                      </c:pt>
                      <c:pt idx="246">
                        <c:v>1110.3382610517317</c:v>
                      </c:pt>
                      <c:pt idx="247">
                        <c:v>1099.9783867321919</c:v>
                      </c:pt>
                      <c:pt idx="248">
                        <c:v>1089.5358388655525</c:v>
                      </c:pt>
                      <c:pt idx="249">
                        <c:v>1079.0116616835128</c:v>
                      </c:pt>
                      <c:pt idx="250">
                        <c:v>1068.4069075806378</c:v>
                      </c:pt>
                      <c:pt idx="251">
                        <c:v>1057.7226370091157</c:v>
                      </c:pt>
                      <c:pt idx="252">
                        <c:v>1046.9599183727155</c:v>
                      </c:pt>
                      <c:pt idx="253">
                        <c:v>1036.1198279199484</c:v>
                      </c:pt>
                      <c:pt idx="254">
                        <c:v>1025.2034496364413</c:v>
                      </c:pt>
                      <c:pt idx="255">
                        <c:v>1014.2118751365424</c:v>
                      </c:pt>
                      <c:pt idx="256">
                        <c:v>1003.1462035541567</c:v>
                      </c:pt>
                      <c:pt idx="257">
                        <c:v>992.00754143283802</c:v>
                      </c:pt>
                      <c:pt idx="258">
                        <c:v>980.79700261513085</c:v>
                      </c:pt>
                      <c:pt idx="259">
                        <c:v>969.5157081311919</c:v>
                      </c:pt>
                      <c:pt idx="260">
                        <c:v>958.16478608668308</c:v>
                      </c:pt>
                      <c:pt idx="261">
                        <c:v>946.74537154996665</c:v>
                      </c:pt>
                      <c:pt idx="262">
                        <c:v>935.25860643859517</c:v>
                      </c:pt>
                      <c:pt idx="263">
                        <c:v>923.70563940512397</c:v>
                      </c:pt>
                      <c:pt idx="264">
                        <c:v>912.08762572224373</c:v>
                      </c:pt>
                      <c:pt idx="265">
                        <c:v>900.40572716725819</c:v>
                      </c:pt>
                      <c:pt idx="266">
                        <c:v>888.66111190590243</c:v>
                      </c:pt>
                      <c:pt idx="267">
                        <c:v>876.85495437553254</c:v>
                      </c:pt>
                      <c:pt idx="268">
                        <c:v>864.98843516767772</c:v>
                      </c:pt>
                      <c:pt idx="269">
                        <c:v>853.06274090998716</c:v>
                      </c:pt>
                      <c:pt idx="270">
                        <c:v>841.07906414756303</c:v>
                      </c:pt>
                      <c:pt idx="271">
                        <c:v>829.03860322371224</c:v>
                      </c:pt>
                      <c:pt idx="272">
                        <c:v>816.94256216010831</c:v>
                      </c:pt>
                      <c:pt idx="273">
                        <c:v>804.79215053639439</c:v>
                      </c:pt>
                      <c:pt idx="274">
                        <c:v>792.58858336922231</c:v>
                      </c:pt>
                      <c:pt idx="275">
                        <c:v>780.33308099075634</c:v>
                      </c:pt>
                      <c:pt idx="276">
                        <c:v>768.02686892663644</c:v>
                      </c:pt>
                      <c:pt idx="277">
                        <c:v>755.67117777342935</c:v>
                      </c:pt>
                      <c:pt idx="278">
                        <c:v>743.26724307557106</c:v>
                      </c:pt>
                      <c:pt idx="279">
                        <c:v>730.8163052018092</c:v>
                      </c:pt>
                      <c:pt idx="280">
                        <c:v>718.31960922117264</c:v>
                      </c:pt>
                      <c:pt idx="281">
                        <c:v>705.77840477846007</c:v>
                      </c:pt>
                      <c:pt idx="282">
                        <c:v>693.19394596928214</c:v>
                      </c:pt>
                      <c:pt idx="283">
                        <c:v>680.56749121464736</c:v>
                      </c:pt>
                      <c:pt idx="284">
                        <c:v>667.90030313512602</c:v>
                      </c:pt>
                      <c:pt idx="285">
                        <c:v>655.19364842458504</c:v>
                      </c:pt>
                      <c:pt idx="286">
                        <c:v>642.44879772352351</c:v>
                      </c:pt>
                      <c:pt idx="287">
                        <c:v>629.66702549200591</c:v>
                      </c:pt>
                      <c:pt idx="288">
                        <c:v>616.84960988222065</c:v>
                      </c:pt>
                      <c:pt idx="289">
                        <c:v>603.99783261066239</c:v>
                      </c:pt>
                      <c:pt idx="290">
                        <c:v>591.11297882996564</c:v>
                      </c:pt>
                      <c:pt idx="291">
                        <c:v>578.19633700038594</c:v>
                      </c:pt>
                      <c:pt idx="292">
                        <c:v>565.2491987609593</c:v>
                      </c:pt>
                      <c:pt idx="293">
                        <c:v>552.27285880033537</c:v>
                      </c:pt>
                      <c:pt idx="294">
                        <c:v>539.26861472731343</c:v>
                      </c:pt>
                      <c:pt idx="295">
                        <c:v>526.23776694107892</c:v>
                      </c:pt>
                      <c:pt idx="296">
                        <c:v>513.18161850116849</c:v>
                      </c:pt>
                      <c:pt idx="297">
                        <c:v>500.10147499716084</c:v>
                      </c:pt>
                      <c:pt idx="298">
                        <c:v>486.99864441812326</c:v>
                      </c:pt>
                      <c:pt idx="299">
                        <c:v>473.87443702180957</c:v>
                      </c:pt>
                      <c:pt idx="300">
                        <c:v>460.73016520363967</c:v>
                      </c:pt>
                      <c:pt idx="301">
                        <c:v>447.56714336545724</c:v>
                      </c:pt>
                      <c:pt idx="302">
                        <c:v>434.38668778409215</c:v>
                      </c:pt>
                      <c:pt idx="303">
                        <c:v>421.19011647973622</c:v>
                      </c:pt>
                      <c:pt idx="304">
                        <c:v>407.97874908413746</c:v>
                      </c:pt>
                      <c:pt idx="305">
                        <c:v>394.75390670864294</c:v>
                      </c:pt>
                      <c:pt idx="306">
                        <c:v>381.51691181208469</c:v>
                      </c:pt>
                      <c:pt idx="307">
                        <c:v>368.26908806853839</c:v>
                      </c:pt>
                      <c:pt idx="308">
                        <c:v>355.01176023495356</c:v>
                      </c:pt>
                      <c:pt idx="309">
                        <c:v>341.74625401868281</c:v>
                      </c:pt>
                      <c:pt idx="310">
                        <c:v>328.47389594490818</c:v>
                      </c:pt>
                      <c:pt idx="311">
                        <c:v>315.19601322399387</c:v>
                      </c:pt>
                      <c:pt idx="312">
                        <c:v>301.91393361876186</c:v>
                      </c:pt>
                      <c:pt idx="313">
                        <c:v>288.62898531172164</c:v>
                      </c:pt>
                      <c:pt idx="314">
                        <c:v>275.34249677224778</c:v>
                      </c:pt>
                      <c:pt idx="315">
                        <c:v>262.05579662373947</c:v>
                      </c:pt>
                      <c:pt idx="316">
                        <c:v>248.77021351075422</c:v>
                      </c:pt>
                      <c:pt idx="317">
                        <c:v>235.48707596614906</c:v>
                      </c:pt>
                      <c:pt idx="318">
                        <c:v>222.20771227822408</c:v>
                      </c:pt>
                      <c:pt idx="319">
                        <c:v>208.93345035789937</c:v>
                      </c:pt>
                      <c:pt idx="320">
                        <c:v>195.66561760591978</c:v>
                      </c:pt>
                      <c:pt idx="321">
                        <c:v>182.40554078012116</c:v>
                      </c:pt>
                      <c:pt idx="322">
                        <c:v>169.15454586275092</c:v>
                      </c:pt>
                      <c:pt idx="323">
                        <c:v>155.91395792787569</c:v>
                      </c:pt>
                      <c:pt idx="324">
                        <c:v>142.68510100886982</c:v>
                      </c:pt>
                      <c:pt idx="325">
                        <c:v>129.46929796601862</c:v>
                      </c:pt>
                      <c:pt idx="326">
                        <c:v>116.26787035422848</c:v>
                      </c:pt>
                      <c:pt idx="327">
                        <c:v>103.08213829087509</c:v>
                      </c:pt>
                      <c:pt idx="328">
                        <c:v>89.91342032379373</c:v>
                      </c:pt>
                      <c:pt idx="329">
                        <c:v>76.763033299422318</c:v>
                      </c:pt>
                      <c:pt idx="330">
                        <c:v>63.632292231121681</c:v>
                      </c:pt>
                      <c:pt idx="331">
                        <c:v>50.522510167671328</c:v>
                      </c:pt>
                      <c:pt idx="332">
                        <c:v>37.434998061970134</c:v>
                      </c:pt>
                      <c:pt idx="333">
                        <c:v>24.371064639937373</c:v>
                      </c:pt>
                      <c:pt idx="334">
                        <c:v>11.332016269645692</c:v>
                      </c:pt>
                      <c:pt idx="335">
                        <c:v>-1.6808431693185639</c:v>
                      </c:pt>
                      <c:pt idx="336">
                        <c:v>-14.666212416238352</c:v>
                      </c:pt>
                      <c:pt idx="337">
                        <c:v>-27.622792959395326</c:v>
                      </c:pt>
                      <c:pt idx="338">
                        <c:v>-40.549289165914786</c:v>
                      </c:pt>
                      <c:pt idx="339">
                        <c:v>-53.44440841133337</c:v>
                      </c:pt>
                      <c:pt idx="340">
                        <c:v>-66.306861208855082</c:v>
                      </c:pt>
                      <c:pt idx="341">
                        <c:v>-79.135361338304051</c:v>
                      </c:pt>
                      <c:pt idx="342">
                        <c:v>-91.928625974740385</c:v>
                      </c:pt>
                      <c:pt idx="343">
                        <c:v>-104.68537581674644</c:v>
                      </c:pt>
                      <c:pt idx="344">
                        <c:v>-117.40433521435142</c:v>
                      </c:pt>
                      <c:pt idx="345">
                        <c:v>-130.08423229659962</c:v>
                      </c:pt>
                      <c:pt idx="346">
                        <c:v>-142.72379909873212</c:v>
                      </c:pt>
                      <c:pt idx="347">
                        <c:v>-155.32177168898687</c:v>
                      </c:pt>
                      <c:pt idx="348">
                        <c:v>-167.87689029498569</c:v>
                      </c:pt>
                      <c:pt idx="349">
                        <c:v>-180.38789942971539</c:v>
                      </c:pt>
                      <c:pt idx="350">
                        <c:v>-192.85354801707138</c:v>
                      </c:pt>
                      <c:pt idx="351">
                        <c:v>-205.27258951696717</c:v>
                      </c:pt>
                      <c:pt idx="352">
                        <c:v>-217.6437820499865</c:v>
                      </c:pt>
                      <c:pt idx="353">
                        <c:v>-229.96588852156782</c:v>
                      </c:pt>
                      <c:pt idx="354">
                        <c:v>-242.23767674571758</c:v>
                      </c:pt>
                      <c:pt idx="355">
                        <c:v>-254.45791956822256</c:v>
                      </c:pt>
                      <c:pt idx="356">
                        <c:v>-266.62539498936877</c:v>
                      </c:pt>
                      <c:pt idx="357">
                        <c:v>-278.73888628613662</c:v>
                      </c:pt>
                      <c:pt idx="358">
                        <c:v>-290.79718213387565</c:v>
                      </c:pt>
                      <c:pt idx="359">
                        <c:v>-302.79907672743269</c:v>
                      </c:pt>
                      <c:pt idx="360">
                        <c:v>-314.74336990173452</c:v>
                      </c:pt>
                      <c:pt idx="361">
                        <c:v>-326.62886725180016</c:v>
                      </c:pt>
                      <c:pt idx="362">
                        <c:v>-338.45438025218414</c:v>
                      </c:pt>
                      <c:pt idx="363">
                        <c:v>-350.21872637582373</c:v>
                      </c:pt>
                      <c:pt idx="364">
                        <c:v>-361.92072921229476</c:v>
                      </c:pt>
                      <c:pt idx="365">
                        <c:v>-373.55921858544826</c:v>
                      </c:pt>
                      <c:pt idx="366">
                        <c:v>-385.13303067043034</c:v>
                      </c:pt>
                      <c:pt idx="367">
                        <c:v>-396.64100811006011</c:v>
                      </c:pt>
                      <c:pt idx="368">
                        <c:v>-408.08200013056853</c:v>
                      </c:pt>
                      <c:pt idx="369">
                        <c:v>-419.45486265667034</c:v>
                      </c:pt>
                      <c:pt idx="370">
                        <c:v>-430.75845842597511</c:v>
                      </c:pt>
                      <c:pt idx="371">
                        <c:v>-441.9916571027083</c:v>
                      </c:pt>
                      <c:pt idx="372">
                        <c:v>-453.15333539074777</c:v>
                      </c:pt>
                      <c:pt idx="373">
                        <c:v>-464.24237714594932</c:v>
                      </c:pt>
                      <c:pt idx="374">
                        <c:v>-475.25767348776264</c:v>
                      </c:pt>
                      <c:pt idx="375">
                        <c:v>-486.19812291011601</c:v>
                      </c:pt>
                      <c:pt idx="376">
                        <c:v>-497.06263139156846</c:v>
                      </c:pt>
                      <c:pt idx="377">
                        <c:v>-507.85011250470956</c:v>
                      </c:pt>
                      <c:pt idx="378">
                        <c:v>-518.55948752480072</c:v>
                      </c:pt>
                      <c:pt idx="379">
                        <c:v>-529.18968553764864</c:v>
                      </c:pt>
                      <c:pt idx="380">
                        <c:v>-539.73964354669351</c:v>
                      </c:pt>
                      <c:pt idx="381">
                        <c:v>-550.20830657931094</c:v>
                      </c:pt>
                      <c:pt idx="382">
                        <c:v>-560.5946277923041</c:v>
                      </c:pt>
                      <c:pt idx="383">
                        <c:v>-570.89756857659154</c:v>
                      </c:pt>
                      <c:pt idx="384">
                        <c:v>-581.1160986610638</c:v>
                      </c:pt>
                      <c:pt idx="385">
                        <c:v>-591.24919621561207</c:v>
                      </c:pt>
                      <c:pt idx="386">
                        <c:v>-601.29584795330811</c:v>
                      </c:pt>
                      <c:pt idx="387">
                        <c:v>-611.25504923173492</c:v>
                      </c:pt>
                      <c:pt idx="388">
                        <c:v>-621.12580415344678</c:v>
                      </c:pt>
                      <c:pt idx="389">
                        <c:v>-630.90712566556181</c:v>
                      </c:pt>
                      <c:pt idx="390">
                        <c:v>-640.59803565846278</c:v>
                      </c:pt>
                      <c:pt idx="391">
                        <c:v>-650.19756506361045</c:v>
                      </c:pt>
                      <c:pt idx="392">
                        <c:v>-659.70475395044696</c:v>
                      </c:pt>
                      <c:pt idx="393">
                        <c:v>-669.11865162239098</c:v>
                      </c:pt>
                      <c:pt idx="394">
                        <c:v>-678.43831671190264</c:v>
                      </c:pt>
                      <c:pt idx="395">
                        <c:v>-687.66281727462388</c:v>
                      </c:pt>
                      <c:pt idx="396">
                        <c:v>-696.7912308825687</c:v>
                      </c:pt>
                      <c:pt idx="397">
                        <c:v>-705.82264471636802</c:v>
                      </c:pt>
                      <c:pt idx="398">
                        <c:v>-714.75615565654675</c:v>
                      </c:pt>
                      <c:pt idx="399">
                        <c:v>-723.59087037384052</c:v>
                      </c:pt>
                      <c:pt idx="400">
                        <c:v>-732.32590541852232</c:v>
                      </c:pt>
                      <c:pt idx="401">
                        <c:v>-740.96038730875125</c:v>
                      </c:pt>
                      <c:pt idx="402">
                        <c:v>-749.49345261791746</c:v>
                      </c:pt>
                      <c:pt idx="403">
                        <c:v>-757.92424806098461</c:v>
                      </c:pt>
                      <c:pt idx="404">
                        <c:v>-766.25193057981687</c:v>
                      </c:pt>
                      <c:pt idx="405">
                        <c:v>-774.47566742748631</c:v>
                      </c:pt>
                      <c:pt idx="406">
                        <c:v>-782.5946362515449</c:v>
                      </c:pt>
                      <c:pt idx="407">
                        <c:v>-790.6080251762603</c:v>
                      </c:pt>
                      <c:pt idx="408">
                        <c:v>-798.51503288380002</c:v>
                      </c:pt>
                      <c:pt idx="409">
                        <c:v>-806.31486869436708</c:v>
                      </c:pt>
                      <c:pt idx="410">
                        <c:v>-814.00675264526353</c:v>
                      </c:pt>
                      <c:pt idx="411">
                        <c:v>-821.58991556888918</c:v>
                      </c:pt>
                      <c:pt idx="412">
                        <c:v>-829.06359916965221</c:v>
                      </c:pt>
                      <c:pt idx="413">
                        <c:v>-836.42705609980544</c:v>
                      </c:pt>
                      <c:pt idx="414">
                        <c:v>-843.67955003417615</c:v>
                      </c:pt>
                      <c:pt idx="415">
                        <c:v>-850.8203557437979</c:v>
                      </c:pt>
                      <c:pt idx="416">
                        <c:v>-857.84875916843339</c:v>
                      </c:pt>
                      <c:pt idx="417">
                        <c:v>-864.76405748798129</c:v>
                      </c:pt>
                      <c:pt idx="418">
                        <c:v>-871.56555919275627</c:v>
                      </c:pt>
                      <c:pt idx="419">
                        <c:v>-878.25258415263897</c:v>
                      </c:pt>
                      <c:pt idx="420">
                        <c:v>-884.82446368508943</c:v>
                      </c:pt>
                      <c:pt idx="421">
                        <c:v>-891.28054062201431</c:v>
                      </c:pt>
                      <c:pt idx="422">
                        <c:v>-897.62016937548447</c:v>
                      </c:pt>
                      <c:pt idx="423">
                        <c:v>-903.84271600229101</c:v>
                      </c:pt>
                      <c:pt idx="424">
                        <c:v>-909.94755826733876</c:v>
                      </c:pt>
                      <c:pt idx="425">
                        <c:v>-915.93408570587394</c:v>
                      </c:pt>
                      <c:pt idx="426">
                        <c:v>-921.80169968452412</c:v>
                      </c:pt>
                      <c:pt idx="427">
                        <c:v>-927.54981346116494</c:v>
                      </c:pt>
                      <c:pt idx="428">
                        <c:v>-933.17785224359284</c:v>
                      </c:pt>
                      <c:pt idx="429">
                        <c:v>-938.68525324700249</c:v>
                      </c:pt>
                      <c:pt idx="430">
                        <c:v>-944.0714657502665</c:v>
                      </c:pt>
                      <c:pt idx="431">
                        <c:v>-949.33595115100707</c:v>
                      </c:pt>
                      <c:pt idx="432">
                        <c:v>-954.47818301945472</c:v>
                      </c:pt>
                      <c:pt idx="433">
                        <c:v>-959.49764715109109</c:v>
                      </c:pt>
                      <c:pt idx="434">
                        <c:v>-964.39384161806947</c:v>
                      </c:pt>
                      <c:pt idx="435">
                        <c:v>-969.16627681940702</c:v>
                      </c:pt>
                      <c:pt idx="436">
                        <c:v>-973.81447552994473</c:v>
                      </c:pt>
                      <c:pt idx="437">
                        <c:v>-978.33797294806709</c:v>
                      </c:pt>
                      <c:pt idx="438">
                        <c:v>-982.73631674218632</c:v>
                      </c:pt>
                      <c:pt idx="439">
                        <c:v>-987.00906709597189</c:v>
                      </c:pt>
                      <c:pt idx="440">
                        <c:v>-991.15579675233266</c:v>
                      </c:pt>
                      <c:pt idx="441">
                        <c:v>-995.17609105614156</c:v>
                      </c:pt>
                      <c:pt idx="442">
                        <c:v>-999.06954799570212</c:v>
                      </c:pt>
                      <c:pt idx="443">
                        <c:v>-1002.8357782429485</c:v>
                      </c:pt>
                      <c:pt idx="444">
                        <c:v>-1006.4744051923788</c:v>
                      </c:pt>
                      <c:pt idx="445">
                        <c:v>-1009.9850649987125</c:v>
                      </c:pt>
                      <c:pt idx="446">
                        <c:v>-1013.3674066132787</c:v>
                      </c:pt>
                      <c:pt idx="447">
                        <c:v>-1016.6210918191177</c:v>
                      </c:pt>
                      <c:pt idx="448">
                        <c:v>-1019.7457952648044</c:v>
                      </c:pt>
                      <c:pt idx="449">
                        <c:v>-1022.7412044969809</c:v>
                      </c:pt>
                      <c:pt idx="450">
                        <c:v>-1025.6070199916037</c:v>
                      </c:pt>
                      <c:pt idx="451">
                        <c:v>-1028.3429551838958</c:v>
                      </c:pt>
                      <c:pt idx="452">
                        <c:v>-1030.9487364970005</c:v>
                      </c:pt>
                      <c:pt idx="453">
                        <c:v>-1033.4241033693424</c:v>
                      </c:pt>
                      <c:pt idx="454">
                        <c:v>-1035.7688082806799</c:v>
                      </c:pt>
                      <c:pt idx="455">
                        <c:v>-1037.9826167768588</c:v>
                      </c:pt>
                      <c:pt idx="456">
                        <c:v>-1040.0653074932584</c:v>
                      </c:pt>
                      <c:pt idx="457">
                        <c:v>-1042.0166721769262</c:v>
                      </c:pt>
                      <c:pt idx="458">
                        <c:v>-1043.8365157074034</c:v>
                      </c:pt>
                      <c:pt idx="459">
                        <c:v>-1045.5246561162362</c:v>
                      </c:pt>
                      <c:pt idx="460">
                        <c:v>-1047.0809246051747</c:v>
                      </c:pt>
                      <c:pt idx="461">
                        <c:v>-1048.5051655630505</c:v>
                      </c:pt>
                      <c:pt idx="462">
                        <c:v>-1049.7972365813373</c:v>
                      </c:pt>
                      <c:pt idx="463">
                        <c:v>-1050.9570084683942</c:v>
                      </c:pt>
                      <c:pt idx="464">
                        <c:v>-1051.984365262382</c:v>
                      </c:pt>
                      <c:pt idx="465">
                        <c:v>-1052.8792042428609</c:v>
                      </c:pt>
                      <c:pt idx="466">
                        <c:v>-1053.6414359410621</c:v>
                      </c:pt>
                      <c:pt idx="467">
                        <c:v>-1054.2709841488345</c:v>
                      </c:pt>
                      <c:pt idx="468">
                        <c:v>-1054.7677859262649</c:v>
                      </c:pt>
                      <c:pt idx="469">
                        <c:v>-1055.1317916079734</c:v>
                      </c:pt>
                      <c:pt idx="470">
                        <c:v>-1055.3629648080782</c:v>
                      </c:pt>
                      <c:pt idx="471">
                        <c:v>-1055.4612824238361</c:v>
                      </c:pt>
                      <c:pt idx="472">
                        <c:v>-1055.4267346379499</c:v>
                      </c:pt>
                      <c:pt idx="473">
                        <c:v>-1055.2593249195538</c:v>
                      </c:pt>
                      <c:pt idx="474">
                        <c:v>-1054.9590700238625</c:v>
                      </c:pt>
                      <c:pt idx="475">
                        <c:v>-1054.5259999904993</c:v>
                      </c:pt>
                      <c:pt idx="476">
                        <c:v>-1053.9601581404902</c:v>
                      </c:pt>
                      <c:pt idx="477">
                        <c:v>-1053.2616010719316</c:v>
                      </c:pt>
                      <c:pt idx="478">
                        <c:v>-1052.4303986543321</c:v>
                      </c:pt>
                      <c:pt idx="479">
                        <c:v>-1051.4666340216236</c:v>
                      </c:pt>
                      <c:pt idx="480">
                        <c:v>-1050.3704035638502</c:v>
                      </c:pt>
                      <c:pt idx="481">
                        <c:v>-1049.1418169175272</c:v>
                      </c:pt>
                      <c:pt idx="482">
                        <c:v>-1047.7809969546784</c:v>
                      </c:pt>
                      <c:pt idx="483">
                        <c:v>-1046.2880797705502</c:v>
                      </c:pt>
                      <c:pt idx="484">
                        <c:v>-1044.6632146700001</c:v>
                      </c:pt>
                      <c:pt idx="485">
                        <c:v>-1042.9065641525672</c:v>
                      </c:pt>
                      <c:pt idx="486">
                        <c:v>-1041.0183038962227</c:v>
                      </c:pt>
                      <c:pt idx="487">
                        <c:v>-1038.9986227398024</c:v>
                      </c:pt>
                      <c:pt idx="488">
                        <c:v>-1036.8477226641221</c:v>
                      </c:pt>
                      <c:pt idx="489">
                        <c:v>-1034.56581877178</c:v>
                      </c:pt>
                      <c:pt idx="490">
                        <c:v>-1032.153139265647</c:v>
                      </c:pt>
                      <c:pt idx="491">
                        <c:v>-1029.6099254260471</c:v>
                      </c:pt>
                      <c:pt idx="492">
                        <c:v>-1026.9364315866278</c:v>
                      </c:pt>
                      <c:pt idx="493">
                        <c:v>-1024.1329251089287</c:v>
                      </c:pt>
                      <c:pt idx="494">
                        <c:v>-1021.1996863556444</c:v>
                      </c:pt>
                      <c:pt idx="495">
                        <c:v>-1018.1370086625897</c:v>
                      </c:pt>
                      <c:pt idx="496">
                        <c:v>-1014.9451983093643</c:v>
                      </c:pt>
                      <c:pt idx="497">
                        <c:v>-1011.6245744887274</c:v>
                      </c:pt>
                      <c:pt idx="498">
                        <c:v>-1008.1754692746769</c:v>
                      </c:pt>
                      <c:pt idx="499">
                        <c:v>-1004.5982275892437</c:v>
                      </c:pt>
                      <c:pt idx="500">
                        <c:v>-1000.8932071679983</c:v>
                      </c:pt>
                      <c:pt idx="501">
                        <c:v>-997.06077852427893</c:v>
                      </c:pt>
                      <c:pt idx="502">
                        <c:v>-993.10132491213926</c:v>
                      </c:pt>
                      <c:pt idx="503">
                        <c:v>-989.01524228802407</c:v>
                      </c:pt>
                      <c:pt idx="504">
                        <c:v>-984.80293927117441</c:v>
                      </c:pt>
                      <c:pt idx="505">
                        <c:v>-980.46483710276493</c:v>
                      </c:pt>
                      <c:pt idx="506">
                        <c:v>-976.00136960378086</c:v>
                      </c:pt>
                      <c:pt idx="507">
                        <c:v>-971.4129831316352</c:v>
                      </c:pt>
                      <c:pt idx="508">
                        <c:v>-966.70013653553519</c:v>
                      </c:pt>
                      <c:pt idx="509">
                        <c:v>-961.86330111059669</c:v>
                      </c:pt>
                      <c:pt idx="510">
                        <c:v>-956.90296055071417</c:v>
                      </c:pt>
                      <c:pt idx="511">
                        <c:v>-951.81961090019331</c:v>
                      </c:pt>
                      <c:pt idx="512">
                        <c:v>-946.61376050414674</c:v>
                      </c:pt>
                      <c:pt idx="513">
                        <c:v>-941.28592995765894</c:v>
                      </c:pt>
                      <c:pt idx="514">
                        <c:v>-935.8366520537279</c:v>
                      </c:pt>
                      <c:pt idx="515">
                        <c:v>-930.26647172998582</c:v>
                      </c:pt>
                      <c:pt idx="516">
                        <c:v>-924.57594601420726</c:v>
                      </c:pt>
                      <c:pt idx="517">
                        <c:v>-918.76564396860454</c:v>
                      </c:pt>
                      <c:pt idx="518">
                        <c:v>-912.83614663292371</c:v>
                      </c:pt>
                      <c:pt idx="519">
                        <c:v>-906.78804696633983</c:v>
                      </c:pt>
                      <c:pt idx="520">
                        <c:v>-900.62194978816342</c:v>
                      </c:pt>
                      <c:pt idx="521">
                        <c:v>-894.33847171735704</c:v>
                      </c:pt>
                      <c:pt idx="522">
                        <c:v>-887.9382411108744</c:v>
                      </c:pt>
                      <c:pt idx="523">
                        <c:v>-881.42189800082519</c:v>
                      </c:pt>
                      <c:pt idx="524">
                        <c:v>-874.79009403047485</c:v>
                      </c:pt>
                      <c:pt idx="525">
                        <c:v>-868.04349238907685</c:v>
                      </c:pt>
                      <c:pt idx="526">
                        <c:v>-861.18276774555557</c:v>
                      </c:pt>
                      <c:pt idx="527">
                        <c:v>-854.20860618104177</c:v>
                      </c:pt>
                      <c:pt idx="528">
                        <c:v>-847.12170512026273</c:v>
                      </c:pt>
                      <c:pt idx="529">
                        <c:v>-839.92277326180272</c:v>
                      </c:pt>
                      <c:pt idx="530">
                        <c:v>-832.6125305072319</c:v>
                      </c:pt>
                      <c:pt idx="531">
                        <c:v>-825.19170788911651</c:v>
                      </c:pt>
                      <c:pt idx="532">
                        <c:v>-817.66104749791702</c:v>
                      </c:pt>
                      <c:pt idx="533">
                        <c:v>-810.02130240778115</c:v>
                      </c:pt>
                      <c:pt idx="534">
                        <c:v>-802.27323660123466</c:v>
                      </c:pt>
                      <c:pt idx="535">
                        <c:v>-794.41762489278426</c:v>
                      </c:pt>
                      <c:pt idx="536">
                        <c:v>-786.45525285143685</c:v>
                      </c:pt>
                      <c:pt idx="537">
                        <c:v>-778.38691672214645</c:v>
                      </c:pt>
                      <c:pt idx="538">
                        <c:v>-770.21342334618407</c:v>
                      </c:pt>
                      <c:pt idx="539">
                        <c:v>-761.93559008045941</c:v>
                      </c:pt>
                      <c:pt idx="540">
                        <c:v>-753.55424471578362</c:v>
                      </c:pt>
                      <c:pt idx="541">
                        <c:v>-745.07022539409331</c:v>
                      </c:pt>
                      <c:pt idx="542">
                        <c:v>-736.48438052463257</c:v>
                      </c:pt>
                      <c:pt idx="543">
                        <c:v>-727.79756869911716</c:v>
                      </c:pt>
                      <c:pt idx="544">
                        <c:v>-719.01065860587278</c:v>
                      </c:pt>
                      <c:pt idx="545">
                        <c:v>-710.12452894297121</c:v>
                      </c:pt>
                      <c:pt idx="546">
                        <c:v>-701.14006833035569</c:v>
                      </c:pt>
                      <c:pt idx="547">
                        <c:v>-692.05817522098391</c:v>
                      </c:pt>
                      <c:pt idx="548">
                        <c:v>-682.87975781098044</c:v>
                      </c:pt>
                      <c:pt idx="549">
                        <c:v>-673.60573394882294</c:v>
                      </c:pt>
                      <c:pt idx="550">
                        <c:v>-664.23703104355127</c:v>
                      </c:pt>
                      <c:pt idx="551">
                        <c:v>-654.77458597203167</c:v>
                      </c:pt>
                      <c:pt idx="552">
                        <c:v>-645.21934498526934</c:v>
                      </c:pt>
                      <c:pt idx="553">
                        <c:v>-635.57226361378252</c:v>
                      </c:pt>
                      <c:pt idx="554">
                        <c:v>-625.83430657205406</c:v>
                      </c:pt>
                      <c:pt idx="555">
                        <c:v>-616.00644766205482</c:v>
                      </c:pt>
                      <c:pt idx="556">
                        <c:v>-606.08966967586969</c:v>
                      </c:pt>
                      <c:pt idx="557">
                        <c:v>-596.08496429741535</c:v>
                      </c:pt>
                      <c:pt idx="558">
                        <c:v>-585.99333200327703</c:v>
                      </c:pt>
                      <c:pt idx="559">
                        <c:v>-575.81578196265684</c:v>
                      </c:pt>
                      <c:pt idx="560">
                        <c:v>-565.55333193646084</c:v>
                      </c:pt>
                      <c:pt idx="561">
                        <c:v>-555.20700817552154</c:v>
                      </c:pt>
                      <c:pt idx="562">
                        <c:v>-544.77784531797784</c:v>
                      </c:pt>
                      <c:pt idx="563">
                        <c:v>-534.266886285807</c:v>
                      </c:pt>
                      <c:pt idx="564">
                        <c:v>-523.67518218053647</c:v>
                      </c:pt>
                      <c:pt idx="565">
                        <c:v>-513.0037921781319</c:v>
                      </c:pt>
                      <c:pt idx="566">
                        <c:v>-502.25378342308591</c:v>
                      </c:pt>
                      <c:pt idx="567">
                        <c:v>-491.42623092169782</c:v>
                      </c:pt>
                      <c:pt idx="568">
                        <c:v>-480.52221743457773</c:v>
                      </c:pt>
                      <c:pt idx="569">
                        <c:v>-469.54283336837005</c:v>
                      </c:pt>
                      <c:pt idx="570">
                        <c:v>-458.48917666671684</c:v>
                      </c:pt>
                      <c:pt idx="571">
                        <c:v>-447.36235270045887</c:v>
                      </c:pt>
                      <c:pt idx="572">
                        <c:v>-436.16347415710334</c:v>
                      </c:pt>
                      <c:pt idx="573">
                        <c:v>-424.89366092955453</c:v>
                      </c:pt>
                      <c:pt idx="574">
                        <c:v>-413.55404000412847</c:v>
                      </c:pt>
                      <c:pt idx="575">
                        <c:v>-402.14574534785038</c:v>
                      </c:pt>
                      <c:pt idx="576">
                        <c:v>-390.66991779506168</c:v>
                      </c:pt>
                      <c:pt idx="577">
                        <c:v>-379.12770493333761</c:v>
                      </c:pt>
                      <c:pt idx="578">
                        <c:v>-367.5202609887279</c:v>
                      </c:pt>
                      <c:pt idx="579">
                        <c:v>-355.8487467103393</c:v>
                      </c:pt>
                      <c:pt idx="580">
                        <c:v>-344.11432925425527</c:v>
                      </c:pt>
                      <c:pt idx="581">
                        <c:v>-332.31818206682578</c:v>
                      </c:pt>
                      <c:pt idx="582">
                        <c:v>-320.46148476732128</c:v>
                      </c:pt>
                      <c:pt idx="583">
                        <c:v>-308.54542302997635</c:v>
                      </c:pt>
                      <c:pt idx="584">
                        <c:v>-296.57118846541675</c:v>
                      </c:pt>
                      <c:pt idx="585">
                        <c:v>-284.53997850150347</c:v>
                      </c:pt>
                      <c:pt idx="586">
                        <c:v>-272.45299626358872</c:v>
                      </c:pt>
                      <c:pt idx="587">
                        <c:v>-260.31145045420863</c:v>
                      </c:pt>
                      <c:pt idx="588">
                        <c:v>-248.1165552322085</c:v>
                      </c:pt>
                      <c:pt idx="589">
                        <c:v>-235.86953009133111</c:v>
                      </c:pt>
                      <c:pt idx="590">
                        <c:v>-223.57159973826646</c:v>
                      </c:pt>
                      <c:pt idx="591">
                        <c:v>-211.22399397018671</c:v>
                      </c:pt>
                      <c:pt idx="592">
                        <c:v>-198.82794755176099</c:v>
                      </c:pt>
                      <c:pt idx="593">
                        <c:v>-186.38470009168412</c:v>
                      </c:pt>
                      <c:pt idx="594">
                        <c:v>-173.89549591871452</c:v>
                      </c:pt>
                      <c:pt idx="595">
                        <c:v>-161.36158395724686</c:v>
                      </c:pt>
                      <c:pt idx="596">
                        <c:v>-148.78421760241457</c:v>
                      </c:pt>
                      <c:pt idx="597">
                        <c:v>-136.16465459475472</c:v>
                      </c:pt>
                      <c:pt idx="598">
                        <c:v>-123.50415689443355</c:v>
                      </c:pt>
                      <c:pt idx="599">
                        <c:v>-110.80399055505609</c:v>
                      </c:pt>
                      <c:pt idx="600">
                        <c:v>-98.065425597054514</c:v>
                      </c:pt>
                      <c:pt idx="601">
                        <c:v>-85.289735880692149</c:v>
                      </c:pt>
                      <c:pt idx="602">
                        <c:v>-72.478198978677085</c:v>
                      </c:pt>
                      <c:pt idx="603">
                        <c:v>-59.632096048405174</c:v>
                      </c:pt>
                      <c:pt idx="604">
                        <c:v>-46.7527117038494</c:v>
                      </c:pt>
                      <c:pt idx="605">
                        <c:v>-33.841333887093356</c:v>
                      </c:pt>
                      <c:pt idx="606">
                        <c:v>-20.899253739542019</c:v>
                      </c:pt>
                      <c:pt idx="607">
                        <c:v>-7.9277654728069251</c:v>
                      </c:pt>
                      <c:pt idx="608">
                        <c:v>5.0718337607095236</c:v>
                      </c:pt>
                      <c:pt idx="609">
                        <c:v>18.098243997535178</c:v>
                      </c:pt>
                      <c:pt idx="610">
                        <c:v>31.150162593119092</c:v>
                      </c:pt>
                      <c:pt idx="611">
                        <c:v>44.226284352096286</c:v>
                      </c:pt>
                      <c:pt idx="612">
                        <c:v>57.325301658802346</c:v>
                      </c:pt>
                      <c:pt idx="613">
                        <c:v>70.445904608040877</c:v>
                      </c:pt>
                      <c:pt idx="614">
                        <c:v>83.586781136067827</c:v>
                      </c:pt>
                      <c:pt idx="615">
                        <c:v>96.746617151799342</c:v>
                      </c:pt>
                      <c:pt idx="616">
                        <c:v>109.92409666821538</c:v>
                      </c:pt>
                      <c:pt idx="617">
                        <c:v>123.11790193396348</c:v>
                      </c:pt>
                      <c:pt idx="618">
                        <c:v>136.32671356512921</c:v>
                      </c:pt>
                      <c:pt idx="619">
                        <c:v>149.54921067717507</c:v>
                      </c:pt>
                      <c:pt idx="620">
                        <c:v>162.78407101702334</c:v>
                      </c:pt>
                      <c:pt idx="621">
                        <c:v>176.02997109528746</c:v>
                      </c:pt>
                      <c:pt idx="622">
                        <c:v>189.28558631861492</c:v>
                      </c:pt>
                      <c:pt idx="623">
                        <c:v>202.54959112214797</c:v>
                      </c:pt>
                      <c:pt idx="624">
                        <c:v>215.82065910207456</c:v>
                      </c:pt>
                      <c:pt idx="625">
                        <c:v>229.09746314827407</c:v>
                      </c:pt>
                      <c:pt idx="626">
                        <c:v>242.37867557702313</c:v>
                      </c:pt>
                      <c:pt idx="627">
                        <c:v>255.6629682637637</c:v>
                      </c:pt>
                      <c:pt idx="628">
                        <c:v>268.94901277591555</c:v>
                      </c:pt>
                      <c:pt idx="629">
                        <c:v>282.23548050571412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56A-47DD-9084-52BF43419AA6}"/>
                  </c:ext>
                </c:extLst>
              </c15:ser>
            </c15:filteredLineSeries>
          </c:ext>
        </c:extLst>
      </c:lineChart>
      <c:catAx>
        <c:axId val="2064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20"/>
        <c:crosses val="autoZero"/>
        <c:auto val="1"/>
        <c:lblAlgn val="ctr"/>
        <c:lblOffset val="100"/>
        <c:noMultiLvlLbl val="0"/>
      </c:catAx>
      <c:valAx>
        <c:axId val="33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Лб5!$G$17</c:f>
              <c:strCache>
                <c:ptCount val="1"/>
                <c:pt idx="0">
                  <c:v>F'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Лб5!$G$18:$G$647</c:f>
              <c:numCache>
                <c:formatCode>General</c:formatCode>
                <c:ptCount val="630"/>
                <c:pt idx="0">
                  <c:v>135.85035654220184</c:v>
                </c:pt>
                <c:pt idx="1">
                  <c:v>137.2169594397416</c:v>
                </c:pt>
                <c:pt idx="2">
                  <c:v>138.58342566916946</c:v>
                </c:pt>
                <c:pt idx="3">
                  <c:v>139.94961857601052</c:v>
                </c:pt>
                <c:pt idx="4">
                  <c:v>141.31540153312184</c:v>
                </c:pt>
                <c:pt idx="5">
                  <c:v>142.68063795435506</c:v>
                </c:pt>
                <c:pt idx="6">
                  <c:v>144.04519130821507</c:v>
                </c:pt>
                <c:pt idx="7">
                  <c:v>145.40892513151277</c:v>
                </c:pt>
                <c:pt idx="8">
                  <c:v>146.77170304301168</c:v>
                </c:pt>
                <c:pt idx="9">
                  <c:v>148.13338875706546</c:v>
                </c:pt>
                <c:pt idx="10">
                  <c:v>149.4938460972468</c:v>
                </c:pt>
                <c:pt idx="11">
                  <c:v>150.85293900996464</c:v>
                </c:pt>
                <c:pt idx="12">
                  <c:v>152.21053157806946</c:v>
                </c:pt>
                <c:pt idx="13">
                  <c:v>153.56648803444523</c:v>
                </c:pt>
                <c:pt idx="14">
                  <c:v>154.92067277558547</c:v>
                </c:pt>
                <c:pt idx="15">
                  <c:v>156.27295037515381</c:v>
                </c:pt>
                <c:pt idx="16">
                  <c:v>157.62318559752649</c:v>
                </c:pt>
                <c:pt idx="17">
                  <c:v>158.97124341131581</c:v>
                </c:pt>
                <c:pt idx="18">
                  <c:v>160.31698900287302</c:v>
                </c:pt>
                <c:pt idx="19">
                  <c:v>161.66028778976977</c:v>
                </c:pt>
                <c:pt idx="20">
                  <c:v>163.001005434256</c:v>
                </c:pt>
                <c:pt idx="21">
                  <c:v>164.33900785669391</c:v>
                </c:pt>
                <c:pt idx="22">
                  <c:v>165.67416124896553</c:v>
                </c:pt>
                <c:pt idx="23">
                  <c:v>167.00633208785359</c:v>
                </c:pt>
                <c:pt idx="24">
                  <c:v>168.33538714839369</c:v>
                </c:pt>
                <c:pt idx="25">
                  <c:v>169.66119351719652</c:v>
                </c:pt>
                <c:pt idx="26">
                  <c:v>170.98361860573942</c:v>
                </c:pt>
                <c:pt idx="27">
                  <c:v>172.30253016362497</c:v>
                </c:pt>
                <c:pt idx="28">
                  <c:v>173.61779629180563</c:v>
                </c:pt>
                <c:pt idx="29">
                  <c:v>174.92928545577405</c:v>
                </c:pt>
                <c:pt idx="30">
                  <c:v>176.23686649871613</c:v>
                </c:pt>
                <c:pt idx="31">
                  <c:v>177.54040865462645</c:v>
                </c:pt>
                <c:pt idx="32">
                  <c:v>178.83978156138514</c:v>
                </c:pt>
                <c:pt idx="33">
                  <c:v>180.13485527379359</c:v>
                </c:pt>
                <c:pt idx="34">
                  <c:v>181.42550027656918</c:v>
                </c:pt>
                <c:pt idx="35">
                  <c:v>182.71158749729648</c:v>
                </c:pt>
                <c:pt idx="36">
                  <c:v>183.99298831933453</c:v>
                </c:pt>
                <c:pt idx="37">
                  <c:v>185.26957459467832</c:v>
                </c:pt>
                <c:pt idx="38">
                  <c:v>186.54121865677348</c:v>
                </c:pt>
                <c:pt idx="39">
                  <c:v>187.80779333328286</c:v>
                </c:pt>
                <c:pt idx="40">
                  <c:v>189.06917195880374</c:v>
                </c:pt>
                <c:pt idx="41">
                  <c:v>190.32522838753385</c:v>
                </c:pt>
                <c:pt idx="42">
                  <c:v>191.57583700588657</c:v>
                </c:pt>
                <c:pt idx="43">
                  <c:v>192.82087274505159</c:v>
                </c:pt>
                <c:pt idx="44">
                  <c:v>194.06021109350186</c:v>
                </c:pt>
                <c:pt idx="45">
                  <c:v>195.29372810944477</c:v>
                </c:pt>
                <c:pt idx="46">
                  <c:v>196.52130043321594</c:v>
                </c:pt>
                <c:pt idx="47">
                  <c:v>197.74280529961541</c:v>
                </c:pt>
                <c:pt idx="48">
                  <c:v>198.95812055018379</c:v>
                </c:pt>
                <c:pt idx="49">
                  <c:v>200.16712464541826</c:v>
                </c:pt>
                <c:pt idx="50">
                  <c:v>201.36969667692611</c:v>
                </c:pt>
                <c:pt idx="51">
                  <c:v>202.56571637951578</c:v>
                </c:pt>
                <c:pt idx="52">
                  <c:v>203.75506414322302</c:v>
                </c:pt>
                <c:pt idx="53">
                  <c:v>204.93762102527205</c:v>
                </c:pt>
                <c:pt idx="54">
                  <c:v>206.11326876196949</c:v>
                </c:pt>
                <c:pt idx="55">
                  <c:v>207.28188978053083</c:v>
                </c:pt>
                <c:pt idx="56">
                  <c:v>208.44336721083741</c:v>
                </c:pt>
                <c:pt idx="57">
                  <c:v>209.59758489712357</c:v>
                </c:pt>
                <c:pt idx="58">
                  <c:v>210.74442740959196</c:v>
                </c:pt>
                <c:pt idx="59">
                  <c:v>211.88378005595632</c:v>
                </c:pt>
                <c:pt idx="60">
                  <c:v>213.01552889291105</c:v>
                </c:pt>
                <c:pt idx="61">
                  <c:v>214.13956073752493</c:v>
                </c:pt>
                <c:pt idx="62">
                  <c:v>215.25576317855959</c:v>
                </c:pt>
                <c:pt idx="63">
                  <c:v>216.36402458771056</c:v>
                </c:pt>
                <c:pt idx="64">
                  <c:v>217.46423413076997</c:v>
                </c:pt>
                <c:pt idx="65">
                  <c:v>218.5562817787096</c:v>
                </c:pt>
                <c:pt idx="66">
                  <c:v>219.64005831868437</c:v>
                </c:pt>
                <c:pt idx="67">
                  <c:v>220.71545536495279</c:v>
                </c:pt>
                <c:pt idx="68">
                  <c:v>221.78236536971576</c:v>
                </c:pt>
                <c:pt idx="69">
                  <c:v>222.84068163387136</c:v>
                </c:pt>
                <c:pt idx="70">
                  <c:v>223.89029831768462</c:v>
                </c:pt>
                <c:pt idx="71">
                  <c:v>224.9311104513713</c:v>
                </c:pt>
                <c:pt idx="72">
                  <c:v>225.96301394559481</c:v>
                </c:pt>
                <c:pt idx="73">
                  <c:v>226.98590560187506</c:v>
                </c:pt>
                <c:pt idx="74">
                  <c:v>227.99968312290832</c:v>
                </c:pt>
                <c:pt idx="75">
                  <c:v>229.00424512279676</c:v>
                </c:pt>
                <c:pt idx="76">
                  <c:v>229.99949113718711</c:v>
                </c:pt>
                <c:pt idx="77">
                  <c:v>230.9853216333166</c:v>
                </c:pt>
                <c:pt idx="78">
                  <c:v>231.9616380199667</c:v>
                </c:pt>
                <c:pt idx="79">
                  <c:v>232.92834265732176</c:v>
                </c:pt>
                <c:pt idx="80">
                  <c:v>233.88533886673326</c:v>
                </c:pt>
                <c:pt idx="81">
                  <c:v>234.83253094038707</c:v>
                </c:pt>
                <c:pt idx="82">
                  <c:v>235.76982415087471</c:v>
                </c:pt>
                <c:pt idx="83">
                  <c:v>236.69712476066573</c:v>
                </c:pt>
                <c:pt idx="84">
                  <c:v>237.61434003148136</c:v>
                </c:pt>
                <c:pt idx="85">
                  <c:v>238.52137823356838</c:v>
                </c:pt>
                <c:pt idx="86">
                  <c:v>239.41814865487191</c:v>
                </c:pt>
                <c:pt idx="87">
                  <c:v>240.30456161010665</c:v>
                </c:pt>
                <c:pt idx="88">
                  <c:v>241.18052844972527</c:v>
                </c:pt>
                <c:pt idx="89">
                  <c:v>242.04596156878324</c:v>
                </c:pt>
                <c:pt idx="90">
                  <c:v>242.9007744156994</c:v>
                </c:pt>
                <c:pt idx="91">
                  <c:v>243.74488150091094</c:v>
                </c:pt>
                <c:pt idx="92">
                  <c:v>244.5781984054222</c:v>
                </c:pt>
                <c:pt idx="93">
                  <c:v>245.40064178924678</c:v>
                </c:pt>
                <c:pt idx="94">
                  <c:v>246.21212939974112</c:v>
                </c:pt>
                <c:pt idx="95">
                  <c:v>247.01258007982997</c:v>
                </c:pt>
                <c:pt idx="96">
                  <c:v>247.80191377612184</c:v>
                </c:pt>
                <c:pt idx="97">
                  <c:v>248.58005154691446</c:v>
                </c:pt>
                <c:pt idx="98">
                  <c:v>249.34691557008873</c:v>
                </c:pt>
                <c:pt idx="99">
                  <c:v>250.10242915089088</c:v>
                </c:pt>
                <c:pt idx="100">
                  <c:v>250.84651672960206</c:v>
                </c:pt>
                <c:pt idx="101">
                  <c:v>251.57910388909391</c:v>
                </c:pt>
                <c:pt idx="102">
                  <c:v>252.30011736227056</c:v>
                </c:pt>
                <c:pt idx="103">
                  <c:v>253.00948503939509</c:v>
                </c:pt>
                <c:pt idx="104">
                  <c:v>253.7071359753005</c:v>
                </c:pt>
                <c:pt idx="105">
                  <c:v>254.39300039648407</c:v>
                </c:pt>
                <c:pt idx="106">
                  <c:v>255.06700970808487</c:v>
                </c:pt>
                <c:pt idx="107">
                  <c:v>255.72909650074291</c:v>
                </c:pt>
                <c:pt idx="108">
                  <c:v>256.37919455734027</c:v>
                </c:pt>
                <c:pt idx="109">
                  <c:v>257.01723885962258</c:v>
                </c:pt>
                <c:pt idx="110">
                  <c:v>257.64316559470092</c:v>
                </c:pt>
                <c:pt idx="111">
                  <c:v>258.25691216143292</c:v>
                </c:pt>
                <c:pt idx="112">
                  <c:v>258.85841717668302</c:v>
                </c:pt>
                <c:pt idx="113">
                  <c:v>259.44762048146038</c:v>
                </c:pt>
                <c:pt idx="114">
                  <c:v>260.02446314693526</c:v>
                </c:pt>
                <c:pt idx="115">
                  <c:v>260.58888748033132</c:v>
                </c:pt>
                <c:pt idx="116">
                  <c:v>261.1408370306952</c:v>
                </c:pt>
                <c:pt idx="117">
                  <c:v>261.68025659454133</c:v>
                </c:pt>
                <c:pt idx="118">
                  <c:v>262.20709222137265</c:v>
                </c:pt>
                <c:pt idx="119">
                  <c:v>262.72129121907483</c:v>
                </c:pt>
                <c:pt idx="120">
                  <c:v>263.22280215918636</c:v>
                </c:pt>
                <c:pt idx="121">
                  <c:v>263.71157488204074</c:v>
                </c:pt>
                <c:pt idx="122">
                  <c:v>264.18756050178263</c:v>
                </c:pt>
                <c:pt idx="123">
                  <c:v>264.65071141125611</c:v>
                </c:pt>
                <c:pt idx="124">
                  <c:v>265.10098128676611</c:v>
                </c:pt>
                <c:pt idx="125">
                  <c:v>265.53832509270978</c:v>
                </c:pt>
                <c:pt idx="126">
                  <c:v>265.96269908608059</c:v>
                </c:pt>
                <c:pt idx="127">
                  <c:v>266.37406082084249</c:v>
                </c:pt>
                <c:pt idx="128">
                  <c:v>266.77236915217435</c:v>
                </c:pt>
                <c:pt idx="129">
                  <c:v>267.15758424058481</c:v>
                </c:pt>
                <c:pt idx="130">
                  <c:v>267.52966755589534</c:v>
                </c:pt>
                <c:pt idx="131">
                  <c:v>267.88858188109441</c:v>
                </c:pt>
                <c:pt idx="132">
                  <c:v>268.23429131605803</c:v>
                </c:pt>
                <c:pt idx="133">
                  <c:v>268.56676128114066</c:v>
                </c:pt>
                <c:pt idx="134">
                  <c:v>268.88595852063224</c:v>
                </c:pt>
                <c:pt idx="135">
                  <c:v>269.19185110608464</c:v>
                </c:pt>
                <c:pt idx="136">
                  <c:v>269.4844084395038</c:v>
                </c:pt>
                <c:pt idx="137">
                  <c:v>269.7636012564098</c:v>
                </c:pt>
                <c:pt idx="138">
                  <c:v>270.02940162876337</c:v>
                </c:pt>
                <c:pt idx="139">
                  <c:v>270.28178296775843</c:v>
                </c:pt>
                <c:pt idx="140">
                  <c:v>270.52072002648094</c:v>
                </c:pt>
                <c:pt idx="141">
                  <c:v>270.7461889024338</c:v>
                </c:pt>
                <c:pt idx="142">
                  <c:v>270.95816703992705</c:v>
                </c:pt>
                <c:pt idx="143">
                  <c:v>271.15663323233332</c:v>
                </c:pt>
                <c:pt idx="144">
                  <c:v>271.34156762420838</c:v>
                </c:pt>
                <c:pt idx="145">
                  <c:v>271.51295171327683</c:v>
                </c:pt>
                <c:pt idx="146">
                  <c:v>271.67076835228215</c:v>
                </c:pt>
                <c:pt idx="147">
                  <c:v>271.81500175070187</c:v>
                </c:pt>
                <c:pt idx="148">
                  <c:v>271.94563747632571</c:v>
                </c:pt>
                <c:pt idx="149">
                  <c:v>272.06266245669997</c:v>
                </c:pt>
                <c:pt idx="150">
                  <c:v>272.16606498043365</c:v>
                </c:pt>
                <c:pt idx="151">
                  <c:v>272.25583469837034</c:v>
                </c:pt>
                <c:pt idx="152">
                  <c:v>272.33196262462263</c:v>
                </c:pt>
                <c:pt idx="153">
                  <c:v>272.39444113747112</c:v>
                </c:pt>
                <c:pt idx="154">
                  <c:v>272.44326398012629</c:v>
                </c:pt>
                <c:pt idx="155">
                  <c:v>272.47842626135423</c:v>
                </c:pt>
                <c:pt idx="156">
                  <c:v>272.49992445596592</c:v>
                </c:pt>
                <c:pt idx="157">
                  <c:v>272.5077564051694</c:v>
                </c:pt>
                <c:pt idx="158">
                  <c:v>272.50192131678608</c:v>
                </c:pt>
                <c:pt idx="159">
                  <c:v>272.48241976532955</c:v>
                </c:pt>
                <c:pt idx="160">
                  <c:v>272.44925369194857</c:v>
                </c:pt>
                <c:pt idx="161">
                  <c:v>272.40242640423253</c:v>
                </c:pt>
                <c:pt idx="162">
                  <c:v>272.34194257588081</c:v>
                </c:pt>
                <c:pt idx="163">
                  <c:v>272.26780824623563</c:v>
                </c:pt>
                <c:pt idx="164">
                  <c:v>272.180030819678</c:v>
                </c:pt>
                <c:pt idx="165">
                  <c:v>272.07861906488705</c:v>
                </c:pt>
                <c:pt idx="166">
                  <c:v>271.96358311396347</c:v>
                </c:pt>
                <c:pt idx="167">
                  <c:v>271.83493446141631</c:v>
                </c:pt>
                <c:pt idx="168">
                  <c:v>271.69268596301333</c:v>
                </c:pt>
                <c:pt idx="169">
                  <c:v>271.53685183449556</c:v>
                </c:pt>
                <c:pt idx="170">
                  <c:v>271.36744765015578</c:v>
                </c:pt>
                <c:pt idx="171">
                  <c:v>271.18449034128105</c:v>
                </c:pt>
                <c:pt idx="172">
                  <c:v>270.98799819445946</c:v>
                </c:pt>
                <c:pt idx="173">
                  <c:v>270.77799084975175</c:v>
                </c:pt>
                <c:pt idx="174">
                  <c:v>270.55448929872716</c:v>
                </c:pt>
                <c:pt idx="175">
                  <c:v>270.31751588236421</c:v>
                </c:pt>
                <c:pt idx="176">
                  <c:v>270.06709428881697</c:v>
                </c:pt>
                <c:pt idx="177">
                  <c:v>269.80324955104584</c:v>
                </c:pt>
                <c:pt idx="178">
                  <c:v>269.52600804431449</c:v>
                </c:pt>
                <c:pt idx="179">
                  <c:v>269.23539748355233</c:v>
                </c:pt>
                <c:pt idx="180">
                  <c:v>268.93144692058303</c:v>
                </c:pt>
                <c:pt idx="181">
                  <c:v>268.61418674121938</c:v>
                </c:pt>
                <c:pt idx="182">
                  <c:v>268.28364866222478</c:v>
                </c:pt>
                <c:pt idx="183">
                  <c:v>267.9398657281414</c:v>
                </c:pt>
                <c:pt idx="184">
                  <c:v>267.58287230798601</c:v>
                </c:pt>
                <c:pt idx="185">
                  <c:v>267.2127040918129</c:v>
                </c:pt>
                <c:pt idx="186">
                  <c:v>266.82939808714502</c:v>
                </c:pt>
                <c:pt idx="187">
                  <c:v>266.43299261527324</c:v>
                </c:pt>
                <c:pt idx="188">
                  <c:v>266.02352730742416</c:v>
                </c:pt>
                <c:pt idx="189">
                  <c:v>265.6010431007972</c:v>
                </c:pt>
                <c:pt idx="190">
                  <c:v>265.16558223447078</c:v>
                </c:pt>
                <c:pt idx="191">
                  <c:v>264.71718824517836</c:v>
                </c:pt>
                <c:pt idx="192">
                  <c:v>264.25590596295524</c:v>
                </c:pt>
                <c:pt idx="193">
                  <c:v>263.7817815066548</c:v>
                </c:pt>
                <c:pt idx="194">
                  <c:v>263.29486227933756</c:v>
                </c:pt>
                <c:pt idx="195">
                  <c:v>262.79519696353026</c:v>
                </c:pt>
                <c:pt idx="196">
                  <c:v>262.28283551635792</c:v>
                </c:pt>
                <c:pt idx="197">
                  <c:v>261.75782916454807</c:v>
                </c:pt>
                <c:pt idx="198">
                  <c:v>261.22023039930843</c:v>
                </c:pt>
                <c:pt idx="199">
                  <c:v>260.67009297107717</c:v>
                </c:pt>
                <c:pt idx="200">
                  <c:v>260.10747188414854</c:v>
                </c:pt>
                <c:pt idx="201">
                  <c:v>259.53242339117224</c:v>
                </c:pt>
                <c:pt idx="202">
                  <c:v>258.94500498752825</c:v>
                </c:pt>
                <c:pt idx="203">
                  <c:v>258.34527540557724</c:v>
                </c:pt>
                <c:pt idx="204">
                  <c:v>257.73329460878739</c:v>
                </c:pt>
                <c:pt idx="205">
                  <c:v>257.10912378573846</c:v>
                </c:pt>
                <c:pt idx="206">
                  <c:v>256.47282534400222</c:v>
                </c:pt>
                <c:pt idx="207">
                  <c:v>255.82446290390271</c:v>
                </c:pt>
                <c:pt idx="208">
                  <c:v>255.16410129215333</c:v>
                </c:pt>
                <c:pt idx="209">
                  <c:v>254.49180653537493</c:v>
                </c:pt>
                <c:pt idx="210">
                  <c:v>253.80764585349274</c:v>
                </c:pt>
                <c:pt idx="211">
                  <c:v>253.11168765301474</c:v>
                </c:pt>
                <c:pt idx="212">
                  <c:v>252.40400152019083</c:v>
                </c:pt>
                <c:pt idx="213">
                  <c:v>251.68465821405454</c:v>
                </c:pt>
                <c:pt idx="214">
                  <c:v>250.95372965934678</c:v>
                </c:pt>
                <c:pt idx="215">
                  <c:v>250.21128893932391</c:v>
                </c:pt>
                <c:pt idx="216">
                  <c:v>249.45741028844907</c:v>
                </c:pt>
                <c:pt idx="217">
                  <c:v>248.69216908496901</c:v>
                </c:pt>
                <c:pt idx="218">
                  <c:v>247.91564184337633</c:v>
                </c:pt>
                <c:pt idx="219">
                  <c:v>247.12790620675798</c:v>
                </c:pt>
                <c:pt idx="220">
                  <c:v>246.3290409390309</c:v>
                </c:pt>
                <c:pt idx="221">
                  <c:v>245.51912591706628</c:v>
                </c:pt>
                <c:pt idx="222">
                  <c:v>244.69824212270117</c:v>
                </c:pt>
                <c:pt idx="223">
                  <c:v>243.86647163464085</c:v>
                </c:pt>
                <c:pt idx="224">
                  <c:v>243.02389762025098</c:v>
                </c:pt>
                <c:pt idx="225">
                  <c:v>242.17060432724074</c:v>
                </c:pt>
                <c:pt idx="226">
                  <c:v>241.30667707523821</c:v>
                </c:pt>
                <c:pt idx="227">
                  <c:v>240.43220224725872</c:v>
                </c:pt>
                <c:pt idx="228">
                  <c:v>239.54726728106607</c:v>
                </c:pt>
                <c:pt idx="229">
                  <c:v>238.65196066042944</c:v>
                </c:pt>
                <c:pt idx="230">
                  <c:v>237.74637190627479</c:v>
                </c:pt>
                <c:pt idx="231">
                  <c:v>236.83059156773274</c:v>
                </c:pt>
                <c:pt idx="232">
                  <c:v>235.90471121308403</c:v>
                </c:pt>
                <c:pt idx="233">
                  <c:v>234.9688234206024</c:v>
                </c:pt>
                <c:pt idx="234">
                  <c:v>234.02302176929726</c:v>
                </c:pt>
                <c:pt idx="235">
                  <c:v>233.06740082955537</c:v>
                </c:pt>
                <c:pt idx="236">
                  <c:v>232.10205615368443</c:v>
                </c:pt>
                <c:pt idx="237">
                  <c:v>231.12708426635737</c:v>
                </c:pt>
                <c:pt idx="238">
                  <c:v>230.14258265496062</c:v>
                </c:pt>
                <c:pt idx="239">
                  <c:v>229.14864975984466</c:v>
                </c:pt>
                <c:pt idx="240">
                  <c:v>228.14538496448083</c:v>
                </c:pt>
                <c:pt idx="241">
                  <c:v>227.13288858552249</c:v>
                </c:pt>
                <c:pt idx="242">
                  <c:v>226.11126186277383</c:v>
                </c:pt>
                <c:pt idx="243">
                  <c:v>225.08060694906561</c:v>
                </c:pt>
                <c:pt idx="244">
                  <c:v>224.04102690004049</c:v>
                </c:pt>
                <c:pt idx="245">
                  <c:v>222.99262566384692</c:v>
                </c:pt>
                <c:pt idx="246">
                  <c:v>221.93550807074482</c:v>
                </c:pt>
                <c:pt idx="247">
                  <c:v>220.86977982262255</c:v>
                </c:pt>
                <c:pt idx="248">
                  <c:v>219.79554748242688</c:v>
                </c:pt>
                <c:pt idx="249">
                  <c:v>218.71291846350653</c:v>
                </c:pt>
                <c:pt idx="250">
                  <c:v>217.62200101887129</c:v>
                </c:pt>
                <c:pt idx="251">
                  <c:v>216.52290423036641</c:v>
                </c:pt>
                <c:pt idx="252">
                  <c:v>215.41573799776492</c:v>
                </c:pt>
                <c:pt idx="253">
                  <c:v>214.30061302777744</c:v>
                </c:pt>
                <c:pt idx="254">
                  <c:v>213.17764082298169</c:v>
                </c:pt>
                <c:pt idx="255">
                  <c:v>212.04693367067227</c:v>
                </c:pt>
                <c:pt idx="256">
                  <c:v>210.90860463163222</c:v>
                </c:pt>
                <c:pt idx="257">
                  <c:v>209.76276752882688</c:v>
                </c:pt>
                <c:pt idx="258">
                  <c:v>208.6095369360217</c:v>
                </c:pt>
                <c:pt idx="259">
                  <c:v>207.44902816632487</c:v>
                </c:pt>
                <c:pt idx="260">
                  <c:v>206.28135726065634</c:v>
                </c:pt>
                <c:pt idx="261">
                  <c:v>205.10664097614364</c:v>
                </c:pt>
                <c:pt idx="262">
                  <c:v>203.9249967744463</c:v>
                </c:pt>
                <c:pt idx="263">
                  <c:v>202.73654281000995</c:v>
                </c:pt>
                <c:pt idx="264">
                  <c:v>201.54139791825048</c:v>
                </c:pt>
                <c:pt idx="265">
                  <c:v>200.33968160367129</c:v>
                </c:pt>
                <c:pt idx="266">
                  <c:v>199.13151402791237</c:v>
                </c:pt>
                <c:pt idx="267">
                  <c:v>197.91701599773464</c:v>
                </c:pt>
                <c:pt idx="268">
                  <c:v>196.69630895293895</c:v>
                </c:pt>
                <c:pt idx="269">
                  <c:v>195.46951495422269</c:v>
                </c:pt>
                <c:pt idx="270">
                  <c:v>194.23675667097336</c:v>
                </c:pt>
                <c:pt idx="271">
                  <c:v>192.9981573690022</c:v>
                </c:pt>
                <c:pt idx="272">
                  <c:v>191.75384089821705</c:v>
                </c:pt>
                <c:pt idx="273">
                  <c:v>190.50393168023834</c:v>
                </c:pt>
                <c:pt idx="274">
                  <c:v>189.24855469595619</c:v>
                </c:pt>
                <c:pt idx="275">
                  <c:v>187.9878354730331</c:v>
                </c:pt>
                <c:pt idx="276">
                  <c:v>186.72190007335075</c:v>
                </c:pt>
                <c:pt idx="277">
                  <c:v>185.45087508040419</c:v>
                </c:pt>
                <c:pt idx="278">
                  <c:v>184.17488758664371</c:v>
                </c:pt>
                <c:pt idx="279">
                  <c:v>182.89406518076532</c:v>
                </c:pt>
                <c:pt idx="280">
                  <c:v>181.6085359349525</c:v>
                </c:pt>
                <c:pt idx="281">
                  <c:v>180.31842839206843</c:v>
                </c:pt>
                <c:pt idx="282">
                  <c:v>179.02387155280263</c:v>
                </c:pt>
                <c:pt idx="283">
                  <c:v>177.72499486277013</c:v>
                </c:pt>
                <c:pt idx="284">
                  <c:v>176.42192819956779</c:v>
                </c:pt>
                <c:pt idx="285">
                  <c:v>175.11480185978593</c:v>
                </c:pt>
                <c:pt idx="286">
                  <c:v>173.80374654597961</c:v>
                </c:pt>
                <c:pt idx="287">
                  <c:v>172.48889335359758</c:v>
                </c:pt>
                <c:pt idx="288">
                  <c:v>171.17037375787356</c:v>
                </c:pt>
                <c:pt idx="289">
                  <c:v>169.84831960067839</c:v>
                </c:pt>
                <c:pt idx="290">
                  <c:v>168.52286307733638</c:v>
                </c:pt>
                <c:pt idx="291">
                  <c:v>167.19413672340519</c:v>
                </c:pt>
                <c:pt idx="292">
                  <c:v>165.86227340142321</c:v>
                </c:pt>
                <c:pt idx="293">
                  <c:v>164.5274062876228</c:v>
                </c:pt>
                <c:pt idx="294">
                  <c:v>163.18966885861312</c:v>
                </c:pt>
                <c:pt idx="295">
                  <c:v>161.84919487803239</c:v>
                </c:pt>
                <c:pt idx="296">
                  <c:v>160.50611838317181</c:v>
                </c:pt>
                <c:pt idx="297">
                  <c:v>159.16057367157163</c:v>
                </c:pt>
                <c:pt idx="298">
                  <c:v>157.81269528759208</c:v>
                </c:pt>
                <c:pt idx="299">
                  <c:v>156.4626180089582</c:v>
                </c:pt>
                <c:pt idx="300">
                  <c:v>155.11047683328314</c:v>
                </c:pt>
                <c:pt idx="301">
                  <c:v>153.75640696456773</c:v>
                </c:pt>
                <c:pt idx="302">
                  <c:v>152.40054379968052</c:v>
                </c:pt>
                <c:pt idx="303">
                  <c:v>151.04302291481849</c:v>
                </c:pt>
                <c:pt idx="304">
                  <c:v>149.68398005194885</c:v>
                </c:pt>
                <c:pt idx="305">
                  <c:v>148.32355110523554</c:v>
                </c:pt>
                <c:pt idx="306">
                  <c:v>146.96187210744964</c:v>
                </c:pt>
                <c:pt idx="307">
                  <c:v>145.59907921636656</c:v>
                </c:pt>
                <c:pt idx="308">
                  <c:v>144.23530870114968</c:v>
                </c:pt>
                <c:pt idx="309">
                  <c:v>142.87069692872436</c:v>
                </c:pt>
                <c:pt idx="310">
                  <c:v>141.50538035014074</c:v>
                </c:pt>
                <c:pt idx="311">
                  <c:v>140.13949548692921</c:v>
                </c:pt>
                <c:pt idx="312">
                  <c:v>138.77317891744789</c:v>
                </c:pt>
                <c:pt idx="313">
                  <c:v>137.4065672632255</c:v>
                </c:pt>
                <c:pt idx="314">
                  <c:v>136.03979717529859</c:v>
                </c:pt>
                <c:pt idx="315">
                  <c:v>134.67300532054733</c:v>
                </c:pt>
                <c:pt idx="316">
                  <c:v>133.30632836802832</c:v>
                </c:pt>
                <c:pt idx="317">
                  <c:v>131.93990297530814</c:v>
                </c:pt>
                <c:pt idx="318">
                  <c:v>130.57386577479753</c:v>
                </c:pt>
                <c:pt idx="319">
                  <c:v>129.20835336008838</c:v>
                </c:pt>
                <c:pt idx="320">
                  <c:v>127.84350227229444</c:v>
                </c:pt>
                <c:pt idx="321">
                  <c:v>126.47944898639739</c:v>
                </c:pt>
                <c:pt idx="322">
                  <c:v>125.11632989759923</c:v>
                </c:pt>
                <c:pt idx="323">
                  <c:v>123.75428130768316</c:v>
                </c:pt>
                <c:pt idx="324">
                  <c:v>122.39343941138331</c:v>
                </c:pt>
                <c:pt idx="325">
                  <c:v>121.03394028276557</c:v>
                </c:pt>
                <c:pt idx="326">
                  <c:v>119.67591986162003</c:v>
                </c:pt>
                <c:pt idx="327">
                  <c:v>118.31951393986731</c:v>
                </c:pt>
                <c:pt idx="328">
                  <c:v>116.9648581479796</c:v>
                </c:pt>
                <c:pt idx="329">
                  <c:v>115.6120879414173</c:v>
                </c:pt>
                <c:pt idx="330">
                  <c:v>114.26133858708413</c:v>
                </c:pt>
                <c:pt idx="331">
                  <c:v>112.91274514980003</c:v>
                </c:pt>
                <c:pt idx="332">
                  <c:v>111.56644247879518</c:v>
                </c:pt>
                <c:pt idx="333">
                  <c:v>110.22256519422494</c:v>
                </c:pt>
                <c:pt idx="334">
                  <c:v>108.88124767370826</c:v>
                </c:pt>
                <c:pt idx="335">
                  <c:v>107.54262403888951</c:v>
                </c:pt>
                <c:pt idx="336">
                  <c:v>106.20682814202702</c:v>
                </c:pt>
                <c:pt idx="337">
                  <c:v>104.87399355260747</c:v>
                </c:pt>
                <c:pt idx="338">
                  <c:v>103.54425354398944</c:v>
                </c:pt>
                <c:pt idx="339">
                  <c:v>102.21774108007591</c:v>
                </c:pt>
                <c:pt idx="340">
                  <c:v>100.89458880201809</c:v>
                </c:pt>
                <c:pt idx="341">
                  <c:v>99.574929014951465</c:v>
                </c:pt>
                <c:pt idx="342">
                  <c:v>98.258893674765233</c:v>
                </c:pt>
                <c:pt idx="343">
                  <c:v>96.946614374907071</c:v>
                </c:pt>
                <c:pt idx="344">
                  <c:v>95.638222333223609</c:v>
                </c:pt>
                <c:pt idx="345">
                  <c:v>94.333848378838923</c:v>
                </c:pt>
                <c:pt idx="346">
                  <c:v>93.033622939071833</c:v>
                </c:pt>
                <c:pt idx="347">
                  <c:v>91.737676026393046</c:v>
                </c:pt>
                <c:pt idx="348">
                  <c:v>90.446137225424195</c:v>
                </c:pt>
                <c:pt idx="349">
                  <c:v>89.1591356799793</c:v>
                </c:pt>
                <c:pt idx="350">
                  <c:v>87.876800080150829</c:v>
                </c:pt>
                <c:pt idx="351">
                  <c:v>86.599258649440358</c:v>
                </c:pt>
                <c:pt idx="352">
                  <c:v>85.326639131936588</c:v>
                </c:pt>
                <c:pt idx="353">
                  <c:v>84.05906877954115</c:v>
                </c:pt>
                <c:pt idx="354">
                  <c:v>82.796674339243225</c:v>
                </c:pt>
                <c:pt idx="355">
                  <c:v>81.539582040445197</c:v>
                </c:pt>
                <c:pt idx="356">
                  <c:v>80.287917582339588</c:v>
                </c:pt>
                <c:pt idx="357">
                  <c:v>79.041806121339604</c:v>
                </c:pt>
                <c:pt idx="358">
                  <c:v>77.80137225856312</c:v>
                </c:pt>
                <c:pt idx="359">
                  <c:v>76.5667400273731</c:v>
                </c:pt>
                <c:pt idx="360">
                  <c:v>75.33803288097414</c:v>
                </c:pt>
                <c:pt idx="361">
                  <c:v>74.115373680067222</c:v>
                </c:pt>
                <c:pt idx="362">
                  <c:v>72.898884680563839</c:v>
                </c:pt>
                <c:pt idx="363">
                  <c:v>71.688687521360634</c:v>
                </c:pt>
                <c:pt idx="364">
                  <c:v>70.48490321217534</c:v>
                </c:pt>
                <c:pt idx="365">
                  <c:v>69.287652121446058</c:v>
                </c:pt>
                <c:pt idx="366">
                  <c:v>68.097053964294403</c:v>
                </c:pt>
                <c:pt idx="367">
                  <c:v>66.913227790554416</c:v>
                </c:pt>
                <c:pt idx="368">
                  <c:v>65.736291972867178</c:v>
                </c:pt>
                <c:pt idx="369">
                  <c:v>64.566364194844112</c:v>
                </c:pt>
                <c:pt idx="370">
                  <c:v>63.403561439298315</c:v>
                </c:pt>
                <c:pt idx="371">
                  <c:v>62.247999976546851</c:v>
                </c:pt>
                <c:pt idx="372">
                  <c:v>61.099795352783232</c:v>
                </c:pt>
                <c:pt idx="373">
                  <c:v>59.959062378523427</c:v>
                </c:pt>
                <c:pt idx="374">
                  <c:v>58.825915117124637</c:v>
                </c:pt>
                <c:pt idx="375">
                  <c:v>57.700466873379057</c:v>
                </c:pt>
                <c:pt idx="376">
                  <c:v>56.582830182183528</c:v>
                </c:pt>
                <c:pt idx="377">
                  <c:v>55.473116797286167</c:v>
                </c:pt>
                <c:pt idx="378">
                  <c:v>54.3714376801112</c:v>
                </c:pt>
                <c:pt idx="379">
                  <c:v>53.277902988662476</c:v>
                </c:pt>
                <c:pt idx="380">
                  <c:v>52.192622066508392</c:v>
                </c:pt>
                <c:pt idx="381">
                  <c:v>51.115703431847052</c:v>
                </c:pt>
                <c:pt idx="382">
                  <c:v>50.04725476665493</c:v>
                </c:pt>
                <c:pt idx="383">
                  <c:v>48.987382905918494</c:v>
                </c:pt>
                <c:pt idx="384">
                  <c:v>47.936193826951083</c:v>
                </c:pt>
                <c:pt idx="385">
                  <c:v>46.893792638794935</c:v>
                </c:pt>
                <c:pt idx="386">
                  <c:v>45.860283571710568</c:v>
                </c:pt>
                <c:pt idx="387">
                  <c:v>44.835769966753944</c:v>
                </c:pt>
                <c:pt idx="388">
                  <c:v>43.820354265442091</c:v>
                </c:pt>
                <c:pt idx="389">
                  <c:v>42.814137999509427</c:v>
                </c:pt>
                <c:pt idx="390">
                  <c:v>41.817221780754409</c:v>
                </c:pt>
                <c:pt idx="391">
                  <c:v>40.829705290978566</c:v>
                </c:pt>
                <c:pt idx="392">
                  <c:v>39.851687272018381</c:v>
                </c:pt>
                <c:pt idx="393">
                  <c:v>38.883265515871116</c:v>
                </c:pt>
                <c:pt idx="394">
                  <c:v>37.924536854915885</c:v>
                </c:pt>
                <c:pt idx="395">
                  <c:v>36.975597152230122</c:v>
                </c:pt>
                <c:pt idx="396">
                  <c:v>36.036541292003918</c:v>
                </c:pt>
                <c:pt idx="397">
                  <c:v>35.107463170050991</c:v>
                </c:pt>
                <c:pt idx="398">
                  <c:v>34.18845568441985</c:v>
                </c:pt>
                <c:pt idx="399">
                  <c:v>33.279610726103641</c:v>
                </c:pt>
                <c:pt idx="400">
                  <c:v>32.381019169851285</c:v>
                </c:pt>
                <c:pt idx="401">
                  <c:v>31.492770865079976</c:v>
                </c:pt>
                <c:pt idx="402">
                  <c:v>30.614954626890466</c:v>
                </c:pt>
                <c:pt idx="403">
                  <c:v>29.747658227185397</c:v>
                </c:pt>
                <c:pt idx="404">
                  <c:v>28.890968385892648</c:v>
                </c:pt>
                <c:pt idx="405">
                  <c:v>28.044970762292792</c:v>
                </c:pt>
                <c:pt idx="406">
                  <c:v>27.209749946453599</c:v>
                </c:pt>
                <c:pt idx="407">
                  <c:v>26.3853894507711</c:v>
                </c:pt>
                <c:pt idx="408">
                  <c:v>25.571971701618452</c:v>
                </c:pt>
                <c:pt idx="409">
                  <c:v>24.769578031103137</c:v>
                </c:pt>
                <c:pt idx="410">
                  <c:v>23.978288668934042</c:v>
                </c:pt>
                <c:pt idx="411">
                  <c:v>23.198182734398316</c:v>
                </c:pt>
                <c:pt idx="412">
                  <c:v>22.429338228449964</c:v>
                </c:pt>
                <c:pt idx="413">
                  <c:v>21.671832025909296</c:v>
                </c:pt>
                <c:pt idx="414">
                  <c:v>20.92573986777586</c:v>
                </c:pt>
                <c:pt idx="415">
                  <c:v>20.191136353654016</c:v>
                </c:pt>
                <c:pt idx="416">
                  <c:v>19.468094934293717</c:v>
                </c:pt>
                <c:pt idx="417">
                  <c:v>18.7566879042447</c:v>
                </c:pt>
                <c:pt idx="418">
                  <c:v>18.0569863946277</c:v>
                </c:pt>
                <c:pt idx="419">
                  <c:v>17.369060366021017</c:v>
                </c:pt>
                <c:pt idx="420">
                  <c:v>16.692978601464816</c:v>
                </c:pt>
                <c:pt idx="421">
                  <c:v>16.02880869958264</c:v>
                </c:pt>
                <c:pt idx="422">
                  <c:v>15.376617067821712</c:v>
                </c:pt>
                <c:pt idx="423">
                  <c:v>14.736468915812168</c:v>
                </c:pt>
                <c:pt idx="424">
                  <c:v>14.108428248846337</c:v>
                </c:pt>
                <c:pt idx="425">
                  <c:v>13.492557861478033</c:v>
                </c:pt>
                <c:pt idx="426">
                  <c:v>12.88891933124323</c:v>
                </c:pt>
                <c:pt idx="427">
                  <c:v>12.297573012502525</c:v>
                </c:pt>
                <c:pt idx="428">
                  <c:v>11.718578030405411</c:v>
                </c:pt>
                <c:pt idx="429">
                  <c:v>11.151992274978255</c:v>
                </c:pt>
                <c:pt idx="430">
                  <c:v>10.597872395334903</c:v>
                </c:pt>
                <c:pt idx="431">
                  <c:v>10.056273794012171</c:v>
                </c:pt>
                <c:pt idx="432">
                  <c:v>9.5272506214292179</c:v>
                </c:pt>
                <c:pt idx="433">
                  <c:v>9.0108557704731567</c:v>
                </c:pt>
                <c:pt idx="434">
                  <c:v>8.5071408712091596</c:v>
                </c:pt>
                <c:pt idx="435">
                  <c:v>8.0161562857180542</c:v>
                </c:pt>
                <c:pt idx="436">
                  <c:v>7.5379511030596973</c:v>
                </c:pt>
                <c:pt idx="437">
                  <c:v>7.0725731343644611</c:v>
                </c:pt>
                <c:pt idx="438">
                  <c:v>6.6200689080519339</c:v>
                </c:pt>
                <c:pt idx="439">
                  <c:v>6.1804836651781443</c:v>
                </c:pt>
                <c:pt idx="440">
                  <c:v>5.7538613549117485</c:v>
                </c:pt>
                <c:pt idx="441">
                  <c:v>5.3402446301386703</c:v>
                </c:pt>
                <c:pt idx="442">
                  <c:v>4.9396748431974231</c:v>
                </c:pt>
                <c:pt idx="443">
                  <c:v>4.552192041743325</c:v>
                </c:pt>
                <c:pt idx="444">
                  <c:v>4.1778349647442212</c:v>
                </c:pt>
                <c:pt idx="445">
                  <c:v>3.8166410386064342</c:v>
                </c:pt>
                <c:pt idx="446">
                  <c:v>3.4686463734321649</c:v>
                </c:pt>
                <c:pt idx="447">
                  <c:v>3.1338857594085994</c:v>
                </c:pt>
                <c:pt idx="448">
                  <c:v>2.8123926633285521</c:v>
                </c:pt>
                <c:pt idx="449">
                  <c:v>2.5041992252445198</c:v>
                </c:pt>
                <c:pt idx="450">
                  <c:v>2.2093362552539304</c:v>
                </c:pt>
                <c:pt idx="451">
                  <c:v>1.9278332304186563</c:v>
                </c:pt>
                <c:pt idx="452">
                  <c:v>1.6597182918172564</c:v>
                </c:pt>
                <c:pt idx="453">
                  <c:v>1.4050182417306871</c:v>
                </c:pt>
                <c:pt idx="454">
                  <c:v>1.163758540962391</c:v>
                </c:pt>
                <c:pt idx="455">
                  <c:v>0.93596330629191016</c:v>
                </c:pt>
                <c:pt idx="456">
                  <c:v>0.72165530806353217</c:v>
                </c:pt>
                <c:pt idx="457">
                  <c:v>0.52085596790911382</c:v>
                </c:pt>
                <c:pt idx="458">
                  <c:v>0.33358535660593702</c:v>
                </c:pt>
                <c:pt idx="459">
                  <c:v>0.15986219206970986</c:v>
                </c:pt>
                <c:pt idx="460">
                  <c:v>-2.9616251740094413E-4</c:v>
                </c:pt>
                <c:pt idx="461">
                  <c:v>-0.14687370044259751</c:v>
                </c:pt>
                <c:pt idx="462">
                  <c:v>-0.27985577306375831</c:v>
                </c:pt>
                <c:pt idx="463">
                  <c:v>-0.39922909127372463</c:v>
                </c:pt>
                <c:pt idx="464">
                  <c:v>-0.50498172682949871</c:v>
                </c:pt>
                <c:pt idx="465">
                  <c:v>-0.59710311354515966</c:v>
                </c:pt>
                <c:pt idx="466">
                  <c:v>-0.67558404834804264</c:v>
                </c:pt>
                <c:pt idx="467">
                  <c:v>-0.74041669219943174</c:v>
                </c:pt>
                <c:pt idx="468">
                  <c:v>-0.79159457087843066</c:v>
                </c:pt>
                <c:pt idx="469">
                  <c:v>-0.82911257562915353</c:v>
                </c:pt>
                <c:pt idx="470">
                  <c:v>-0.85296696367163349</c:v>
                </c:pt>
                <c:pt idx="471">
                  <c:v>-0.86315535857639247</c:v>
                </c:pt>
                <c:pt idx="472">
                  <c:v>-0.8596767505017624</c:v>
                </c:pt>
                <c:pt idx="473">
                  <c:v>-0.84253149629498125</c:v>
                </c:pt>
                <c:pt idx="474">
                  <c:v>-0.81172131945658066</c:v>
                </c:pt>
                <c:pt idx="475">
                  <c:v>-0.76724930996780927</c:v>
                </c:pt>
                <c:pt idx="476">
                  <c:v>-0.70911992398188772</c:v>
                </c:pt>
                <c:pt idx="477">
                  <c:v>-0.6373389833784131</c:v>
                </c:pt>
                <c:pt idx="478">
                  <c:v>-0.55191367518096968</c:v>
                </c:pt>
                <c:pt idx="479">
                  <c:v>-0.45285255083845755</c:v>
                </c:pt>
                <c:pt idx="480">
                  <c:v>-0.34016552536999711</c:v>
                </c:pt>
                <c:pt idx="481">
                  <c:v>-0.21386387637366511</c:v>
                </c:pt>
                <c:pt idx="482">
                  <c:v>-7.3960242898436945E-2</c:v>
                </c:pt>
                <c:pt idx="483">
                  <c:v>7.9531375819698269E-2</c:v>
                </c:pt>
                <c:pt idx="484">
                  <c:v>0.2465956217573364</c:v>
                </c:pt>
                <c:pt idx="485">
                  <c:v>0.42721577963996538</c:v>
                </c:pt>
                <c:pt idx="486">
                  <c:v>0.62137377861287746</c:v>
                </c:pt>
                <c:pt idx="487">
                  <c:v>0.8290501940486763</c:v>
                </c:pt>
                <c:pt idx="488">
                  <c:v>1.0502242494896166</c:v>
                </c:pt>
                <c:pt idx="489">
                  <c:v>1.284873818725174</c:v>
                </c:pt>
                <c:pt idx="490">
                  <c:v>1.5329754280046757</c:v>
                </c:pt>
                <c:pt idx="491">
                  <c:v>1.7945042583846202</c:v>
                </c:pt>
                <c:pt idx="492">
                  <c:v>2.0694341482105756</c:v>
                </c:pt>
                <c:pt idx="493">
                  <c:v>2.3577375957335391</c:v>
                </c:pt>
                <c:pt idx="494">
                  <c:v>2.659385761859653</c:v>
                </c:pt>
                <c:pt idx="495">
                  <c:v>2.9743484730342686</c:v>
                </c:pt>
                <c:pt idx="496">
                  <c:v>3.3025942242595931</c:v>
                </c:pt>
                <c:pt idx="497">
                  <c:v>3.6440901822447529</c:v>
                </c:pt>
                <c:pt idx="498">
                  <c:v>3.9988021886892682</c:v>
                </c:pt>
                <c:pt idx="499">
                  <c:v>4.3666947636988027</c:v>
                </c:pt>
                <c:pt idx="500">
                  <c:v>4.7477311093331025</c:v>
                </c:pt>
                <c:pt idx="501">
                  <c:v>5.1418731132859534</c:v>
                </c:pt>
                <c:pt idx="502">
                  <c:v>5.5490813526961347</c:v>
                </c:pt>
                <c:pt idx="503">
                  <c:v>5.9693150980898508</c:v>
                </c:pt>
                <c:pt idx="504">
                  <c:v>6.4025323174533639</c:v>
                </c:pt>
                <c:pt idx="505">
                  <c:v>6.8486896804365642</c:v>
                </c:pt>
                <c:pt idx="506">
                  <c:v>7.3077425626856893</c:v>
                </c:pt>
                <c:pt idx="507">
                  <c:v>7.7796450503059305</c:v>
                </c:pt>
                <c:pt idx="508">
                  <c:v>8.2643499444523343</c:v>
                </c:pt>
                <c:pt idx="509">
                  <c:v>8.7618087660503363</c:v>
                </c:pt>
                <c:pt idx="510">
                  <c:v>9.2719717606430123</c:v>
                </c:pt>
                <c:pt idx="511">
                  <c:v>9.7947879033668528</c:v>
                </c:pt>
                <c:pt idx="512">
                  <c:v>10.330204904053971</c:v>
                </c:pt>
                <c:pt idx="513">
                  <c:v>10.878169212461287</c:v>
                </c:pt>
                <c:pt idx="514">
                  <c:v>11.438626023625361</c:v>
                </c:pt>
                <c:pt idx="515">
                  <c:v>12.011519283342921</c:v>
                </c:pt>
                <c:pt idx="516">
                  <c:v>12.596791693776183</c:v>
                </c:pt>
                <c:pt idx="517">
                  <c:v>13.194384719182537</c:v>
                </c:pt>
                <c:pt idx="518">
                  <c:v>13.80423859176841</c:v>
                </c:pt>
                <c:pt idx="519">
                  <c:v>14.426292317665386</c:v>
                </c:pt>
                <c:pt idx="520">
                  <c:v>15.060483683030071</c:v>
                </c:pt>
                <c:pt idx="521">
                  <c:v>15.706749260265241</c:v>
                </c:pt>
                <c:pt idx="522">
                  <c:v>16.365024414362509</c:v>
                </c:pt>
                <c:pt idx="523">
                  <c:v>17.035243309365924</c:v>
                </c:pt>
                <c:pt idx="524">
                  <c:v>17.717338914955135</c:v>
                </c:pt>
                <c:pt idx="525">
                  <c:v>18.411243013148919</c:v>
                </c:pt>
                <c:pt idx="526">
                  <c:v>19.116886205126505</c:v>
                </c:pt>
                <c:pt idx="527">
                  <c:v>19.834197918167504</c:v>
                </c:pt>
                <c:pt idx="528">
                  <c:v>20.563106412709317</c:v>
                </c:pt>
                <c:pt idx="529">
                  <c:v>21.303538789520601</c:v>
                </c:pt>
                <c:pt idx="530">
                  <c:v>22.055420996991515</c:v>
                </c:pt>
                <c:pt idx="531">
                  <c:v>22.818677838538719</c:v>
                </c:pt>
                <c:pt idx="532">
                  <c:v>23.593232980125109</c:v>
                </c:pt>
                <c:pt idx="533">
                  <c:v>24.379008957892552</c:v>
                </c:pt>
                <c:pt idx="534">
                  <c:v>25.175927185909103</c:v>
                </c:pt>
                <c:pt idx="535">
                  <c:v>25.983907964026784</c:v>
                </c:pt>
                <c:pt idx="536">
                  <c:v>26.802870485852125</c:v>
                </c:pt>
                <c:pt idx="537">
                  <c:v>27.632732846825974</c:v>
                </c:pt>
                <c:pt idx="538">
                  <c:v>28.473412052414872</c:v>
                </c:pt>
                <c:pt idx="539">
                  <c:v>29.32482402640953</c:v>
                </c:pt>
                <c:pt idx="540">
                  <c:v>30.186883619333074</c:v>
                </c:pt>
                <c:pt idx="541">
                  <c:v>31.059504616955252</c:v>
                </c:pt>
                <c:pt idx="542">
                  <c:v>31.942599748914475</c:v>
                </c:pt>
                <c:pt idx="543">
                  <c:v>32.836080697444274</c:v>
                </c:pt>
                <c:pt idx="544">
                  <c:v>33.73985810620529</c:v>
                </c:pt>
                <c:pt idx="545">
                  <c:v>34.653841589220505</c:v>
                </c:pt>
                <c:pt idx="546">
                  <c:v>35.577939739914299</c:v>
                </c:pt>
                <c:pt idx="547">
                  <c:v>36.512060140252501</c:v>
                </c:pt>
                <c:pt idx="548">
                  <c:v>37.456109369984432</c:v>
                </c:pt>
                <c:pt idx="549">
                  <c:v>38.409993015984568</c:v>
                </c:pt>
                <c:pt idx="550">
                  <c:v>39.373615681694204</c:v>
                </c:pt>
                <c:pt idx="551">
                  <c:v>40.346880996660687</c:v>
                </c:pt>
                <c:pt idx="552">
                  <c:v>41.329691626174409</c:v>
                </c:pt>
                <c:pt idx="553">
                  <c:v>42.321949281002389</c:v>
                </c:pt>
                <c:pt idx="554">
                  <c:v>43.32355472721683</c:v>
                </c:pt>
                <c:pt idx="555">
                  <c:v>44.334407796118697</c:v>
                </c:pt>
                <c:pt idx="556">
                  <c:v>45.354407394254423</c:v>
                </c:pt>
                <c:pt idx="557">
                  <c:v>46.383451513525102</c:v>
                </c:pt>
                <c:pt idx="558">
                  <c:v>47.42143724138721</c:v>
                </c:pt>
                <c:pt idx="559">
                  <c:v>48.468260771143818</c:v>
                </c:pt>
                <c:pt idx="560">
                  <c:v>49.523817412325243</c:v>
                </c:pt>
                <c:pt idx="561">
                  <c:v>50.588001601158041</c:v>
                </c:pt>
                <c:pt idx="562">
                  <c:v>51.660706911120897</c:v>
                </c:pt>
                <c:pt idx="563">
                  <c:v>52.741826063587638</c:v>
                </c:pt>
                <c:pt idx="564">
                  <c:v>53.831250938555016</c:v>
                </c:pt>
                <c:pt idx="565">
                  <c:v>54.928872585454343</c:v>
                </c:pt>
                <c:pt idx="566">
                  <c:v>56.034581234046314</c:v>
                </c:pt>
                <c:pt idx="567">
                  <c:v>57.14826630539855</c:v>
                </c:pt>
                <c:pt idx="568">
                  <c:v>58.269816422942966</c:v>
                </c:pt>
                <c:pt idx="569">
                  <c:v>59.399119423613428</c:v>
                </c:pt>
                <c:pt idx="570">
                  <c:v>60.536062369061725</c:v>
                </c:pt>
                <c:pt idx="571">
                  <c:v>61.680531556951735</c:v>
                </c:pt>
                <c:pt idx="572">
                  <c:v>62.832412532329414</c:v>
                </c:pt>
                <c:pt idx="573">
                  <c:v>63.991590099068134</c:v>
                </c:pt>
                <c:pt idx="574">
                  <c:v>65.157948331388027</c:v>
                </c:pt>
                <c:pt idx="575">
                  <c:v>66.331370585448781</c:v>
                </c:pt>
                <c:pt idx="576">
                  <c:v>67.511739511013872</c:v>
                </c:pt>
                <c:pt idx="577">
                  <c:v>68.698937063185326</c:v>
                </c:pt>
                <c:pt idx="578">
                  <c:v>69.892844514208292</c:v>
                </c:pt>
                <c:pt idx="579">
                  <c:v>71.093342465343397</c:v>
                </c:pt>
                <c:pt idx="580">
                  <c:v>72.300310858806995</c:v>
                </c:pt>
                <c:pt idx="581">
                  <c:v>73.513628989776507</c:v>
                </c:pt>
                <c:pt idx="582">
                  <c:v>74.733175518461067</c:v>
                </c:pt>
                <c:pt idx="583">
                  <c:v>75.958828482234821</c:v>
                </c:pt>
                <c:pt idx="584">
                  <c:v>77.190465307833847</c:v>
                </c:pt>
                <c:pt idx="585">
                  <c:v>78.427962823612972</c:v>
                </c:pt>
                <c:pt idx="586">
                  <c:v>79.671197271862951</c:v>
                </c:pt>
                <c:pt idx="587">
                  <c:v>80.920044321185713</c:v>
                </c:pt>
                <c:pt idx="588">
                  <c:v>82.174379078928183</c:v>
                </c:pt>
                <c:pt idx="589">
                  <c:v>83.434076103670904</c:v>
                </c:pt>
                <c:pt idx="590">
                  <c:v>84.699009417772174</c:v>
                </c:pt>
                <c:pt idx="591">
                  <c:v>85.969052519965558</c:v>
                </c:pt>
                <c:pt idx="592">
                  <c:v>87.244078398010231</c:v>
                </c:pt>
                <c:pt idx="593">
                  <c:v>88.523959541392003</c:v>
                </c:pt>
                <c:pt idx="594">
                  <c:v>89.808567954074164</c:v>
                </c:pt>
                <c:pt idx="595">
                  <c:v>91.097775167296788</c:v>
                </c:pt>
                <c:pt idx="596">
                  <c:v>92.391452252423989</c:v>
                </c:pt>
                <c:pt idx="597">
                  <c:v>93.68946983383637</c:v>
                </c:pt>
                <c:pt idx="598">
                  <c:v>94.991698101868565</c:v>
                </c:pt>
                <c:pt idx="599">
                  <c:v>96.29800682578977</c:v>
                </c:pt>
                <c:pt idx="600">
                  <c:v>97.608265366827453</c:v>
                </c:pt>
                <c:pt idx="601">
                  <c:v>98.922342691230241</c:v>
                </c:pt>
                <c:pt idx="602">
                  <c:v>100.24010738337188</c:v>
                </c:pt>
                <c:pt idx="603">
                  <c:v>101.56142765889244</c:v>
                </c:pt>
                <c:pt idx="604">
                  <c:v>102.88617137787625</c:v>
                </c:pt>
                <c:pt idx="605">
                  <c:v>104.21420605806661</c:v>
                </c:pt>
                <c:pt idx="606">
                  <c:v>105.54539888811314</c:v>
                </c:pt>
                <c:pt idx="607">
                  <c:v>106.87961674085339</c:v>
                </c:pt>
                <c:pt idx="608">
                  <c:v>108.21672618662474</c:v>
                </c:pt>
                <c:pt idx="609">
                  <c:v>109.55659350660811</c:v>
                </c:pt>
                <c:pt idx="610">
                  <c:v>110.89908470619901</c:v>
                </c:pt>
                <c:pt idx="611">
                  <c:v>112.24406552840739</c:v>
                </c:pt>
                <c:pt idx="612">
                  <c:v>113.59140146728279</c:v>
                </c:pt>
                <c:pt idx="613">
                  <c:v>114.9409577813652</c:v>
                </c:pt>
                <c:pt idx="614">
                  <c:v>116.29259950715901</c:v>
                </c:pt>
                <c:pt idx="615">
                  <c:v>117.64619147262907</c:v>
                </c:pt>
                <c:pt idx="616">
                  <c:v>119.00159831071775</c:v>
                </c:pt>
                <c:pt idx="617">
                  <c:v>120.35868447288193</c:v>
                </c:pt>
                <c:pt idx="618">
                  <c:v>121.7173142426474</c:v>
                </c:pt>
                <c:pt idx="619">
                  <c:v>123.07735174918059</c:v>
                </c:pt>
                <c:pt idx="620">
                  <c:v>124.43866098087494</c:v>
                </c:pt>
                <c:pt idx="621">
                  <c:v>125.80110579895309</c:v>
                </c:pt>
                <c:pt idx="622">
                  <c:v>127.16454995107958</c:v>
                </c:pt>
                <c:pt idx="623">
                  <c:v>128.52885708498667</c:v>
                </c:pt>
                <c:pt idx="624">
                  <c:v>129.8938907621087</c:v>
                </c:pt>
                <c:pt idx="625">
                  <c:v>131.25951447122682</c:v>
                </c:pt>
                <c:pt idx="626">
                  <c:v>132.62559164211913</c:v>
                </c:pt>
                <c:pt idx="627">
                  <c:v>133.99198565921813</c:v>
                </c:pt>
                <c:pt idx="628">
                  <c:v>135.35855987527199</c:v>
                </c:pt>
                <c:pt idx="629">
                  <c:v>136.72517762500868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5-406A-9B51-C8AC2A8F2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345392"/>
        <c:axId val="952345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Лб5!$B$18:$B$647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Лб5!$H$18:$H$647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0.27189942660550459</c:v>
                      </c:pt>
                      <c:pt idx="1">
                        <c:v>1.6385922323872344</c:v>
                      </c:pt>
                      <c:pt idx="2">
                        <c:v>3.0051483700272934</c:v>
                      </c:pt>
                      <c:pt idx="3">
                        <c:v>4.3714311850507102</c:v>
                      </c:pt>
                      <c:pt idx="4">
                        <c:v>5.7373040503145472</c:v>
                      </c:pt>
                      <c:pt idx="5">
                        <c:v>7.1026303796705008</c:v>
                      </c:pt>
                      <c:pt idx="6">
                        <c:v>8.4672736416234056</c:v>
                      </c:pt>
                      <c:pt idx="7">
                        <c:v>9.8310973729842654</c:v>
                      </c:pt>
                      <c:pt idx="8">
                        <c:v>11.193965192516458</c:v>
                      </c:pt>
                      <c:pt idx="9">
                        <c:v>12.555740814573749</c:v>
                      </c:pt>
                      <c:pt idx="10">
                        <c:v>13.916288062728746</c:v>
                      </c:pt>
                      <c:pt idx="11">
                        <c:v>15.275470883390417</c:v>
                      </c:pt>
                      <c:pt idx="12">
                        <c:v>16.633153359409341</c:v>
                      </c:pt>
                      <c:pt idx="13">
                        <c:v>17.989199723669319</c:v>
                      </c:pt>
                      <c:pt idx="14">
                        <c:v>19.343474372663962</c:v>
                      </c:pt>
                      <c:pt idx="15">
                        <c:v>20.695841880056921</c:v>
                      </c:pt>
                      <c:pt idx="16">
                        <c:v>22.046167010224433</c:v>
                      </c:pt>
                      <c:pt idx="17">
                        <c:v>23.394314731778746</c:v>
                      </c:pt>
                      <c:pt idx="18">
                        <c:v>24.740150231071151</c:v>
                      </c:pt>
                      <c:pt idx="19">
                        <c:v>26.083538925673253</c:v>
                      </c:pt>
                      <c:pt idx="20">
                        <c:v>27.42434647783508</c:v>
                      </c:pt>
                      <c:pt idx="21">
                        <c:v>28.762438807918741</c:v>
                      </c:pt>
                      <c:pt idx="22">
                        <c:v>30.097682107806317</c:v>
                      </c:pt>
                      <c:pt idx="23">
                        <c:v>31.429942854280501</c:v>
                      </c:pt>
                      <c:pt idx="24">
                        <c:v>32.75908782237687</c:v>
                      </c:pt>
                      <c:pt idx="25">
                        <c:v>34.084984098706229</c:v>
                      </c:pt>
                      <c:pt idx="26">
                        <c:v>35.407499094745859</c:v>
                      </c:pt>
                      <c:pt idx="27">
                        <c:v>36.726500560098238</c:v>
                      </c:pt>
                      <c:pt idx="28">
                        <c:v>38.041856595716006</c:v>
                      </c:pt>
                      <c:pt idx="29">
                        <c:v>39.353435667091709</c:v>
                      </c:pt>
                      <c:pt idx="30">
                        <c:v>40.661106617411207</c:v>
                      </c:pt>
                      <c:pt idx="31">
                        <c:v>41.9647386806692</c:v>
                      </c:pt>
                      <c:pt idx="32">
                        <c:v>43.264201494745691</c:v>
                      </c:pt>
                      <c:pt idx="33">
                        <c:v>44.559365114442173</c:v>
                      </c:pt>
                      <c:pt idx="34">
                        <c:v>45.850100024475957</c:v>
                      </c:pt>
                      <c:pt idx="35">
                        <c:v>47.136277152431667</c:v>
                      </c:pt>
                      <c:pt idx="36">
                        <c:v>48.417767881668311</c:v>
                      </c:pt>
                      <c:pt idx="37">
                        <c:v>49.694444064180878</c:v>
                      </c:pt>
                      <c:pt idx="38">
                        <c:v>50.966178033415005</c:v>
                      </c:pt>
                      <c:pt idx="39">
                        <c:v>52.23284261703354</c:v>
                      </c:pt>
                      <c:pt idx="40">
                        <c:v>53.494311149633681</c:v>
                      </c:pt>
                      <c:pt idx="41">
                        <c:v>54.750457485413364</c:v>
                      </c:pt>
                      <c:pt idx="42">
                        <c:v>56.00115601078582</c:v>
                      </c:pt>
                      <c:pt idx="43">
                        <c:v>57.246281656940745</c:v>
                      </c:pt>
                      <c:pt idx="44">
                        <c:v>58.48570991235114</c:v>
                      </c:pt>
                      <c:pt idx="45">
                        <c:v>59.719316835224319</c:v>
                      </c:pt>
                      <c:pt idx="46">
                        <c:v>60.94697906589596</c:v>
                      </c:pt>
                      <c:pt idx="47">
                        <c:v>62.168573839166086</c:v>
                      </c:pt>
                      <c:pt idx="48">
                        <c:v>63.383978996575337</c:v>
                      </c:pt>
                      <c:pt idx="49">
                        <c:v>64.593072998620812</c:v>
                      </c:pt>
                      <c:pt idx="50">
                        <c:v>65.795734936909895</c:v>
                      </c:pt>
                      <c:pt idx="51">
                        <c:v>66.99184454625096</c:v>
                      </c:pt>
                      <c:pt idx="52">
                        <c:v>68.181282216679833</c:v>
                      </c:pt>
                      <c:pt idx="53">
                        <c:v>69.363929005420644</c:v>
                      </c:pt>
                      <c:pt idx="54">
                        <c:v>70.539666648780113</c:v>
                      </c:pt>
                      <c:pt idx="55">
                        <c:v>71.708377573973607</c:v>
                      </c:pt>
                      <c:pt idx="56">
                        <c:v>72.869944910882566</c:v>
                      </c:pt>
                      <c:pt idx="57">
                        <c:v>74.024252503741266</c:v>
                      </c:pt>
                      <c:pt idx="58">
                        <c:v>75.17118492275236</c:v>
                      </c:pt>
                      <c:pt idx="59">
                        <c:v>76.310627475629687</c:v>
                      </c:pt>
                      <c:pt idx="60">
                        <c:v>77.442466219067512</c:v>
                      </c:pt>
                      <c:pt idx="61">
                        <c:v>78.566587970134691</c:v>
                      </c:pt>
                      <c:pt idx="62">
                        <c:v>79.682880317592861</c:v>
                      </c:pt>
                      <c:pt idx="63">
                        <c:v>80.791231633137528</c:v>
                      </c:pt>
                      <c:pt idx="64">
                        <c:v>81.891531082560775</c:v>
                      </c:pt>
                      <c:pt idx="65">
                        <c:v>82.983668636834537</c:v>
                      </c:pt>
                      <c:pt idx="66">
                        <c:v>84.06753508311354</c:v>
                      </c:pt>
                      <c:pt idx="67">
                        <c:v>85.143022035656358</c:v>
                      </c:pt>
                      <c:pt idx="68">
                        <c:v>86.210021946663971</c:v>
                      </c:pt>
                      <c:pt idx="69">
                        <c:v>87.268428117034404</c:v>
                      </c:pt>
                      <c:pt idx="70">
                        <c:v>88.318134707032698</c:v>
                      </c:pt>
                      <c:pt idx="71">
                        <c:v>89.359036746874551</c:v>
                      </c:pt>
                      <c:pt idx="72">
                        <c:v>90.391030147223432</c:v>
                      </c:pt>
                      <c:pt idx="73">
                        <c:v>91.414011709599265</c:v>
                      </c:pt>
                      <c:pt idx="74">
                        <c:v>92.427879136698294</c:v>
                      </c:pt>
                      <c:pt idx="75">
                        <c:v>93.432531042622713</c:v>
                      </c:pt>
                      <c:pt idx="76">
                        <c:v>94.427866963019142</c:v>
                      </c:pt>
                      <c:pt idx="77">
                        <c:v>95.413787365124961</c:v>
                      </c:pt>
                      <c:pt idx="78">
                        <c:v>96.390193657721582</c:v>
                      </c:pt>
                      <c:pt idx="79">
                        <c:v>97.356988200993399</c:v>
                      </c:pt>
                      <c:pt idx="80">
                        <c:v>98.314074316291752</c:v>
                      </c:pt>
                      <c:pt idx="81">
                        <c:v>99.261356295802671</c:v>
                      </c:pt>
                      <c:pt idx="82">
                        <c:v>100.19873941211759</c:v>
                      </c:pt>
                      <c:pt idx="83">
                        <c:v>101.12612992770607</c:v>
                      </c:pt>
                      <c:pt idx="84">
                        <c:v>102.04343510428936</c:v>
                      </c:pt>
                      <c:pt idx="85">
                        <c:v>102.9505632121142</c:v>
                      </c:pt>
                      <c:pt idx="86">
                        <c:v>103.84742353912576</c:v>
                      </c:pt>
                      <c:pt idx="87">
                        <c:v>104.73392640003873</c:v>
                      </c:pt>
                      <c:pt idx="88">
                        <c:v>105.60998314530572</c:v>
                      </c:pt>
                      <c:pt idx="89">
                        <c:v>106.47550616998231</c:v>
                      </c:pt>
                      <c:pt idx="90">
                        <c:v>107.33040892248727</c:v>
                      </c:pt>
                      <c:pt idx="91">
                        <c:v>108.17460591325778</c:v>
                      </c:pt>
                      <c:pt idx="92">
                        <c:v>109.00801272329821</c:v>
                      </c:pt>
                      <c:pt idx="93">
                        <c:v>109.83054601262214</c:v>
                      </c:pt>
                      <c:pt idx="94">
                        <c:v>110.642123528586</c:v>
                      </c:pt>
                      <c:pt idx="95">
                        <c:v>111.44266411411456</c:v>
                      </c:pt>
                      <c:pt idx="96">
                        <c:v>112.23208771581636</c:v>
                      </c:pt>
                      <c:pt idx="97">
                        <c:v>113.01031539198908</c:v>
                      </c:pt>
                      <c:pt idx="98">
                        <c:v>113.77726932051365</c:v>
                      </c:pt>
                      <c:pt idx="99">
                        <c:v>114.53287280663631</c:v>
                      </c:pt>
                      <c:pt idx="100">
                        <c:v>115.27705029063812</c:v>
                      </c:pt>
                      <c:pt idx="101">
                        <c:v>116.00972735539084</c:v>
                      </c:pt>
                      <c:pt idx="102">
                        <c:v>116.73083073379856</c:v>
                      </c:pt>
                      <c:pt idx="103">
                        <c:v>117.44028831612432</c:v>
                      </c:pt>
                      <c:pt idx="104">
                        <c:v>118.13802915720115</c:v>
                      </c:pt>
                      <c:pt idx="105">
                        <c:v>118.82398348352635</c:v>
                      </c:pt>
                      <c:pt idx="106">
                        <c:v>119.49808270023894</c:v>
                      </c:pt>
                      <c:pt idx="107">
                        <c:v>120.16025939797898</c:v>
                      </c:pt>
                      <c:pt idx="108">
                        <c:v>120.81044735962853</c:v>
                      </c:pt>
                      <c:pt idx="109">
                        <c:v>121.44858156693324</c:v>
                      </c:pt>
                      <c:pt idx="110">
                        <c:v>122.07459820700414</c:v>
                      </c:pt>
                      <c:pt idx="111">
                        <c:v>122.68843467869888</c:v>
                      </c:pt>
                      <c:pt idx="112">
                        <c:v>123.2900295988819</c:v>
                      </c:pt>
                      <c:pt idx="113">
                        <c:v>123.87932280856242</c:v>
                      </c:pt>
                      <c:pt idx="114">
                        <c:v>124.4562553789106</c:v>
                      </c:pt>
                      <c:pt idx="115">
                        <c:v>125.02076961715018</c:v>
                      </c:pt>
                      <c:pt idx="116">
                        <c:v>125.57280907232774</c:v>
                      </c:pt>
                      <c:pt idx="117">
                        <c:v>126.1123185409578</c:v>
                      </c:pt>
                      <c:pt idx="118">
                        <c:v>126.63924407254312</c:v>
                      </c:pt>
                      <c:pt idx="119">
                        <c:v>127.15353297496958</c:v>
                      </c:pt>
                      <c:pt idx="120">
                        <c:v>127.65513381977556</c:v>
                      </c:pt>
                      <c:pt idx="121">
                        <c:v>128.14399644729457</c:v>
                      </c:pt>
                      <c:pt idx="122">
                        <c:v>128.62007197167125</c:v>
                      </c:pt>
                      <c:pt idx="123">
                        <c:v>129.08331278574983</c:v>
                      </c:pt>
                      <c:pt idx="124">
                        <c:v>129.53367256583502</c:v>
                      </c:pt>
                      <c:pt idx="125">
                        <c:v>129.97110627632406</c:v>
                      </c:pt>
                      <c:pt idx="126">
                        <c:v>130.39557017421046</c:v>
                      </c:pt>
                      <c:pt idx="127">
                        <c:v>130.80702181345811</c:v>
                      </c:pt>
                      <c:pt idx="128">
                        <c:v>131.20542004924596</c:v>
                      </c:pt>
                      <c:pt idx="129">
                        <c:v>131.59072504208251</c:v>
                      </c:pt>
                      <c:pt idx="130">
                        <c:v>131.96289826178946</c:v>
                      </c:pt>
                      <c:pt idx="131">
                        <c:v>132.32190249135499</c:v>
                      </c:pt>
                      <c:pt idx="132">
                        <c:v>132.6677018306554</c:v>
                      </c:pt>
                      <c:pt idx="133">
                        <c:v>133.00026170004489</c:v>
                      </c:pt>
                      <c:pt idx="134">
                        <c:v>133.31954884381361</c:v>
                      </c:pt>
                      <c:pt idx="135">
                        <c:v>133.62553133351327</c:v>
                      </c:pt>
                      <c:pt idx="136">
                        <c:v>133.91817857114989</c:v>
                      </c:pt>
                      <c:pt idx="137">
                        <c:v>134.19746129224359</c:v>
                      </c:pt>
                      <c:pt idx="138">
                        <c:v>134.463351568755</c:v>
                      </c:pt>
                      <c:pt idx="139">
                        <c:v>134.71582281187804</c:v>
                      </c:pt>
                      <c:pt idx="140">
                        <c:v>134.95484977469877</c:v>
                      </c:pt>
                      <c:pt idx="141">
                        <c:v>135.18040855472009</c:v>
                      </c:pt>
                      <c:pt idx="142">
                        <c:v>135.39247659625201</c:v>
                      </c:pt>
                      <c:pt idx="143">
                        <c:v>135.59103269266706</c:v>
                      </c:pt>
                      <c:pt idx="144">
                        <c:v>135.77605698852108</c:v>
                      </c:pt>
                      <c:pt idx="145">
                        <c:v>135.94753098153868</c:v>
                      </c:pt>
                      <c:pt idx="146">
                        <c:v>136.10543752446341</c:v>
                      </c:pt>
                      <c:pt idx="147">
                        <c:v>136.24976082677259</c:v>
                      </c:pt>
                      <c:pt idx="148">
                        <c:v>136.38048645625625</c:v>
                      </c:pt>
                      <c:pt idx="149">
                        <c:v>136.49760134046042</c:v>
                      </c:pt>
                      <c:pt idx="150">
                        <c:v>136.6010937679942</c:v>
                      </c:pt>
                      <c:pt idx="151">
                        <c:v>136.69095338970118</c:v>
                      </c:pt>
                      <c:pt idx="152">
                        <c:v>136.76717121969398</c:v>
                      </c:pt>
                      <c:pt idx="153">
                        <c:v>136.82973963625315</c:v>
                      </c:pt>
                      <c:pt idx="154">
                        <c:v>136.87865238258919</c:v>
                      </c:pt>
                      <c:pt idx="155">
                        <c:v>136.91390456746822</c:v>
                      </c:pt>
                      <c:pt idx="156">
                        <c:v>136.9354926657011</c:v>
                      </c:pt>
                      <c:pt idx="157">
                        <c:v>136.94341451849604</c:v>
                      </c:pt>
                      <c:pt idx="158">
                        <c:v>136.93766933367434</c:v>
                      </c:pt>
                      <c:pt idx="159">
                        <c:v>136.91825768574967</c:v>
                      </c:pt>
                      <c:pt idx="160">
                        <c:v>136.88518151587067</c:v>
                      </c:pt>
                      <c:pt idx="161">
                        <c:v>136.8384441316268</c:v>
                      </c:pt>
                      <c:pt idx="162">
                        <c:v>136.7780502067175</c:v>
                      </c:pt>
                      <c:pt idx="163">
                        <c:v>136.70400578048492</c:v>
                      </c:pt>
                      <c:pt idx="164">
                        <c:v>136.61631825730998</c:v>
                      </c:pt>
                      <c:pt idx="165">
                        <c:v>136.51499640587198</c:v>
                      </c:pt>
                      <c:pt idx="166">
                        <c:v>136.40005035827156</c:v>
                      </c:pt>
                      <c:pt idx="167">
                        <c:v>136.27149160901774</c:v>
                      </c:pt>
                      <c:pt idx="168">
                        <c:v>136.12933301387824</c:v>
                      </c:pt>
                      <c:pt idx="169">
                        <c:v>135.97358878859421</c:v>
                      </c:pt>
                      <c:pt idx="170">
                        <c:v>135.80427450745833</c:v>
                      </c:pt>
                      <c:pt idx="171">
                        <c:v>135.62140710175768</c:v>
                      </c:pt>
                      <c:pt idx="172">
                        <c:v>135.42500485808034</c:v>
                      </c:pt>
                      <c:pt idx="173">
                        <c:v>135.21508741648708</c:v>
                      </c:pt>
                      <c:pt idx="174">
                        <c:v>134.99167576854711</c:v>
                      </c:pt>
                      <c:pt idx="175">
                        <c:v>134.75479225523907</c:v>
                      </c:pt>
                      <c:pt idx="176">
                        <c:v>134.50446056471685</c:v>
                      </c:pt>
                      <c:pt idx="177">
                        <c:v>134.24070572994094</c:v>
                      </c:pt>
                      <c:pt idx="178">
                        <c:v>133.96355412617498</c:v>
                      </c:pt>
                      <c:pt idx="179">
                        <c:v>133.67303346834842</c:v>
                      </c:pt>
                      <c:pt idx="180">
                        <c:v>133.3691728082849</c:v>
                      </c:pt>
                      <c:pt idx="181">
                        <c:v>133.05200253179723</c:v>
                      </c:pt>
                      <c:pt idx="182">
                        <c:v>132.72155435564878</c:v>
                      </c:pt>
                      <c:pt idx="183">
                        <c:v>132.37786132438174</c:v>
                      </c:pt>
                      <c:pt idx="184">
                        <c:v>132.02095780701291</c:v>
                      </c:pt>
                      <c:pt idx="185">
                        <c:v>131.65087949359651</c:v>
                      </c:pt>
                      <c:pt idx="186">
                        <c:v>131.26766339165556</c:v>
                      </c:pt>
                      <c:pt idx="187">
                        <c:v>130.87134782248086</c:v>
                      </c:pt>
                      <c:pt idx="188">
                        <c:v>130.46197241729911</c:v>
                      </c:pt>
                      <c:pt idx="189">
                        <c:v>130.0395781133096</c:v>
                      </c:pt>
                      <c:pt idx="190">
                        <c:v>129.60420714959082</c:v>
                      </c:pt>
                      <c:pt idx="191">
                        <c:v>129.15590306287632</c:v>
                      </c:pt>
                      <c:pt idx="192">
                        <c:v>128.69471068320118</c:v>
                      </c:pt>
                      <c:pt idx="193">
                        <c:v>128.22067612941902</c:v>
                      </c:pt>
                      <c:pt idx="194">
                        <c:v>127.7338468045902</c:v>
                      </c:pt>
                      <c:pt idx="195">
                        <c:v>127.23427139124152</c:v>
                      </c:pt>
                      <c:pt idx="196">
                        <c:v>126.72199984649798</c:v>
                      </c:pt>
                      <c:pt idx="197">
                        <c:v>126.1970833970872</c:v>
                      </c:pt>
                      <c:pt idx="198">
                        <c:v>125.65957453421669</c:v>
                      </c:pt>
                      <c:pt idx="199">
                        <c:v>125.10952700832478</c:v>
                      </c:pt>
                      <c:pt idx="200">
                        <c:v>124.54699582370571</c:v>
                      </c:pt>
                      <c:pt idx="201">
                        <c:v>123.97203723300917</c:v>
                      </c:pt>
                      <c:pt idx="202">
                        <c:v>123.38470873161508</c:v>
                      </c:pt>
                      <c:pt idx="203">
                        <c:v>122.78506905188419</c:v>
                      </c:pt>
                      <c:pt idx="204">
                        <c:v>122.1731781572847</c:v>
                      </c:pt>
                      <c:pt idx="205">
                        <c:v>121.54909723639622</c:v>
                      </c:pt>
                      <c:pt idx="206">
                        <c:v>120.91288869679076</c:v>
                      </c:pt>
                      <c:pt idx="207">
                        <c:v>120.26461615879211</c:v>
                      </c:pt>
                      <c:pt idx="208">
                        <c:v>119.6043444491138</c:v>
                      </c:pt>
                      <c:pt idx="209">
                        <c:v>118.93213959437665</c:v>
                      </c:pt>
                      <c:pt idx="210">
                        <c:v>118.2480688145059</c:v>
                      </c:pt>
                      <c:pt idx="211">
                        <c:v>117.55220051600955</c:v>
                      </c:pt>
                      <c:pt idx="212">
                        <c:v>116.84460428513746</c:v>
                      </c:pt>
                      <c:pt idx="213">
                        <c:v>116.12535088092316</c:v>
                      </c:pt>
                      <c:pt idx="214">
                        <c:v>115.39451222810763</c:v>
                      </c:pt>
                      <c:pt idx="215">
                        <c:v>114.65216140994715</c:v>
                      </c:pt>
                      <c:pt idx="216">
                        <c:v>113.89837266090488</c:v>
                      </c:pt>
                      <c:pt idx="217">
                        <c:v>113.13322135922763</c:v>
                      </c:pt>
                      <c:pt idx="218">
                        <c:v>112.35678401940788</c:v>
                      </c:pt>
                      <c:pt idx="219">
                        <c:v>111.56913828453263</c:v>
                      </c:pt>
                      <c:pt idx="220">
                        <c:v>110.77036291851893</c:v>
                      </c:pt>
                      <c:pt idx="221">
                        <c:v>109.96053779823782</c:v>
                      </c:pt>
                      <c:pt idx="222">
                        <c:v>109.13974390552643</c:v>
                      </c:pt>
                      <c:pt idx="223">
                        <c:v>108.30806331909007</c:v>
                      </c:pt>
                      <c:pt idx="224">
                        <c:v>107.46557920629425</c:v>
                      </c:pt>
                      <c:pt idx="225">
                        <c:v>106.61237581484829</c:v>
                      </c:pt>
                      <c:pt idx="226">
                        <c:v>105.74853846438027</c:v>
                      </c:pt>
                      <c:pt idx="227">
                        <c:v>104.87415353790536</c:v>
                      </c:pt>
                      <c:pt idx="228">
                        <c:v>103.98930847318756</c:v>
                      </c:pt>
                      <c:pt idx="229">
                        <c:v>103.09409175399598</c:v>
                      </c:pt>
                      <c:pt idx="230">
                        <c:v>102.18859290125658</c:v>
                      </c:pt>
                      <c:pt idx="231">
                        <c:v>101.27290246409996</c:v>
                      </c:pt>
                      <c:pt idx="232">
                        <c:v>100.34711201080685</c:v>
                      </c:pt>
                      <c:pt idx="233">
                        <c:v>99.411314119651038</c:v>
                      </c:pt>
                      <c:pt idx="234">
                        <c:v>98.465602369641857</c:v>
                      </c:pt>
                      <c:pt idx="235">
                        <c:v>97.510071331166117</c:v>
                      </c:pt>
                      <c:pt idx="236">
                        <c:v>96.544816556531529</c:v>
                      </c:pt>
                      <c:pt idx="237">
                        <c:v>95.569934570411064</c:v>
                      </c:pt>
                      <c:pt idx="238">
                        <c:v>94.585522860191006</c:v>
                      </c:pt>
                      <c:pt idx="239">
                        <c:v>93.59167986622198</c:v>
                      </c:pt>
                      <c:pt idx="240">
                        <c:v>92.588504971975254</c:v>
                      </c:pt>
                      <c:pt idx="241">
                        <c:v>91.57609849410423</c:v>
                      </c:pt>
                      <c:pt idx="242">
                        <c:v>90.554561672413058</c:v>
                      </c:pt>
                      <c:pt idx="243">
                        <c:v>89.52399665973256</c:v>
                      </c:pt>
                      <c:pt idx="244">
                        <c:v>88.484506511705277</c:v>
                      </c:pt>
                      <c:pt idx="245">
                        <c:v>87.436195176479728</c:v>
                      </c:pt>
                      <c:pt idx="246">
                        <c:v>86.3791674843159</c:v>
                      </c:pt>
                      <c:pt idx="247">
                        <c:v>85.313529137102066</c:v>
                      </c:pt>
                      <c:pt idx="248">
                        <c:v>84.239386697785022</c:v>
                      </c:pt>
                      <c:pt idx="249">
                        <c:v>83.156847579713485</c:v>
                      </c:pt>
                      <c:pt idx="250">
                        <c:v>82.066020035897253</c:v>
                      </c:pt>
                      <c:pt idx="251">
                        <c:v>80.967013148181607</c:v>
                      </c:pt>
                      <c:pt idx="252">
                        <c:v>79.859936816339484</c:v>
                      </c:pt>
                      <c:pt idx="253">
                        <c:v>78.74490174708157</c:v>
                      </c:pt>
                      <c:pt idx="254">
                        <c:v>77.622019442985518</c:v>
                      </c:pt>
                      <c:pt idx="255">
                        <c:v>76.491402191346069</c:v>
                      </c:pt>
                      <c:pt idx="256">
                        <c:v>75.353163052946158</c:v>
                      </c:pt>
                      <c:pt idx="257">
                        <c:v>74.207415850751175</c:v>
                      </c:pt>
                      <c:pt idx="258">
                        <c:v>73.054275158526465</c:v>
                      </c:pt>
                      <c:pt idx="259">
                        <c:v>71.893856289380366</c:v>
                      </c:pt>
                      <c:pt idx="260">
                        <c:v>70.726275284232713</c:v>
                      </c:pt>
                      <c:pt idx="261">
                        <c:v>69.55164890021112</c:v>
                      </c:pt>
                      <c:pt idx="262">
                        <c:v>68.370094598975072</c:v>
                      </c:pt>
                      <c:pt idx="263">
                        <c:v>67.181730534970129</c:v>
                      </c:pt>
                      <c:pt idx="264">
                        <c:v>65.986675543612321</c:v>
                      </c:pt>
                      <c:pt idx="265">
                        <c:v>64.785049129404982</c:v>
                      </c:pt>
                      <c:pt idx="266">
                        <c:v>63.576971453988094</c:v>
                      </c:pt>
                      <c:pt idx="267">
                        <c:v>62.362563324122569</c:v>
                      </c:pt>
                      <c:pt idx="268">
                        <c:v>61.141946179609285</c:v>
                      </c:pt>
                      <c:pt idx="269">
                        <c:v>59.915242081145621</c:v>
                      </c:pt>
                      <c:pt idx="270">
                        <c:v>58.682573698119079</c:v>
                      </c:pt>
                      <c:pt idx="271">
                        <c:v>57.444064296340834</c:v>
                      </c:pt>
                      <c:pt idx="272">
                        <c:v>56.199837725718865</c:v>
                      </c:pt>
                      <c:pt idx="273">
                        <c:v>54.9500184078735</c:v>
                      </c:pt>
                      <c:pt idx="274">
                        <c:v>53.69473132369491</c:v>
                      </c:pt>
                      <c:pt idx="275">
                        <c:v>52.434102000845542</c:v>
                      </c:pt>
                      <c:pt idx="276">
                        <c:v>51.168256501207111</c:v>
                      </c:pt>
                      <c:pt idx="277">
                        <c:v>49.897321408274649</c:v>
                      </c:pt>
                      <c:pt idx="278">
                        <c:v>48.621423814498456</c:v>
                      </c:pt>
                      <c:pt idx="279">
                        <c:v>47.340691308574556</c:v>
                      </c:pt>
                      <c:pt idx="280">
                        <c:v>46.055251962686384</c:v>
                      </c:pt>
                      <c:pt idx="281">
                        <c:v>44.7652343196972</c:v>
                      </c:pt>
                      <c:pt idx="282">
                        <c:v>43.470767380296422</c:v>
                      </c:pt>
                      <c:pt idx="283">
                        <c:v>42.17198059009916</c:v>
                      </c:pt>
                      <c:pt idx="284">
                        <c:v>40.869003826702219</c:v>
                      </c:pt>
                      <c:pt idx="285">
                        <c:v>39.561967386696026</c:v>
                      </c:pt>
                      <c:pt idx="286">
                        <c:v>38.251001972635486</c:v>
                      </c:pt>
                      <c:pt idx="287">
                        <c:v>36.936238679969442</c:v>
                      </c:pt>
                      <c:pt idx="288">
                        <c:v>35.617808983931631</c:v>
                      </c:pt>
                      <c:pt idx="289">
                        <c:v>34.295844726392851</c:v>
                      </c:pt>
                      <c:pt idx="290">
                        <c:v>32.970478102677347</c:v>
                      </c:pt>
                      <c:pt idx="291">
                        <c:v>31.641841648342897</c:v>
                      </c:pt>
                      <c:pt idx="292">
                        <c:v>30.310068225927864</c:v>
                      </c:pt>
                      <c:pt idx="293">
                        <c:v>28.97529101166457</c:v>
                      </c:pt>
                      <c:pt idx="294">
                        <c:v>27.637643482162236</c:v>
                      </c:pt>
                      <c:pt idx="295">
                        <c:v>26.297259401059002</c:v>
                      </c:pt>
                      <c:pt idx="296">
                        <c:v>24.954272805646109</c:v>
                      </c:pt>
                      <c:pt idx="297">
                        <c:v>23.60881799346383</c:v>
                      </c:pt>
                      <c:pt idx="298">
                        <c:v>22.261029508872291</c:v>
                      </c:pt>
                      <c:pt idx="299">
                        <c:v>20.91104212959668</c:v>
                      </c:pt>
                      <c:pt idx="300">
                        <c:v>19.558990853250055</c:v>
                      </c:pt>
                      <c:pt idx="301">
                        <c:v>18.205010883833292</c:v>
                      </c:pt>
                      <c:pt idx="302">
                        <c:v>16.849237618214953</c:v>
                      </c:pt>
                      <c:pt idx="303">
                        <c:v>15.491806632591917</c:v>
                      </c:pt>
                      <c:pt idx="304">
                        <c:v>14.132853668931435</c:v>
                      </c:pt>
                      <c:pt idx="305">
                        <c:v>12.772514621397539</c:v>
                      </c:pt>
                      <c:pt idx="306">
                        <c:v>11.410925522761246</c:v>
                      </c:pt>
                      <c:pt idx="307">
                        <c:v>10.048222530797892</c:v>
                      </c:pt>
                      <c:pt idx="308">
                        <c:v>8.6845419146709641</c:v>
                      </c:pt>
                      <c:pt idx="309">
                        <c:v>7.3200200413058045</c:v>
                      </c:pt>
                      <c:pt idx="310">
                        <c:v>5.9547933617525253</c:v>
                      </c:pt>
                      <c:pt idx="311">
                        <c:v>4.5889983975415234</c:v>
                      </c:pt>
                      <c:pt idx="312">
                        <c:v>3.2227717270309371</c:v>
                      </c:pt>
                      <c:pt idx="313">
                        <c:v>1.8562499717494214</c:v>
                      </c:pt>
                      <c:pt idx="314">
                        <c:v>0.48956978273361806</c:v>
                      </c:pt>
                      <c:pt idx="315">
                        <c:v>-0.87713217313634617</c:v>
                      </c:pt>
                      <c:pt idx="316">
                        <c:v>-2.2437192268039197</c:v>
                      </c:pt>
                      <c:pt idx="317">
                        <c:v>-3.6100547207024341</c:v>
                      </c:pt>
                      <c:pt idx="318">
                        <c:v>-4.9760020224212287</c:v>
                      </c:pt>
                      <c:pt idx="319">
                        <c:v>-6.3414245383682974</c:v>
                      </c:pt>
                      <c:pt idx="320">
                        <c:v>-7.7061857274300127</c:v>
                      </c:pt>
                      <c:pt idx="321">
                        <c:v>-9.0701491146246482</c:v>
                      </c:pt>
                      <c:pt idx="322">
                        <c:v>-10.433178304750234</c:v>
                      </c:pt>
                      <c:pt idx="323">
                        <c:v>-11.795136996023494</c:v>
                      </c:pt>
                      <c:pt idx="324">
                        <c:v>-13.155888993710377</c:v>
                      </c:pt>
                      <c:pt idx="325">
                        <c:v>-14.51529822374496</c:v>
                      </c:pt>
                      <c:pt idx="326">
                        <c:v>-15.87322874633713</c:v>
                      </c:pt>
                      <c:pt idx="327">
                        <c:v>-17.229544769566296</c:v>
                      </c:pt>
                      <c:pt idx="328">
                        <c:v>-18.584110662960267</c:v>
                      </c:pt>
                      <c:pt idx="329">
                        <c:v>-19.936790971058638</c:v>
                      </c:pt>
                      <c:pt idx="330">
                        <c:v>-21.287450426957697</c:v>
                      </c:pt>
                      <c:pt idx="331">
                        <c:v>-22.635953965837526</c:v>
                      </c:pt>
                      <c:pt idx="332">
                        <c:v>-23.982166738467864</c:v>
                      </c:pt>
                      <c:pt idx="333">
                        <c:v>-25.325954124693411</c:v>
                      </c:pt>
                      <c:pt idx="334">
                        <c:v>-26.667181746895242</c:v>
                      </c:pt>
                      <c:pt idx="335">
                        <c:v>-28.00571548342894</c:v>
                      </c:pt>
                      <c:pt idx="336">
                        <c:v>-29.341421482036179</c:v>
                      </c:pt>
                      <c:pt idx="337">
                        <c:v>-30.67416617323029</c:v>
                      </c:pt>
                      <c:pt idx="338">
                        <c:v>-32.003816283652668</c:v>
                      </c:pt>
                      <c:pt idx="339">
                        <c:v>-33.330238849400416</c:v>
                      </c:pt>
                      <c:pt idx="340">
                        <c:v>-34.653301229322196</c:v>
                      </c:pt>
                      <c:pt idx="341">
                        <c:v>-35.972871118282676</c:v>
                      </c:pt>
                      <c:pt idx="342">
                        <c:v>-37.28881656039249</c:v>
                      </c:pt>
                      <c:pt idx="343">
                        <c:v>-38.601005962204148</c:v>
                      </c:pt>
                      <c:pt idx="344">
                        <c:v>-39.909308105870849</c:v>
                      </c:pt>
                      <c:pt idx="345">
                        <c:v>-41.213592162268583</c:v>
                      </c:pt>
                      <c:pt idx="346">
                        <c:v>-42.513727704078498</c:v>
                      </c:pt>
                      <c:pt idx="347">
                        <c:v>-43.809584718829981</c:v>
                      </c:pt>
                      <c:pt idx="348">
                        <c:v>-45.101033621901308</c:v>
                      </c:pt>
                      <c:pt idx="349">
                        <c:v>-46.387945269478493</c:v>
                      </c:pt>
                      <c:pt idx="350">
                        <c:v>-47.67019097146909</c:v>
                      </c:pt>
                      <c:pt idx="351">
                        <c:v>-48.947642504371494</c:v>
                      </c:pt>
                      <c:pt idx="352">
                        <c:v>-50.22017212409699</c:v>
                      </c:pt>
                      <c:pt idx="353">
                        <c:v>-51.487652578743955</c:v>
                      </c:pt>
                      <c:pt idx="354">
                        <c:v>-52.749957121323256</c:v>
                      </c:pt>
                      <c:pt idx="355">
                        <c:v>-54.006959522432439</c:v>
                      </c:pt>
                      <c:pt idx="356">
                        <c:v>-55.258534082879009</c:v>
                      </c:pt>
                      <c:pt idx="357">
                        <c:v>-56.504555646249777</c:v>
                      </c:pt>
                      <c:pt idx="358">
                        <c:v>-57.744899611426867</c:v>
                      </c:pt>
                      <c:pt idx="359">
                        <c:v>-58.979441945047284</c:v>
                      </c:pt>
                      <c:pt idx="360">
                        <c:v>-60.208059193906536</c:v>
                      </c:pt>
                      <c:pt idx="361">
                        <c:v>-61.430628497303474</c:v>
                      </c:pt>
                      <c:pt idx="362">
                        <c:v>-62.647027599326684</c:v>
                      </c:pt>
                      <c:pt idx="363">
                        <c:v>-63.857134861079508</c:v>
                      </c:pt>
                      <c:pt idx="364">
                        <c:v>-65.060829272844302</c:v>
                      </c:pt>
                      <c:pt idx="365">
                        <c:v>-66.257990466182861</c:v>
                      </c:pt>
                      <c:pt idx="366">
                        <c:v>-67.448498725973579</c:v>
                      </c:pt>
                      <c:pt idx="367">
                        <c:v>-68.632235002382473</c:v>
                      </c:pt>
                      <c:pt idx="368">
                        <c:v>-69.80908092276843</c:v>
                      </c:pt>
                      <c:pt idx="369">
                        <c:v>-70.978918803520031</c:v>
                      </c:pt>
                      <c:pt idx="370">
                        <c:v>-72.14163166182415</c:v>
                      </c:pt>
                      <c:pt idx="371">
                        <c:v>-73.297103227363777</c:v>
                      </c:pt>
                      <c:pt idx="372">
                        <c:v>-74.445217953945345</c:v>
                      </c:pt>
                      <c:pt idx="373">
                        <c:v>-75.585861031052886</c:v>
                      </c:pt>
                      <c:pt idx="374">
                        <c:v>-76.718918395329283</c:v>
                      </c:pt>
                      <c:pt idx="375">
                        <c:v>-77.844276741982256</c:v>
                      </c:pt>
                      <c:pt idx="376">
                        <c:v>-78.961823536114963</c:v>
                      </c:pt>
                      <c:pt idx="377">
                        <c:v>-80.071447023979317</c:v>
                      </c:pt>
                      <c:pt idx="378">
                        <c:v>-81.173036244151149</c:v>
                      </c:pt>
                      <c:pt idx="379">
                        <c:v>-82.266481038626495</c:v>
                      </c:pt>
                      <c:pt idx="380">
                        <c:v>-83.351672063837015</c:v>
                      </c:pt>
                      <c:pt idx="381">
                        <c:v>-84.428500801584633</c:v>
                      </c:pt>
                      <c:pt idx="382">
                        <c:v>-85.496859569892791</c:v>
                      </c:pt>
                      <c:pt idx="383">
                        <c:v>-86.556641533775107</c:v>
                      </c:pt>
                      <c:pt idx="384">
                        <c:v>-87.607740715918212</c:v>
                      </c:pt>
                      <c:pt idx="385">
                        <c:v>-88.650052007279868</c:v>
                      </c:pt>
                      <c:pt idx="386">
                        <c:v>-89.6834711775995</c:v>
                      </c:pt>
                      <c:pt idx="387">
                        <c:v>-90.70789488582129</c:v>
                      </c:pt>
                      <c:pt idx="388">
                        <c:v>-91.723220690428064</c:v>
                      </c:pt>
                      <c:pt idx="389">
                        <c:v>-92.729347059685495</c:v>
                      </c:pt>
                      <c:pt idx="390">
                        <c:v>-93.726173381795064</c:v>
                      </c:pt>
                      <c:pt idx="391">
                        <c:v>-94.713599974955272</c:v>
                      </c:pt>
                      <c:pt idx="392">
                        <c:v>-95.691528097329609</c:v>
                      </c:pt>
                      <c:pt idx="393">
                        <c:v>-96.659859956920869</c:v>
                      </c:pt>
                      <c:pt idx="394">
                        <c:v>-97.618498721349908</c:v>
                      </c:pt>
                      <c:pt idx="395">
                        <c:v>-98.567348527539266</c:v>
                      </c:pt>
                      <c:pt idx="396">
                        <c:v>-99.506314491298937</c:v>
                      </c:pt>
                      <c:pt idx="397">
                        <c:v>-100.43530271681509</c:v>
                      </c:pt>
                      <c:pt idx="398">
                        <c:v>-101.35422030603924</c:v>
                      </c:pt>
                      <c:pt idx="399">
                        <c:v>-102.26297536797833</c:v>
                      </c:pt>
                      <c:pt idx="400">
                        <c:v>-103.16147702788335</c:v>
                      </c:pt>
                      <c:pt idx="401">
                        <c:v>-104.04963543633711</c:v>
                      </c:pt>
                      <c:pt idx="402">
                        <c:v>-104.92736177823892</c:v>
                      </c:pt>
                      <c:pt idx="403">
                        <c:v>-105.79456828168607</c:v>
                      </c:pt>
                      <c:pt idx="404">
                        <c:v>-106.65116822675074</c:v>
                      </c:pt>
                      <c:pt idx="405">
                        <c:v>-107.49707595415236</c:v>
                      </c:pt>
                      <c:pt idx="406">
                        <c:v>-108.33220687382305</c:v>
                      </c:pt>
                      <c:pt idx="407">
                        <c:v>-109.15647747336689</c:v>
                      </c:pt>
                      <c:pt idx="408">
                        <c:v>-109.96980532641069</c:v>
                      </c:pt>
                      <c:pt idx="409">
                        <c:v>-110.77210910084698</c:v>
                      </c:pt>
                      <c:pt idx="410">
                        <c:v>-111.56330856696685</c:v>
                      </c:pt>
                      <c:pt idx="411">
                        <c:v>-112.34332460548318</c:v>
                      </c:pt>
                      <c:pt idx="412">
                        <c:v>-113.11207921544191</c:v>
                      </c:pt>
                      <c:pt idx="413">
                        <c:v>-113.86949552202277</c:v>
                      </c:pt>
                      <c:pt idx="414">
                        <c:v>-114.61549778422628</c:v>
                      </c:pt>
                      <c:pt idx="415">
                        <c:v>-115.35001140244795</c:v>
                      </c:pt>
                      <c:pt idx="416">
                        <c:v>-116.07296292593792</c:v>
                      </c:pt>
                      <c:pt idx="417">
                        <c:v>-116.78428006014636</c:v>
                      </c:pt>
                      <c:pt idx="418">
                        <c:v>-117.48389167395263</c:v>
                      </c:pt>
                      <c:pt idx="419">
                        <c:v>-118.17172780677839</c:v>
                      </c:pt>
                      <c:pt idx="420">
                        <c:v>-118.84771967558346</c:v>
                      </c:pt>
                      <c:pt idx="421">
                        <c:v>-119.51179968174432</c:v>
                      </c:pt>
                      <c:pt idx="422">
                        <c:v>-120.16390141781378</c:v>
                      </c:pt>
                      <c:pt idx="423">
                        <c:v>-120.80395967416166</c:v>
                      </c:pt>
                      <c:pt idx="424">
                        <c:v>-121.43191044549562</c:v>
                      </c:pt>
                      <c:pt idx="425">
                        <c:v>-122.04769093726189</c:v>
                      </c:pt>
                      <c:pt idx="426">
                        <c:v>-122.65123957192442</c:v>
                      </c:pt>
                      <c:pt idx="427">
                        <c:v>-123.2424959951227</c:v>
                      </c:pt>
                      <c:pt idx="428">
                        <c:v>-123.82140108170719</c:v>
                      </c:pt>
                      <c:pt idx="429">
                        <c:v>-124.38789694165152</c:v>
                      </c:pt>
                      <c:pt idx="430">
                        <c:v>-124.94192692584186</c:v>
                      </c:pt>
                      <c:pt idx="431">
                        <c:v>-125.48343563174147</c:v>
                      </c:pt>
                      <c:pt idx="432">
                        <c:v>-126.01236890893101</c:v>
                      </c:pt>
                      <c:pt idx="433">
                        <c:v>-126.52867386452353</c:v>
                      </c:pt>
                      <c:pt idx="434">
                        <c:v>-127.03229886845374</c:v>
                      </c:pt>
                      <c:pt idx="435">
                        <c:v>-127.5231935586409</c:v>
                      </c:pt>
                      <c:pt idx="436">
                        <c:v>-128.00130884602513</c:v>
                      </c:pt>
                      <c:pt idx="437">
                        <c:v>-128.46659691947605</c:v>
                      </c:pt>
                      <c:pt idx="438">
                        <c:v>-128.91901125057407</c:v>
                      </c:pt>
                      <c:pt idx="439">
                        <c:v>-129.35850659826312</c:v>
                      </c:pt>
                      <c:pt idx="440">
                        <c:v>-129.7850390133747</c:v>
                      </c:pt>
                      <c:pt idx="441">
                        <c:v>-130.19856584302266</c:v>
                      </c:pt>
                      <c:pt idx="442">
                        <c:v>-130.59904573486867</c:v>
                      </c:pt>
                      <c:pt idx="443">
                        <c:v>-130.98643864125731</c:v>
                      </c:pt>
                      <c:pt idx="444">
                        <c:v>-131.36070582322077</c:v>
                      </c:pt>
                      <c:pt idx="445">
                        <c:v>-131.7218098543527</c:v>
                      </c:pt>
                      <c:pt idx="446">
                        <c:v>-132.06971462455093</c:v>
                      </c:pt>
                      <c:pt idx="447">
                        <c:v>-132.40438534362832</c:v>
                      </c:pt>
                      <c:pt idx="448">
                        <c:v>-132.72578854479195</c:v>
                      </c:pt>
                      <c:pt idx="449">
                        <c:v>-133.03389208798944</c:v>
                      </c:pt>
                      <c:pt idx="450">
                        <c:v>-133.32866516312325</c:v>
                      </c:pt>
                      <c:pt idx="451">
                        <c:v>-133.61007829313152</c:v>
                      </c:pt>
                      <c:pt idx="452">
                        <c:v>-133.87810333693577</c:v>
                      </c:pt>
                      <c:pt idx="453">
                        <c:v>-134.13271349225499</c:v>
                      </c:pt>
                      <c:pt idx="454">
                        <c:v>-134.37388329828576</c:v>
                      </c:pt>
                      <c:pt idx="455">
                        <c:v>-134.6015886382485</c:v>
                      </c:pt>
                      <c:pt idx="456">
                        <c:v>-134.81580674179895</c:v>
                      </c:pt>
                      <c:pt idx="457">
                        <c:v>-135.01651618730529</c:v>
                      </c:pt>
                      <c:pt idx="458">
                        <c:v>-135.20369690399019</c:v>
                      </c:pt>
                      <c:pt idx="459">
                        <c:v>-135.37733017393796</c:v>
                      </c:pt>
                      <c:pt idx="460">
                        <c:v>-135.53739863396638</c:v>
                      </c:pt>
                      <c:pt idx="461">
                        <c:v>-135.68388627736275</c:v>
                      </c:pt>
                      <c:pt idx="462">
                        <c:v>-135.81677845548484</c:v>
                      </c:pt>
                      <c:pt idx="463">
                        <c:v>-135.93606187922558</c:v>
                      </c:pt>
                      <c:pt idx="464">
                        <c:v>-136.04172462034194</c:v>
                      </c:pt>
                      <c:pt idx="465">
                        <c:v>-136.13375611264797</c:v>
                      </c:pt>
                      <c:pt idx="466">
                        <c:v>-136.21214715307107</c:v>
                      </c:pt>
                      <c:pt idx="467">
                        <c:v>-136.27688990257249</c:v>
                      </c:pt>
                      <c:pt idx="468">
                        <c:v>-136.32797788693131</c:v>
                      </c:pt>
                      <c:pt idx="469">
                        <c:v>-136.36540599739163</c:v>
                      </c:pt>
                      <c:pt idx="470">
                        <c:v>-136.38917049117359</c:v>
                      </c:pt>
                      <c:pt idx="471">
                        <c:v>-136.39926899184761</c:v>
                      </c:pt>
                      <c:pt idx="472">
                        <c:v>-136.39570048957202</c:v>
                      </c:pt>
                      <c:pt idx="473">
                        <c:v>-136.37846534119413</c:v>
                      </c:pt>
                      <c:pt idx="474">
                        <c:v>-136.3475652702144</c:v>
                      </c:pt>
                      <c:pt idx="475">
                        <c:v>-136.30300336661412</c:v>
                      </c:pt>
                      <c:pt idx="476">
                        <c:v>-136.24478408654656</c:v>
                      </c:pt>
                      <c:pt idx="477">
                        <c:v>-136.17291325189123</c:v>
                      </c:pt>
                      <c:pt idx="478">
                        <c:v>-136.08739804967169</c:v>
                      </c:pt>
                      <c:pt idx="479">
                        <c:v>-135.9882470313369</c:v>
                      </c:pt>
                      <c:pt idx="480">
                        <c:v>-135.87547011190603</c:v>
                      </c:pt>
                      <c:pt idx="481">
                        <c:v>-135.74907856897707</c:v>
                      </c:pt>
                      <c:pt idx="482">
                        <c:v>-135.609085041599</c:v>
                      </c:pt>
                      <c:pt idx="483">
                        <c:v>-135.45550352900787</c:v>
                      </c:pt>
                      <c:pt idx="484">
                        <c:v>-135.28834938922699</c:v>
                      </c:pt>
                      <c:pt idx="485">
                        <c:v>-135.10763933753103</c:v>
                      </c:pt>
                      <c:pt idx="486">
                        <c:v>-134.91339144477453</c:v>
                      </c:pt>
                      <c:pt idx="487">
                        <c:v>-134.70562513558497</c:v>
                      </c:pt>
                      <c:pt idx="488">
                        <c:v>-134.48436118642005</c:v>
                      </c:pt>
                      <c:pt idx="489">
                        <c:v>-134.24962172349038</c:v>
                      </c:pt>
                      <c:pt idx="490">
                        <c:v>-134.00143022054652</c:v>
                      </c:pt>
                      <c:pt idx="491">
                        <c:v>-133.73981149653207</c:v>
                      </c:pt>
                      <c:pt idx="492">
                        <c:v>-133.46479171310136</c:v>
                      </c:pt>
                      <c:pt idx="493">
                        <c:v>-133.17639837200352</c:v>
                      </c:pt>
                      <c:pt idx="494">
                        <c:v>-132.87466031233237</c:v>
                      </c:pt>
                      <c:pt idx="495">
                        <c:v>-132.55960770764244</c:v>
                      </c:pt>
                      <c:pt idx="496">
                        <c:v>-132.23127206293165</c:v>
                      </c:pt>
                      <c:pt idx="497">
                        <c:v>-131.88968621149084</c:v>
                      </c:pt>
                      <c:pt idx="498">
                        <c:v>-131.53488431162049</c:v>
                      </c:pt>
                      <c:pt idx="499">
                        <c:v>-131.16690184321493</c:v>
                      </c:pt>
                      <c:pt idx="500">
                        <c:v>-130.78577560421439</c:v>
                      </c:pt>
                      <c:pt idx="501">
                        <c:v>-130.39154370692515</c:v>
                      </c:pt>
                      <c:pt idx="502">
                        <c:v>-129.98424557420836</c:v>
                      </c:pt>
                      <c:pt idx="503">
                        <c:v>-129.56392193553788</c:v>
                      </c:pt>
                      <c:pt idx="504">
                        <c:v>-129.13061482292738</c:v>
                      </c:pt>
                      <c:pt idx="505">
                        <c:v>-128.68436756672702</c:v>
                      </c:pt>
                      <c:pt idx="506">
                        <c:v>-128.22522479129051</c:v>
                      </c:pt>
                      <c:pt idx="507">
                        <c:v>-127.75323241051274</c:v>
                      </c:pt>
                      <c:pt idx="508">
                        <c:v>-127.26843762323858</c:v>
                      </c:pt>
                      <c:pt idx="509">
                        <c:v>-126.77088890854267</c:v>
                      </c:pt>
                      <c:pt idx="510">
                        <c:v>-126.2606360208819</c:v>
                      </c:pt>
                      <c:pt idx="511">
                        <c:v>-125.73772998511976</c:v>
                      </c:pt>
                      <c:pt idx="512">
                        <c:v>-125.20222309142414</c:v>
                      </c:pt>
                      <c:pt idx="513">
                        <c:v>-124.65416889003818</c:v>
                      </c:pt>
                      <c:pt idx="514">
                        <c:v>-124.09362218592524</c:v>
                      </c:pt>
                      <c:pt idx="515">
                        <c:v>-123.5206390332886</c:v>
                      </c:pt>
                      <c:pt idx="516">
                        <c:v>-122.93527672996613</c:v>
                      </c:pt>
                      <c:pt idx="517">
                        <c:v>-122.3375938117003</c:v>
                      </c:pt>
                      <c:pt idx="518">
                        <c:v>-121.72765004628485</c:v>
                      </c:pt>
                      <c:pt idx="519">
                        <c:v>-121.10550642758805</c:v>
                      </c:pt>
                      <c:pt idx="520">
                        <c:v>-120.47122516945336</c:v>
                      </c:pt>
                      <c:pt idx="521">
                        <c:v>-119.82486969947803</c:v>
                      </c:pt>
                      <c:pt idx="522">
                        <c:v>-119.16650465267035</c:v>
                      </c:pt>
                      <c:pt idx="523">
                        <c:v>-118.4961958649864</c:v>
                      </c:pt>
                      <c:pt idx="524">
                        <c:v>-117.81401036674642</c:v>
                      </c:pt>
                      <c:pt idx="525">
                        <c:v>-117.1200163759317</c:v>
                      </c:pt>
                      <c:pt idx="526">
                        <c:v>-116.41428329136299</c:v>
                      </c:pt>
                      <c:pt idx="527">
                        <c:v>-115.69688168576066</c:v>
                      </c:pt>
                      <c:pt idx="528">
                        <c:v>-114.96788329868735</c:v>
                      </c:pt>
                      <c:pt idx="529">
                        <c:v>-114.22736102937439</c:v>
                      </c:pt>
                      <c:pt idx="530">
                        <c:v>-113.47538892943159</c:v>
                      </c:pt>
                      <c:pt idx="531">
                        <c:v>-112.71204219544228</c:v>
                      </c:pt>
                      <c:pt idx="532">
                        <c:v>-111.93739716144366</c:v>
                      </c:pt>
                      <c:pt idx="533">
                        <c:v>-111.15153129129374</c:v>
                      </c:pt>
                      <c:pt idx="534">
                        <c:v>-110.35452317092455</c:v>
                      </c:pt>
                      <c:pt idx="535">
                        <c:v>-109.54645250048402</c:v>
                      </c:pt>
                      <c:pt idx="536">
                        <c:v>-108.72740008636568</c:v>
                      </c:pt>
                      <c:pt idx="537">
                        <c:v>-107.89744783312858</c:v>
                      </c:pt>
                      <c:pt idx="538">
                        <c:v>-107.05667873530631</c:v>
                      </c:pt>
                      <c:pt idx="539">
                        <c:v>-106.20517686910806</c:v>
                      </c:pt>
                      <c:pt idx="540">
                        <c:v>-105.34302738401074</c:v>
                      </c:pt>
                      <c:pt idx="541">
                        <c:v>-104.4703164942446</c:v>
                      </c:pt>
                      <c:pt idx="542">
                        <c:v>-103.58713147017123</c:v>
                      </c:pt>
                      <c:pt idx="543">
                        <c:v>-102.6935606295571</c:v>
                      </c:pt>
                      <c:pt idx="544">
                        <c:v>-101.78969332874154</c:v>
                      </c:pt>
                      <c:pt idx="545">
                        <c:v>-100.87561995370159</c:v>
                      </c:pt>
                      <c:pt idx="546">
                        <c:v>-99.951431911012904</c:v>
                      </c:pt>
                      <c:pt idx="547">
                        <c:v>-99.017221618709627</c:v>
                      </c:pt>
                      <c:pt idx="548">
                        <c:v>-98.073082497042407</c:v>
                      </c:pt>
                      <c:pt idx="549">
                        <c:v>-97.119108959136767</c:v>
                      </c:pt>
                      <c:pt idx="550">
                        <c:v>-96.155396401551471</c:v>
                      </c:pt>
                      <c:pt idx="551">
                        <c:v>-95.182041194739142</c:v>
                      </c:pt>
                      <c:pt idx="552">
                        <c:v>-94.199140673409389</c:v>
                      </c:pt>
                      <c:pt idx="553">
                        <c:v>-93.206793126795162</c:v>
                      </c:pt>
                      <c:pt idx="554">
                        <c:v>-92.205097788824318</c:v>
                      </c:pt>
                      <c:pt idx="555">
                        <c:v>-91.194154828195835</c:v>
                      </c:pt>
                      <c:pt idx="556">
                        <c:v>-90.174065338363334</c:v>
                      </c:pt>
                      <c:pt idx="557">
                        <c:v>-89.144931327425638</c:v>
                      </c:pt>
                      <c:pt idx="558">
                        <c:v>-88.106855707926385</c:v>
                      </c:pt>
                      <c:pt idx="559">
                        <c:v>-87.059942286562418</c:v>
                      </c:pt>
                      <c:pt idx="560">
                        <c:v>-86.004295753803419</c:v>
                      </c:pt>
                      <c:pt idx="561">
                        <c:v>-84.940021673422891</c:v>
                      </c:pt>
                      <c:pt idx="562">
                        <c:v>-83.867226471942118</c:v>
                      </c:pt>
                      <c:pt idx="563">
                        <c:v>-82.786017427987218</c:v>
                      </c:pt>
                      <c:pt idx="564">
                        <c:v>-81.696502661561553</c:v>
                      </c:pt>
                      <c:pt idx="565">
                        <c:v>-80.598791123233752</c:v>
                      </c:pt>
                      <c:pt idx="566">
                        <c:v>-79.492992583243094</c:v>
                      </c:pt>
                      <c:pt idx="567">
                        <c:v>-78.379217620521956</c:v>
                      </c:pt>
                      <c:pt idx="568">
                        <c:v>-77.257577611638482</c:v>
                      </c:pt>
                      <c:pt idx="569">
                        <c:v>-76.128184719658776</c:v>
                      </c:pt>
                      <c:pt idx="570">
                        <c:v>-74.991151882931049</c:v>
                      </c:pt>
                      <c:pt idx="571">
                        <c:v>-73.846592803791395</c:v>
                      </c:pt>
                      <c:pt idx="572">
                        <c:v>-72.694621937193887</c:v>
                      </c:pt>
                      <c:pt idx="573">
                        <c:v>-71.535354479265152</c:v>
                      </c:pt>
                      <c:pt idx="574">
                        <c:v>-70.368906355785086</c:v>
                      </c:pt>
                      <c:pt idx="575">
                        <c:v>-69.195394210593946</c:v>
                      </c:pt>
                      <c:pt idx="576">
                        <c:v>-68.014935393928283</c:v>
                      </c:pt>
                      <c:pt idx="577">
                        <c:v>-66.827647950686071</c:v>
                      </c:pt>
                      <c:pt idx="578">
                        <c:v>-65.633650608622133</c:v>
                      </c:pt>
                      <c:pt idx="579">
                        <c:v>-64.433062766475899</c:v>
                      </c:pt>
                      <c:pt idx="580">
                        <c:v>-63.226004482030973</c:v>
                      </c:pt>
                      <c:pt idx="581">
                        <c:v>-62.012596460109911</c:v>
                      </c:pt>
                      <c:pt idx="582">
                        <c:v>-60.792960040503665</c:v>
                      </c:pt>
                      <c:pt idx="583">
                        <c:v>-59.567217185838011</c:v>
                      </c:pt>
                      <c:pt idx="584">
                        <c:v>-58.3354904693769</c:v>
                      </c:pt>
                      <c:pt idx="585">
                        <c:v>-57.097903062765504</c:v>
                      </c:pt>
                      <c:pt idx="586">
                        <c:v>-55.854578723713075</c:v>
                      </c:pt>
                      <c:pt idx="587">
                        <c:v>-54.605641783617628</c:v>
                      </c:pt>
                      <c:pt idx="588">
                        <c:v>-53.351217135132302</c:v>
                      </c:pt>
                      <c:pt idx="589">
                        <c:v>-52.091430219676575</c:v>
                      </c:pt>
                      <c:pt idx="590">
                        <c:v>-50.826407014892069</c:v>
                      </c:pt>
                      <c:pt idx="591">
                        <c:v>-49.556274022045308</c:v>
                      </c:pt>
                      <c:pt idx="592">
                        <c:v>-48.281158253377029</c:v>
                      </c:pt>
                      <c:pt idx="593">
                        <c:v>-47.001187219401487</c:v>
                      </c:pt>
                      <c:pt idx="594">
                        <c:v>-45.716488916155349</c:v>
                      </c:pt>
                      <c:pt idx="595">
                        <c:v>-44.427191812398569</c:v>
                      </c:pt>
                      <c:pt idx="596">
                        <c:v>-43.133424836767006</c:v>
                      </c:pt>
                      <c:pt idx="597">
                        <c:v>-41.835317364880098</c:v>
                      </c:pt>
                      <c:pt idx="598">
                        <c:v>-40.532999206403147</c:v>
                      </c:pt>
                      <c:pt idx="599">
                        <c:v>-39.226600592066987</c:v>
                      </c:pt>
                      <c:pt idx="600">
                        <c:v>-37.916252160644262</c:v>
                      </c:pt>
                      <c:pt idx="601">
                        <c:v>-36.602084945886169</c:v>
                      </c:pt>
                      <c:pt idx="602">
                        <c:v>-35.284230363419042</c:v>
                      </c:pt>
                      <c:pt idx="603">
                        <c:v>-33.962820197602817</c:v>
                      </c:pt>
                      <c:pt idx="604">
                        <c:v>-32.637986588353115</c:v>
                      </c:pt>
                      <c:pt idx="605">
                        <c:v>-31.309862017926733</c:v>
                      </c:pt>
                      <c:pt idx="606">
                        <c:v>-29.978579297673939</c:v>
                      </c:pt>
                      <c:pt idx="607">
                        <c:v>-28.64427155475725</c:v>
                      </c:pt>
                      <c:pt idx="608">
                        <c:v>-27.307072218839274</c:v>
                      </c:pt>
                      <c:pt idx="609">
                        <c:v>-25.96711500873915</c:v>
                      </c:pt>
                      <c:pt idx="610">
                        <c:v>-24.624533919061268</c:v>
                      </c:pt>
                      <c:pt idx="611">
                        <c:v>-23.279463206795658</c:v>
                      </c:pt>
                      <c:pt idx="612">
                        <c:v>-21.932037377892897</c:v>
                      </c:pt>
                      <c:pt idx="613">
                        <c:v>-20.582391173812905</c:v>
                      </c:pt>
                      <c:pt idx="614">
                        <c:v>-19.230659558051386</c:v>
                      </c:pt>
                      <c:pt idx="615">
                        <c:v>-17.876977702643366</c:v>
                      </c:pt>
                      <c:pt idx="616">
                        <c:v>-16.521480974646547</c:v>
                      </c:pt>
                      <c:pt idx="617">
                        <c:v>-15.164304922604046</c:v>
                      </c:pt>
                      <c:pt idx="618">
                        <c:v>-13.805585262990082</c:v>
                      </c:pt>
                      <c:pt idx="619">
                        <c:v>-12.445457866638238</c:v>
                      </c:pt>
                      <c:pt idx="620">
                        <c:v>-11.08405874515495</c:v>
                      </c:pt>
                      <c:pt idx="621">
                        <c:v>-9.7215240373177547</c:v>
                      </c:pt>
                      <c:pt idx="622">
                        <c:v>-8.3579899954619918</c:v>
                      </c:pt>
                      <c:pt idx="623">
                        <c:v>-6.9935929718554508</c:v>
                      </c:pt>
                      <c:pt idx="624">
                        <c:v>-5.6284694050637434</c:v>
                      </c:pt>
                      <c:pt idx="625">
                        <c:v>-4.262755806305826</c:v>
                      </c:pt>
                      <c:pt idx="626">
                        <c:v>-2.8965887458034847</c:v>
                      </c:pt>
                      <c:pt idx="627">
                        <c:v>-1.5301048391242997</c:v>
                      </c:pt>
                      <c:pt idx="628">
                        <c:v>-0.16344073352008615</c:v>
                      </c:pt>
                      <c:pt idx="629">
                        <c:v>1.2032669057372365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2F5-406A-9B51-C8AC2A8F2B0F}"/>
                  </c:ext>
                </c:extLst>
              </c15:ser>
            </c15:filteredLineSeries>
          </c:ext>
        </c:extLst>
      </c:lineChart>
      <c:catAx>
        <c:axId val="95234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5872"/>
        <c:crosses val="autoZero"/>
        <c:auto val="1"/>
        <c:lblAlgn val="ctr"/>
        <c:lblOffset val="100"/>
        <c:noMultiLvlLbl val="0"/>
      </c:catAx>
      <c:valAx>
        <c:axId val="9523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4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layout>
        <c:manualLayout>
          <c:xMode val="edge"/>
          <c:yMode val="edge"/>
          <c:x val="0.48445822397200361"/>
          <c:y val="5.09259259259259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Лб6!$C$26:$C$206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Лб6!$H$26:$H$206</c:f>
              <c:numCache>
                <c:formatCode>General</c:formatCode>
                <c:ptCount val="181"/>
                <c:pt idx="0">
                  <c:v>1.9811264736624286</c:v>
                </c:pt>
                <c:pt idx="1">
                  <c:v>1.9760034954956418</c:v>
                </c:pt>
                <c:pt idx="2" formatCode="0.00000000000">
                  <c:v>1.9709246493124475</c:v>
                </c:pt>
                <c:pt idx="3">
                  <c:v>1.9658916547680212</c:v>
                </c:pt>
                <c:pt idx="4">
                  <c:v>1.9609062339504031</c:v>
                </c:pt>
                <c:pt idx="5">
                  <c:v>1.9559701111896013</c:v>
                </c:pt>
                <c:pt idx="6">
                  <c:v>1.9510850128435382</c:v>
                </c:pt>
                <c:pt idx="7">
                  <c:v>1.9462526670593572</c:v>
                </c:pt>
                <c:pt idx="8">
                  <c:v>1.941474803508525</c:v>
                </c:pt>
                <c:pt idx="9">
                  <c:v>1.9367531530942919</c:v>
                </c:pt>
                <c:pt idx="10">
                  <c:v>1.9320894476299126</c:v>
                </c:pt>
                <c:pt idx="11">
                  <c:v>1.9274854194861355</c:v>
                </c:pt>
                <c:pt idx="12">
                  <c:v>1.9229428012064522</c:v>
                </c:pt>
                <c:pt idx="13">
                  <c:v>1.918463325088543</c:v>
                </c:pt>
                <c:pt idx="14">
                  <c:v>1.9140487227304432</c:v>
                </c:pt>
                <c:pt idx="15">
                  <c:v>1.9097007245399023</c:v>
                </c:pt>
                <c:pt idx="16">
                  <c:v>1.9054210592054646</c:v>
                </c:pt>
                <c:pt idx="17">
                  <c:v>1.9012114531277895</c:v>
                </c:pt>
                <c:pt idx="18">
                  <c:v>1.8970736298097801</c:v>
                </c:pt>
                <c:pt idx="19">
                  <c:v>1.8930093092041109</c:v>
                </c:pt>
                <c:pt idx="20">
                  <c:v>1.8890202070167781</c:v>
                </c:pt>
                <c:pt idx="21">
                  <c:v>1.8851080339653365</c:v>
                </c:pt>
                <c:pt idx="22">
                  <c:v>1.8812744949905964</c:v>
                </c:pt>
                <c:pt idx="23">
                  <c:v>1.8775212884204815</c:v>
                </c:pt>
                <c:pt idx="24">
                  <c:v>1.8738501050849963</c:v>
                </c:pt>
                <c:pt idx="25">
                  <c:v>1.8702626273811811</c:v>
                </c:pt>
                <c:pt idx="26">
                  <c:v>1.8667605282870758</c:v>
                </c:pt>
                <c:pt idx="27">
                  <c:v>1.8633454703238606</c:v>
                </c:pt>
                <c:pt idx="28">
                  <c:v>1.8600191044653347</c:v>
                </c:pt>
                <c:pt idx="29">
                  <c:v>1.8567830689941394</c:v>
                </c:pt>
                <c:pt idx="30">
                  <c:v>1.8536389883041711</c:v>
                </c:pt>
                <c:pt idx="31">
                  <c:v>1.8505884716488308</c:v>
                </c:pt>
                <c:pt idx="32">
                  <c:v>1.8476331118348668</c:v>
                </c:pt>
                <c:pt idx="33">
                  <c:v>1.8447744838617863</c:v>
                </c:pt>
                <c:pt idx="34">
                  <c:v>1.842014143506949</c:v>
                </c:pt>
                <c:pt idx="35">
                  <c:v>1.8393536258566727</c:v>
                </c:pt>
                <c:pt idx="36">
                  <c:v>1.8367944437839023</c:v>
                </c:pt>
                <c:pt idx="37">
                  <c:v>1.8343380863731817</c:v>
                </c:pt>
                <c:pt idx="38">
                  <c:v>1.8319860172939244</c:v>
                </c:pt>
                <c:pt idx="39">
                  <c:v>1.8297396731232627</c:v>
                </c:pt>
                <c:pt idx="40">
                  <c:v>1.8276004616199297</c:v>
                </c:pt>
                <c:pt idx="41">
                  <c:v>1.8255697599509992</c:v>
                </c:pt>
                <c:pt idx="42">
                  <c:v>1.8236489128735198</c:v>
                </c:pt>
                <c:pt idx="43">
                  <c:v>1.8218392308734579</c:v>
                </c:pt>
                <c:pt idx="44">
                  <c:v>1.8201419882645666</c:v>
                </c:pt>
                <c:pt idx="45">
                  <c:v>1.818558421250223</c:v>
                </c:pt>
                <c:pt idx="46">
                  <c:v>1.8170897259515377</c:v>
                </c:pt>
                <c:pt idx="47">
                  <c:v>1.8157370564053834</c:v>
                </c:pt>
                <c:pt idx="48">
                  <c:v>1.8145015225363577</c:v>
                </c:pt>
                <c:pt idx="49">
                  <c:v>1.8133841881069976</c:v>
                </c:pt>
                <c:pt idx="50">
                  <c:v>1.8123860686509214</c:v>
                </c:pt>
                <c:pt idx="51">
                  <c:v>1.811508129393939</c:v>
                </c:pt>
                <c:pt idx="52">
                  <c:v>1.8107512831684764</c:v>
                </c:pt>
                <c:pt idx="53">
                  <c:v>1.8101163883270002</c:v>
                </c:pt>
                <c:pt idx="54">
                  <c:v>1.8096042466604696</c:v>
                </c:pt>
                <c:pt idx="55">
                  <c:v>1.809215601328191</c:v>
                </c:pt>
                <c:pt idx="56">
                  <c:v>1.8089511348056082</c:v>
                </c:pt>
                <c:pt idx="57">
                  <c:v>1.808811466857049</c:v>
                </c:pt>
                <c:pt idx="58">
                  <c:v>1.8087971525405584</c:v>
                </c:pt>
                <c:pt idx="59">
                  <c:v>1.8089086802522303</c:v>
                </c:pt>
                <c:pt idx="60">
                  <c:v>1.8091464698176889</c:v>
                </c:pt>
                <c:pt idx="61">
                  <c:v>1.8095108706385095</c:v>
                </c:pt>
                <c:pt idx="62">
                  <c:v>1.8100021599015679</c:v>
                </c:pt>
                <c:pt idx="63">
                  <c:v>1.8106205408593499</c:v>
                </c:pt>
                <c:pt idx="64">
                  <c:v>1.8113661411893682</c:v>
                </c:pt>
                <c:pt idx="65">
                  <c:v>1.8122390114408848</c:v>
                </c:pt>
                <c:pt idx="66">
                  <c:v>1.813239123577072</c:v>
                </c:pt>
                <c:pt idx="67">
                  <c:v>1.8143663696206418</c:v>
                </c:pt>
                <c:pt idx="68">
                  <c:v>1.8156205604110252</c:v>
                </c:pt>
                <c:pt idx="69">
                  <c:v>1.8170014244807775</c:v>
                </c:pt>
                <c:pt idx="70">
                  <c:v>1.8185086070588823</c:v>
                </c:pt>
                <c:pt idx="71">
                  <c:v>1.8201416692081969</c:v>
                </c:pt>
                <c:pt idx="72">
                  <c:v>1.8219000871040092</c:v>
                </c:pt>
                <c:pt idx="73">
                  <c:v>1.8237832514603656</c:v>
                </c:pt>
                <c:pt idx="74">
                  <c:v>1.8257904671101644</c:v>
                </c:pt>
                <c:pt idx="75">
                  <c:v>1.8279209527447924</c:v>
                </c:pt>
                <c:pt idx="76">
                  <c:v>1.8301738408183559</c:v>
                </c:pt>
                <c:pt idx="77">
                  <c:v>1.8325481776209234</c:v>
                </c:pt>
                <c:pt idx="78">
                  <c:v>1.8350429235248091</c:v>
                </c:pt>
                <c:pt idx="79">
                  <c:v>1.8376569534068454</c:v>
                </c:pt>
                <c:pt idx="80">
                  <c:v>1.8403890572492405</c:v>
                </c:pt>
                <c:pt idx="81">
                  <c:v>1.8432379409206403</c:v>
                </c:pt>
                <c:pt idx="82">
                  <c:v>1.8462022271382026</c:v>
                </c:pt>
                <c:pt idx="83">
                  <c:v>1.8492804566108125</c:v>
                </c:pt>
                <c:pt idx="84">
                  <c:v>1.8524710893626457</c:v>
                </c:pt>
                <c:pt idx="85">
                  <c:v>1.8557725062354122</c:v>
                </c:pt>
                <c:pt idx="86">
                  <c:v>1.8591830105666562</c:v>
                </c:pt>
                <c:pt idx="87">
                  <c:v>1.8627008300411145</c:v>
                </c:pt>
                <c:pt idx="88">
                  <c:v>1.8663241187104465</c:v>
                </c:pt>
                <c:pt idx="89">
                  <c:v>1.8700509591767132</c:v>
                </c:pt>
                <c:pt idx="90">
                  <c:v>1.8738793649329657</c:v>
                </c:pt>
                <c:pt idx="91">
                  <c:v>1.8700509591767132</c:v>
                </c:pt>
                <c:pt idx="92">
                  <c:v>1.8663241187104465</c:v>
                </c:pt>
                <c:pt idx="93">
                  <c:v>1.8627008300411145</c:v>
                </c:pt>
                <c:pt idx="94">
                  <c:v>1.8591830105666562</c:v>
                </c:pt>
                <c:pt idx="95">
                  <c:v>1.8557725062354122</c:v>
                </c:pt>
                <c:pt idx="96">
                  <c:v>1.8524710893626457</c:v>
                </c:pt>
                <c:pt idx="97">
                  <c:v>1.8492804566108125</c:v>
                </c:pt>
                <c:pt idx="98">
                  <c:v>1.8462022271382026</c:v>
                </c:pt>
                <c:pt idx="99">
                  <c:v>1.8432379409206403</c:v>
                </c:pt>
                <c:pt idx="100">
                  <c:v>1.8403890572492405</c:v>
                </c:pt>
                <c:pt idx="101">
                  <c:v>1.8376569534068454</c:v>
                </c:pt>
                <c:pt idx="102">
                  <c:v>1.8350429235248091</c:v>
                </c:pt>
                <c:pt idx="103">
                  <c:v>1.8325481776209234</c:v>
                </c:pt>
                <c:pt idx="104">
                  <c:v>1.8301738408183559</c:v>
                </c:pt>
                <c:pt idx="105">
                  <c:v>1.8279209527447924</c:v>
                </c:pt>
                <c:pt idx="106">
                  <c:v>1.8257904671101644</c:v>
                </c:pt>
                <c:pt idx="107">
                  <c:v>1.8237832514603656</c:v>
                </c:pt>
                <c:pt idx="108">
                  <c:v>1.8219000871040092</c:v>
                </c:pt>
                <c:pt idx="109">
                  <c:v>1.8201416692081969</c:v>
                </c:pt>
                <c:pt idx="110">
                  <c:v>1.8185086070588823</c:v>
                </c:pt>
                <c:pt idx="111">
                  <c:v>1.8170014244807775</c:v>
                </c:pt>
                <c:pt idx="112">
                  <c:v>1.8156205604110252</c:v>
                </c:pt>
                <c:pt idx="113">
                  <c:v>1.8143663696206418</c:v>
                </c:pt>
                <c:pt idx="114">
                  <c:v>1.813239123577072</c:v>
                </c:pt>
                <c:pt idx="115">
                  <c:v>1.8122390114408848</c:v>
                </c:pt>
                <c:pt idx="116">
                  <c:v>1.8113661411893682</c:v>
                </c:pt>
                <c:pt idx="117">
                  <c:v>1.8106205408593499</c:v>
                </c:pt>
                <c:pt idx="118">
                  <c:v>1.8100021599015679</c:v>
                </c:pt>
                <c:pt idx="119">
                  <c:v>1.8095108706385095</c:v>
                </c:pt>
                <c:pt idx="120">
                  <c:v>1.8091464698176889</c:v>
                </c:pt>
                <c:pt idx="121">
                  <c:v>1.8089086802522303</c:v>
                </c:pt>
                <c:pt idx="122">
                  <c:v>1.8087971525405584</c:v>
                </c:pt>
                <c:pt idx="123">
                  <c:v>1.808811466857049</c:v>
                </c:pt>
                <c:pt idx="124">
                  <c:v>1.8089511348056082</c:v>
                </c:pt>
                <c:pt idx="125">
                  <c:v>1.809215601328191</c:v>
                </c:pt>
                <c:pt idx="126">
                  <c:v>1.8096042466604696</c:v>
                </c:pt>
                <c:pt idx="127">
                  <c:v>1.8101163883270002</c:v>
                </c:pt>
                <c:pt idx="128">
                  <c:v>1.8107512831684764</c:v>
                </c:pt>
                <c:pt idx="129">
                  <c:v>1.811508129393939</c:v>
                </c:pt>
                <c:pt idx="130">
                  <c:v>1.8123860686509214</c:v>
                </c:pt>
                <c:pt idx="131">
                  <c:v>1.8133841881069976</c:v>
                </c:pt>
                <c:pt idx="132">
                  <c:v>1.8145015225363577</c:v>
                </c:pt>
                <c:pt idx="133">
                  <c:v>1.8157370564053834</c:v>
                </c:pt>
                <c:pt idx="134">
                  <c:v>1.8170897259515377</c:v>
                </c:pt>
                <c:pt idx="135">
                  <c:v>1.818558421250223</c:v>
                </c:pt>
                <c:pt idx="136">
                  <c:v>1.8201419882645666</c:v>
                </c:pt>
                <c:pt idx="137">
                  <c:v>1.8218392308734579</c:v>
                </c:pt>
                <c:pt idx="138">
                  <c:v>1.8236489128735198</c:v>
                </c:pt>
                <c:pt idx="139">
                  <c:v>1.8255697599509992</c:v>
                </c:pt>
                <c:pt idx="140">
                  <c:v>1.8276004616199297</c:v>
                </c:pt>
                <c:pt idx="141">
                  <c:v>1.8297396731232627</c:v>
                </c:pt>
                <c:pt idx="142">
                  <c:v>1.8319860172939244</c:v>
                </c:pt>
                <c:pt idx="143">
                  <c:v>1.8343380863731817</c:v>
                </c:pt>
                <c:pt idx="144">
                  <c:v>1.8367944437839023</c:v>
                </c:pt>
                <c:pt idx="145">
                  <c:v>1.8393536258566727</c:v>
                </c:pt>
                <c:pt idx="146">
                  <c:v>1.842014143506949</c:v>
                </c:pt>
                <c:pt idx="147">
                  <c:v>1.8447744838617863</c:v>
                </c:pt>
                <c:pt idx="148">
                  <c:v>1.8476331118348668</c:v>
                </c:pt>
                <c:pt idx="149">
                  <c:v>1.8505884716488308</c:v>
                </c:pt>
                <c:pt idx="150">
                  <c:v>1.8536389883041711</c:v>
                </c:pt>
                <c:pt idx="151">
                  <c:v>1.8567830689941394</c:v>
                </c:pt>
                <c:pt idx="152">
                  <c:v>1.8600191044653347</c:v>
                </c:pt>
                <c:pt idx="153">
                  <c:v>1.8633454703238606</c:v>
                </c:pt>
                <c:pt idx="154">
                  <c:v>1.8667605282870758</c:v>
                </c:pt>
                <c:pt idx="155">
                  <c:v>1.8702626273811811</c:v>
                </c:pt>
                <c:pt idx="156">
                  <c:v>1.8738501050849963</c:v>
                </c:pt>
                <c:pt idx="157">
                  <c:v>1.8775212884204815</c:v>
                </c:pt>
                <c:pt idx="158">
                  <c:v>1.8812744949905964</c:v>
                </c:pt>
                <c:pt idx="159">
                  <c:v>1.8851080339653365</c:v>
                </c:pt>
                <c:pt idx="160">
                  <c:v>1.8890202070167781</c:v>
                </c:pt>
                <c:pt idx="161">
                  <c:v>1.8930093092041109</c:v>
                </c:pt>
                <c:pt idx="162">
                  <c:v>1.8970736298097801</c:v>
                </c:pt>
                <c:pt idx="163">
                  <c:v>1.9012114531277895</c:v>
                </c:pt>
                <c:pt idx="164">
                  <c:v>1.9054210592054646</c:v>
                </c:pt>
                <c:pt idx="165">
                  <c:v>1.9097007245399023</c:v>
                </c:pt>
                <c:pt idx="166">
                  <c:v>1.9140487227304432</c:v>
                </c:pt>
                <c:pt idx="167">
                  <c:v>1.918463325088543</c:v>
                </c:pt>
                <c:pt idx="168">
                  <c:v>1.9229428012064522</c:v>
                </c:pt>
                <c:pt idx="169">
                  <c:v>1.9274854194861355</c:v>
                </c:pt>
                <c:pt idx="170">
                  <c:v>1.9320894476299126</c:v>
                </c:pt>
                <c:pt idx="171">
                  <c:v>1.9367531530942919</c:v>
                </c:pt>
                <c:pt idx="172">
                  <c:v>1.941474803508525</c:v>
                </c:pt>
                <c:pt idx="173">
                  <c:v>1.9462526670593572</c:v>
                </c:pt>
                <c:pt idx="174">
                  <c:v>1.9510850128435382</c:v>
                </c:pt>
                <c:pt idx="175">
                  <c:v>1.9559701111896013</c:v>
                </c:pt>
                <c:pt idx="176">
                  <c:v>1.9609062339504031</c:v>
                </c:pt>
                <c:pt idx="177">
                  <c:v>1.9658916547680212</c:v>
                </c:pt>
                <c:pt idx="178">
                  <c:v>1.9709246493124475</c:v>
                </c:pt>
                <c:pt idx="179">
                  <c:v>1.9760034954956418</c:v>
                </c:pt>
                <c:pt idx="180">
                  <c:v>1.9811264736624286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B7-4F0B-A2C3-446B929B3E01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Лб6!$C$26:$C$206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Лб6!$H$26:$H$206</c:f>
              <c:numCache>
                <c:formatCode>General</c:formatCode>
                <c:ptCount val="181"/>
                <c:pt idx="0">
                  <c:v>1.9811264736624286</c:v>
                </c:pt>
                <c:pt idx="1">
                  <c:v>1.9760034954956418</c:v>
                </c:pt>
                <c:pt idx="2" formatCode="0.00000000000">
                  <c:v>1.9709246493124475</c:v>
                </c:pt>
                <c:pt idx="3">
                  <c:v>1.9658916547680212</c:v>
                </c:pt>
                <c:pt idx="4">
                  <c:v>1.9609062339504031</c:v>
                </c:pt>
                <c:pt idx="5">
                  <c:v>1.9559701111896013</c:v>
                </c:pt>
                <c:pt idx="6">
                  <c:v>1.9510850128435382</c:v>
                </c:pt>
                <c:pt idx="7">
                  <c:v>1.9462526670593572</c:v>
                </c:pt>
                <c:pt idx="8">
                  <c:v>1.941474803508525</c:v>
                </c:pt>
                <c:pt idx="9">
                  <c:v>1.9367531530942919</c:v>
                </c:pt>
                <c:pt idx="10">
                  <c:v>1.9320894476299126</c:v>
                </c:pt>
                <c:pt idx="11">
                  <c:v>1.9274854194861355</c:v>
                </c:pt>
                <c:pt idx="12">
                  <c:v>1.9229428012064522</c:v>
                </c:pt>
                <c:pt idx="13">
                  <c:v>1.918463325088543</c:v>
                </c:pt>
                <c:pt idx="14">
                  <c:v>1.9140487227304432</c:v>
                </c:pt>
                <c:pt idx="15">
                  <c:v>1.9097007245399023</c:v>
                </c:pt>
                <c:pt idx="16">
                  <c:v>1.9054210592054646</c:v>
                </c:pt>
                <c:pt idx="17">
                  <c:v>1.9012114531277895</c:v>
                </c:pt>
                <c:pt idx="18">
                  <c:v>1.8970736298097801</c:v>
                </c:pt>
                <c:pt idx="19">
                  <c:v>1.8930093092041109</c:v>
                </c:pt>
                <c:pt idx="20">
                  <c:v>1.8890202070167781</c:v>
                </c:pt>
                <c:pt idx="21">
                  <c:v>1.8851080339653365</c:v>
                </c:pt>
                <c:pt idx="22">
                  <c:v>1.8812744949905964</c:v>
                </c:pt>
                <c:pt idx="23">
                  <c:v>1.8775212884204815</c:v>
                </c:pt>
                <c:pt idx="24">
                  <c:v>1.8738501050849963</c:v>
                </c:pt>
                <c:pt idx="25">
                  <c:v>1.8702626273811811</c:v>
                </c:pt>
                <c:pt idx="26">
                  <c:v>1.8667605282870758</c:v>
                </c:pt>
                <c:pt idx="27">
                  <c:v>1.8633454703238606</c:v>
                </c:pt>
                <c:pt idx="28">
                  <c:v>1.8600191044653347</c:v>
                </c:pt>
                <c:pt idx="29">
                  <c:v>1.8567830689941394</c:v>
                </c:pt>
                <c:pt idx="30">
                  <c:v>1.8536389883041711</c:v>
                </c:pt>
                <c:pt idx="31">
                  <c:v>1.8505884716488308</c:v>
                </c:pt>
                <c:pt idx="32">
                  <c:v>1.8476331118348668</c:v>
                </c:pt>
                <c:pt idx="33">
                  <c:v>1.8447744838617863</c:v>
                </c:pt>
                <c:pt idx="34">
                  <c:v>1.842014143506949</c:v>
                </c:pt>
                <c:pt idx="35">
                  <c:v>1.8393536258566727</c:v>
                </c:pt>
                <c:pt idx="36">
                  <c:v>1.8367944437839023</c:v>
                </c:pt>
                <c:pt idx="37">
                  <c:v>1.8343380863731817</c:v>
                </c:pt>
                <c:pt idx="38">
                  <c:v>1.8319860172939244</c:v>
                </c:pt>
                <c:pt idx="39">
                  <c:v>1.8297396731232627</c:v>
                </c:pt>
                <c:pt idx="40">
                  <c:v>1.8276004616199297</c:v>
                </c:pt>
                <c:pt idx="41">
                  <c:v>1.8255697599509992</c:v>
                </c:pt>
                <c:pt idx="42">
                  <c:v>1.8236489128735198</c:v>
                </c:pt>
                <c:pt idx="43">
                  <c:v>1.8218392308734579</c:v>
                </c:pt>
                <c:pt idx="44">
                  <c:v>1.8201419882645666</c:v>
                </c:pt>
                <c:pt idx="45">
                  <c:v>1.818558421250223</c:v>
                </c:pt>
                <c:pt idx="46">
                  <c:v>1.8170897259515377</c:v>
                </c:pt>
                <c:pt idx="47">
                  <c:v>1.8157370564053834</c:v>
                </c:pt>
                <c:pt idx="48">
                  <c:v>1.8145015225363577</c:v>
                </c:pt>
                <c:pt idx="49">
                  <c:v>1.8133841881069976</c:v>
                </c:pt>
                <c:pt idx="50">
                  <c:v>1.8123860686509214</c:v>
                </c:pt>
                <c:pt idx="51">
                  <c:v>1.811508129393939</c:v>
                </c:pt>
                <c:pt idx="52">
                  <c:v>1.8107512831684764</c:v>
                </c:pt>
                <c:pt idx="53">
                  <c:v>1.8101163883270002</c:v>
                </c:pt>
                <c:pt idx="54">
                  <c:v>1.8096042466604696</c:v>
                </c:pt>
                <c:pt idx="55">
                  <c:v>1.809215601328191</c:v>
                </c:pt>
                <c:pt idx="56">
                  <c:v>1.8089511348056082</c:v>
                </c:pt>
                <c:pt idx="57">
                  <c:v>1.808811466857049</c:v>
                </c:pt>
                <c:pt idx="58">
                  <c:v>1.8087971525405584</c:v>
                </c:pt>
                <c:pt idx="59">
                  <c:v>1.8089086802522303</c:v>
                </c:pt>
                <c:pt idx="60">
                  <c:v>1.8091464698176889</c:v>
                </c:pt>
                <c:pt idx="61">
                  <c:v>1.8095108706385095</c:v>
                </c:pt>
                <c:pt idx="62">
                  <c:v>1.8100021599015679</c:v>
                </c:pt>
                <c:pt idx="63">
                  <c:v>1.8106205408593499</c:v>
                </c:pt>
                <c:pt idx="64">
                  <c:v>1.8113661411893682</c:v>
                </c:pt>
                <c:pt idx="65">
                  <c:v>1.8122390114408848</c:v>
                </c:pt>
                <c:pt idx="66">
                  <c:v>1.813239123577072</c:v>
                </c:pt>
                <c:pt idx="67">
                  <c:v>1.8143663696206418</c:v>
                </c:pt>
                <c:pt idx="68">
                  <c:v>1.8156205604110252</c:v>
                </c:pt>
                <c:pt idx="69">
                  <c:v>1.8170014244807775</c:v>
                </c:pt>
                <c:pt idx="70">
                  <c:v>1.8185086070588823</c:v>
                </c:pt>
                <c:pt idx="71">
                  <c:v>1.8201416692081969</c:v>
                </c:pt>
                <c:pt idx="72">
                  <c:v>1.8219000871040092</c:v>
                </c:pt>
                <c:pt idx="73">
                  <c:v>1.8237832514603656</c:v>
                </c:pt>
                <c:pt idx="74">
                  <c:v>1.8257904671101644</c:v>
                </c:pt>
                <c:pt idx="75">
                  <c:v>1.8279209527447924</c:v>
                </c:pt>
                <c:pt idx="76">
                  <c:v>1.8301738408183559</c:v>
                </c:pt>
                <c:pt idx="77">
                  <c:v>1.8325481776209234</c:v>
                </c:pt>
                <c:pt idx="78">
                  <c:v>1.8350429235248091</c:v>
                </c:pt>
                <c:pt idx="79">
                  <c:v>1.8376569534068454</c:v>
                </c:pt>
                <c:pt idx="80">
                  <c:v>1.8403890572492405</c:v>
                </c:pt>
                <c:pt idx="81">
                  <c:v>1.8432379409206403</c:v>
                </c:pt>
                <c:pt idx="82">
                  <c:v>1.8462022271382026</c:v>
                </c:pt>
                <c:pt idx="83">
                  <c:v>1.8492804566108125</c:v>
                </c:pt>
                <c:pt idx="84">
                  <c:v>1.8524710893626457</c:v>
                </c:pt>
                <c:pt idx="85">
                  <c:v>1.8557725062354122</c:v>
                </c:pt>
                <c:pt idx="86">
                  <c:v>1.8591830105666562</c:v>
                </c:pt>
                <c:pt idx="87">
                  <c:v>1.8627008300411145</c:v>
                </c:pt>
                <c:pt idx="88">
                  <c:v>1.8663241187104465</c:v>
                </c:pt>
                <c:pt idx="89">
                  <c:v>1.8700509591767132</c:v>
                </c:pt>
                <c:pt idx="90">
                  <c:v>1.8738793649329657</c:v>
                </c:pt>
                <c:pt idx="91">
                  <c:v>1.8700509591767132</c:v>
                </c:pt>
                <c:pt idx="92">
                  <c:v>1.8663241187104465</c:v>
                </c:pt>
                <c:pt idx="93">
                  <c:v>1.8627008300411145</c:v>
                </c:pt>
                <c:pt idx="94">
                  <c:v>1.8591830105666562</c:v>
                </c:pt>
                <c:pt idx="95">
                  <c:v>1.8557725062354122</c:v>
                </c:pt>
                <c:pt idx="96">
                  <c:v>1.8524710893626457</c:v>
                </c:pt>
                <c:pt idx="97">
                  <c:v>1.8492804566108125</c:v>
                </c:pt>
                <c:pt idx="98">
                  <c:v>1.8462022271382026</c:v>
                </c:pt>
                <c:pt idx="99">
                  <c:v>1.8432379409206403</c:v>
                </c:pt>
                <c:pt idx="100">
                  <c:v>1.8403890572492405</c:v>
                </c:pt>
                <c:pt idx="101">
                  <c:v>1.8376569534068454</c:v>
                </c:pt>
                <c:pt idx="102">
                  <c:v>1.8350429235248091</c:v>
                </c:pt>
                <c:pt idx="103">
                  <c:v>1.8325481776209234</c:v>
                </c:pt>
                <c:pt idx="104">
                  <c:v>1.8301738408183559</c:v>
                </c:pt>
                <c:pt idx="105">
                  <c:v>1.8279209527447924</c:v>
                </c:pt>
                <c:pt idx="106">
                  <c:v>1.8257904671101644</c:v>
                </c:pt>
                <c:pt idx="107">
                  <c:v>1.8237832514603656</c:v>
                </c:pt>
                <c:pt idx="108">
                  <c:v>1.8219000871040092</c:v>
                </c:pt>
                <c:pt idx="109">
                  <c:v>1.8201416692081969</c:v>
                </c:pt>
                <c:pt idx="110">
                  <c:v>1.8185086070588823</c:v>
                </c:pt>
                <c:pt idx="111">
                  <c:v>1.8170014244807775</c:v>
                </c:pt>
                <c:pt idx="112">
                  <c:v>1.8156205604110252</c:v>
                </c:pt>
                <c:pt idx="113">
                  <c:v>1.8143663696206418</c:v>
                </c:pt>
                <c:pt idx="114">
                  <c:v>1.813239123577072</c:v>
                </c:pt>
                <c:pt idx="115">
                  <c:v>1.8122390114408848</c:v>
                </c:pt>
                <c:pt idx="116">
                  <c:v>1.8113661411893682</c:v>
                </c:pt>
                <c:pt idx="117">
                  <c:v>1.8106205408593499</c:v>
                </c:pt>
                <c:pt idx="118">
                  <c:v>1.8100021599015679</c:v>
                </c:pt>
                <c:pt idx="119">
                  <c:v>1.8095108706385095</c:v>
                </c:pt>
                <c:pt idx="120">
                  <c:v>1.8091464698176889</c:v>
                </c:pt>
                <c:pt idx="121">
                  <c:v>1.8089086802522303</c:v>
                </c:pt>
                <c:pt idx="122">
                  <c:v>1.8087971525405584</c:v>
                </c:pt>
                <c:pt idx="123">
                  <c:v>1.808811466857049</c:v>
                </c:pt>
                <c:pt idx="124">
                  <c:v>1.8089511348056082</c:v>
                </c:pt>
                <c:pt idx="125">
                  <c:v>1.809215601328191</c:v>
                </c:pt>
                <c:pt idx="126">
                  <c:v>1.8096042466604696</c:v>
                </c:pt>
                <c:pt idx="127">
                  <c:v>1.8101163883270002</c:v>
                </c:pt>
                <c:pt idx="128">
                  <c:v>1.8107512831684764</c:v>
                </c:pt>
                <c:pt idx="129">
                  <c:v>1.811508129393939</c:v>
                </c:pt>
                <c:pt idx="130">
                  <c:v>1.8123860686509214</c:v>
                </c:pt>
                <c:pt idx="131">
                  <c:v>1.8133841881069976</c:v>
                </c:pt>
                <c:pt idx="132">
                  <c:v>1.8145015225363577</c:v>
                </c:pt>
                <c:pt idx="133">
                  <c:v>1.8157370564053834</c:v>
                </c:pt>
                <c:pt idx="134">
                  <c:v>1.8170897259515377</c:v>
                </c:pt>
                <c:pt idx="135">
                  <c:v>1.818558421250223</c:v>
                </c:pt>
                <c:pt idx="136">
                  <c:v>1.8201419882645666</c:v>
                </c:pt>
                <c:pt idx="137">
                  <c:v>1.8218392308734579</c:v>
                </c:pt>
                <c:pt idx="138">
                  <c:v>1.8236489128735198</c:v>
                </c:pt>
                <c:pt idx="139">
                  <c:v>1.8255697599509992</c:v>
                </c:pt>
                <c:pt idx="140">
                  <c:v>1.8276004616199297</c:v>
                </c:pt>
                <c:pt idx="141">
                  <c:v>1.8297396731232627</c:v>
                </c:pt>
                <c:pt idx="142">
                  <c:v>1.8319860172939244</c:v>
                </c:pt>
                <c:pt idx="143">
                  <c:v>1.8343380863731817</c:v>
                </c:pt>
                <c:pt idx="144">
                  <c:v>1.8367944437839023</c:v>
                </c:pt>
                <c:pt idx="145">
                  <c:v>1.8393536258566727</c:v>
                </c:pt>
                <c:pt idx="146">
                  <c:v>1.842014143506949</c:v>
                </c:pt>
                <c:pt idx="147">
                  <c:v>1.8447744838617863</c:v>
                </c:pt>
                <c:pt idx="148">
                  <c:v>1.8476331118348668</c:v>
                </c:pt>
                <c:pt idx="149">
                  <c:v>1.8505884716488308</c:v>
                </c:pt>
                <c:pt idx="150">
                  <c:v>1.8536389883041711</c:v>
                </c:pt>
                <c:pt idx="151">
                  <c:v>1.8567830689941394</c:v>
                </c:pt>
                <c:pt idx="152">
                  <c:v>1.8600191044653347</c:v>
                </c:pt>
                <c:pt idx="153">
                  <c:v>1.8633454703238606</c:v>
                </c:pt>
                <c:pt idx="154">
                  <c:v>1.8667605282870758</c:v>
                </c:pt>
                <c:pt idx="155">
                  <c:v>1.8702626273811811</c:v>
                </c:pt>
                <c:pt idx="156">
                  <c:v>1.8738501050849963</c:v>
                </c:pt>
                <c:pt idx="157">
                  <c:v>1.8775212884204815</c:v>
                </c:pt>
                <c:pt idx="158">
                  <c:v>1.8812744949905964</c:v>
                </c:pt>
                <c:pt idx="159">
                  <c:v>1.8851080339653365</c:v>
                </c:pt>
                <c:pt idx="160">
                  <c:v>1.8890202070167781</c:v>
                </c:pt>
                <c:pt idx="161">
                  <c:v>1.8930093092041109</c:v>
                </c:pt>
                <c:pt idx="162">
                  <c:v>1.8970736298097801</c:v>
                </c:pt>
                <c:pt idx="163">
                  <c:v>1.9012114531277895</c:v>
                </c:pt>
                <c:pt idx="164">
                  <c:v>1.9054210592054646</c:v>
                </c:pt>
                <c:pt idx="165">
                  <c:v>1.9097007245399023</c:v>
                </c:pt>
                <c:pt idx="166">
                  <c:v>1.9140487227304432</c:v>
                </c:pt>
                <c:pt idx="167">
                  <c:v>1.918463325088543</c:v>
                </c:pt>
                <c:pt idx="168">
                  <c:v>1.9229428012064522</c:v>
                </c:pt>
                <c:pt idx="169">
                  <c:v>1.9274854194861355</c:v>
                </c:pt>
                <c:pt idx="170">
                  <c:v>1.9320894476299126</c:v>
                </c:pt>
                <c:pt idx="171">
                  <c:v>1.9367531530942919</c:v>
                </c:pt>
                <c:pt idx="172">
                  <c:v>1.941474803508525</c:v>
                </c:pt>
                <c:pt idx="173">
                  <c:v>1.9462526670593572</c:v>
                </c:pt>
                <c:pt idx="174">
                  <c:v>1.9510850128435382</c:v>
                </c:pt>
                <c:pt idx="175">
                  <c:v>1.9559701111896013</c:v>
                </c:pt>
                <c:pt idx="176">
                  <c:v>1.9609062339504031</c:v>
                </c:pt>
                <c:pt idx="177">
                  <c:v>1.9658916547680212</c:v>
                </c:pt>
                <c:pt idx="178">
                  <c:v>1.9709246493124475</c:v>
                </c:pt>
                <c:pt idx="179">
                  <c:v>1.9760034954956418</c:v>
                </c:pt>
                <c:pt idx="180">
                  <c:v>1.9811264736624286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7-4F0B-A2C3-446B929B3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765232"/>
        <c:axId val="1572765712"/>
      </c:scatterChart>
      <c:valAx>
        <c:axId val="15727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65712"/>
        <c:crosses val="autoZero"/>
        <c:crossBetween val="midCat"/>
      </c:valAx>
      <c:valAx>
        <c:axId val="1572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765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Лб6!$C$26:$C$206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Лб6!$L$26:$L$206</c:f>
              <c:numCache>
                <c:formatCode>0.00</c:formatCode>
                <c:ptCount val="181"/>
                <c:pt idx="0">
                  <c:v>-0.70950631560482136</c:v>
                </c:pt>
                <c:pt idx="1">
                  <c:v>-0.72584407793204386</c:v>
                </c:pt>
                <c:pt idx="2">
                  <c:v>-0.74178105432145336</c:v>
                </c:pt>
                <c:pt idx="3">
                  <c:v>-0.7573101696580018</c:v>
                </c:pt>
                <c:pt idx="4">
                  <c:v>-0.77242474515532944</c:v>
                </c:pt>
                <c:pt idx="5">
                  <c:v>-0.78711850357490964</c:v>
                </c:pt>
                <c:pt idx="6">
                  <c:v>-0.80138557387605969</c:v>
                </c:pt>
                <c:pt idx="7">
                  <c:v>-0.8152204952904526</c:v>
                </c:pt>
                <c:pt idx="8">
                  <c:v>-0.82861822081562786</c:v>
                </c:pt>
                <c:pt idx="9">
                  <c:v>-0.84157412012278499</c:v>
                </c:pt>
                <c:pt idx="10">
                  <c:v>-0.85408398187509604</c:v>
                </c:pt>
                <c:pt idx="11">
                  <c:v>-0.86614401545357422</c:v>
                </c:pt>
                <c:pt idx="12">
                  <c:v>-0.8777508520884364</c:v>
                </c:pt>
                <c:pt idx="13">
                  <c:v>-0.88890154539479405</c:v>
                </c:pt>
                <c:pt idx="14">
                  <c:v>-0.89959357131237994</c:v>
                </c:pt>
                <c:pt idx="15">
                  <c:v>-0.90982482744992121</c:v>
                </c:pt>
                <c:pt idx="16">
                  <c:v>-0.91959363183566956</c:v>
                </c:pt>
                <c:pt idx="17">
                  <c:v>-0.92889872107651983</c:v>
                </c:pt>
                <c:pt idx="18">
                  <c:v>-0.93773924792903163</c:v>
                </c:pt>
                <c:pt idx="19">
                  <c:v>-0.94611477828660828</c:v>
                </c:pt>
                <c:pt idx="20">
                  <c:v>-0.95402528758799332</c:v>
                </c:pt>
                <c:pt idx="21">
                  <c:v>-0.96147115665316918</c:v>
                </c:pt>
                <c:pt idx="22">
                  <c:v>-0.96845316695364259</c:v>
                </c:pt>
                <c:pt idx="23">
                  <c:v>-0.97497249532507169</c:v>
                </c:pt>
                <c:pt idx="24">
                  <c:v>-0.98103070813104365</c:v>
                </c:pt>
                <c:pt idx="25">
                  <c:v>-0.98662975488778959</c:v>
                </c:pt>
                <c:pt idx="26">
                  <c:v>-0.99177196136051426</c:v>
                </c:pt>
                <c:pt idx="27">
                  <c:v>-0.99646002214292773</c:v>
                </c:pt>
                <c:pt idx="28">
                  <c:v>-1.0006969927325011</c:v>
                </c:pt>
                <c:pt idx="29">
                  <c:v>-1.0044862811148503</c:v>
                </c:pt>
                <c:pt idx="30">
                  <c:v>-1.0078316388715602</c:v>
                </c:pt>
                <c:pt idx="31">
                  <c:v>-1.0107371518266621</c:v>
                </c:pt>
                <c:pt idx="32">
                  <c:v>-1.0132072302478401</c:v>
                </c:pt>
                <c:pt idx="33">
                  <c:v>-1.0152465986193338</c:v>
                </c:pt>
                <c:pt idx="34">
                  <c:v>-1.0168602850043489</c:v>
                </c:pt>
                <c:pt idx="35">
                  <c:v>-1.0180536100156439</c:v>
                </c:pt>
                <c:pt idx="36">
                  <c:v>-1.0188321754137788</c:v>
                </c:pt>
                <c:pt idx="37">
                  <c:v>-1.0192018523533359</c:v>
                </c:pt>
                <c:pt idx="38">
                  <c:v>-1.0191687692982037</c:v>
                </c:pt>
                <c:pt idx="39">
                  <c:v>-1.0187392996277849</c:v>
                </c:pt>
                <c:pt idx="40">
                  <c:v>-1.0179200489567453</c:v>
                </c:pt>
                <c:pt idx="41">
                  <c:v>-1.0167178421916157</c:v>
                </c:pt>
                <c:pt idx="42">
                  <c:v>-1.0151397103482669</c:v>
                </c:pt>
                <c:pt idx="43">
                  <c:v>-1.0131928771549186</c:v>
                </c:pt>
                <c:pt idx="44">
                  <c:v>-1.0108847454659633</c:v>
                </c:pt>
                <c:pt idx="45">
                  <c:v>-1.00822288351247</c:v>
                </c:pt>
                <c:pt idx="46">
                  <c:v>-1.0052150110157636</c:v>
                </c:pt>
                <c:pt idx="47">
                  <c:v>-1.0018689851909677</c:v>
                </c:pt>
                <c:pt idx="48">
                  <c:v>-0.99819278666784672</c:v>
                </c:pt>
                <c:pt idx="49">
                  <c:v>-0.99419450535666798</c:v>
                </c:pt>
                <c:pt idx="50">
                  <c:v>-0.9898823262871338</c:v>
                </c:pt>
                <c:pt idx="51">
                  <c:v>-0.98526451544872307</c:v>
                </c:pt>
                <c:pt idx="52">
                  <c:v>-0.98034940566098006</c:v>
                </c:pt>
                <c:pt idx="53">
                  <c:v>-0.97514538250243088</c:v>
                </c:pt>
                <c:pt idx="54">
                  <c:v>-0.96966087032689441</c:v>
                </c:pt>
                <c:pt idx="55">
                  <c:v>-0.96390431839595725</c:v>
                </c:pt>
                <c:pt idx="56">
                  <c:v>-0.95788418715626777</c:v>
                </c:pt>
                <c:pt idx="57">
                  <c:v>-0.95160893469020746</c:v>
                </c:pt>
                <c:pt idx="58">
                  <c:v>-0.94508700336821094</c:v>
                </c:pt>
                <c:pt idx="59">
                  <c:v>-0.93832680673068969</c:v>
                </c:pt>
                <c:pt idx="60">
                  <c:v>-0.93133671662711304</c:v>
                </c:pt>
                <c:pt idx="61">
                  <c:v>-0.92412505063927453</c:v>
                </c:pt>
                <c:pt idx="62">
                  <c:v>-0.91670005981519453</c:v>
                </c:pt>
                <c:pt idx="63">
                  <c:v>-0.90906991673939253</c:v>
                </c:pt>
                <c:pt idx="64">
                  <c:v>-0.9012427039644848</c:v>
                </c:pt>
                <c:pt idx="65">
                  <c:v>-0.89322640282820254</c:v>
                </c:pt>
                <c:pt idx="66">
                  <c:v>-0.88502888267892021</c:v>
                </c:pt>
                <c:pt idx="67">
                  <c:v>-0.87665789053169296</c:v>
                </c:pt>
                <c:pt idx="68">
                  <c:v>-0.86812104117572708</c:v>
                </c:pt>
                <c:pt idx="69">
                  <c:v>-0.85942580775282573</c:v>
                </c:pt>
                <c:pt idx="70">
                  <c:v>-0.85057951282513422</c:v>
                </c:pt>
                <c:pt idx="71">
                  <c:v>-0.84158931994899178</c:v>
                </c:pt>
                <c:pt idx="72">
                  <c:v>-0.8324622257702311</c:v>
                </c:pt>
                <c:pt idx="73">
                  <c:v>-0.82320505265473065</c:v>
                </c:pt>
                <c:pt idx="74">
                  <c:v>-0.81382444186624792</c:v>
                </c:pt>
                <c:pt idx="75">
                  <c:v>-0.80432684730201431</c:v>
                </c:pt>
                <c:pt idx="76">
                  <c:v>-0.79471852979470659</c:v>
                </c:pt>
                <c:pt idx="77">
                  <c:v>-0.78500555198756972</c:v>
                </c:pt>
                <c:pt idx="78">
                  <c:v>-0.77519377378778631</c:v>
                </c:pt>
                <c:pt idx="79">
                  <c:v>-0.76528884840104971</c:v>
                </c:pt>
                <c:pt idx="80">
                  <c:v>-0.75529621894865251</c:v>
                </c:pt>
                <c:pt idx="81">
                  <c:v>-0.74522111566635008</c:v>
                </c:pt>
                <c:pt idx="82">
                  <c:v>-0.73506855368234258</c:v>
                </c:pt>
                <c:pt idx="83">
                  <c:v>-0.72484333136991597</c:v>
                </c:pt>
                <c:pt idx="84">
                  <c:v>-0.71455002926835753</c:v>
                </c:pt>
                <c:pt idx="85">
                  <c:v>-0.70419300956390074</c:v>
                </c:pt>
                <c:pt idx="86">
                  <c:v>-0.6937764161205856</c:v>
                </c:pt>
                <c:pt idx="87">
                  <c:v>-0.683304175049533</c:v>
                </c:pt>
                <c:pt idx="88">
                  <c:v>-0.67277999580283998</c:v>
                </c:pt>
                <c:pt idx="89">
                  <c:v>-0.66220737277736152</c:v>
                </c:pt>
                <c:pt idx="90">
                  <c:v>-0.65158958741121598</c:v>
                </c:pt>
                <c:pt idx="91">
                  <c:v>-0.63476362515984064</c:v>
                </c:pt>
                <c:pt idx="92">
                  <c:v>-0.61773252566369274</c:v>
                </c:pt>
                <c:pt idx="93">
                  <c:v>-0.60050960604182191</c:v>
                </c:pt>
                <c:pt idx="94">
                  <c:v>-0.58310810777051092</c:v>
                </c:pt>
                <c:pt idx="95">
                  <c:v>-0.56554117554868011</c:v>
                </c:pt>
                <c:pt idx="96">
                  <c:v>-0.54782183687428021</c:v>
                </c:pt>
                <c:pt idx="97">
                  <c:v>-0.52996298239283968</c:v>
                </c:pt>
                <c:pt idx="98">
                  <c:v>-0.5119773470731398</c:v>
                </c:pt>
                <c:pt idx="99">
                  <c:v>-0.49387749226028854</c:v>
                </c:pt>
                <c:pt idx="100">
                  <c:v>-0.47567578865009019</c:v>
                </c:pt>
                <c:pt idx="101">
                  <c:v>-0.45738440022321653</c:v>
                </c:pt>
                <c:pt idx="102">
                  <c:v>-0.43901526917170458</c:v>
                </c:pt>
                <c:pt idx="103">
                  <c:v>-0.42058010184436068</c:v>
                </c:pt>
                <c:pt idx="104">
                  <c:v>-0.40209035573164548</c:v>
                </c:pt>
                <c:pt idx="105">
                  <c:v>-0.38355722750488896</c:v>
                </c:pt>
                <c:pt idx="106">
                  <c:v>-0.36499164211892365</c:v>
                </c:pt>
                <c:pt idx="107">
                  <c:v>-0.34640424298142913</c:v>
                </c:pt>
                <c:pt idx="108">
                  <c:v>-0.32780538318723207</c:v>
                </c:pt>
                <c:pt idx="109">
                  <c:v>-0.30920511781026749</c:v>
                </c:pt>
                <c:pt idx="110">
                  <c:v>-0.29061319724124218</c:v>
                </c:pt>
                <c:pt idx="111">
                  <c:v>-0.27203906155438912</c:v>
                </c:pt>
                <c:pt idx="112">
                  <c:v>-0.25349183588223062</c:v>
                </c:pt>
                <c:pt idx="113">
                  <c:v>-0.23498032677356831</c:v>
                </c:pt>
                <c:pt idx="114">
                  <c:v>-0.21651301950608751</c:v>
                </c:pt>
                <c:pt idx="115">
                  <c:v>-0.19809807632177953</c:v>
                </c:pt>
                <c:pt idx="116">
                  <c:v>-0.17974333555055541</c:v>
                </c:pt>
                <c:pt idx="117">
                  <c:v>-0.16145631158475587</c:v>
                </c:pt>
                <c:pt idx="118">
                  <c:v>-0.14324419566532307</c:v>
                </c:pt>
                <c:pt idx="119">
                  <c:v>-0.12511385743838221</c:v>
                </c:pt>
                <c:pt idx="120">
                  <c:v>-0.10707184723971253</c:v>
                </c:pt>
                <c:pt idx="121">
                  <c:v>-8.9124399063463047E-2</c:v>
                </c:pt>
                <c:pt idx="122">
                  <c:v>-7.1277434170668882E-2</c:v>
                </c:pt>
                <c:pt idx="123">
                  <c:v>-5.3536565292698332E-2</c:v>
                </c:pt>
                <c:pt idx="124">
                  <c:v>-3.590710138467109E-2</c:v>
                </c:pt>
                <c:pt idx="125">
                  <c:v>-1.8394052883949141E-2</c:v>
                </c:pt>
                <c:pt idx="126">
                  <c:v>-1.0021374292505181E-3</c:v>
                </c:pt>
                <c:pt idx="127">
                  <c:v>1.626421400347576E-2</c:v>
                </c:pt>
                <c:pt idx="128">
                  <c:v>3.3400850591404005E-2</c:v>
                </c:pt>
                <c:pt idx="129">
                  <c:v>5.0403894823317918E-2</c:v>
                </c:pt>
                <c:pt idx="130">
                  <c:v>6.726973536707756E-2</c:v>
                </c:pt>
                <c:pt idx="131">
                  <c:v>8.3995019685346395E-2</c:v>
                </c:pt>
                <c:pt idx="132">
                  <c:v>0.10057664643751303</c:v>
                </c:pt>
                <c:pt idx="133">
                  <c:v>0.11701175770410946</c:v>
                </c:pt>
                <c:pt idx="134">
                  <c:v>0.13329773106832854</c:v>
                </c:pt>
                <c:pt idx="135">
                  <c:v>0.14943217158747923</c:v>
                </c:pt>
                <c:pt idx="136">
                  <c:v>0.16541290368544931</c:v>
                </c:pt>
                <c:pt idx="137">
                  <c:v>0.18123796299538336</c:v>
                </c:pt>
                <c:pt idx="138">
                  <c:v>0.19690558817990553</c:v>
                </c:pt>
                <c:pt idx="139">
                  <c:v>0.21241421275439604</c:v>
                </c:pt>
                <c:pt idx="140">
                  <c:v>0.22776245693694178</c:v>
                </c:pt>
                <c:pt idx="141">
                  <c:v>0.24294911954673581</c:v>
                </c:pt>
                <c:pt idx="142">
                  <c:v>0.25797316997096187</c:v>
                </c:pt>
                <c:pt idx="143">
                  <c:v>0.27283374021832446</c:v>
                </c:pt>
                <c:pt idx="144">
                  <c:v>0.28753011707577431</c:v>
                </c:pt>
                <c:pt idx="145">
                  <c:v>0.30206173438323281</c:v>
                </c:pt>
                <c:pt idx="146">
                  <c:v>0.31642816543959584</c:v>
                </c:pt>
                <c:pt idx="147">
                  <c:v>0.33062911555165692</c:v>
                </c:pt>
                <c:pt idx="148">
                  <c:v>0.34466441473621229</c:v>
                </c:pt>
                <c:pt idx="149">
                  <c:v>0.35853401058417389</c:v>
                </c:pt>
                <c:pt idx="150">
                  <c:v>0.37223796129417452</c:v>
                </c:pt>
                <c:pt idx="151">
                  <c:v>0.38577642888193198</c:v>
                </c:pt>
                <c:pt idx="152">
                  <c:v>0.39914967257045136</c:v>
                </c:pt>
                <c:pt idx="153">
                  <c:v>0.41235804236502815</c:v>
                </c:pt>
                <c:pt idx="154">
                  <c:v>0.4254019728160327</c:v>
                </c:pt>
                <c:pt idx="155">
                  <c:v>0.43828197697145754</c:v>
                </c:pt>
                <c:pt idx="156">
                  <c:v>0.45099864052037553</c:v>
                </c:pt>
                <c:pt idx="157">
                  <c:v>0.4635526161275989</c:v>
                </c:pt>
                <c:pt idx="158">
                  <c:v>0.47594461795917148</c:v>
                </c:pt>
                <c:pt idx="159">
                  <c:v>0.48817541639754136</c:v>
                </c:pt>
                <c:pt idx="160">
                  <c:v>0.50024583294475855</c:v>
                </c:pt>
                <c:pt idx="161">
                  <c:v>0.51215673531144268</c:v>
                </c:pt>
                <c:pt idx="162">
                  <c:v>0.52390903268873767</c:v>
                </c:pt>
                <c:pt idx="163">
                  <c:v>0.53550367120015296</c:v>
                </c:pt>
                <c:pt idx="164">
                  <c:v>0.54694162952965919</c:v>
                </c:pt>
                <c:pt idx="165">
                  <c:v>0.5582239147221838</c:v>
                </c:pt>
                <c:pt idx="166">
                  <c:v>0.56935155815231409</c:v>
                </c:pt>
                <c:pt idx="167">
                  <c:v>0.58032561165677587</c:v>
                </c:pt>
                <c:pt idx="168">
                  <c:v>0.59114714382604794</c:v>
                </c:pt>
                <c:pt idx="169">
                  <c:v>0.60181723645032514</c:v>
                </c:pt>
                <c:pt idx="170">
                  <c:v>0.61233698111487256</c:v>
                </c:pt>
                <c:pt idx="171">
                  <c:v>0.62270747593975351</c:v>
                </c:pt>
                <c:pt idx="172">
                  <c:v>0.63292982245879603</c:v>
                </c:pt>
                <c:pt idx="173">
                  <c:v>0.64300512263267728</c:v>
                </c:pt>
                <c:pt idx="174">
                  <c:v>0.65293447599091714</c:v>
                </c:pt>
                <c:pt idx="175">
                  <c:v>0.66271897689762049</c:v>
                </c:pt>
                <c:pt idx="176">
                  <c:v>0.67235971193584798</c:v>
                </c:pt>
                <c:pt idx="177">
                  <c:v>0.68185775740545018</c:v>
                </c:pt>
                <c:pt idx="178">
                  <c:v>0.69121417692938159</c:v>
                </c:pt>
                <c:pt idx="179">
                  <c:v>0.70043001916347591</c:v>
                </c:pt>
                <c:pt idx="180">
                  <c:v>0.70950631560482125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9-4B34-BAEE-9EBA7D6E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17664"/>
        <c:axId val="1434618144"/>
      </c:scatterChart>
      <c:valAx>
        <c:axId val="143461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18144"/>
        <c:crosses val="autoZero"/>
        <c:crossBetween val="midCat"/>
      </c:valAx>
      <c:valAx>
        <c:axId val="14346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1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Лб6!$C$26:$C$206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Лб6!$M$26:$M$206</c:f>
              <c:numCache>
                <c:formatCode>0.00</c:formatCode>
                <c:ptCount val="181"/>
                <c:pt idx="0">
                  <c:v>1.260220564165641</c:v>
                </c:pt>
                <c:pt idx="1">
                  <c:v>1.1507207074137085</c:v>
                </c:pt>
                <c:pt idx="2">
                  <c:v>1.0476616579003628</c:v>
                </c:pt>
                <c:pt idx="3">
                  <c:v>0.95060533317748053</c:v>
                </c:pt>
                <c:pt idx="4">
                  <c:v>0.85916024441408689</c:v>
                </c:pt>
                <c:pt idx="5">
                  <c:v>0.77297534016855818</c:v>
                </c:pt>
                <c:pt idx="6">
                  <c:v>0.6917347871463132</c:v>
                </c:pt>
                <c:pt idx="7">
                  <c:v>0.6151535261490263</c:v>
                </c:pt>
                <c:pt idx="8">
                  <c:v>0.54297347261697937</c:v>
                </c:pt>
                <c:pt idx="9">
                  <c:v>0.47496025575389894</c:v>
                </c:pt>
                <c:pt idx="10">
                  <c:v>0.41090040972176423</c:v>
                </c:pt>
                <c:pt idx="11">
                  <c:v>0.35059894594719554</c:v>
                </c:pt>
                <c:pt idx="12">
                  <c:v>0.29387724805702753</c:v>
                </c:pt>
                <c:pt idx="13">
                  <c:v>0.24057124102106203</c:v>
                </c:pt>
                <c:pt idx="14">
                  <c:v>0.19052979423370914</c:v>
                </c:pt>
                <c:pt idx="15">
                  <c:v>0.14361332490606396</c:v>
                </c:pt>
                <c:pt idx="16">
                  <c:v>9.9692573572151E-2</c:v>
                </c:pt>
                <c:pt idx="17">
                  <c:v>5.8647527976631968E-2</c:v>
                </c:pt>
                <c:pt idx="18">
                  <c:v>2.0366475294538722E-2</c:v>
                </c:pt>
                <c:pt idx="19">
                  <c:v>-1.525483431501732E-2</c:v>
                </c:pt>
                <c:pt idx="20">
                  <c:v>-4.8313927281326038E-2</c:v>
                </c:pt>
                <c:pt idx="21">
                  <c:v>-7.8902261662412293E-2</c:v>
                </c:pt>
                <c:pt idx="22">
                  <c:v>-0.10710580822002935</c:v>
                </c:pt>
                <c:pt idx="23">
                  <c:v>-0.13300556660441371</c:v>
                </c:pt>
                <c:pt idx="24">
                  <c:v>-0.15667802446541301</c:v>
                </c:pt>
                <c:pt idx="25">
                  <c:v>-0.17819556624225891</c:v>
                </c:pt>
                <c:pt idx="26">
                  <c:v>-0.19762683748073029</c:v>
                </c:pt>
                <c:pt idx="27">
                  <c:v>-0.21503706975743661</c:v>
                </c:pt>
                <c:pt idx="28">
                  <c:v>-0.23048837063464836</c:v>
                </c:pt>
                <c:pt idx="29">
                  <c:v>-0.24403998250710685</c:v>
                </c:pt>
                <c:pt idx="30">
                  <c:v>-0.2557485137200618</c:v>
                </c:pt>
                <c:pt idx="31">
                  <c:v>-0.26566814492274304</c:v>
                </c:pt>
                <c:pt idx="32">
                  <c:v>-0.27385081326342564</c:v>
                </c:pt>
                <c:pt idx="33">
                  <c:v>-0.28034637672253521</c:v>
                </c:pt>
                <c:pt idx="34">
                  <c:v>-0.28520276061172556</c:v>
                </c:pt>
                <c:pt idx="35">
                  <c:v>-0.28846608803342744</c:v>
                </c:pt>
                <c:pt idx="36">
                  <c:v>-0.29018079589201429</c:v>
                </c:pt>
                <c:pt idx="37">
                  <c:v>-0.29038973787006611</c:v>
                </c:pt>
                <c:pt idx="38">
                  <c:v>-0.28913427562770838</c:v>
                </c:pt>
                <c:pt idx="39">
                  <c:v>-0.28645435934644936</c:v>
                </c:pt>
                <c:pt idx="40">
                  <c:v>-0.28238859861883198</c:v>
                </c:pt>
                <c:pt idx="41">
                  <c:v>-0.2769743245791948</c:v>
                </c:pt>
                <c:pt idx="42">
                  <c:v>-0.2702476440770884</c:v>
                </c:pt>
                <c:pt idx="43">
                  <c:v>-0.26224348661166968</c:v>
                </c:pt>
                <c:pt idx="44">
                  <c:v>-0.25299564467137892</c:v>
                </c:pt>
                <c:pt idx="45">
                  <c:v>-0.24253680805707598</c:v>
                </c:pt>
                <c:pt idx="46">
                  <c:v>-0.23089859270761334</c:v>
                </c:pt>
                <c:pt idx="47">
                  <c:v>-0.21811156449352509</c:v>
                </c:pt>
                <c:pt idx="48">
                  <c:v>-0.20420525839644943</c:v>
                </c:pt>
                <c:pt idx="49">
                  <c:v>-0.18920819344823475</c:v>
                </c:pt>
                <c:pt idx="50">
                  <c:v>-0.17314788376391457</c:v>
                </c:pt>
                <c:pt idx="51">
                  <c:v>-0.15605084596628727</c:v>
                </c:pt>
                <c:pt idx="52">
                  <c:v>-0.1379426032662181</c:v>
                </c:pt>
                <c:pt idx="53">
                  <c:v>-0.11884768643156053</c:v>
                </c:pt>
                <c:pt idx="54">
                  <c:v>-9.8789631848486811E-2</c:v>
                </c:pt>
                <c:pt idx="55">
                  <c:v>-7.7790976851601162E-2</c:v>
                </c:pt>
                <c:pt idx="56">
                  <c:v>-5.5873252473012586E-2</c:v>
                </c:pt>
                <c:pt idx="57">
                  <c:v>-3.305697373583482E-2</c:v>
                </c:pt>
                <c:pt idx="58">
                  <c:v>-9.3616275933438037E-3</c:v>
                </c:pt>
                <c:pt idx="59">
                  <c:v>1.5194341408422017E-2</c:v>
                </c:pt>
                <c:pt idx="60">
                  <c:v>4.0593547689863098E-2</c:v>
                </c:pt>
                <c:pt idx="61">
                  <c:v>6.6819683387082773E-2</c:v>
                </c:pt>
                <c:pt idx="62">
                  <c:v>9.3857539282411431E-2</c:v>
                </c:pt>
                <c:pt idx="63">
                  <c:v>0.12169302793077147</c:v>
                </c:pt>
                <c:pt idx="64">
                  <c:v>0.15031320902022308</c:v>
                </c:pt>
                <c:pt idx="65">
                  <c:v>0.17970631702952089</c:v>
                </c:pt>
                <c:pt idx="66">
                  <c:v>0.20986179127111201</c:v>
                </c:pt>
                <c:pt idx="67">
                  <c:v>0.24077030843483418</c:v>
                </c:pt>
                <c:pt idx="68">
                  <c:v>0.27242381777551289</c:v>
                </c:pt>
                <c:pt idx="69">
                  <c:v>0.30481557911817758</c:v>
                </c:pt>
                <c:pt idx="70">
                  <c:v>0.33794020388637552</c:v>
                </c:pt>
                <c:pt idx="71">
                  <c:v>0.37179369939407841</c:v>
                </c:pt>
                <c:pt idx="72">
                  <c:v>0.40637351667918653</c:v>
                </c:pt>
                <c:pt idx="73">
                  <c:v>0.44167860219742755</c:v>
                </c:pt>
                <c:pt idx="74">
                  <c:v>0.47770945374088508</c:v>
                </c:pt>
                <c:pt idx="75">
                  <c:v>0.51446818099418135</c:v>
                </c:pt>
                <c:pt idx="76">
                  <c:v>0.55195857119634772</c:v>
                </c:pt>
                <c:pt idx="77">
                  <c:v>0.59018616043719241</c:v>
                </c:pt>
                <c:pt idx="78">
                  <c:v>0.62915831118386079</c:v>
                </c:pt>
                <c:pt idx="79">
                  <c:v>0.66888429670985572</c:v>
                </c:pt>
                <c:pt idx="80">
                  <c:v>0.70937539318258103</c:v>
                </c:pt>
                <c:pt idx="81">
                  <c:v>0.75064498026150062</c:v>
                </c:pt>
                <c:pt idx="82">
                  <c:v>0.79270865116683753</c:v>
                </c:pt>
                <c:pt idx="83">
                  <c:v>0.8355843333005355</c:v>
                </c:pt>
                <c:pt idx="84">
                  <c:v>0.87929242064013236</c:v>
                </c:pt>
                <c:pt idx="85">
                  <c:v>0.92385591928440924</c:v>
                </c:pt>
                <c:pt idx="86">
                  <c:v>0.96930060771066029</c:v>
                </c:pt>
                <c:pt idx="87">
                  <c:v>1.015655213508871</c:v>
                </c:pt>
                <c:pt idx="88">
                  <c:v>1.0629516085985244</c:v>
                </c:pt>
                <c:pt idx="89">
                  <c:v>1.1112250252048237</c:v>
                </c:pt>
                <c:pt idx="90">
                  <c:v>1.1605142951915759</c:v>
                </c:pt>
                <c:pt idx="91">
                  <c:v>1.2403996091482929</c:v>
                </c:pt>
                <c:pt idx="92">
                  <c:v>1.3236598309904759</c:v>
                </c:pt>
                <c:pt idx="93">
                  <c:v>1.4105492443955592</c:v>
                </c:pt>
                <c:pt idx="94">
                  <c:v>1.501358277246263</c:v>
                </c:pt>
                <c:pt idx="95">
                  <c:v>1.5964192378367938</c:v>
                </c:pt>
                <c:pt idx="96">
                  <c:v>1.6961131897377018</c:v>
                </c:pt>
                <c:pt idx="97">
                  <c:v>1.8008782399296595</c:v>
                </c:pt>
                <c:pt idx="98">
                  <c:v>1.9112195931596798</c:v>
                </c:pt>
                <c:pt idx="99">
                  <c:v>2.0277218298594981</c:v>
                </c:pt>
                <c:pt idx="100">
                  <c:v>2.1510640054103751</c:v>
                </c:pt>
                <c:pt idx="101">
                  <c:v>2.2820383594135412</c:v>
                </c:pt>
                <c:pt idx="102">
                  <c:v>2.4215736859048183</c:v>
                </c:pt>
                <c:pt idx="103">
                  <c:v>2.5707647800987052</c:v>
                </c:pt>
                <c:pt idx="104">
                  <c:v>2.7309098906715557</c:v>
                </c:pt>
                <c:pt idx="105">
                  <c:v>2.9035588394448233</c:v>
                </c:pt>
                <c:pt idx="106">
                  <c:v>3.0905755320081827</c:v>
                </c:pt>
                <c:pt idx="107">
                  <c:v>3.2942201458717446</c:v>
                </c:pt>
                <c:pt idx="108">
                  <c:v>3.5172586247954363</c:v>
                </c:pt>
                <c:pt idx="109">
                  <c:v>3.7631106857143797</c:v>
                </c:pt>
                <c:pt idx="110">
                  <c:v>4.0360531276839211</c:v>
                </c:pt>
                <c:pt idx="111">
                  <c:v>4.341504152206201</c:v>
                </c:pt>
                <c:pt idx="112">
                  <c:v>4.6864290348891888</c:v>
                </c:pt>
                <c:pt idx="113">
                  <c:v>5.0799322029685277</c:v>
                </c:pt>
                <c:pt idx="114">
                  <c:v>5.5341439348273793</c:v>
                </c:pt>
                <c:pt idx="115">
                  <c:v>6.0655881885700742</c:v>
                </c:pt>
                <c:pt idx="116">
                  <c:v>6.6973664142464822</c:v>
                </c:pt>
                <c:pt idx="117">
                  <c:v>7.4627879521283687</c:v>
                </c:pt>
                <c:pt idx="118">
                  <c:v>8.411703695258737</c:v>
                </c:pt>
                <c:pt idx="119">
                  <c:v>9.6222241283131265</c:v>
                </c:pt>
                <c:pt idx="120">
                  <c:v>11.224043538899171</c:v>
                </c:pt>
                <c:pt idx="121">
                  <c:v>13.449433231216334</c:v>
                </c:pt>
                <c:pt idx="122">
                  <c:v>16.759634320935263</c:v>
                </c:pt>
                <c:pt idx="123">
                  <c:v>22.219254688759602</c:v>
                </c:pt>
                <c:pt idx="124">
                  <c:v>32.96228749756996</c:v>
                </c:pt>
                <c:pt idx="125">
                  <c:v>63.973296844724693</c:v>
                </c:pt>
                <c:pt idx="126">
                  <c:v>1166.5253452585221</c:v>
                </c:pt>
                <c:pt idx="127">
                  <c:v>-71.352001205929056</c:v>
                </c:pt>
                <c:pt idx="128">
                  <c:v>-34.46491612232505</c:v>
                </c:pt>
                <c:pt idx="129">
                  <c:v>-22.638559662919882</c:v>
                </c:pt>
                <c:pt idx="130">
                  <c:v>-16.801901879438166</c:v>
                </c:pt>
                <c:pt idx="131">
                  <c:v>-13.319293776495943</c:v>
                </c:pt>
                <c:pt idx="132">
                  <c:v>-11.002446313318922</c:v>
                </c:pt>
                <c:pt idx="133">
                  <c:v>-9.3477512480695637</c:v>
                </c:pt>
                <c:pt idx="134">
                  <c:v>-8.1052389966126945</c:v>
                </c:pt>
                <c:pt idx="135">
                  <c:v>-7.1367566339885382</c:v>
                </c:pt>
                <c:pt idx="136">
                  <c:v>-6.3597341442818474</c:v>
                </c:pt>
                <c:pt idx="137">
                  <c:v>-5.7217857707729998</c:v>
                </c:pt>
                <c:pt idx="138">
                  <c:v>-5.1880722073191805</c:v>
                </c:pt>
                <c:pt idx="139">
                  <c:v>-4.7345217005829046</c:v>
                </c:pt>
                <c:pt idx="140">
                  <c:v>-4.3439684545413355</c:v>
                </c:pt>
                <c:pt idx="141">
                  <c:v>-4.0038416594686979</c:v>
                </c:pt>
                <c:pt idx="142">
                  <c:v>-3.7047242856839784</c:v>
                </c:pt>
                <c:pt idx="143">
                  <c:v>-3.439422280759723</c:v>
                </c:pt>
                <c:pt idx="144">
                  <c:v>-3.2023450398867377</c:v>
                </c:pt>
                <c:pt idx="145">
                  <c:v>-2.9890821194435899</c:v>
                </c:pt>
                <c:pt idx="146">
                  <c:v>-2.7961073092488569</c:v>
                </c:pt>
                <c:pt idx="147">
                  <c:v>-2.6205674931738043</c:v>
                </c:pt>
                <c:pt idx="148">
                  <c:v>-2.4601292487153152</c:v>
                </c:pt>
                <c:pt idx="149">
                  <c:v>-2.3128655683374486</c:v>
                </c:pt>
                <c:pt idx="150">
                  <c:v>-2.1771709719758658</c:v>
                </c:pt>
                <c:pt idx="151">
                  <c:v>-2.0516970426001935</c:v>
                </c:pt>
                <c:pt idx="152">
                  <c:v>-1.9353028739232683</c:v>
                </c:pt>
                <c:pt idx="153">
                  <c:v>-1.8270165557174294</c:v>
                </c:pt>
                <c:pt idx="154">
                  <c:v>-1.726004931504084</c:v>
                </c:pt>
                <c:pt idx="155">
                  <c:v>-1.6315496277341843</c:v>
                </c:pt>
                <c:pt idx="156">
                  <c:v>-1.5430278881800268</c:v>
                </c:pt>
                <c:pt idx="157">
                  <c:v>-1.4598971263649525</c:v>
                </c:pt>
                <c:pt idx="158">
                  <c:v>-1.3816823811462242</c:v>
                </c:pt>
                <c:pt idx="159">
                  <c:v>-1.3079660584655868</c:v>
                </c:pt>
                <c:pt idx="160">
                  <c:v>-1.2383794877054575</c:v>
                </c:pt>
                <c:pt idx="161">
                  <c:v>-1.1725959290567607</c:v>
                </c:pt>
                <c:pt idx="162">
                  <c:v>-1.1103247492368795</c:v>
                </c:pt>
                <c:pt idx="163">
                  <c:v>-1.0513065441107294</c:v>
                </c:pt>
                <c:pt idx="164">
                  <c:v>-0.99530903346365474</c:v>
                </c:pt>
                <c:pt idx="165">
                  <c:v>-0.94212358907715898</c:v>
                </c:pt>
                <c:pt idx="166">
                  <c:v>-0.8915622850719177</c:v>
                </c:pt>
                <c:pt idx="167">
                  <c:v>-0.84345538118157759</c:v>
                </c:pt>
                <c:pt idx="168">
                  <c:v>-0.79764916666366059</c:v>
                </c:pt>
                <c:pt idx="169">
                  <c:v>-0.75400410602470846</c:v>
                </c:pt>
                <c:pt idx="170">
                  <c:v>-0.71239323844866065</c:v>
                </c:pt>
                <c:pt idx="171">
                  <c:v>-0.6727007913838996</c:v>
                </c:pt>
                <c:pt idx="172">
                  <c:v>-0.63482097563288553</c:v>
                </c:pt>
                <c:pt idx="173">
                  <c:v>-0.59865693485563098</c:v>
                </c:pt>
                <c:pt idx="174">
                  <c:v>-0.56411982692088647</c:v>
                </c:pt>
                <c:pt idx="175">
                  <c:v>-0.53112801822929945</c:v>
                </c:pt>
                <c:pt idx="176">
                  <c:v>-0.49960637515827983</c:v>
                </c:pt>
                <c:pt idx="177">
                  <c:v>-0.46948563926945636</c:v>
                </c:pt>
                <c:pt idx="178">
                  <c:v>-0.44070187497839569</c:v>
                </c:pt>
                <c:pt idx="179">
                  <c:v>-0.41319598009570963</c:v>
                </c:pt>
                <c:pt idx="180">
                  <c:v>-0.38691325107230695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E-4337-BDEB-03C4C2C09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410048"/>
        <c:axId val="1489399008"/>
      </c:lineChart>
      <c:catAx>
        <c:axId val="14894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399008"/>
        <c:crosses val="autoZero"/>
        <c:auto val="1"/>
        <c:lblAlgn val="ctr"/>
        <c:lblOffset val="100"/>
        <c:noMultiLvlLbl val="0"/>
      </c:catAx>
      <c:valAx>
        <c:axId val="14893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1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Лб6!$C$26:$C$206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Лб6!$N$26:$N$206</c:f>
              <c:numCache>
                <c:formatCode>0.00</c:formatCode>
                <c:ptCount val="181"/>
                <c:pt idx="0">
                  <c:v>1.0139473205192042</c:v>
                </c:pt>
                <c:pt idx="1">
                  <c:v>1.0133498647472432</c:v>
                </c:pt>
                <c:pt idx="2">
                  <c:v>1.0127930573849997</c:v>
                </c:pt>
                <c:pt idx="3">
                  <c:v>1.0122735953661601</c:v>
                </c:pt>
                <c:pt idx="4">
                  <c:v>1.0117885396390736</c:v>
                </c:pt>
                <c:pt idx="5">
                  <c:v>1.0113352670170335</c:v>
                </c:pt>
                <c:pt idx="6">
                  <c:v>1.0109114294939163</c:v>
                </c:pt>
                <c:pt idx="7">
                  <c:v>1.0105149197095846</c:v>
                </c:pt>
                <c:pt idx="8">
                  <c:v>1.0101438415079749</c:v>
                </c:pt>
                <c:pt idx="9">
                  <c:v>1.0097964847334793</c:v>
                </c:pt>
                <c:pt idx="10">
                  <c:v>1.0094713035712639</c:v>
                </c:pt>
                <c:pt idx="11">
                  <c:v>1.0091668978642163</c:v>
                </c:pt>
                <c:pt idx="12">
                  <c:v>1.0088819969407306</c:v>
                </c:pt>
                <c:pt idx="13">
                  <c:v>1.0086154455690381</c:v>
                </c:pt>
                <c:pt idx="14">
                  <c:v>1.0083661917196194</c:v>
                </c:pt>
                <c:pt idx="15">
                  <c:v>1.008133275870629</c:v>
                </c:pt>
                <c:pt idx="16">
                  <c:v>1.0079158216348016</c:v>
                </c:pt>
                <c:pt idx="17">
                  <c:v>1.0077130275219734</c:v>
                </c:pt>
                <c:pt idx="18">
                  <c:v>1.0075241596806708</c:v>
                </c:pt>
                <c:pt idx="19">
                  <c:v>1.0073485454864606</c:v>
                </c:pt>
                <c:pt idx="20">
                  <c:v>1.0071855678648438</c:v>
                </c:pt>
                <c:pt idx="21">
                  <c:v>1.0070346602531983</c:v>
                </c:pt>
                <c:pt idx="22">
                  <c:v>1.0068953021202662</c:v>
                </c:pt>
                <c:pt idx="23">
                  <c:v>1.0067670149733892</c:v>
                </c:pt>
                <c:pt idx="24">
                  <c:v>1.0066493587935796</c:v>
                </c:pt>
                <c:pt idx="25">
                  <c:v>1.0065419288468154</c:v>
                </c:pt>
                <c:pt idx="26">
                  <c:v>1.0064443528270297</c:v>
                </c:pt>
                <c:pt idx="27">
                  <c:v>1.0063562882922388</c:v>
                </c:pt>
                <c:pt idx="28">
                  <c:v>1.006277420360365</c:v>
                </c:pt>
                <c:pt idx="29">
                  <c:v>1.0062074596356814</c:v>
                </c:pt>
                <c:pt idx="30">
                  <c:v>1.0061461403405367</c:v>
                </c:pt>
                <c:pt idx="31">
                  <c:v>1.0060932186302447</c:v>
                </c:pt>
                <c:pt idx="32">
                  <c:v>1.006048471071785</c:v>
                </c:pt>
                <c:pt idx="33">
                  <c:v>1.006011693269371</c:v>
                </c:pt>
                <c:pt idx="34">
                  <c:v>1.0059826986219995</c:v>
                </c:pt>
                <c:pt idx="35">
                  <c:v>1.0059613171999202</c:v>
                </c:pt>
                <c:pt idx="36">
                  <c:v>1.0059473947285207</c:v>
                </c:pt>
                <c:pt idx="37">
                  <c:v>1.0059407916695078</c:v>
                </c:pt>
                <c:pt idx="38">
                  <c:v>1.0059413823904615</c:v>
                </c:pt>
                <c:pt idx="39">
                  <c:v>1.0059490544149088</c:v>
                </c:pt>
                <c:pt idx="40">
                  <c:v>1.0059637077459795</c:v>
                </c:pt>
                <c:pt idx="41">
                  <c:v>1.0059852542575551</c:v>
                </c:pt>
                <c:pt idx="42">
                  <c:v>1.0060136171475345</c:v>
                </c:pt>
                <c:pt idx="43">
                  <c:v>1.006048730448506</c:v>
                </c:pt>
                <c:pt idx="44">
                  <c:v>1.0060905385916965</c:v>
                </c:pt>
                <c:pt idx="45">
                  <c:v>1.0061389960205864</c:v>
                </c:pt>
                <c:pt idx="46">
                  <c:v>1.0061940668510685</c:v>
                </c:pt>
                <c:pt idx="47">
                  <c:v>1.0062557245754431</c:v>
                </c:pt>
                <c:pt idx="48">
                  <c:v>1.0063239518079425</c:v>
                </c:pt>
                <c:pt idx="49">
                  <c:v>1.0063987400698386</c:v>
                </c:pt>
                <c:pt idx="50">
                  <c:v>1.0064800896125174</c:v>
                </c:pt>
                <c:pt idx="51">
                  <c:v>1.0065680092772207</c:v>
                </c:pt>
                <c:pt idx="52">
                  <c:v>1.0066625163904381</c:v>
                </c:pt>
                <c:pt idx="53">
                  <c:v>1.0067636366942212</c:v>
                </c:pt>
                <c:pt idx="54">
                  <c:v>1.0068714043109452</c:v>
                </c:pt>
                <c:pt idx="55">
                  <c:v>1.0069858617423078</c:v>
                </c:pt>
                <c:pt idx="56">
                  <c:v>1.0071070599025986</c:v>
                </c:pt>
                <c:pt idx="57">
                  <c:v>1.0072350581865244</c:v>
                </c:pt>
                <c:pt idx="58">
                  <c:v>1.0073699245721182</c:v>
                </c:pt>
                <c:pt idx="59">
                  <c:v>1.0075117357595029</c:v>
                </c:pt>
                <c:pt idx="60">
                  <c:v>1.0076605773465461</c:v>
                </c:pt>
                <c:pt idx="61">
                  <c:v>1.0078165440426858</c:v>
                </c:pt>
                <c:pt idx="62">
                  <c:v>1.0079797399224839</c:v>
                </c:pt>
                <c:pt idx="63">
                  <c:v>1.0081502787207515</c:v>
                </c:pt>
                <c:pt idx="64">
                  <c:v>1.0083282841713745</c:v>
                </c:pt>
                <c:pt idx="65">
                  <c:v>1.0085138903922981</c:v>
                </c:pt>
                <c:pt idx="66">
                  <c:v>1.0087072423194638</c:v>
                </c:pt>
                <c:pt idx="67">
                  <c:v>1.0089084961928623</c:v>
                </c:pt>
                <c:pt idx="68">
                  <c:v>1.0091178200982607</c:v>
                </c:pt>
                <c:pt idx="69">
                  <c:v>1.0093353945686139</c:v>
                </c:pt>
                <c:pt idx="70">
                  <c:v>1.0095614132496282</c:v>
                </c:pt>
                <c:pt idx="71">
                  <c:v>1.0097960836345001</c:v>
                </c:pt>
                <c:pt idx="72">
                  <c:v>1.0100396278734192</c:v>
                </c:pt>
                <c:pt idx="73">
                  <c:v>1.0102922836640902</c:v>
                </c:pt>
                <c:pt idx="74">
                  <c:v>1.0105543052302566</c:v>
                </c:pt>
                <c:pt idx="75">
                  <c:v>1.0108259643960207</c:v>
                </c:pt>
                <c:pt idx="76">
                  <c:v>1.0111075517646748</c:v>
                </c:pt>
                <c:pt idx="77">
                  <c:v>1.0113993780117945</c:v>
                </c:pt>
                <c:pt idx="78">
                  <c:v>1.0117017753035071</c:v>
                </c:pt>
                <c:pt idx="79">
                  <c:v>1.0120150988521714</c:v>
                </c:pt>
                <c:pt idx="80">
                  <c:v>1.0123397286232085</c:v>
                </c:pt>
                <c:pt idx="81">
                  <c:v>1.0126760712085225</c:v>
                </c:pt>
                <c:pt idx="82">
                  <c:v>1.0130245618839033</c:v>
                </c:pt>
                <c:pt idx="83">
                  <c:v>1.0133856668700221</c:v>
                </c:pt>
                <c:pt idx="84">
                  <c:v>1.0137598858191781</c:v>
                </c:pt>
                <c:pt idx="85">
                  <c:v>1.0141477545528823</c:v>
                </c:pt>
                <c:pt idx="86">
                  <c:v>1.0145498480787298</c:v>
                </c:pt>
                <c:pt idx="87">
                  <c:v>1.0149667839188781</c:v>
                </c:pt>
                <c:pt idx="88">
                  <c:v>1.0153992257869593</c:v>
                </c:pt>
                <c:pt idx="89">
                  <c:v>1.0158478876554251</c:v>
                </c:pt>
                <c:pt idx="90">
                  <c:v>1.0163135382613917</c:v>
                </c:pt>
                <c:pt idx="91">
                  <c:v>1.0170842933246951</c:v>
                </c:pt>
                <c:pt idx="92">
                  <c:v>1.0179084956910647</c:v>
                </c:pt>
                <c:pt idx="93">
                  <c:v>1.018791002717349</c:v>
                </c:pt>
                <c:pt idx="94">
                  <c:v>1.0197373030572814</c:v>
                </c:pt>
                <c:pt idx="95">
                  <c:v>1.0207536215695641</c:v>
                </c:pt>
                <c:pt idx="96">
                  <c:v>1.0218470459346747</c:v>
                </c:pt>
                <c:pt idx="97">
                  <c:v>1.0230256804034685</c:v>
                </c:pt>
                <c:pt idx="98">
                  <c:v>1.0242988337066474</c:v>
                </c:pt>
                <c:pt idx="99">
                  <c:v>1.0256772503156042</c:v>
                </c:pt>
                <c:pt idx="100">
                  <c:v>1.0271733971842982</c:v>
                </c:pt>
                <c:pt idx="101">
                  <c:v>1.0288018221423358</c:v>
                </c:pt>
                <c:pt idx="102">
                  <c:v>1.0305796057298895</c:v>
                </c:pt>
                <c:pt idx="103">
                  <c:v>1.0325269361831835</c:v>
                </c:pt>
                <c:pt idx="104">
                  <c:v>1.0346678485881471</c:v>
                </c:pt>
                <c:pt idx="105">
                  <c:v>1.0370311856136087</c:v>
                </c:pt>
                <c:pt idx="106">
                  <c:v>1.0396518613879568</c:v>
                </c:pt>
                <c:pt idx="107">
                  <c:v>1.0425725463011992</c:v>
                </c:pt>
                <c:pt idx="108">
                  <c:v>1.0458459458881408</c:v>
                </c:pt>
                <c:pt idx="109">
                  <c:v>1.0495379334384729</c:v>
                </c:pt>
                <c:pt idx="110">
                  <c:v>1.0537319343073368</c:v>
                </c:pt>
                <c:pt idx="111">
                  <c:v>1.0585351870495783</c:v>
                </c:pt>
                <c:pt idx="112">
                  <c:v>1.0640878907115816</c:v>
                </c:pt>
                <c:pt idx="113">
                  <c:v>1.0705769195931045</c:v>
                </c:pt>
                <c:pt idx="114">
                  <c:v>1.0782570077592279</c:v>
                </c:pt>
                <c:pt idx="115">
                  <c:v>1.0874846236368649</c:v>
                </c:pt>
                <c:pt idx="116">
                  <c:v>1.0987743869578661</c:v>
                </c:pt>
                <c:pt idx="117">
                  <c:v>1.1128977125855504</c:v>
                </c:pt>
                <c:pt idx="118">
                  <c:v>1.1310658102310618</c:v>
                </c:pt>
                <c:pt idx="119">
                  <c:v>1.1552951892351475</c:v>
                </c:pt>
                <c:pt idx="120">
                  <c:v>1.1892103471540012</c:v>
                </c:pt>
                <c:pt idx="121">
                  <c:v>1.2400456158721564</c:v>
                </c:pt>
                <c:pt idx="122">
                  <c:v>1.3246291134115196</c:v>
                </c:pt>
                <c:pt idx="123">
                  <c:v>1.493173756013598</c:v>
                </c:pt>
                <c:pt idx="124">
                  <c:v>1.9935300586877343</c:v>
                </c:pt>
                <c:pt idx="125">
                  <c:v>64.035367060178032</c:v>
                </c:pt>
                <c:pt idx="126">
                  <c:v>-5.7877753913417269E-2</c:v>
                </c:pt>
                <c:pt idx="127">
                  <c:v>0.46750192895396159</c:v>
                </c:pt>
                <c:pt idx="128">
                  <c:v>0.64068253626628036</c:v>
                </c:pt>
                <c:pt idx="129">
                  <c:v>0.72689219771308566</c:v>
                </c:pt>
                <c:pt idx="130">
                  <c:v>0.77848414730863236</c:v>
                </c:pt>
                <c:pt idx="131">
                  <c:v>0.81281459816183355</c:v>
                </c:pt>
                <c:pt idx="132">
                  <c:v>0.83729882589536631</c:v>
                </c:pt>
                <c:pt idx="133">
                  <c:v>0.85563691053474067</c:v>
                </c:pt>
                <c:pt idx="134">
                  <c:v>0.86988147043100483</c:v>
                </c:pt>
                <c:pt idx="135">
                  <c:v>0.88126273492675922</c:v>
                </c:pt>
                <c:pt idx="136">
                  <c:v>0.89056291104811747</c:v>
                </c:pt>
                <c:pt idx="137">
                  <c:v>0.8983031128285861</c:v>
                </c:pt>
                <c:pt idx="138">
                  <c:v>0.90484390749488219</c:v>
                </c:pt>
                <c:pt idx="139">
                  <c:v>0.91044272031437112</c:v>
                </c:pt>
                <c:pt idx="140">
                  <c:v>0.9152882525798407</c:v>
                </c:pt>
                <c:pt idx="141">
                  <c:v>0.91952197971636218</c:v>
                </c:pt>
                <c:pt idx="142">
                  <c:v>0.92325205455413339</c:v>
                </c:pt>
                <c:pt idx="143">
                  <c:v>0.92656257198479408</c:v>
                </c:pt>
                <c:pt idx="144">
                  <c:v>0.92951990542926177</c:v>
                </c:pt>
                <c:pt idx="145">
                  <c:v>0.93217714081711212</c:v>
                </c:pt>
                <c:pt idx="146">
                  <c:v>0.93457724273184462</c:v>
                </c:pt>
                <c:pt idx="147">
                  <c:v>0.9367553564222233</c:v>
                </c:pt>
                <c:pt idx="148">
                  <c:v>0.9387405088630848</c:v>
                </c:pt>
                <c:pt idx="149">
                  <c:v>0.94055688426170969</c:v>
                </c:pt>
                <c:pt idx="150">
                  <c:v>0.9422247932425607</c:v>
                </c:pt>
                <c:pt idx="151">
                  <c:v>0.94376141823321202</c:v>
                </c:pt>
                <c:pt idx="152">
                  <c:v>0.94518139310835003</c:v>
                </c:pt>
                <c:pt idx="153">
                  <c:v>0.94649725855139466</c:v>
                </c:pt>
                <c:pt idx="154">
                  <c:v>0.94771982314976111</c:v>
                </c:pt>
                <c:pt idx="155">
                  <c:v>0.94885845223115883</c:v>
                </c:pt>
                <c:pt idx="156">
                  <c:v>0.94992130076601877</c:v>
                </c:pt>
                <c:pt idx="157">
                  <c:v>0.95091550257778223</c:v>
                </c:pt>
                <c:pt idx="158">
                  <c:v>0.95184732513363712</c:v>
                </c:pt>
                <c:pt idx="159">
                  <c:v>0.95272229700544264</c:v>
                </c:pt>
                <c:pt idx="160">
                  <c:v>0.95354531346932825</c:v>
                </c:pt>
                <c:pt idx="161">
                  <c:v>0.95432072449667726</c:v>
                </c:pt>
                <c:pt idx="162">
                  <c:v>0.95505240846928796</c:v>
                </c:pt>
                <c:pt idx="163">
                  <c:v>0.9557438342495812</c:v>
                </c:pt>
                <c:pt idx="164">
                  <c:v>0.95639811369680716</c:v>
                </c:pt>
                <c:pt idx="165">
                  <c:v>0.95701804630186094</c:v>
                </c:pt>
                <c:pt idx="166">
                  <c:v>0.95760615728681464</c:v>
                </c:pt>
                <c:pt idx="167">
                  <c:v>0.95816473025877102</c:v>
                </c:pt>
                <c:pt idx="168">
                  <c:v>0.95869583530485125</c:v>
                </c:pt>
                <c:pt idx="169">
                  <c:v>0.95920135325382794</c:v>
                </c:pt>
                <c:pt idx="170">
                  <c:v>0.95968299670088797</c:v>
                </c:pt>
                <c:pt idx="171">
                  <c:v>0.96014232828823476</c:v>
                </c:pt>
                <c:pt idx="172">
                  <c:v>0.96058077665034269</c:v>
                </c:pt>
                <c:pt idx="173">
                  <c:v>0.96099965036451829</c:v>
                </c:pt>
                <c:pt idx="174">
                  <c:v>0.96140015019178571</c:v>
                </c:pt>
                <c:pt idx="175">
                  <c:v>0.96178337984749429</c:v>
                </c:pt>
                <c:pt idx="176">
                  <c:v>0.96215035550347749</c:v>
                </c:pt>
                <c:pt idx="177">
                  <c:v>0.96250201419254033</c:v>
                </c:pt>
                <c:pt idx="178">
                  <c:v>0.96283922126025057</c:v>
                </c:pt>
                <c:pt idx="179">
                  <c:v>0.96316277698753716</c:v>
                </c:pt>
                <c:pt idx="180">
                  <c:v>0.96347342248962153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D-4493-BE34-B36B0992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02368"/>
        <c:axId val="1765805248"/>
      </c:lineChart>
      <c:catAx>
        <c:axId val="17658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05248"/>
        <c:crosses val="autoZero"/>
        <c:auto val="1"/>
        <c:lblAlgn val="ctr"/>
        <c:lblOffset val="100"/>
        <c:noMultiLvlLbl val="0"/>
      </c:catAx>
      <c:valAx>
        <c:axId val="176580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0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dV</a:t>
            </a:r>
            <a:endParaRPr lang="ru-RU"/>
          </a:p>
        </c:rich>
      </c:tx>
      <c:layout>
        <c:manualLayout>
          <c:xMode val="edge"/>
          <c:yMode val="edge"/>
          <c:x val="0.2983471128608924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'Лб 7'!$D$15:$D$20</c:f>
              <c:numCache>
                <c:formatCode>General</c:formatCode>
                <c:ptCount val="6"/>
                <c:pt idx="0">
                  <c:v>50</c:v>
                </c:pt>
                <c:pt idx="1">
                  <c:v>54.083269131959838</c:v>
                </c:pt>
                <c:pt idx="2">
                  <c:v>64.031242374328485</c:v>
                </c:pt>
                <c:pt idx="3">
                  <c:v>72.111025509279784</c:v>
                </c:pt>
                <c:pt idx="4">
                  <c:v>75</c:v>
                </c:pt>
                <c:pt idx="5">
                  <c:v>108.16653826391968</c:v>
                </c:pt>
              </c:numCache>
            </c:numRef>
          </c:xVal>
          <c:yVal>
            <c:numRef>
              <c:f>'Лб 7'!$I$15:$I$20</c:f>
              <c:numCache>
                <c:formatCode>0.00000</c:formatCode>
                <c:ptCount val="6"/>
                <c:pt idx="0">
                  <c:v>3.8526472074695839E-5</c:v>
                </c:pt>
                <c:pt idx="1">
                  <c:v>6.1798711801042128E-3</c:v>
                </c:pt>
                <c:pt idx="2">
                  <c:v>8.7703834501045019E-3</c:v>
                </c:pt>
                <c:pt idx="3">
                  <c:v>1.2697934311072911E-2</c:v>
                </c:pt>
                <c:pt idx="4">
                  <c:v>1.2697934311072911E-2</c:v>
                </c:pt>
                <c:pt idx="5">
                  <c:v>1.9357694466628161E-2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D-4FF4-9745-EF9C319F2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832064"/>
        <c:axId val="487833504"/>
      </c:scatterChart>
      <c:valAx>
        <c:axId val="48783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3504"/>
        <c:crosses val="autoZero"/>
        <c:crossBetween val="midCat"/>
      </c:valAx>
      <c:valAx>
        <c:axId val="4878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3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e2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ЛБ8!$P$6:$P$186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xVal>
          <c:yVal>
            <c:numRef>
              <c:f>ЛБ8!$T$6:$T$186</c:f>
              <c:numCache>
                <c:formatCode>General</c:formatCode>
                <c:ptCount val="181"/>
                <c:pt idx="0">
                  <c:v>6.85899328</c:v>
                </c:pt>
                <c:pt idx="1">
                  <c:v>6.859128439</c:v>
                </c:pt>
                <c:pt idx="2">
                  <c:v>6.8595319909999999</c:v>
                </c:pt>
                <c:pt idx="3">
                  <c:v>6.8601981649999999</c:v>
                </c:pt>
                <c:pt idx="4">
                  <c:v>6.8611173409999999</c:v>
                </c:pt>
                <c:pt idx="5">
                  <c:v>6.8622760380000001</c:v>
                </c:pt>
                <c:pt idx="6">
                  <c:v>6.8636569090000004</c:v>
                </c:pt>
                <c:pt idx="7">
                  <c:v>6.8652387319999999</c:v>
                </c:pt>
                <c:pt idx="8">
                  <c:v>6.8669963909999998</c:v>
                </c:pt>
                <c:pt idx="9">
                  <c:v>6.868900869</c:v>
                </c:pt>
                <c:pt idx="10">
                  <c:v>6.8709192229999996</c:v>
                </c:pt>
                <c:pt idx="11">
                  <c:v>6.8730145770000002</c:v>
                </c:pt>
                <c:pt idx="12">
                  <c:v>6.8751460959999999</c:v>
                </c:pt>
                <c:pt idx="13">
                  <c:v>6.8772689720000004</c:v>
                </c:pt>
                <c:pt idx="14">
                  <c:v>6.8793344059999999</c:v>
                </c:pt>
                <c:pt idx="15">
                  <c:v>6.8812895909999998</c:v>
                </c:pt>
                <c:pt idx="16">
                  <c:v>6.8830776980000001</c:v>
                </c:pt>
                <c:pt idx="17">
                  <c:v>6.884637863</c:v>
                </c:pt>
                <c:pt idx="18">
                  <c:v>6.8859051779999998</c:v>
                </c:pt>
                <c:pt idx="19">
                  <c:v>6.8868106820000001</c:v>
                </c:pt>
                <c:pt idx="20">
                  <c:v>6.8872813669999999</c:v>
                </c:pt>
                <c:pt idx="21">
                  <c:v>6.8872401740000004</c:v>
                </c:pt>
                <c:pt idx="22">
                  <c:v>6.8866060119999997</c:v>
                </c:pt>
                <c:pt idx="23">
                  <c:v>6.8852937699999996</c:v>
                </c:pt>
                <c:pt idx="24">
                  <c:v>6.8832143510000003</c:v>
                </c:pt>
                <c:pt idx="25">
                  <c:v>6.8802747039999996</c:v>
                </c:pt>
                <c:pt idx="26">
                  <c:v>6.876377873</c:v>
                </c:pt>
                <c:pt idx="27">
                  <c:v>6.8714230599999997</c:v>
                </c:pt>
                <c:pt idx="28">
                  <c:v>6.8653056970000002</c:v>
                </c:pt>
                <c:pt idx="29">
                  <c:v>6.8579175299999999</c:v>
                </c:pt>
                <c:pt idx="30">
                  <c:v>6.8491467310000003</c:v>
                </c:pt>
                <c:pt idx="31">
                  <c:v>6.8388780130000004</c:v>
                </c:pt>
                <c:pt idx="32">
                  <c:v>6.8269927719999997</c:v>
                </c:pt>
                <c:pt idx="33">
                  <c:v>6.8133692449999996</c:v>
                </c:pt>
                <c:pt idx="34">
                  <c:v>6.7978826940000001</c:v>
                </c:pt>
                <c:pt idx="35">
                  <c:v>6.7804056030000002</c:v>
                </c:pt>
                <c:pt idx="36">
                  <c:v>6.7608079109999997</c:v>
                </c:pt>
                <c:pt idx="37">
                  <c:v>6.738957256</c:v>
                </c:pt>
                <c:pt idx="38">
                  <c:v>6.7147192579999997</c:v>
                </c:pt>
                <c:pt idx="39">
                  <c:v>6.6879578149999999</c:v>
                </c:pt>
                <c:pt idx="40">
                  <c:v>6.6585354429999999</c:v>
                </c:pt>
                <c:pt idx="41">
                  <c:v>6.6263136239999998</c:v>
                </c:pt>
                <c:pt idx="42">
                  <c:v>6.5911532040000003</c:v>
                </c:pt>
                <c:pt idx="43">
                  <c:v>6.552914801</c:v>
                </c:pt>
                <c:pt idx="44">
                  <c:v>6.5114592560000002</c:v>
                </c:pt>
                <c:pt idx="45">
                  <c:v>6.4666481100000004</c:v>
                </c:pt>
                <c:pt idx="46">
                  <c:v>6.4183441009999997</c:v>
                </c:pt>
                <c:pt idx="47">
                  <c:v>6.3664117039999999</c:v>
                </c:pt>
                <c:pt idx="48">
                  <c:v>6.3107176850000002</c:v>
                </c:pt>
                <c:pt idx="49">
                  <c:v>6.2511316939999997</c:v>
                </c:pt>
                <c:pt idx="50">
                  <c:v>6.1875268700000001</c:v>
                </c:pt>
                <c:pt idx="51">
                  <c:v>6.1197804769999999</c:v>
                </c:pt>
                <c:pt idx="52">
                  <c:v>6.0477745619999999</c:v>
                </c:pt>
                <c:pt idx="53">
                  <c:v>5.9713966220000003</c:v>
                </c:pt>
                <c:pt idx="54">
                  <c:v>5.8905402980000003</c:v>
                </c:pt>
                <c:pt idx="55">
                  <c:v>5.8051060679999997</c:v>
                </c:pt>
                <c:pt idx="56">
                  <c:v>5.7150019619999997</c:v>
                </c:pt>
                <c:pt idx="57">
                  <c:v>5.6201442669999997</c:v>
                </c:pt>
                <c:pt idx="58">
                  <c:v>5.5204582389999999</c:v>
                </c:pt>
                <c:pt idx="59">
                  <c:v>5.4158788109999998</c:v>
                </c:pt>
                <c:pt idx="60">
                  <c:v>5.3063512819999996</c:v>
                </c:pt>
                <c:pt idx="61">
                  <c:v>5.1918319979999996</c:v>
                </c:pt>
                <c:pt idx="62">
                  <c:v>5.072289005</c:v>
                </c:pt>
                <c:pt idx="63">
                  <c:v>4.9477026789999998</c:v>
                </c:pt>
                <c:pt idx="64">
                  <c:v>4.8180663170000004</c:v>
                </c:pt>
                <c:pt idx="65">
                  <c:v>4.6833866879999997</c:v>
                </c:pt>
                <c:pt idx="66">
                  <c:v>4.5436845410000002</c:v>
                </c:pt>
                <c:pt idx="67">
                  <c:v>4.3989950579999997</c:v>
                </c:pt>
                <c:pt idx="68">
                  <c:v>4.2493682460000004</c:v>
                </c:pt>
                <c:pt idx="69">
                  <c:v>4.0948692659999999</c:v>
                </c:pt>
                <c:pt idx="70">
                  <c:v>3.9355786909999999</c:v>
                </c:pt>
                <c:pt idx="71">
                  <c:v>3.7715926880000001</c:v>
                </c:pt>
                <c:pt idx="72">
                  <c:v>3.6030231179999999</c:v>
                </c:pt>
                <c:pt idx="73">
                  <c:v>3.429997556</c:v>
                </c:pt>
                <c:pt idx="74">
                  <c:v>3.2526592120000002</c:v>
                </c:pt>
                <c:pt idx="75">
                  <c:v>3.0711667729999998</c:v>
                </c:pt>
                <c:pt idx="76">
                  <c:v>2.8856941379999999</c:v>
                </c:pt>
                <c:pt idx="77">
                  <c:v>2.6964300730000001</c:v>
                </c:pt>
                <c:pt idx="78">
                  <c:v>2.5035777509999999</c:v>
                </c:pt>
                <c:pt idx="79">
                  <c:v>2.3073542159999998</c:v>
                </c:pt>
                <c:pt idx="80">
                  <c:v>2.1079897390000002</c:v>
                </c:pt>
                <c:pt idx="81">
                  <c:v>1.905727087</c:v>
                </c:pt>
                <c:pt idx="82">
                  <c:v>1.700820708</c:v>
                </c:pt>
                <c:pt idx="83">
                  <c:v>1.4935358219999999</c:v>
                </c:pt>
                <c:pt idx="84">
                  <c:v>1.284147444</c:v>
                </c:pt>
                <c:pt idx="85">
                  <c:v>1.0729393270000001</c:v>
                </c:pt>
                <c:pt idx="86">
                  <c:v>0.86020284199999997</c:v>
                </c:pt>
                <c:pt idx="87">
                  <c:v>0.64623580000000003</c:v>
                </c:pt>
                <c:pt idx="88">
                  <c:v>0.43134122400000002</c:v>
                </c:pt>
                <c:pt idx="89">
                  <c:v>0.215826085</c:v>
                </c:pt>
                <c:pt idx="90">
                  <c:v>0</c:v>
                </c:pt>
                <c:pt idx="91">
                  <c:v>-0.215826085</c:v>
                </c:pt>
                <c:pt idx="92">
                  <c:v>-0.43134122400000002</c:v>
                </c:pt>
                <c:pt idx="93">
                  <c:v>-0.64623580000000003</c:v>
                </c:pt>
                <c:pt idx="94">
                  <c:v>-0.86020284199999997</c:v>
                </c:pt>
                <c:pt idx="95">
                  <c:v>-1.0729393270000001</c:v>
                </c:pt>
                <c:pt idx="96">
                  <c:v>-1.284147444</c:v>
                </c:pt>
                <c:pt idx="97">
                  <c:v>-1.4935358219999999</c:v>
                </c:pt>
                <c:pt idx="98">
                  <c:v>-1.700820708</c:v>
                </c:pt>
                <c:pt idx="99">
                  <c:v>-1.905727087</c:v>
                </c:pt>
                <c:pt idx="100">
                  <c:v>-2.1079897390000002</c:v>
                </c:pt>
                <c:pt idx="101">
                  <c:v>-2.3073542159999998</c:v>
                </c:pt>
                <c:pt idx="102">
                  <c:v>-2.5035777509999999</c:v>
                </c:pt>
                <c:pt idx="103">
                  <c:v>-2.6964300730000001</c:v>
                </c:pt>
                <c:pt idx="104">
                  <c:v>-2.8856941379999999</c:v>
                </c:pt>
                <c:pt idx="105">
                  <c:v>-3.0711667729999998</c:v>
                </c:pt>
                <c:pt idx="106">
                  <c:v>-3.2526592120000002</c:v>
                </c:pt>
                <c:pt idx="107">
                  <c:v>-3.429997556</c:v>
                </c:pt>
                <c:pt idx="108">
                  <c:v>-3.6030231179999999</c:v>
                </c:pt>
                <c:pt idx="109">
                  <c:v>-3.7715926880000001</c:v>
                </c:pt>
                <c:pt idx="110">
                  <c:v>-3.9355786909999999</c:v>
                </c:pt>
                <c:pt idx="111">
                  <c:v>-4.0948692659999999</c:v>
                </c:pt>
                <c:pt idx="112">
                  <c:v>-4.2493682460000004</c:v>
                </c:pt>
                <c:pt idx="113">
                  <c:v>-4.3989950579999997</c:v>
                </c:pt>
                <c:pt idx="114">
                  <c:v>-4.5436845410000002</c:v>
                </c:pt>
                <c:pt idx="115">
                  <c:v>-4.6833866879999997</c:v>
                </c:pt>
                <c:pt idx="116">
                  <c:v>-4.8180663170000004</c:v>
                </c:pt>
                <c:pt idx="117">
                  <c:v>-4.9477026789999998</c:v>
                </c:pt>
                <c:pt idx="118">
                  <c:v>-5.072289005</c:v>
                </c:pt>
                <c:pt idx="119">
                  <c:v>-5.1918319979999996</c:v>
                </c:pt>
                <c:pt idx="120">
                  <c:v>-5.3063512819999996</c:v>
                </c:pt>
                <c:pt idx="121">
                  <c:v>-5.4158788109999998</c:v>
                </c:pt>
                <c:pt idx="122">
                  <c:v>-5.5204582389999999</c:v>
                </c:pt>
                <c:pt idx="123">
                  <c:v>-5.6201442669999997</c:v>
                </c:pt>
                <c:pt idx="124">
                  <c:v>-5.7150019619999997</c:v>
                </c:pt>
                <c:pt idx="125">
                  <c:v>-5.8051060679999997</c:v>
                </c:pt>
                <c:pt idx="126">
                  <c:v>-5.8905402980000003</c:v>
                </c:pt>
                <c:pt idx="127">
                  <c:v>-5.9713966220000003</c:v>
                </c:pt>
                <c:pt idx="128">
                  <c:v>-6.0477745619999999</c:v>
                </c:pt>
                <c:pt idx="129">
                  <c:v>-6.1197804769999999</c:v>
                </c:pt>
                <c:pt idx="130">
                  <c:v>-6.1875268700000001</c:v>
                </c:pt>
                <c:pt idx="131">
                  <c:v>-6.2511316939999997</c:v>
                </c:pt>
                <c:pt idx="132">
                  <c:v>-6.3107176850000002</c:v>
                </c:pt>
                <c:pt idx="133">
                  <c:v>-6.3664117039999999</c:v>
                </c:pt>
                <c:pt idx="134">
                  <c:v>-6.4183441009999997</c:v>
                </c:pt>
                <c:pt idx="135">
                  <c:v>-6.4666481100000004</c:v>
                </c:pt>
                <c:pt idx="136">
                  <c:v>-6.5114592560000002</c:v>
                </c:pt>
                <c:pt idx="137">
                  <c:v>-6.552914801</c:v>
                </c:pt>
                <c:pt idx="138">
                  <c:v>-6.5911532040000003</c:v>
                </c:pt>
                <c:pt idx="139">
                  <c:v>-6.6263136239999998</c:v>
                </c:pt>
                <c:pt idx="140">
                  <c:v>-6.6585354429999999</c:v>
                </c:pt>
                <c:pt idx="141">
                  <c:v>-6.6879578149999999</c:v>
                </c:pt>
                <c:pt idx="142">
                  <c:v>-6.7147192579999997</c:v>
                </c:pt>
                <c:pt idx="143">
                  <c:v>-6.738957256</c:v>
                </c:pt>
                <c:pt idx="144">
                  <c:v>-6.7608079109999997</c:v>
                </c:pt>
                <c:pt idx="145">
                  <c:v>-6.7804056030000002</c:v>
                </c:pt>
                <c:pt idx="146">
                  <c:v>-6.7978826940000001</c:v>
                </c:pt>
                <c:pt idx="147">
                  <c:v>-6.8133692449999996</c:v>
                </c:pt>
                <c:pt idx="148">
                  <c:v>-6.8269927719999997</c:v>
                </c:pt>
                <c:pt idx="149">
                  <c:v>-6.8388780130000004</c:v>
                </c:pt>
                <c:pt idx="150">
                  <c:v>-6.8491467310000003</c:v>
                </c:pt>
                <c:pt idx="151">
                  <c:v>-6.8579175299999999</c:v>
                </c:pt>
                <c:pt idx="152">
                  <c:v>-6.8653056970000002</c:v>
                </c:pt>
                <c:pt idx="153">
                  <c:v>-6.8714230599999997</c:v>
                </c:pt>
                <c:pt idx="154">
                  <c:v>-6.876377873</c:v>
                </c:pt>
                <c:pt idx="155">
                  <c:v>-6.8802747039999996</c:v>
                </c:pt>
                <c:pt idx="156">
                  <c:v>-6.8832143510000003</c:v>
                </c:pt>
                <c:pt idx="157">
                  <c:v>-6.8852937699999996</c:v>
                </c:pt>
                <c:pt idx="158">
                  <c:v>-6.8866060119999997</c:v>
                </c:pt>
                <c:pt idx="159">
                  <c:v>-6.8872401740000004</c:v>
                </c:pt>
                <c:pt idx="160">
                  <c:v>-6.8872813669999999</c:v>
                </c:pt>
                <c:pt idx="161">
                  <c:v>-6.8868106820000001</c:v>
                </c:pt>
                <c:pt idx="162">
                  <c:v>-6.8859051779999998</c:v>
                </c:pt>
                <c:pt idx="163">
                  <c:v>-6.884637863</c:v>
                </c:pt>
                <c:pt idx="164">
                  <c:v>-6.8830776980000001</c:v>
                </c:pt>
                <c:pt idx="165">
                  <c:v>-6.8812895909999998</c:v>
                </c:pt>
                <c:pt idx="166">
                  <c:v>-6.8793344059999999</c:v>
                </c:pt>
                <c:pt idx="167">
                  <c:v>-6.8772689720000004</c:v>
                </c:pt>
                <c:pt idx="168">
                  <c:v>-6.8751460959999999</c:v>
                </c:pt>
                <c:pt idx="169">
                  <c:v>-6.8730145770000002</c:v>
                </c:pt>
                <c:pt idx="170">
                  <c:v>-6.8709192229999996</c:v>
                </c:pt>
                <c:pt idx="171">
                  <c:v>-6.868900869</c:v>
                </c:pt>
                <c:pt idx="172">
                  <c:v>-6.8669963909999998</c:v>
                </c:pt>
                <c:pt idx="173">
                  <c:v>-6.8652387319999999</c:v>
                </c:pt>
                <c:pt idx="174">
                  <c:v>-6.8636569090000004</c:v>
                </c:pt>
                <c:pt idx="175">
                  <c:v>-6.8622760380000001</c:v>
                </c:pt>
                <c:pt idx="176">
                  <c:v>-6.8611173409999999</c:v>
                </c:pt>
                <c:pt idx="177">
                  <c:v>-6.8601981649999999</c:v>
                </c:pt>
                <c:pt idx="178">
                  <c:v>-6.8595319909999999</c:v>
                </c:pt>
                <c:pt idx="179">
                  <c:v>-6.859128439</c:v>
                </c:pt>
                <c:pt idx="180">
                  <c:v>-6.85899328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30-47AC-96F6-FB3583C40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176527"/>
        <c:axId val="2009177487"/>
      </c:scatterChart>
      <c:valAx>
        <c:axId val="2009176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77487"/>
        <c:crosses val="autoZero"/>
        <c:crossBetween val="midCat"/>
      </c:valAx>
      <c:valAx>
        <c:axId val="20091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76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Мин</a:t>
            </a:r>
            <a:r>
              <a:rPr lang="ru-RU" baseline="0"/>
              <a:t> и макс </a:t>
            </a:r>
            <a:r>
              <a:rPr lang="en-US" baseline="0"/>
              <a:t>l (</a:t>
            </a:r>
            <a:r>
              <a:rPr lang="ru-RU" sz="1400" b="0" i="0" u="none" strike="noStrike" baseline="0">
                <a:effectLst/>
              </a:rPr>
              <a:t>Деформация декеля)</a:t>
            </a:r>
          </a:p>
          <a:p>
            <a:pPr>
              <a:defRPr/>
            </a:pPr>
            <a:r>
              <a:rPr lang="ru-RU" sz="1400" b="0" i="0" u="none" strike="noStrike" baseline="0">
                <a:effectLst/>
              </a:rPr>
              <a:t> </a:t>
            </a:r>
            <a:endParaRPr lang="en-US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4356955380577"/>
          <c:y val="0.30076443569553807"/>
          <c:w val="0.87129396325459318"/>
          <c:h val="0.59211395450568682"/>
        </c:manualLayout>
      </c:layout>
      <c:lineChart>
        <c:grouping val="standard"/>
        <c:varyColors val="0"/>
        <c:ser>
          <c:idx val="0"/>
          <c:order val="0"/>
          <c:tx>
            <c:v>L min см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4'!$D$17:$D$166</c:f>
              <c:numCache>
                <c:formatCode>General</c:formatCode>
                <c:ptCount val="150"/>
                <c:pt idx="0">
                  <c:v>1.4230249470757706E-2</c:v>
                </c:pt>
                <c:pt idx="1">
                  <c:v>1.4230249470757706E-2</c:v>
                </c:pt>
                <c:pt idx="2">
                  <c:v>1.4230249470757706E-2</c:v>
                </c:pt>
                <c:pt idx="3">
                  <c:v>1.4230249470757706E-2</c:v>
                </c:pt>
                <c:pt idx="4">
                  <c:v>1.4230249470757706E-2</c:v>
                </c:pt>
                <c:pt idx="5">
                  <c:v>1.4230249470757706E-2</c:v>
                </c:pt>
                <c:pt idx="6">
                  <c:v>1.4230249470757706E-2</c:v>
                </c:pt>
                <c:pt idx="7">
                  <c:v>1.4230249470757706E-2</c:v>
                </c:pt>
                <c:pt idx="8">
                  <c:v>1.4230249470757706E-2</c:v>
                </c:pt>
                <c:pt idx="9">
                  <c:v>1.4230249470757706E-2</c:v>
                </c:pt>
                <c:pt idx="10">
                  <c:v>1.4230249470757706E-2</c:v>
                </c:pt>
                <c:pt idx="11">
                  <c:v>1.4230249470757706E-2</c:v>
                </c:pt>
                <c:pt idx="12">
                  <c:v>1.4230249470757706E-2</c:v>
                </c:pt>
                <c:pt idx="13">
                  <c:v>1.4230249470757706E-2</c:v>
                </c:pt>
                <c:pt idx="14">
                  <c:v>1.4230249470757706E-2</c:v>
                </c:pt>
                <c:pt idx="15">
                  <c:v>1.4230249470757706E-2</c:v>
                </c:pt>
                <c:pt idx="16">
                  <c:v>1.4230249470757706E-2</c:v>
                </c:pt>
                <c:pt idx="17">
                  <c:v>1.4230249470757706E-2</c:v>
                </c:pt>
                <c:pt idx="18">
                  <c:v>1.4230249470757706E-2</c:v>
                </c:pt>
                <c:pt idx="19">
                  <c:v>1.4230249470757706E-2</c:v>
                </c:pt>
                <c:pt idx="20">
                  <c:v>1.4230249470757706E-2</c:v>
                </c:pt>
                <c:pt idx="21">
                  <c:v>1.4230249470757706E-2</c:v>
                </c:pt>
                <c:pt idx="22">
                  <c:v>1.4230249470757706E-2</c:v>
                </c:pt>
                <c:pt idx="23">
                  <c:v>1.4230249470757706E-2</c:v>
                </c:pt>
                <c:pt idx="24">
                  <c:v>1.4230249470757706E-2</c:v>
                </c:pt>
                <c:pt idx="25">
                  <c:v>1.4230249470757706E-2</c:v>
                </c:pt>
                <c:pt idx="26">
                  <c:v>1.4230249470757706E-2</c:v>
                </c:pt>
                <c:pt idx="27">
                  <c:v>1.4230249470757706E-2</c:v>
                </c:pt>
                <c:pt idx="28">
                  <c:v>1.4230249470757706E-2</c:v>
                </c:pt>
                <c:pt idx="29">
                  <c:v>1.4230249470757706E-2</c:v>
                </c:pt>
                <c:pt idx="30">
                  <c:v>1.4230249470757706E-2</c:v>
                </c:pt>
                <c:pt idx="31">
                  <c:v>1.4230249470757706E-2</c:v>
                </c:pt>
                <c:pt idx="32">
                  <c:v>1.4230249470757706E-2</c:v>
                </c:pt>
                <c:pt idx="33">
                  <c:v>1.4230249470757706E-2</c:v>
                </c:pt>
                <c:pt idx="34">
                  <c:v>1.4230249470757706E-2</c:v>
                </c:pt>
                <c:pt idx="35">
                  <c:v>1.4230249470757706E-2</c:v>
                </c:pt>
                <c:pt idx="36">
                  <c:v>1.4230249470757706E-2</c:v>
                </c:pt>
                <c:pt idx="37">
                  <c:v>1.4230249470757706E-2</c:v>
                </c:pt>
                <c:pt idx="38">
                  <c:v>1.4230249470757706E-2</c:v>
                </c:pt>
                <c:pt idx="39">
                  <c:v>1.4230249470757706E-2</c:v>
                </c:pt>
                <c:pt idx="40">
                  <c:v>1.4230249470757706E-2</c:v>
                </c:pt>
                <c:pt idx="41">
                  <c:v>1.4230249470757706E-2</c:v>
                </c:pt>
                <c:pt idx="42">
                  <c:v>1.4230249470757706E-2</c:v>
                </c:pt>
                <c:pt idx="43">
                  <c:v>1.4230249470757706E-2</c:v>
                </c:pt>
                <c:pt idx="44">
                  <c:v>1.4230249470757706E-2</c:v>
                </c:pt>
                <c:pt idx="45">
                  <c:v>1.4230249470757706E-2</c:v>
                </c:pt>
                <c:pt idx="46">
                  <c:v>1.4230249470757706E-2</c:v>
                </c:pt>
                <c:pt idx="47">
                  <c:v>1.4230249470757706E-2</c:v>
                </c:pt>
                <c:pt idx="48">
                  <c:v>1.4230249470757706E-2</c:v>
                </c:pt>
                <c:pt idx="49">
                  <c:v>1.4230249470757706E-2</c:v>
                </c:pt>
                <c:pt idx="50">
                  <c:v>1.4230249470757706E-2</c:v>
                </c:pt>
                <c:pt idx="51">
                  <c:v>1.4230249470757706E-2</c:v>
                </c:pt>
                <c:pt idx="52">
                  <c:v>1.4230249470757706E-2</c:v>
                </c:pt>
                <c:pt idx="53">
                  <c:v>1.4230249470757706E-2</c:v>
                </c:pt>
                <c:pt idx="54">
                  <c:v>1.4230249470757706E-2</c:v>
                </c:pt>
                <c:pt idx="55">
                  <c:v>1.4230249470757706E-2</c:v>
                </c:pt>
                <c:pt idx="56">
                  <c:v>1.4230249470757706E-2</c:v>
                </c:pt>
                <c:pt idx="57">
                  <c:v>1.4230249470757706E-2</c:v>
                </c:pt>
                <c:pt idx="58">
                  <c:v>1.4230249470757706E-2</c:v>
                </c:pt>
                <c:pt idx="59">
                  <c:v>1.4230249470757706E-2</c:v>
                </c:pt>
                <c:pt idx="60">
                  <c:v>1.4230249470757706E-2</c:v>
                </c:pt>
                <c:pt idx="61">
                  <c:v>1.4230249470757706E-2</c:v>
                </c:pt>
                <c:pt idx="62">
                  <c:v>1.4230249470757706E-2</c:v>
                </c:pt>
                <c:pt idx="63">
                  <c:v>1.4230249470757706E-2</c:v>
                </c:pt>
                <c:pt idx="64">
                  <c:v>1.4230249470757706E-2</c:v>
                </c:pt>
                <c:pt idx="65">
                  <c:v>1.4230249470757706E-2</c:v>
                </c:pt>
                <c:pt idx="66">
                  <c:v>1.4230249470757706E-2</c:v>
                </c:pt>
                <c:pt idx="67">
                  <c:v>1.4230249470757706E-2</c:v>
                </c:pt>
                <c:pt idx="68">
                  <c:v>1.4230249470757706E-2</c:v>
                </c:pt>
                <c:pt idx="69">
                  <c:v>1.4230249470757706E-2</c:v>
                </c:pt>
                <c:pt idx="70">
                  <c:v>1.4230249470757706E-2</c:v>
                </c:pt>
                <c:pt idx="71">
                  <c:v>1.4230249470757706E-2</c:v>
                </c:pt>
                <c:pt idx="72">
                  <c:v>1.4230249470757706E-2</c:v>
                </c:pt>
                <c:pt idx="73">
                  <c:v>1.4230249470757706E-2</c:v>
                </c:pt>
                <c:pt idx="74">
                  <c:v>1.4230249470757706E-2</c:v>
                </c:pt>
                <c:pt idx="75">
                  <c:v>1.4230249470757706E-2</c:v>
                </c:pt>
                <c:pt idx="76">
                  <c:v>1.4230249470757706E-2</c:v>
                </c:pt>
                <c:pt idx="77">
                  <c:v>1.4230249470757706E-2</c:v>
                </c:pt>
                <c:pt idx="78">
                  <c:v>1.4230249470757706E-2</c:v>
                </c:pt>
                <c:pt idx="79">
                  <c:v>1.4230249470757706E-2</c:v>
                </c:pt>
                <c:pt idx="80">
                  <c:v>1.4230249470757706E-2</c:v>
                </c:pt>
                <c:pt idx="81">
                  <c:v>1.4230249470757706E-2</c:v>
                </c:pt>
                <c:pt idx="82">
                  <c:v>1.4230249470757706E-2</c:v>
                </c:pt>
                <c:pt idx="83">
                  <c:v>1.4230249470757706E-2</c:v>
                </c:pt>
                <c:pt idx="84">
                  <c:v>1.4230249470757706E-2</c:v>
                </c:pt>
                <c:pt idx="85">
                  <c:v>1.4230249470757706E-2</c:v>
                </c:pt>
                <c:pt idx="86">
                  <c:v>1.4230249470757706E-2</c:v>
                </c:pt>
                <c:pt idx="87">
                  <c:v>1.4230249470757706E-2</c:v>
                </c:pt>
                <c:pt idx="88">
                  <c:v>1.4230249470757706E-2</c:v>
                </c:pt>
                <c:pt idx="89">
                  <c:v>1.4230249470757706E-2</c:v>
                </c:pt>
                <c:pt idx="90">
                  <c:v>1.4230249470757706E-2</c:v>
                </c:pt>
                <c:pt idx="91">
                  <c:v>1.4230249470757706E-2</c:v>
                </c:pt>
                <c:pt idx="92">
                  <c:v>1.4230249470757706E-2</c:v>
                </c:pt>
                <c:pt idx="93">
                  <c:v>1.4230249470757706E-2</c:v>
                </c:pt>
                <c:pt idx="94">
                  <c:v>1.4230249470757706E-2</c:v>
                </c:pt>
                <c:pt idx="95">
                  <c:v>1.4230249470757706E-2</c:v>
                </c:pt>
                <c:pt idx="96">
                  <c:v>1.4230249470757706E-2</c:v>
                </c:pt>
                <c:pt idx="97">
                  <c:v>1.4230249470757706E-2</c:v>
                </c:pt>
                <c:pt idx="98">
                  <c:v>1.4230249470757706E-2</c:v>
                </c:pt>
                <c:pt idx="99">
                  <c:v>1.4230249470757706E-2</c:v>
                </c:pt>
                <c:pt idx="100">
                  <c:v>1.4230249470757706E-2</c:v>
                </c:pt>
                <c:pt idx="101">
                  <c:v>1.4230249470757706E-2</c:v>
                </c:pt>
                <c:pt idx="102">
                  <c:v>1.4230249470757706E-2</c:v>
                </c:pt>
                <c:pt idx="103">
                  <c:v>1.4230249470757706E-2</c:v>
                </c:pt>
                <c:pt idx="104">
                  <c:v>1.4230249470757706E-2</c:v>
                </c:pt>
                <c:pt idx="105">
                  <c:v>1.4230249470757706E-2</c:v>
                </c:pt>
                <c:pt idx="106">
                  <c:v>1.4230249470757706E-2</c:v>
                </c:pt>
                <c:pt idx="107">
                  <c:v>1.4230249470757706E-2</c:v>
                </c:pt>
                <c:pt idx="108">
                  <c:v>1.4230249470757706E-2</c:v>
                </c:pt>
                <c:pt idx="109">
                  <c:v>1.4230249470757706E-2</c:v>
                </c:pt>
                <c:pt idx="110">
                  <c:v>1.4230249470757706E-2</c:v>
                </c:pt>
                <c:pt idx="111">
                  <c:v>1.4230249470757706E-2</c:v>
                </c:pt>
                <c:pt idx="112">
                  <c:v>1.4230249470757706E-2</c:v>
                </c:pt>
                <c:pt idx="113">
                  <c:v>1.4230249470757706E-2</c:v>
                </c:pt>
                <c:pt idx="114">
                  <c:v>1.4230249470757706E-2</c:v>
                </c:pt>
                <c:pt idx="115">
                  <c:v>1.4230249470757706E-2</c:v>
                </c:pt>
                <c:pt idx="116">
                  <c:v>1.4230249470757706E-2</c:v>
                </c:pt>
                <c:pt idx="117">
                  <c:v>1.4230249470757706E-2</c:v>
                </c:pt>
                <c:pt idx="118">
                  <c:v>1.4230249470757706E-2</c:v>
                </c:pt>
                <c:pt idx="119">
                  <c:v>1.4230249470757706E-2</c:v>
                </c:pt>
                <c:pt idx="120">
                  <c:v>1.4230249470757706E-2</c:v>
                </c:pt>
                <c:pt idx="121">
                  <c:v>1.4230249470757706E-2</c:v>
                </c:pt>
                <c:pt idx="122">
                  <c:v>1.4230249470757706E-2</c:v>
                </c:pt>
                <c:pt idx="123">
                  <c:v>1.4230249470757706E-2</c:v>
                </c:pt>
                <c:pt idx="124">
                  <c:v>1.4230249470757706E-2</c:v>
                </c:pt>
                <c:pt idx="125">
                  <c:v>1.4230249470757706E-2</c:v>
                </c:pt>
                <c:pt idx="126">
                  <c:v>1.4230249470757706E-2</c:v>
                </c:pt>
                <c:pt idx="127">
                  <c:v>1.4230249470757706E-2</c:v>
                </c:pt>
                <c:pt idx="128">
                  <c:v>1.4230249470757706E-2</c:v>
                </c:pt>
                <c:pt idx="129">
                  <c:v>1.4230249470757706E-2</c:v>
                </c:pt>
                <c:pt idx="130">
                  <c:v>1.4230249470757706E-2</c:v>
                </c:pt>
                <c:pt idx="131">
                  <c:v>1.4230249470757706E-2</c:v>
                </c:pt>
                <c:pt idx="132">
                  <c:v>1.4230249470757706E-2</c:v>
                </c:pt>
                <c:pt idx="133">
                  <c:v>1.4230249470757706E-2</c:v>
                </c:pt>
                <c:pt idx="134">
                  <c:v>1.4230249470757706E-2</c:v>
                </c:pt>
                <c:pt idx="135">
                  <c:v>1.4230249470757706E-2</c:v>
                </c:pt>
                <c:pt idx="136">
                  <c:v>1.4230249470757706E-2</c:v>
                </c:pt>
                <c:pt idx="137">
                  <c:v>1.4230249470757706E-2</c:v>
                </c:pt>
                <c:pt idx="138">
                  <c:v>1.4230249470757706E-2</c:v>
                </c:pt>
                <c:pt idx="139">
                  <c:v>1.4230249470757706E-2</c:v>
                </c:pt>
                <c:pt idx="140">
                  <c:v>1.4230249470757706E-2</c:v>
                </c:pt>
                <c:pt idx="141">
                  <c:v>1.4230249470757706E-2</c:v>
                </c:pt>
                <c:pt idx="142">
                  <c:v>1.4230249470757706E-2</c:v>
                </c:pt>
                <c:pt idx="143">
                  <c:v>1.4230249470757706E-2</c:v>
                </c:pt>
                <c:pt idx="144">
                  <c:v>1.4230249470757706E-2</c:v>
                </c:pt>
                <c:pt idx="145">
                  <c:v>1.4230249470757706E-2</c:v>
                </c:pt>
                <c:pt idx="146">
                  <c:v>1.4230249470757706E-2</c:v>
                </c:pt>
                <c:pt idx="147">
                  <c:v>1.4230249470757706E-2</c:v>
                </c:pt>
                <c:pt idx="148">
                  <c:v>1.4230249470757706E-2</c:v>
                </c:pt>
                <c:pt idx="149">
                  <c:v>1.4230249470757706E-2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A-47BF-81F0-0597FB57C3F5}"/>
            </c:ext>
          </c:extLst>
        </c:ser>
        <c:ser>
          <c:idx val="1"/>
          <c:order val="1"/>
          <c:tx>
            <c:v>L max см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4'!$E$17:$E$166</c:f>
              <c:numCache>
                <c:formatCode>General</c:formatCode>
                <c:ptCount val="150"/>
                <c:pt idx="0">
                  <c:v>1.4301223723863631E-2</c:v>
                </c:pt>
                <c:pt idx="1">
                  <c:v>1.437184748040418E-2</c:v>
                </c:pt>
                <c:pt idx="2">
                  <c:v>1.4442125882293089E-2</c:v>
                </c:pt>
                <c:pt idx="3">
                  <c:v>1.4512063946937388E-2</c:v>
                </c:pt>
                <c:pt idx="4">
                  <c:v>1.4581666571417686E-2</c:v>
                </c:pt>
                <c:pt idx="5">
                  <c:v>1.4650938536489733E-2</c:v>
                </c:pt>
                <c:pt idx="6">
                  <c:v>1.4719884510416512E-2</c:v>
                </c:pt>
                <c:pt idx="7">
                  <c:v>1.4788509052639485E-2</c:v>
                </c:pt>
                <c:pt idx="8">
                  <c:v>1.485681661729726E-2</c:v>
                </c:pt>
                <c:pt idx="9">
                  <c:v>1.4924811556599299E-2</c:v>
                </c:pt>
                <c:pt idx="10">
                  <c:v>1.4992498124061912E-2</c:v>
                </c:pt>
                <c:pt idx="11">
                  <c:v>1.505988047761336E-2</c:v>
                </c:pt>
                <c:pt idx="12">
                  <c:v>1.5126962682574447E-2</c:v>
                </c:pt>
                <c:pt idx="13">
                  <c:v>1.5193748714520717E-2</c:v>
                </c:pt>
                <c:pt idx="14">
                  <c:v>1.5260242462031852E-2</c:v>
                </c:pt>
                <c:pt idx="15">
                  <c:v>1.5326447729333758E-2</c:v>
                </c:pt>
                <c:pt idx="16">
                  <c:v>1.5392368238838359E-2</c:v>
                </c:pt>
                <c:pt idx="17">
                  <c:v>1.5458007633585898E-2</c:v>
                </c:pt>
                <c:pt idx="18">
                  <c:v>1.5523369479594306E-2</c:v>
                </c:pt>
                <c:pt idx="19">
                  <c:v>1.5588457268119893E-2</c:v>
                </c:pt>
                <c:pt idx="20">
                  <c:v>1.5653274417833478E-2</c:v>
                </c:pt>
                <c:pt idx="21">
                  <c:v>1.571782427691568E-2</c:v>
                </c:pt>
                <c:pt idx="22">
                  <c:v>1.5782110125075161E-2</c:v>
                </c:pt>
                <c:pt idx="23">
                  <c:v>1.5846135175493107E-2</c:v>
                </c:pt>
                <c:pt idx="24">
                  <c:v>1.5909902576697318E-2</c:v>
                </c:pt>
                <c:pt idx="25">
                  <c:v>1.5973415414368964E-2</c:v>
                </c:pt>
                <c:pt idx="26">
                  <c:v>1.6036676713084914E-2</c:v>
                </c:pt>
                <c:pt idx="27">
                  <c:v>1.6099689437998485E-2</c:v>
                </c:pt>
                <c:pt idx="28">
                  <c:v>1.6162456496461169E-2</c:v>
                </c:pt>
                <c:pt idx="29">
                  <c:v>1.622498073958795E-2</c:v>
                </c:pt>
                <c:pt idx="30">
                  <c:v>1.628726496376847E-2</c:v>
                </c:pt>
                <c:pt idx="31">
                  <c:v>1.6349311912126453E-2</c:v>
                </c:pt>
                <c:pt idx="32">
                  <c:v>1.6411124275929421E-2</c:v>
                </c:pt>
                <c:pt idx="33">
                  <c:v>1.6472704695950816E-2</c:v>
                </c:pt>
                <c:pt idx="34">
                  <c:v>1.653405576378645E-2</c:v>
                </c:pt>
                <c:pt idx="35">
                  <c:v>1.6595180023127196E-2</c:v>
                </c:pt>
                <c:pt idx="36">
                  <c:v>1.6656079970989571E-2</c:v>
                </c:pt>
                <c:pt idx="37">
                  <c:v>1.6716758058906038E-2</c:v>
                </c:pt>
                <c:pt idx="38">
                  <c:v>1.6777216694076523E-2</c:v>
                </c:pt>
                <c:pt idx="39">
                  <c:v>1.6837458240482734E-2</c:v>
                </c:pt>
                <c:pt idx="40">
                  <c:v>1.6897485019966726E-2</c:v>
                </c:pt>
                <c:pt idx="41">
                  <c:v>1.6957299313275092E-2</c:v>
                </c:pt>
                <c:pt idx="42">
                  <c:v>1.7016903361070132E-2</c:v>
                </c:pt>
                <c:pt idx="43">
                  <c:v>1.7076299364909245E-2</c:v>
                </c:pt>
                <c:pt idx="44">
                  <c:v>1.7135489488193795E-2</c:v>
                </c:pt>
                <c:pt idx="45">
                  <c:v>1.7194475857088519E-2</c:v>
                </c:pt>
                <c:pt idx="46">
                  <c:v>1.7253260561412732E-2</c:v>
                </c:pt>
                <c:pt idx="47">
                  <c:v>1.7311845655504206E-2</c:v>
                </c:pt>
                <c:pt idx="48">
                  <c:v>1.7370233159056902E-2</c:v>
                </c:pt>
                <c:pt idx="49">
                  <c:v>1.7428425057933374E-2</c:v>
                </c:pt>
                <c:pt idx="50">
                  <c:v>1.7486423304952901E-2</c:v>
                </c:pt>
                <c:pt idx="51">
                  <c:v>1.7544229820656135E-2</c:v>
                </c:pt>
                <c:pt idx="52">
                  <c:v>1.7601846494047151E-2</c:v>
                </c:pt>
                <c:pt idx="53">
                  <c:v>1.7659275183313724E-2</c:v>
                </c:pt>
                <c:pt idx="54">
                  <c:v>1.7716517716526572E-2</c:v>
                </c:pt>
                <c:pt idx="55">
                  <c:v>1.7773575892318347E-2</c:v>
                </c:pt>
                <c:pt idx="56">
                  <c:v>1.783045148054305E-2</c:v>
                </c:pt>
                <c:pt idx="57">
                  <c:v>1.7887146222916612E-2</c:v>
                </c:pt>
                <c:pt idx="58">
                  <c:v>1.7943661833639196E-2</c:v>
                </c:pt>
                <c:pt idx="59">
                  <c:v>1.7999999999999999E-2</c:v>
                </c:pt>
                <c:pt idx="60">
                  <c:v>1.805616238296499E-2</c:v>
                </c:pt>
                <c:pt idx="61">
                  <c:v>1.8112150617748294E-2</c:v>
                </c:pt>
                <c:pt idx="62">
                  <c:v>1.8167966314367713E-2</c:v>
                </c:pt>
                <c:pt idx="63">
                  <c:v>1.8223611058184926E-2</c:v>
                </c:pt>
                <c:pt idx="64">
                  <c:v>1.8279086410430908E-2</c:v>
                </c:pt>
                <c:pt idx="65">
                  <c:v>1.8334393908717026E-2</c:v>
                </c:pt>
                <c:pt idx="66">
                  <c:v>1.8389535067532291E-2</c:v>
                </c:pt>
                <c:pt idx="67">
                  <c:v>1.8444511378727275E-2</c:v>
                </c:pt>
                <c:pt idx="68">
                  <c:v>1.8499324311985019E-2</c:v>
                </c:pt>
                <c:pt idx="69">
                  <c:v>1.855397531527947E-2</c:v>
                </c:pt>
                <c:pt idx="70">
                  <c:v>1.8608465815321797E-2</c:v>
                </c:pt>
                <c:pt idx="71">
                  <c:v>1.8662797217994947E-2</c:v>
                </c:pt>
                <c:pt idx="72">
                  <c:v>1.8716970908776876E-2</c:v>
                </c:pt>
                <c:pt idx="73">
                  <c:v>1.8770988253152786E-2</c:v>
                </c:pt>
                <c:pt idx="74">
                  <c:v>1.8824850597016701E-2</c:v>
                </c:pt>
                <c:pt idx="75">
                  <c:v>1.8878559267062726E-2</c:v>
                </c:pt>
                <c:pt idx="76">
                  <c:v>1.8932115571166367E-2</c:v>
                </c:pt>
                <c:pt idx="77">
                  <c:v>1.8985520798756084E-2</c:v>
                </c:pt>
                <c:pt idx="78">
                  <c:v>1.9038776221175557E-2</c:v>
                </c:pt>
                <c:pt idx="79">
                  <c:v>1.9091883092036781E-2</c:v>
                </c:pt>
                <c:pt idx="80">
                  <c:v>1.9144842647564383E-2</c:v>
                </c:pt>
                <c:pt idx="81">
                  <c:v>1.9197656106931388E-2</c:v>
                </c:pt>
                <c:pt idx="82">
                  <c:v>1.9250324672586694E-2</c:v>
                </c:pt>
                <c:pt idx="83">
                  <c:v>1.9302849530574494E-2</c:v>
                </c:pt>
                <c:pt idx="84">
                  <c:v>1.9355231850845908E-2</c:v>
                </c:pt>
                <c:pt idx="85">
                  <c:v>1.9407472787563041E-2</c:v>
                </c:pt>
                <c:pt idx="86">
                  <c:v>1.9459573479395687E-2</c:v>
                </c:pt>
                <c:pt idx="87">
                  <c:v>1.9511535049810919E-2</c:v>
                </c:pt>
                <c:pt idx="88">
                  <c:v>1.9563358607355742E-2</c:v>
                </c:pt>
                <c:pt idx="89">
                  <c:v>1.9615045245933029E-2</c:v>
                </c:pt>
                <c:pt idx="90">
                  <c:v>1.9666596045070938E-2</c:v>
                </c:pt>
                <c:pt idx="91">
                  <c:v>1.9718012070185979E-2</c:v>
                </c:pt>
                <c:pt idx="92">
                  <c:v>1.9769294372839915E-2</c:v>
                </c:pt>
                <c:pt idx="93">
                  <c:v>1.9820443990990713E-2</c:v>
                </c:pt>
                <c:pt idx="94">
                  <c:v>1.9871461949237654E-2</c:v>
                </c:pt>
                <c:pt idx="95">
                  <c:v>1.9922349259060786E-2</c:v>
                </c:pt>
                <c:pt idx="96">
                  <c:v>1.997310691905493E-2</c:v>
                </c:pt>
                <c:pt idx="97">
                  <c:v>2.002373591515829E-2</c:v>
                </c:pt>
                <c:pt idx="98">
                  <c:v>2.0074237220875916E-2</c:v>
                </c:pt>
                <c:pt idx="99">
                  <c:v>2.0124611797498106E-2</c:v>
                </c:pt>
                <c:pt idx="100">
                  <c:v>2.0174860594313903E-2</c:v>
                </c:pt>
                <c:pt idx="101">
                  <c:v>2.0224984548819807E-2</c:v>
                </c:pt>
                <c:pt idx="102">
                  <c:v>2.0274984586923856E-2</c:v>
                </c:pt>
                <c:pt idx="103">
                  <c:v>2.0324861623145184E-2</c:v>
                </c:pt>
                <c:pt idx="104">
                  <c:v>2.0374616560809185E-2</c:v>
                </c:pt>
                <c:pt idx="105">
                  <c:v>2.0424250292238391E-2</c:v>
                </c:pt>
                <c:pt idx="106">
                  <c:v>2.0473763698939183E-2</c:v>
                </c:pt>
                <c:pt idx="107">
                  <c:v>2.0523157651784484E-2</c:v>
                </c:pt>
                <c:pt idx="108">
                  <c:v>2.0572433011192427E-2</c:v>
                </c:pt>
                <c:pt idx="109">
                  <c:v>2.0621590627301279E-2</c:v>
                </c:pt>
                <c:pt idx="110">
                  <c:v>2.0670631340140532E-2</c:v>
                </c:pt>
                <c:pt idx="111">
                  <c:v>2.0719555979798406E-2</c:v>
                </c:pt>
                <c:pt idx="112">
                  <c:v>2.0768365366585783E-2</c:v>
                </c:pt>
                <c:pt idx="113">
                  <c:v>2.0817060311196681E-2</c:v>
                </c:pt>
                <c:pt idx="114">
                  <c:v>2.0865641614865333E-2</c:v>
                </c:pt>
                <c:pt idx="115">
                  <c:v>2.0914110069520049E-2</c:v>
                </c:pt>
                <c:pt idx="116">
                  <c:v>2.0962466457933808E-2</c:v>
                </c:pt>
                <c:pt idx="117">
                  <c:v>2.1010711553871752E-2</c:v>
                </c:pt>
                <c:pt idx="118">
                  <c:v>2.1058846122235662E-2</c:v>
                </c:pt>
                <c:pt idx="119">
                  <c:v>2.110687091920543E-2</c:v>
                </c:pt>
                <c:pt idx="120">
                  <c:v>2.1154786692377685E-2</c:v>
                </c:pt>
                <c:pt idx="121">
                  <c:v>2.1202594180901542E-2</c:v>
                </c:pt>
                <c:pt idx="122">
                  <c:v>2.1250294115611669E-2</c:v>
                </c:pt>
                <c:pt idx="123">
                  <c:v>2.1297887219158616E-2</c:v>
                </c:pt>
                <c:pt idx="124">
                  <c:v>2.134537420613656E-2</c:v>
                </c:pt>
                <c:pt idx="125">
                  <c:v>2.139275578320848E-2</c:v>
                </c:pt>
                <c:pt idx="126">
                  <c:v>2.144003264922887E-2</c:v>
                </c:pt>
                <c:pt idx="127">
                  <c:v>2.1487205495363978E-2</c:v>
                </c:pt>
                <c:pt idx="128">
                  <c:v>2.1534275005209717E-2</c:v>
                </c:pt>
                <c:pt idx="129">
                  <c:v>2.1581241854907233E-2</c:v>
                </c:pt>
                <c:pt idx="130">
                  <c:v>2.1628106713256247E-2</c:v>
                </c:pt>
                <c:pt idx="131">
                  <c:v>2.1674870241826127E-2</c:v>
                </c:pt>
                <c:pt idx="132">
                  <c:v>2.1721533095064905E-2</c:v>
                </c:pt>
                <c:pt idx="133">
                  <c:v>2.1768095920406082E-2</c:v>
                </c:pt>
                <c:pt idx="134">
                  <c:v>2.1814559358373481E-2</c:v>
                </c:pt>
                <c:pt idx="135">
                  <c:v>2.1860924042684013E-2</c:v>
                </c:pt>
                <c:pt idx="136">
                  <c:v>2.1907190600348552E-2</c:v>
                </c:pt>
                <c:pt idx="137">
                  <c:v>2.1953359651770841E-2</c:v>
                </c:pt>
                <c:pt idx="138">
                  <c:v>2.1999431810844568E-2</c:v>
                </c:pt>
                <c:pt idx="139">
                  <c:v>2.2045407685048601E-2</c:v>
                </c:pt>
                <c:pt idx="140">
                  <c:v>2.209128787554044E-2</c:v>
                </c:pt>
                <c:pt idx="141">
                  <c:v>2.2137072977247915E-2</c:v>
                </c:pt>
                <c:pt idx="142">
                  <c:v>2.2182763578959225E-2</c:v>
                </c:pt>
                <c:pt idx="143">
                  <c:v>2.2228360263411243E-2</c:v>
                </c:pt>
                <c:pt idx="144">
                  <c:v>2.2273863607376244E-2</c:v>
                </c:pt>
                <c:pt idx="145">
                  <c:v>2.2319274181747038E-2</c:v>
                </c:pt>
                <c:pt idx="146">
                  <c:v>2.2364592551620519E-2</c:v>
                </c:pt>
                <c:pt idx="147">
                  <c:v>2.2409819276379719E-2</c:v>
                </c:pt>
                <c:pt idx="148">
                  <c:v>2.2454954909774366E-2</c:v>
                </c:pt>
                <c:pt idx="149">
                  <c:v>2.2499999999999999E-2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A-47BF-81F0-0597FB57C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07615"/>
        <c:axId val="271127775"/>
      </c:lineChart>
      <c:catAx>
        <c:axId val="27110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27775"/>
        <c:crosses val="autoZero"/>
        <c:auto val="1"/>
        <c:lblAlgn val="ctr"/>
        <c:lblOffset val="100"/>
        <c:noMultiLvlLbl val="0"/>
      </c:catAx>
      <c:valAx>
        <c:axId val="27112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0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97431486497601"/>
          <c:y val="0.81372083092671688"/>
          <c:w val="0.34675657827898004"/>
          <c:h val="6.4616364268972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w2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ЛБ8!$P$6:$P$186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xVal>
          <c:yVal>
            <c:numRef>
              <c:f>ЛБ8!$S$6:$S$186</c:f>
              <c:numCache>
                <c:formatCode>General</c:formatCode>
                <c:ptCount val="181"/>
                <c:pt idx="0" formatCode="0.00E+00">
                  <c:v>8.1423600000000005E-17</c:v>
                </c:pt>
                <c:pt idx="1">
                  <c:v>2.3200452999999999E-2</c:v>
                </c:pt>
                <c:pt idx="2">
                  <c:v>4.6409798000000002E-2</c:v>
                </c:pt>
                <c:pt idx="3">
                  <c:v>6.9636910999999996E-2</c:v>
                </c:pt>
                <c:pt idx="4">
                  <c:v>9.2890625000000004E-2</c:v>
                </c:pt>
                <c:pt idx="5">
                  <c:v>0.11617972</c:v>
                </c:pt>
                <c:pt idx="6">
                  <c:v>0.139512896</c:v>
                </c:pt>
                <c:pt idx="7">
                  <c:v>0.162898759</c:v>
                </c:pt>
                <c:pt idx="8">
                  <c:v>0.18634579700000001</c:v>
                </c:pt>
                <c:pt idx="9">
                  <c:v>0.20986236</c:v>
                </c:pt>
                <c:pt idx="10">
                  <c:v>0.23345664199999999</c:v>
                </c:pt>
                <c:pt idx="11">
                  <c:v>0.25713665600000002</c:v>
                </c:pt>
                <c:pt idx="12">
                  <c:v>0.28091021300000002</c:v>
                </c:pt>
                <c:pt idx="13">
                  <c:v>0.30478490000000003</c:v>
                </c:pt>
                <c:pt idx="14">
                  <c:v>0.32876805599999998</c:v>
                </c:pt>
                <c:pt idx="15">
                  <c:v>0.35286674800000001</c:v>
                </c:pt>
                <c:pt idx="16">
                  <c:v>0.377087746</c:v>
                </c:pt>
                <c:pt idx="17">
                  <c:v>0.40143749699999998</c:v>
                </c:pt>
                <c:pt idx="18">
                  <c:v>0.425922097</c:v>
                </c:pt>
                <c:pt idx="19">
                  <c:v>0.450547266</c:v>
                </c:pt>
                <c:pt idx="20">
                  <c:v>0.47531831899999999</c:v>
                </c:pt>
                <c:pt idx="21">
                  <c:v>0.50024013300000003</c:v>
                </c:pt>
                <c:pt idx="22">
                  <c:v>0.52531711999999997</c:v>
                </c:pt>
                <c:pt idx="23">
                  <c:v>0.55055319800000002</c:v>
                </c:pt>
                <c:pt idx="24">
                  <c:v>0.57595175200000004</c:v>
                </c:pt>
                <c:pt idx="25">
                  <c:v>0.60151560699999995</c:v>
                </c:pt>
                <c:pt idx="26">
                  <c:v>0.62724698999999995</c:v>
                </c:pt>
                <c:pt idx="27">
                  <c:v>0.65314749900000002</c:v>
                </c:pt>
                <c:pt idx="28">
                  <c:v>0.67921806399999995</c:v>
                </c:pt>
                <c:pt idx="29">
                  <c:v>0.70545891199999999</c:v>
                </c:pt>
                <c:pt idx="30">
                  <c:v>0.73186953300000002</c:v>
                </c:pt>
                <c:pt idx="31">
                  <c:v>0.75844863799999995</c:v>
                </c:pt>
                <c:pt idx="32">
                  <c:v>0.78519412700000002</c:v>
                </c:pt>
                <c:pt idx="33">
                  <c:v>0.81210304499999997</c:v>
                </c:pt>
                <c:pt idx="34">
                  <c:v>0.83917155300000001</c:v>
                </c:pt>
                <c:pt idx="35">
                  <c:v>0.86639487999999998</c:v>
                </c:pt>
                <c:pt idx="36">
                  <c:v>0.89376729600000004</c:v>
                </c:pt>
                <c:pt idx="37">
                  <c:v>0.92128207100000004</c:v>
                </c:pt>
                <c:pt idx="38">
                  <c:v>0.94893143599999996</c:v>
                </c:pt>
                <c:pt idx="39">
                  <c:v>0.976706556</c:v>
                </c:pt>
                <c:pt idx="40">
                  <c:v>1.004597492</c:v>
                </c:pt>
                <c:pt idx="41">
                  <c:v>1.032593171</c:v>
                </c:pt>
                <c:pt idx="42">
                  <c:v>1.0606813559999999</c:v>
                </c:pt>
                <c:pt idx="43">
                  <c:v>1.0888486209999999</c:v>
                </c:pt>
                <c:pt idx="44">
                  <c:v>1.117080324</c:v>
                </c:pt>
                <c:pt idx="45">
                  <c:v>1.145360589</c:v>
                </c:pt>
                <c:pt idx="46">
                  <c:v>1.173672286</c:v>
                </c:pt>
                <c:pt idx="47">
                  <c:v>1.2019970170000001</c:v>
                </c:pt>
                <c:pt idx="48">
                  <c:v>1.230315109</c:v>
                </c:pt>
                <c:pt idx="49">
                  <c:v>1.258605607</c:v>
                </c:pt>
                <c:pt idx="50">
                  <c:v>1.2868462759999999</c:v>
                </c:pt>
                <c:pt idx="51">
                  <c:v>1.3150136029999999</c:v>
                </c:pt>
                <c:pt idx="52">
                  <c:v>1.343082814</c:v>
                </c:pt>
                <c:pt idx="53">
                  <c:v>1.3710278890000001</c:v>
                </c:pt>
                <c:pt idx="54">
                  <c:v>1.3988215850000001</c:v>
                </c:pt>
                <c:pt idx="55">
                  <c:v>1.426435471</c:v>
                </c:pt>
                <c:pt idx="56">
                  <c:v>1.4538399630000001</c:v>
                </c:pt>
                <c:pt idx="57">
                  <c:v>1.4810043719999999</c:v>
                </c:pt>
                <c:pt idx="58">
                  <c:v>1.507896959</c:v>
                </c:pt>
                <c:pt idx="59">
                  <c:v>1.5344849949999999</c:v>
                </c:pt>
                <c:pt idx="60">
                  <c:v>1.5607348320000001</c:v>
                </c:pt>
                <c:pt idx="61">
                  <c:v>1.58661198</c:v>
                </c:pt>
                <c:pt idx="62">
                  <c:v>1.6120811930000001</c:v>
                </c:pt>
                <c:pt idx="63">
                  <c:v>1.637106567</c:v>
                </c:pt>
                <c:pt idx="64">
                  <c:v>1.661651634</c:v>
                </c:pt>
                <c:pt idx="65">
                  <c:v>1.6856794820000001</c:v>
                </c:pt>
                <c:pt idx="66">
                  <c:v>1.7091528620000001</c:v>
                </c:pt>
                <c:pt idx="67">
                  <c:v>1.732034321</c:v>
                </c:pt>
                <c:pt idx="68">
                  <c:v>1.754286325</c:v>
                </c:pt>
                <c:pt idx="69">
                  <c:v>1.7758714019999999</c:v>
                </c:pt>
                <c:pt idx="70">
                  <c:v>1.7967522760000001</c:v>
                </c:pt>
                <c:pt idx="71">
                  <c:v>1.816892022</c:v>
                </c:pt>
                <c:pt idx="72">
                  <c:v>1.836254209</c:v>
                </c:pt>
                <c:pt idx="73">
                  <c:v>1.8548030550000001</c:v>
                </c:pt>
                <c:pt idx="74">
                  <c:v>1.872503582</c:v>
                </c:pt>
                <c:pt idx="75">
                  <c:v>1.88932177</c:v>
                </c:pt>
                <c:pt idx="76">
                  <c:v>1.9052247120000001</c:v>
                </c:pt>
                <c:pt idx="77">
                  <c:v>1.920180768</c:v>
                </c:pt>
                <c:pt idx="78">
                  <c:v>1.9341597150000001</c:v>
                </c:pt>
                <c:pt idx="79">
                  <c:v>1.9471328939999999</c:v>
                </c:pt>
                <c:pt idx="80">
                  <c:v>1.959073353</c:v>
                </c:pt>
                <c:pt idx="81">
                  <c:v>1.969955981</c:v>
                </c:pt>
                <c:pt idx="82">
                  <c:v>1.9797576379999999</c:v>
                </c:pt>
                <c:pt idx="83">
                  <c:v>1.988457275</c:v>
                </c:pt>
                <c:pt idx="84">
                  <c:v>1.996036044</c:v>
                </c:pt>
                <c:pt idx="85">
                  <c:v>2.0024773979999999</c:v>
                </c:pt>
                <c:pt idx="86">
                  <c:v>2.0077671800000001</c:v>
                </c:pt>
                <c:pt idx="87">
                  <c:v>2.011893701</c:v>
                </c:pt>
                <c:pt idx="88">
                  <c:v>2.0148478019999998</c:v>
                </c:pt>
                <c:pt idx="89">
                  <c:v>2.0166229040000001</c:v>
                </c:pt>
                <c:pt idx="90">
                  <c:v>2.017215046</c:v>
                </c:pt>
                <c:pt idx="91">
                  <c:v>2.0166229040000001</c:v>
                </c:pt>
                <c:pt idx="92">
                  <c:v>2.0148478019999998</c:v>
                </c:pt>
                <c:pt idx="93">
                  <c:v>2.011893701</c:v>
                </c:pt>
                <c:pt idx="94">
                  <c:v>2.0077671800000001</c:v>
                </c:pt>
                <c:pt idx="95">
                  <c:v>2.0024773979999999</c:v>
                </c:pt>
                <c:pt idx="96">
                  <c:v>1.996036044</c:v>
                </c:pt>
                <c:pt idx="97">
                  <c:v>1.988457275</c:v>
                </c:pt>
                <c:pt idx="98">
                  <c:v>1.9797576379999999</c:v>
                </c:pt>
                <c:pt idx="99">
                  <c:v>1.969955981</c:v>
                </c:pt>
                <c:pt idx="100">
                  <c:v>1.959073353</c:v>
                </c:pt>
                <c:pt idx="101">
                  <c:v>1.9471328939999999</c:v>
                </c:pt>
                <c:pt idx="102">
                  <c:v>1.9341597150000001</c:v>
                </c:pt>
                <c:pt idx="103">
                  <c:v>1.920180768</c:v>
                </c:pt>
                <c:pt idx="104">
                  <c:v>1.9052247120000001</c:v>
                </c:pt>
                <c:pt idx="105">
                  <c:v>1.88932177</c:v>
                </c:pt>
                <c:pt idx="106">
                  <c:v>1.872503582</c:v>
                </c:pt>
                <c:pt idx="107">
                  <c:v>1.8548030550000001</c:v>
                </c:pt>
                <c:pt idx="108">
                  <c:v>1.836254209</c:v>
                </c:pt>
                <c:pt idx="109">
                  <c:v>1.816892022</c:v>
                </c:pt>
                <c:pt idx="110">
                  <c:v>1.7967522760000001</c:v>
                </c:pt>
                <c:pt idx="111">
                  <c:v>1.7758714019999999</c:v>
                </c:pt>
                <c:pt idx="112">
                  <c:v>1.754286325</c:v>
                </c:pt>
                <c:pt idx="113">
                  <c:v>1.732034321</c:v>
                </c:pt>
                <c:pt idx="114">
                  <c:v>1.7091528620000001</c:v>
                </c:pt>
                <c:pt idx="115">
                  <c:v>1.6856794820000001</c:v>
                </c:pt>
                <c:pt idx="116">
                  <c:v>1.661651634</c:v>
                </c:pt>
                <c:pt idx="117">
                  <c:v>1.637106567</c:v>
                </c:pt>
                <c:pt idx="118">
                  <c:v>1.6120811930000001</c:v>
                </c:pt>
                <c:pt idx="119">
                  <c:v>1.58661198</c:v>
                </c:pt>
                <c:pt idx="120">
                  <c:v>1.5607348320000001</c:v>
                </c:pt>
                <c:pt idx="121">
                  <c:v>1.5344849949999999</c:v>
                </c:pt>
                <c:pt idx="122">
                  <c:v>1.507896959</c:v>
                </c:pt>
                <c:pt idx="123">
                  <c:v>1.4810043719999999</c:v>
                </c:pt>
                <c:pt idx="124">
                  <c:v>1.4538399630000001</c:v>
                </c:pt>
                <c:pt idx="125">
                  <c:v>1.426435471</c:v>
                </c:pt>
                <c:pt idx="126">
                  <c:v>1.3988215850000001</c:v>
                </c:pt>
                <c:pt idx="127">
                  <c:v>1.3710278890000001</c:v>
                </c:pt>
                <c:pt idx="128">
                  <c:v>1.343082814</c:v>
                </c:pt>
                <c:pt idx="129">
                  <c:v>1.3150136029999999</c:v>
                </c:pt>
                <c:pt idx="130">
                  <c:v>1.2868462759999999</c:v>
                </c:pt>
                <c:pt idx="131">
                  <c:v>1.258605607</c:v>
                </c:pt>
                <c:pt idx="132">
                  <c:v>1.230315109</c:v>
                </c:pt>
                <c:pt idx="133">
                  <c:v>1.2019970170000001</c:v>
                </c:pt>
                <c:pt idx="134">
                  <c:v>1.173672286</c:v>
                </c:pt>
                <c:pt idx="135">
                  <c:v>1.145360589</c:v>
                </c:pt>
                <c:pt idx="136">
                  <c:v>1.117080324</c:v>
                </c:pt>
                <c:pt idx="137">
                  <c:v>1.0888486209999999</c:v>
                </c:pt>
                <c:pt idx="138">
                  <c:v>1.0606813559999999</c:v>
                </c:pt>
                <c:pt idx="139">
                  <c:v>1.032593171</c:v>
                </c:pt>
                <c:pt idx="140">
                  <c:v>1.004597492</c:v>
                </c:pt>
                <c:pt idx="141">
                  <c:v>0.976706556</c:v>
                </c:pt>
                <c:pt idx="142">
                  <c:v>0.94893143599999996</c:v>
                </c:pt>
                <c:pt idx="143">
                  <c:v>0.92128207100000004</c:v>
                </c:pt>
                <c:pt idx="144">
                  <c:v>0.89376729600000004</c:v>
                </c:pt>
                <c:pt idx="145">
                  <c:v>0.86639487999999998</c:v>
                </c:pt>
                <c:pt idx="146">
                  <c:v>0.83917155300000001</c:v>
                </c:pt>
                <c:pt idx="147">
                  <c:v>0.81210304499999997</c:v>
                </c:pt>
                <c:pt idx="148">
                  <c:v>0.78519412700000002</c:v>
                </c:pt>
                <c:pt idx="149">
                  <c:v>0.75844863799999995</c:v>
                </c:pt>
                <c:pt idx="150">
                  <c:v>0.73186953300000002</c:v>
                </c:pt>
                <c:pt idx="151">
                  <c:v>0.70545891199999999</c:v>
                </c:pt>
                <c:pt idx="152">
                  <c:v>0.67921806399999995</c:v>
                </c:pt>
                <c:pt idx="153">
                  <c:v>0.65314749900000002</c:v>
                </c:pt>
                <c:pt idx="154">
                  <c:v>0.62724698999999995</c:v>
                </c:pt>
                <c:pt idx="155">
                  <c:v>0.60151560699999995</c:v>
                </c:pt>
                <c:pt idx="156">
                  <c:v>0.57595175200000004</c:v>
                </c:pt>
                <c:pt idx="157">
                  <c:v>0.55055319800000002</c:v>
                </c:pt>
                <c:pt idx="158">
                  <c:v>0.52531711999999997</c:v>
                </c:pt>
                <c:pt idx="159">
                  <c:v>0.50024013300000003</c:v>
                </c:pt>
                <c:pt idx="160">
                  <c:v>0.47531831899999999</c:v>
                </c:pt>
                <c:pt idx="161">
                  <c:v>0.450547266</c:v>
                </c:pt>
                <c:pt idx="162">
                  <c:v>0.425922097</c:v>
                </c:pt>
                <c:pt idx="163">
                  <c:v>0.40143749699999998</c:v>
                </c:pt>
                <c:pt idx="164">
                  <c:v>0.377087746</c:v>
                </c:pt>
                <c:pt idx="165">
                  <c:v>0.35286674800000001</c:v>
                </c:pt>
                <c:pt idx="166">
                  <c:v>0.32876805599999998</c:v>
                </c:pt>
                <c:pt idx="167">
                  <c:v>0.30478490000000003</c:v>
                </c:pt>
                <c:pt idx="168">
                  <c:v>0.28091021300000002</c:v>
                </c:pt>
                <c:pt idx="169">
                  <c:v>0.25713665600000002</c:v>
                </c:pt>
                <c:pt idx="170">
                  <c:v>0.23345664199999999</c:v>
                </c:pt>
                <c:pt idx="171">
                  <c:v>0.20986236</c:v>
                </c:pt>
                <c:pt idx="172">
                  <c:v>0.18634579700000001</c:v>
                </c:pt>
                <c:pt idx="173">
                  <c:v>0.162898759</c:v>
                </c:pt>
                <c:pt idx="174">
                  <c:v>0.139512896</c:v>
                </c:pt>
                <c:pt idx="175">
                  <c:v>0.11617972</c:v>
                </c:pt>
                <c:pt idx="176">
                  <c:v>9.2890625000000004E-2</c:v>
                </c:pt>
                <c:pt idx="177">
                  <c:v>6.9636910999999996E-2</c:v>
                </c:pt>
                <c:pt idx="178">
                  <c:v>4.6409798000000002E-2</c:v>
                </c:pt>
                <c:pt idx="179">
                  <c:v>2.3200452999999999E-2</c:v>
                </c:pt>
                <c:pt idx="180" formatCode="0.00E+00">
                  <c:v>8.1423600000000005E-17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E-4E01-88C4-CD81F2F2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24127"/>
        <c:axId val="2008625567"/>
      </c:scatterChart>
      <c:valAx>
        <c:axId val="200862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25567"/>
        <c:crosses val="autoZero"/>
        <c:crossBetween val="midCat"/>
      </c:valAx>
      <c:valAx>
        <c:axId val="20086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2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ЛБ8!$P$6:$P$186</c:f>
              <c:numCache>
                <c:formatCode>General</c:formatCode>
                <c:ptCount val="181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85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</c:v>
                </c:pt>
                <c:pt idx="22">
                  <c:v>68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59</c:v>
                </c:pt>
                <c:pt idx="32">
                  <c:v>58</c:v>
                </c:pt>
                <c:pt idx="33">
                  <c:v>57</c:v>
                </c:pt>
                <c:pt idx="34">
                  <c:v>56</c:v>
                </c:pt>
                <c:pt idx="35">
                  <c:v>55</c:v>
                </c:pt>
                <c:pt idx="36">
                  <c:v>54</c:v>
                </c:pt>
                <c:pt idx="37">
                  <c:v>53</c:v>
                </c:pt>
                <c:pt idx="38">
                  <c:v>52</c:v>
                </c:pt>
                <c:pt idx="39">
                  <c:v>51</c:v>
                </c:pt>
                <c:pt idx="40">
                  <c:v>50</c:v>
                </c:pt>
                <c:pt idx="41">
                  <c:v>49</c:v>
                </c:pt>
                <c:pt idx="42">
                  <c:v>48</c:v>
                </c:pt>
                <c:pt idx="43">
                  <c:v>47</c:v>
                </c:pt>
                <c:pt idx="44">
                  <c:v>46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41</c:v>
                </c:pt>
                <c:pt idx="50">
                  <c:v>40</c:v>
                </c:pt>
                <c:pt idx="51">
                  <c:v>39</c:v>
                </c:pt>
                <c:pt idx="52">
                  <c:v>38</c:v>
                </c:pt>
                <c:pt idx="53">
                  <c:v>37</c:v>
                </c:pt>
                <c:pt idx="54">
                  <c:v>36</c:v>
                </c:pt>
                <c:pt idx="55">
                  <c:v>35</c:v>
                </c:pt>
                <c:pt idx="56">
                  <c:v>34</c:v>
                </c:pt>
                <c:pt idx="57">
                  <c:v>33</c:v>
                </c:pt>
                <c:pt idx="58">
                  <c:v>32</c:v>
                </c:pt>
                <c:pt idx="59">
                  <c:v>31</c:v>
                </c:pt>
                <c:pt idx="60">
                  <c:v>30</c:v>
                </c:pt>
                <c:pt idx="61">
                  <c:v>29</c:v>
                </c:pt>
                <c:pt idx="62">
                  <c:v>28</c:v>
                </c:pt>
                <c:pt idx="63">
                  <c:v>27</c:v>
                </c:pt>
                <c:pt idx="64">
                  <c:v>26</c:v>
                </c:pt>
                <c:pt idx="65">
                  <c:v>25</c:v>
                </c:pt>
                <c:pt idx="66">
                  <c:v>24</c:v>
                </c:pt>
                <c:pt idx="67">
                  <c:v>23</c:v>
                </c:pt>
                <c:pt idx="68">
                  <c:v>22</c:v>
                </c:pt>
                <c:pt idx="69">
                  <c:v>21</c:v>
                </c:pt>
                <c:pt idx="70">
                  <c:v>20</c:v>
                </c:pt>
                <c:pt idx="71">
                  <c:v>19</c:v>
                </c:pt>
                <c:pt idx="72">
                  <c:v>18</c:v>
                </c:pt>
                <c:pt idx="73">
                  <c:v>17</c:v>
                </c:pt>
                <c:pt idx="74">
                  <c:v>16</c:v>
                </c:pt>
                <c:pt idx="75">
                  <c:v>15</c:v>
                </c:pt>
                <c:pt idx="76">
                  <c:v>14</c:v>
                </c:pt>
                <c:pt idx="77">
                  <c:v>13</c:v>
                </c:pt>
                <c:pt idx="78">
                  <c:v>12</c:v>
                </c:pt>
                <c:pt idx="79">
                  <c:v>11</c:v>
                </c:pt>
                <c:pt idx="80">
                  <c:v>10</c:v>
                </c:pt>
                <c:pt idx="81">
                  <c:v>9</c:v>
                </c:pt>
                <c:pt idx="82">
                  <c:v>8</c:v>
                </c:pt>
                <c:pt idx="83">
                  <c:v>7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1</c:v>
                </c:pt>
                <c:pt idx="90">
                  <c:v>0</c:v>
                </c:pt>
                <c:pt idx="91">
                  <c:v>-1</c:v>
                </c:pt>
                <c:pt idx="92">
                  <c:v>-2</c:v>
                </c:pt>
                <c:pt idx="93">
                  <c:v>-3</c:v>
                </c:pt>
                <c:pt idx="94">
                  <c:v>-4</c:v>
                </c:pt>
                <c:pt idx="95">
                  <c:v>-5</c:v>
                </c:pt>
                <c:pt idx="96">
                  <c:v>-6</c:v>
                </c:pt>
                <c:pt idx="97">
                  <c:v>-7</c:v>
                </c:pt>
                <c:pt idx="98">
                  <c:v>-8</c:v>
                </c:pt>
                <c:pt idx="99">
                  <c:v>-9</c:v>
                </c:pt>
                <c:pt idx="100">
                  <c:v>-10</c:v>
                </c:pt>
                <c:pt idx="101">
                  <c:v>-11</c:v>
                </c:pt>
                <c:pt idx="102">
                  <c:v>-12</c:v>
                </c:pt>
                <c:pt idx="103">
                  <c:v>-13</c:v>
                </c:pt>
                <c:pt idx="104">
                  <c:v>-14</c:v>
                </c:pt>
                <c:pt idx="105">
                  <c:v>-15</c:v>
                </c:pt>
                <c:pt idx="106">
                  <c:v>-16</c:v>
                </c:pt>
                <c:pt idx="107">
                  <c:v>-17</c:v>
                </c:pt>
                <c:pt idx="108">
                  <c:v>-18</c:v>
                </c:pt>
                <c:pt idx="109">
                  <c:v>-19</c:v>
                </c:pt>
                <c:pt idx="110">
                  <c:v>-20</c:v>
                </c:pt>
                <c:pt idx="111">
                  <c:v>-21</c:v>
                </c:pt>
                <c:pt idx="112">
                  <c:v>-22</c:v>
                </c:pt>
                <c:pt idx="113">
                  <c:v>-23</c:v>
                </c:pt>
                <c:pt idx="114">
                  <c:v>-24</c:v>
                </c:pt>
                <c:pt idx="115">
                  <c:v>-25</c:v>
                </c:pt>
                <c:pt idx="116">
                  <c:v>-26</c:v>
                </c:pt>
                <c:pt idx="117">
                  <c:v>-27</c:v>
                </c:pt>
                <c:pt idx="118">
                  <c:v>-28</c:v>
                </c:pt>
                <c:pt idx="119">
                  <c:v>-29</c:v>
                </c:pt>
                <c:pt idx="120">
                  <c:v>-30</c:v>
                </c:pt>
                <c:pt idx="121">
                  <c:v>-31</c:v>
                </c:pt>
                <c:pt idx="122">
                  <c:v>-32</c:v>
                </c:pt>
                <c:pt idx="123">
                  <c:v>-33</c:v>
                </c:pt>
                <c:pt idx="124">
                  <c:v>-34</c:v>
                </c:pt>
                <c:pt idx="125">
                  <c:v>-35</c:v>
                </c:pt>
                <c:pt idx="126">
                  <c:v>-36</c:v>
                </c:pt>
                <c:pt idx="127">
                  <c:v>-37</c:v>
                </c:pt>
                <c:pt idx="128">
                  <c:v>-38</c:v>
                </c:pt>
                <c:pt idx="129">
                  <c:v>-39</c:v>
                </c:pt>
                <c:pt idx="130">
                  <c:v>-40</c:v>
                </c:pt>
                <c:pt idx="131">
                  <c:v>-41</c:v>
                </c:pt>
                <c:pt idx="132">
                  <c:v>-42</c:v>
                </c:pt>
                <c:pt idx="133">
                  <c:v>-43</c:v>
                </c:pt>
                <c:pt idx="134">
                  <c:v>-44</c:v>
                </c:pt>
                <c:pt idx="135">
                  <c:v>-45</c:v>
                </c:pt>
                <c:pt idx="136">
                  <c:v>-46</c:v>
                </c:pt>
                <c:pt idx="137">
                  <c:v>-47</c:v>
                </c:pt>
                <c:pt idx="138">
                  <c:v>-48</c:v>
                </c:pt>
                <c:pt idx="139">
                  <c:v>-49</c:v>
                </c:pt>
                <c:pt idx="140">
                  <c:v>-50</c:v>
                </c:pt>
                <c:pt idx="141">
                  <c:v>-51</c:v>
                </c:pt>
                <c:pt idx="142">
                  <c:v>-52</c:v>
                </c:pt>
                <c:pt idx="143">
                  <c:v>-53</c:v>
                </c:pt>
                <c:pt idx="144">
                  <c:v>-54</c:v>
                </c:pt>
                <c:pt idx="145">
                  <c:v>-55</c:v>
                </c:pt>
                <c:pt idx="146">
                  <c:v>-56</c:v>
                </c:pt>
                <c:pt idx="147">
                  <c:v>-57</c:v>
                </c:pt>
                <c:pt idx="148">
                  <c:v>-58</c:v>
                </c:pt>
                <c:pt idx="149">
                  <c:v>-59</c:v>
                </c:pt>
                <c:pt idx="150">
                  <c:v>-60</c:v>
                </c:pt>
                <c:pt idx="151">
                  <c:v>-61</c:v>
                </c:pt>
                <c:pt idx="152">
                  <c:v>-62</c:v>
                </c:pt>
                <c:pt idx="153">
                  <c:v>-63</c:v>
                </c:pt>
                <c:pt idx="154">
                  <c:v>-64</c:v>
                </c:pt>
                <c:pt idx="155">
                  <c:v>-65</c:v>
                </c:pt>
                <c:pt idx="156">
                  <c:v>-66</c:v>
                </c:pt>
                <c:pt idx="157">
                  <c:v>-67</c:v>
                </c:pt>
                <c:pt idx="158">
                  <c:v>-68</c:v>
                </c:pt>
                <c:pt idx="159">
                  <c:v>-69</c:v>
                </c:pt>
                <c:pt idx="160">
                  <c:v>-70</c:v>
                </c:pt>
                <c:pt idx="161">
                  <c:v>-71</c:v>
                </c:pt>
                <c:pt idx="162">
                  <c:v>-72</c:v>
                </c:pt>
                <c:pt idx="163">
                  <c:v>-73</c:v>
                </c:pt>
                <c:pt idx="164">
                  <c:v>-74</c:v>
                </c:pt>
                <c:pt idx="165">
                  <c:v>-75</c:v>
                </c:pt>
                <c:pt idx="166">
                  <c:v>-76</c:v>
                </c:pt>
                <c:pt idx="167">
                  <c:v>-77</c:v>
                </c:pt>
                <c:pt idx="168">
                  <c:v>-78</c:v>
                </c:pt>
                <c:pt idx="169">
                  <c:v>-79</c:v>
                </c:pt>
                <c:pt idx="170">
                  <c:v>-80</c:v>
                </c:pt>
                <c:pt idx="171">
                  <c:v>-81</c:v>
                </c:pt>
                <c:pt idx="172">
                  <c:v>-82</c:v>
                </c:pt>
                <c:pt idx="173">
                  <c:v>-83</c:v>
                </c:pt>
                <c:pt idx="174">
                  <c:v>-84</c:v>
                </c:pt>
                <c:pt idx="175">
                  <c:v>-85</c:v>
                </c:pt>
                <c:pt idx="176">
                  <c:v>-86</c:v>
                </c:pt>
                <c:pt idx="177">
                  <c:v>-87</c:v>
                </c:pt>
                <c:pt idx="178">
                  <c:v>-88</c:v>
                </c:pt>
                <c:pt idx="179">
                  <c:v>-89</c:v>
                </c:pt>
                <c:pt idx="180">
                  <c:v>-90</c:v>
                </c:pt>
              </c:numCache>
            </c:numRef>
          </c:xVal>
          <c:yVal>
            <c:numRef>
              <c:f>ЛБ8!$W$6:$W$186</c:f>
              <c:numCache>
                <c:formatCode>General</c:formatCode>
                <c:ptCount val="181"/>
                <c:pt idx="0" formatCode="0.00E+00">
                  <c:v>2.5033499999999999E-15</c:v>
                </c:pt>
                <c:pt idx="1">
                  <c:v>0.71330469600000002</c:v>
                </c:pt>
                <c:pt idx="2">
                  <c:v>1.4269587859999999</c:v>
                </c:pt>
                <c:pt idx="3">
                  <c:v>2.141309363</c:v>
                </c:pt>
                <c:pt idx="4">
                  <c:v>2.8566989139999999</c:v>
                </c:pt>
                <c:pt idx="5">
                  <c:v>3.5734629870000001</c:v>
                </c:pt>
                <c:pt idx="6">
                  <c:v>4.2919278419999998</c:v>
                </c:pt>
                <c:pt idx="7">
                  <c:v>5.0124080600000003</c:v>
                </c:pt>
                <c:pt idx="8">
                  <c:v>5.7352041070000004</c:v>
                </c:pt>
                <c:pt idx="9">
                  <c:v>6.4605998480000002</c:v>
                </c:pt>
                <c:pt idx="10">
                  <c:v>7.1888600030000003</c:v>
                </c:pt>
                <c:pt idx="11">
                  <c:v>7.9202275320000002</c:v>
                </c:pt>
                <c:pt idx="12">
                  <c:v>8.6549209519999994</c:v>
                </c:pt>
                <c:pt idx="13">
                  <c:v>9.3931315729999998</c:v>
                </c:pt>
                <c:pt idx="14">
                  <c:v>10.13502065</c:v>
                </c:pt>
                <c:pt idx="15">
                  <c:v>10.88071646</c:v>
                </c:pt>
                <c:pt idx="16">
                  <c:v>11.630311280000001</c:v>
                </c:pt>
                <c:pt idx="17">
                  <c:v>12.383858249999999</c:v>
                </c:pt>
                <c:pt idx="18">
                  <c:v>13.141368229999999</c:v>
                </c:pt>
                <c:pt idx="19">
                  <c:v>13.902806480000001</c:v>
                </c:pt>
                <c:pt idx="20">
                  <c:v>14.668089309999999</c:v>
                </c:pt>
                <c:pt idx="21">
                  <c:v>15.437080610000001</c:v>
                </c:pt>
                <c:pt idx="22">
                  <c:v>16.20958839</c:v>
                </c:pt>
                <c:pt idx="23">
                  <c:v>16.985361189999999</c:v>
                </c:pt>
                <c:pt idx="24">
                  <c:v>17.764084449999999</c:v>
                </c:pt>
                <c:pt idx="25">
                  <c:v>18.545376900000001</c:v>
                </c:pt>
                <c:pt idx="26">
                  <c:v>19.328786919999999</c:v>
                </c:pt>
                <c:pt idx="27">
                  <c:v>20.113788880000001</c:v>
                </c:pt>
                <c:pt idx="28">
                  <c:v>20.899779540000001</c:v>
                </c:pt>
                <c:pt idx="29">
                  <c:v>21.686074560000002</c:v>
                </c:pt>
                <c:pt idx="30">
                  <c:v>22.47190501</c:v>
                </c:pt>
                <c:pt idx="31">
                  <c:v>23.256414100000001</c:v>
                </c:pt>
                <c:pt idx="32">
                  <c:v>24.03865407</c:v>
                </c:pt>
                <c:pt idx="33">
                  <c:v>24.817583240000001</c:v>
                </c:pt>
                <c:pt idx="34">
                  <c:v>25.59206335</c:v>
                </c:pt>
                <c:pt idx="35">
                  <c:v>26.360857289999998</c:v>
                </c:pt>
                <c:pt idx="36">
                  <c:v>27.122627040000001</c:v>
                </c:pt>
                <c:pt idx="37">
                  <c:v>27.87593218</c:v>
                </c:pt>
                <c:pt idx="38">
                  <c:v>28.619228809999999</c:v>
                </c:pt>
                <c:pt idx="39">
                  <c:v>29.35086901</c:v>
                </c:pt>
                <c:pt idx="40">
                  <c:v>30.06910091</c:v>
                </c:pt>
                <c:pt idx="41">
                  <c:v>30.77206953</c:v>
                </c:pt>
                <c:pt idx="42">
                  <c:v>31.457818169999999</c:v>
                </c:pt>
                <c:pt idx="43">
                  <c:v>32.12429084</c:v>
                </c:pt>
                <c:pt idx="44">
                  <c:v>32.769335359999999</c:v>
                </c:pt>
                <c:pt idx="45">
                  <c:v>33.390707540000001</c:v>
                </c:pt>
                <c:pt idx="46">
                  <c:v>33.986076269999998</c:v>
                </c:pt>
                <c:pt idx="47">
                  <c:v>34.553029780000003</c:v>
                </c:pt>
                <c:pt idx="48">
                  <c:v>35.089082849999997</c:v>
                </c:pt>
                <c:pt idx="49">
                  <c:v>35.591685329999997</c:v>
                </c:pt>
                <c:pt idx="50">
                  <c:v>36.05823178</c:v>
                </c:pt>
                <c:pt idx="51">
                  <c:v>36.486072299999996</c:v>
                </c:pt>
                <c:pt idx="52">
                  <c:v>36.872524640000002</c:v>
                </c:pt>
                <c:pt idx="53">
                  <c:v>37.21488755</c:v>
                </c:pt>
                <c:pt idx="54">
                  <c:v>37.510455299999997</c:v>
                </c:pt>
                <c:pt idx="55">
                  <c:v>37.756533429999998</c:v>
                </c:pt>
                <c:pt idx="56">
                  <c:v>37.95045562</c:v>
                </c:pt>
                <c:pt idx="57">
                  <c:v>38.08960167</c:v>
                </c:pt>
                <c:pt idx="58">
                  <c:v>38.171416440000002</c:v>
                </c:pt>
                <c:pt idx="59">
                  <c:v>38.193429639999998</c:v>
                </c:pt>
                <c:pt idx="60">
                  <c:v>38.153276490000003</c:v>
                </c:pt>
                <c:pt idx="61">
                  <c:v>38.048718890000004</c:v>
                </c:pt>
                <c:pt idx="62">
                  <c:v>37.877667029999998</c:v>
                </c:pt>
                <c:pt idx="63">
                  <c:v>37.63820132</c:v>
                </c:pt>
                <c:pt idx="64">
                  <c:v>37.328594279999997</c:v>
                </c:pt>
                <c:pt idx="65">
                  <c:v>36.947332299999999</c:v>
                </c:pt>
                <c:pt idx="66">
                  <c:v>36.493136929999999</c:v>
                </c:pt>
                <c:pt idx="67">
                  <c:v>35.96498553</c:v>
                </c:pt>
                <c:pt idx="68">
                  <c:v>35.362130899999997</c:v>
                </c:pt>
                <c:pt idx="69">
                  <c:v>34.684119770000002</c:v>
                </c:pt>
                <c:pt idx="70">
                  <c:v>33.930809680000003</c:v>
                </c:pt>
                <c:pt idx="71">
                  <c:v>33.10238425</c:v>
                </c:pt>
                <c:pt idx="72">
                  <c:v>32.199366259999998</c:v>
                </c:pt>
                <c:pt idx="73">
                  <c:v>31.222628490000002</c:v>
                </c:pt>
                <c:pt idx="74">
                  <c:v>30.173402100000001</c:v>
                </c:pt>
                <c:pt idx="75">
                  <c:v>29.053282150000001</c:v>
                </c:pt>
                <c:pt idx="76">
                  <c:v>27.86423027</c:v>
                </c:pt>
                <c:pt idx="77">
                  <c:v>26.60857421</c:v>
                </c:pt>
                <c:pt idx="78">
                  <c:v>25.28900411</c:v>
                </c:pt>
                <c:pt idx="79">
                  <c:v>23.90856561</c:v>
                </c:pt>
                <c:pt idx="80">
                  <c:v>22.47064945</c:v>
                </c:pt>
                <c:pt idx="81">
                  <c:v>20.97897785</c:v>
                </c:pt>
                <c:pt idx="82">
                  <c:v>19.437587520000001</c:v>
                </c:pt>
                <c:pt idx="83">
                  <c:v>17.85080954</c:v>
                </c:pt>
                <c:pt idx="84">
                  <c:v>16.223246169999999</c:v>
                </c:pt>
                <c:pt idx="85">
                  <c:v>14.559744759999999</c:v>
                </c:pt>
                <c:pt idx="86">
                  <c:v>12.86536916</c:v>
                </c:pt>
                <c:pt idx="87">
                  <c:v>11.14536865</c:v>
                </c:pt>
                <c:pt idx="88">
                  <c:v>9.4051450200000009</c:v>
                </c:pt>
                <c:pt idx="89">
                  <c:v>7.650217821</c:v>
                </c:pt>
                <c:pt idx="90">
                  <c:v>5.8861884760000001</c:v>
                </c:pt>
                <c:pt idx="91">
                  <c:v>4.1187034179999999</c:v>
                </c:pt>
                <c:pt idx="92">
                  <c:v>2.3534168019999999</c:v>
                </c:pt>
                <c:pt idx="93">
                  <c:v>0.59595316700000001</c:v>
                </c:pt>
                <c:pt idx="94">
                  <c:v>-0.72345758800000004</c:v>
                </c:pt>
                <c:pt idx="95">
                  <c:v>-1.8105672450000001</c:v>
                </c:pt>
                <c:pt idx="96">
                  <c:v>-2.8824572229999998</c:v>
                </c:pt>
                <c:pt idx="97">
                  <c:v>-3.9358846500000002</c:v>
                </c:pt>
                <c:pt idx="98">
                  <c:v>-4.9677342619999996</c:v>
                </c:pt>
                <c:pt idx="99">
                  <c:v>-5.9750367889999998</c:v>
                </c:pt>
                <c:pt idx="100">
                  <c:v>-6.9549857309999998</c:v>
                </c:pt>
                <c:pt idx="101">
                  <c:v>-7.9049523820000003</c:v>
                </c:pt>
                <c:pt idx="102">
                  <c:v>-8.8224989669999996</c:v>
                </c:pt>
                <c:pt idx="103">
                  <c:v>-9.7053898000000007</c:v>
                </c:pt>
                <c:pt idx="104">
                  <c:v>-10.551600390000001</c:v>
                </c:pt>
                <c:pt idx="105">
                  <c:v>-11.35932448</c:v>
                </c:pt>
                <c:pt idx="106">
                  <c:v>-12.126978960000001</c:v>
                </c:pt>
                <c:pt idx="107">
                  <c:v>-12.85320677</c:v>
                </c:pt>
                <c:pt idx="108">
                  <c:v>-13.53687772</c:v>
                </c:pt>
                <c:pt idx="109">
                  <c:v>-14.17708741</c:v>
                </c:pt>
                <c:pt idx="110">
                  <c:v>-14.773154310000001</c:v>
                </c:pt>
                <c:pt idx="111">
                  <c:v>-15.32461502</c:v>
                </c:pt>
                <c:pt idx="112">
                  <c:v>-15.83121807</c:v>
                </c:pt>
                <c:pt idx="113">
                  <c:v>-16.29291615</c:v>
                </c:pt>
                <c:pt idx="114">
                  <c:v>-16.709857060000001</c:v>
                </c:pt>
                <c:pt idx="115">
                  <c:v>-17.0823736</c:v>
                </c:pt>
                <c:pt idx="116">
                  <c:v>-17.410972449999999</c:v>
                </c:pt>
                <c:pt idx="117">
                  <c:v>-17.69632219</c:v>
                </c:pt>
                <c:pt idx="118">
                  <c:v>-17.939240829999999</c:v>
                </c:pt>
                <c:pt idx="119">
                  <c:v>-18.1406828</c:v>
                </c:pt>
                <c:pt idx="120">
                  <c:v>-18.301725619999999</c:v>
                </c:pt>
                <c:pt idx="121">
                  <c:v>-18.423556520000002</c:v>
                </c:pt>
                <c:pt idx="122">
                  <c:v>-18.507458920000001</c:v>
                </c:pt>
                <c:pt idx="123">
                  <c:v>-18.554799200000001</c:v>
                </c:pt>
                <c:pt idx="124">
                  <c:v>-18.567013559999999</c:v>
                </c:pt>
                <c:pt idx="125">
                  <c:v>-18.545595330000001</c:v>
                </c:pt>
                <c:pt idx="126">
                  <c:v>-18.49208269</c:v>
                </c:pt>
                <c:pt idx="127">
                  <c:v>-18.40804696</c:v>
                </c:pt>
                <c:pt idx="128">
                  <c:v>-18.295081410000002</c:v>
                </c:pt>
                <c:pt idx="129">
                  <c:v>-18.154790779999999</c:v>
                </c:pt>
                <c:pt idx="130">
                  <c:v>-17.988781509999999</c:v>
                </c:pt>
                <c:pt idx="131">
                  <c:v>-17.798652610000001</c:v>
                </c:pt>
                <c:pt idx="132">
                  <c:v>-17.58598739</c:v>
                </c:pt>
                <c:pt idx="133">
                  <c:v>-17.352345799999998</c:v>
                </c:pt>
                <c:pt idx="134">
                  <c:v>-17.099257699999999</c:v>
                </c:pt>
                <c:pt idx="135">
                  <c:v>-16.828216699999999</c:v>
                </c:pt>
                <c:pt idx="136">
                  <c:v>-16.54067487</c:v>
                </c:pt>
                <c:pt idx="137">
                  <c:v>-16.23803809</c:v>
                </c:pt>
                <c:pt idx="138">
                  <c:v>-15.921662059999999</c:v>
                </c:pt>
                <c:pt idx="139">
                  <c:v>-15.59284909</c:v>
                </c:pt>
                <c:pt idx="140">
                  <c:v>-15.25284532</c:v>
                </c:pt>
                <c:pt idx="141">
                  <c:v>-14.902838689999999</c:v>
                </c:pt>
                <c:pt idx="142">
                  <c:v>-14.54395736</c:v>
                </c:pt>
                <c:pt idx="143">
                  <c:v>-14.17726865</c:v>
                </c:pt>
                <c:pt idx="144">
                  <c:v>-13.803778449999999</c:v>
                </c:pt>
                <c:pt idx="145">
                  <c:v>-13.424431050000001</c:v>
                </c:pt>
                <c:pt idx="146">
                  <c:v>-13.04010933</c:v>
                </c:pt>
                <c:pt idx="147">
                  <c:v>-12.65163531</c:v>
                </c:pt>
                <c:pt idx="148">
                  <c:v>-12.25977101</c:v>
                </c:pt>
                <c:pt idx="149">
                  <c:v>-11.86521952</c:v>
                </c:pt>
                <c:pt idx="150">
                  <c:v>-11.46862636</c:v>
                </c:pt>
                <c:pt idx="151">
                  <c:v>-11.070581020000001</c:v>
                </c:pt>
                <c:pt idx="152">
                  <c:v>-10.671618629999999</c:v>
                </c:pt>
                <c:pt idx="153">
                  <c:v>-10.272221829999999</c:v>
                </c:pt>
                <c:pt idx="154">
                  <c:v>-9.8728226790000004</c:v>
                </c:pt>
                <c:pt idx="155">
                  <c:v>-9.4738047040000009</c:v>
                </c:pt>
                <c:pt idx="156">
                  <c:v>-9.0755049860000003</c:v>
                </c:pt>
                <c:pt idx="157">
                  <c:v>-8.6782162990000007</c:v>
                </c:pt>
                <c:pt idx="158">
                  <c:v>-8.2821892720000001</c:v>
                </c:pt>
                <c:pt idx="159">
                  <c:v>-7.8876345609999996</c:v>
                </c:pt>
                <c:pt idx="160">
                  <c:v>-7.4947250209999998</c:v>
                </c:pt>
                <c:pt idx="161">
                  <c:v>-7.1035978589999997</c:v>
                </c:pt>
                <c:pt idx="162">
                  <c:v>-6.7143567720000004</c:v>
                </c:pt>
                <c:pt idx="163">
                  <c:v>-6.3270740380000001</c:v>
                </c:pt>
                <c:pt idx="164">
                  <c:v>-5.9417925829999998</c:v>
                </c:pt>
                <c:pt idx="165">
                  <c:v>-5.5585279889999999</c:v>
                </c:pt>
                <c:pt idx="166">
                  <c:v>-5.1772704669999996</c:v>
                </c:pt>
                <c:pt idx="167">
                  <c:v>-4.7979867709999997</c:v>
                </c:pt>
                <c:pt idx="168">
                  <c:v>-4.4206220610000004</c:v>
                </c:pt>
                <c:pt idx="169">
                  <c:v>-4.0451017140000003</c:v>
                </c:pt>
                <c:pt idx="170">
                  <c:v>-3.6713330819999999</c:v>
                </c:pt>
                <c:pt idx="171">
                  <c:v>-3.299207198</c:v>
                </c:pt>
                <c:pt idx="172">
                  <c:v>-2.9286004370000001</c:v>
                </c:pt>
                <c:pt idx="173">
                  <c:v>-2.5593761210000001</c:v>
                </c:pt>
                <c:pt idx="174">
                  <c:v>-2.1913860920000001</c:v>
                </c:pt>
                <c:pt idx="175">
                  <c:v>-1.8244722330000001</c:v>
                </c:pt>
                <c:pt idx="176">
                  <c:v>-1.4584679650000001</c:v>
                </c:pt>
                <c:pt idx="177">
                  <c:v>-1.0931997040000001</c:v>
                </c:pt>
                <c:pt idx="178">
                  <c:v>-0.72848829299999995</c:v>
                </c:pt>
                <c:pt idx="179">
                  <c:v>-0.36415041799999998</c:v>
                </c:pt>
                <c:pt idx="180" formatCode="0.00E+00">
                  <c:v>-1.2779799999999999E-15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4869-AF1B-5A498E8F4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263023"/>
        <c:axId val="2015180319"/>
      </c:scatterChart>
      <c:valAx>
        <c:axId val="166226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80319"/>
        <c:crosses val="autoZero"/>
        <c:crossBetween val="midCat"/>
      </c:valAx>
      <c:valAx>
        <c:axId val="201518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6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Zmax</a:t>
            </a:r>
            <a:r>
              <a:rPr lang="ru-RU"/>
              <a:t>(прогиб)</a:t>
            </a:r>
          </a:p>
        </c:rich>
      </c:tx>
      <c:layout>
        <c:manualLayout>
          <c:xMode val="edge"/>
          <c:yMode val="edge"/>
          <c:x val="0.47890266841644796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Zmax cm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4'!$F$17:$F$166</c:f>
              <c:numCache>
                <c:formatCode>0.00000000</c:formatCode>
                <c:ptCount val="150"/>
                <c:pt idx="0">
                  <c:v>7.0974253105924798E-5</c:v>
                </c:pt>
                <c:pt idx="1">
                  <c:v>1.4159800964647432E-4</c:v>
                </c:pt>
                <c:pt idx="2">
                  <c:v>2.1187641153538363E-4</c:v>
                </c:pt>
                <c:pt idx="3">
                  <c:v>2.8181447617968251E-4</c:v>
                </c:pt>
                <c:pt idx="4">
                  <c:v>3.5141710065998005E-4</c:v>
                </c:pt>
                <c:pt idx="5">
                  <c:v>4.2068906573202759E-4</c:v>
                </c:pt>
                <c:pt idx="6">
                  <c:v>4.8963503965880617E-4</c:v>
                </c:pt>
                <c:pt idx="7">
                  <c:v>5.5825958188177906E-4</c:v>
                </c:pt>
                <c:pt idx="8">
                  <c:v>6.2656714653955455E-4</c:v>
                </c:pt>
                <c:pt idx="9">
                  <c:v>6.9456208584159351E-4</c:v>
                </c:pt>
                <c:pt idx="10">
                  <c:v>7.6224865330420596E-4</c:v>
                </c:pt>
                <c:pt idx="11">
                  <c:v>8.2963100685565401E-4</c:v>
                </c:pt>
                <c:pt idx="12">
                  <c:v>8.967132118167416E-4</c:v>
                </c:pt>
                <c:pt idx="13">
                  <c:v>9.6349924376301112E-4</c:v>
                </c:pt>
                <c:pt idx="14">
                  <c:v>1.0299929912741465E-3</c:v>
                </c:pt>
                <c:pt idx="15">
                  <c:v>1.0961982585760525E-3</c:v>
                </c:pt>
                <c:pt idx="16">
                  <c:v>1.1621187680806531E-3</c:v>
                </c:pt>
                <c:pt idx="17">
                  <c:v>1.2277581628281926E-3</c:v>
                </c:pt>
                <c:pt idx="18">
                  <c:v>1.2931200088365999E-3</c:v>
                </c:pt>
                <c:pt idx="19">
                  <c:v>1.3582077973621869E-3</c:v>
                </c:pt>
                <c:pt idx="20">
                  <c:v>1.4230249470757721E-3</c:v>
                </c:pt>
                <c:pt idx="21">
                  <c:v>1.4875748061579739E-3</c:v>
                </c:pt>
                <c:pt idx="22">
                  <c:v>1.5518606543174548E-3</c:v>
                </c:pt>
                <c:pt idx="23">
                  <c:v>1.6158857047354012E-3</c:v>
                </c:pt>
                <c:pt idx="24">
                  <c:v>1.6796531059396127E-3</c:v>
                </c:pt>
                <c:pt idx="25">
                  <c:v>1.7431659436112582E-3</c:v>
                </c:pt>
                <c:pt idx="26">
                  <c:v>1.806427242327208E-3</c:v>
                </c:pt>
                <c:pt idx="27">
                  <c:v>1.8694399672407793E-3</c:v>
                </c:pt>
                <c:pt idx="28">
                  <c:v>1.9322070257034637E-3</c:v>
                </c:pt>
                <c:pt idx="29">
                  <c:v>1.9947312688302441E-3</c:v>
                </c:pt>
                <c:pt idx="30">
                  <c:v>2.0570154930107647E-3</c:v>
                </c:pt>
                <c:pt idx="31">
                  <c:v>2.1190624413687468E-3</c:v>
                </c:pt>
                <c:pt idx="32">
                  <c:v>2.1808748051717151E-3</c:v>
                </c:pt>
                <c:pt idx="33">
                  <c:v>2.2424552251931098E-3</c:v>
                </c:pt>
                <c:pt idx="34">
                  <c:v>2.3038062930287439E-3</c:v>
                </c:pt>
                <c:pt idx="35">
                  <c:v>2.3649305523694899E-3</c:v>
                </c:pt>
                <c:pt idx="36">
                  <c:v>2.425830500231865E-3</c:v>
                </c:pt>
                <c:pt idx="37">
                  <c:v>2.4865085881483322E-3</c:v>
                </c:pt>
                <c:pt idx="38">
                  <c:v>2.5469672233188172E-3</c:v>
                </c:pt>
                <c:pt idx="39">
                  <c:v>2.6072087697250283E-3</c:v>
                </c:pt>
                <c:pt idx="40">
                  <c:v>2.6672355492090207E-3</c:v>
                </c:pt>
                <c:pt idx="41">
                  <c:v>2.7270498425173862E-3</c:v>
                </c:pt>
                <c:pt idx="42">
                  <c:v>2.7866538903124263E-3</c:v>
                </c:pt>
                <c:pt idx="43">
                  <c:v>2.8460498941515391E-3</c:v>
                </c:pt>
                <c:pt idx="44">
                  <c:v>2.9052400174360889E-3</c:v>
                </c:pt>
                <c:pt idx="45">
                  <c:v>2.9642263863308132E-3</c:v>
                </c:pt>
                <c:pt idx="46">
                  <c:v>3.0230110906550259E-3</c:v>
                </c:pt>
                <c:pt idx="47">
                  <c:v>3.0815961847465E-3</c:v>
                </c:pt>
                <c:pt idx="48">
                  <c:v>3.1399836882991961E-3</c:v>
                </c:pt>
                <c:pt idx="49">
                  <c:v>3.1981755871756685E-3</c:v>
                </c:pt>
                <c:pt idx="50">
                  <c:v>3.2561738341951949E-3</c:v>
                </c:pt>
                <c:pt idx="51">
                  <c:v>3.313980349898429E-3</c:v>
                </c:pt>
                <c:pt idx="52">
                  <c:v>3.3715970232894455E-3</c:v>
                </c:pt>
                <c:pt idx="53">
                  <c:v>3.4290257125560181E-3</c:v>
                </c:pt>
                <c:pt idx="54">
                  <c:v>3.486268245768866E-3</c:v>
                </c:pt>
                <c:pt idx="55">
                  <c:v>3.5433264215606417E-3</c:v>
                </c:pt>
                <c:pt idx="56">
                  <c:v>3.6002020097853447E-3</c:v>
                </c:pt>
                <c:pt idx="57">
                  <c:v>3.6568967521589061E-3</c:v>
                </c:pt>
                <c:pt idx="58">
                  <c:v>3.7134123628814898E-3</c:v>
                </c:pt>
                <c:pt idx="59">
                  <c:v>3.7697505292422929E-3</c:v>
                </c:pt>
                <c:pt idx="60">
                  <c:v>3.8259129122072844E-3</c:v>
                </c:pt>
                <c:pt idx="61">
                  <c:v>3.8819011469905882E-3</c:v>
                </c:pt>
                <c:pt idx="62">
                  <c:v>3.9377168436100073E-3</c:v>
                </c:pt>
                <c:pt idx="63">
                  <c:v>3.9933615874272205E-3</c:v>
                </c:pt>
                <c:pt idx="64">
                  <c:v>4.0488369396732022E-3</c:v>
                </c:pt>
                <c:pt idx="65">
                  <c:v>4.1041444379593204E-3</c:v>
                </c:pt>
                <c:pt idx="66">
                  <c:v>4.159285596774585E-3</c:v>
                </c:pt>
                <c:pt idx="67">
                  <c:v>4.2142619079695697E-3</c:v>
                </c:pt>
                <c:pt idx="68">
                  <c:v>4.2690748412273129E-3</c:v>
                </c:pt>
                <c:pt idx="69">
                  <c:v>4.3237258445217638E-3</c:v>
                </c:pt>
                <c:pt idx="70">
                  <c:v>4.3782163445640915E-3</c:v>
                </c:pt>
                <c:pt idx="71">
                  <c:v>4.4325477472372411E-3</c:v>
                </c:pt>
                <c:pt idx="72">
                  <c:v>4.4867214380191704E-3</c:v>
                </c:pt>
                <c:pt idx="73">
                  <c:v>4.54073878239508E-3</c:v>
                </c:pt>
                <c:pt idx="74">
                  <c:v>4.5946011262589948E-3</c:v>
                </c:pt>
                <c:pt idx="75">
                  <c:v>4.64830979630502E-3</c:v>
                </c:pt>
                <c:pt idx="76">
                  <c:v>4.7018661004086613E-3</c:v>
                </c:pt>
                <c:pt idx="77">
                  <c:v>4.7552713279983786E-3</c:v>
                </c:pt>
                <c:pt idx="78">
                  <c:v>4.8085267504178516E-3</c:v>
                </c:pt>
                <c:pt idx="79">
                  <c:v>4.8616336212790757E-3</c:v>
                </c:pt>
                <c:pt idx="80">
                  <c:v>4.914593176806677E-3</c:v>
                </c:pt>
                <c:pt idx="81">
                  <c:v>4.967406636173682E-3</c:v>
                </c:pt>
                <c:pt idx="82">
                  <c:v>5.0200752018289881E-3</c:v>
                </c:pt>
                <c:pt idx="83">
                  <c:v>5.0726000598167887E-3</c:v>
                </c:pt>
                <c:pt idx="84">
                  <c:v>5.1249823800882024E-3</c:v>
                </c:pt>
                <c:pt idx="85">
                  <c:v>5.1772233168053353E-3</c:v>
                </c:pt>
                <c:pt idx="86">
                  <c:v>5.2293240086379814E-3</c:v>
                </c:pt>
                <c:pt idx="87">
                  <c:v>5.2812855790532135E-3</c:v>
                </c:pt>
                <c:pt idx="88">
                  <c:v>5.3331091365980358E-3</c:v>
                </c:pt>
                <c:pt idx="89">
                  <c:v>5.3847957751753227E-3</c:v>
                </c:pt>
                <c:pt idx="90">
                  <c:v>5.4363465743132323E-3</c:v>
                </c:pt>
                <c:pt idx="91">
                  <c:v>5.4877625994282728E-3</c:v>
                </c:pt>
                <c:pt idx="92">
                  <c:v>5.5390449020822092E-3</c:v>
                </c:pt>
                <c:pt idx="93">
                  <c:v>5.5901945202330074E-3</c:v>
                </c:pt>
                <c:pt idx="94">
                  <c:v>5.641212478479948E-3</c:v>
                </c:pt>
                <c:pt idx="95">
                  <c:v>5.6920997883030799E-3</c:v>
                </c:pt>
                <c:pt idx="96">
                  <c:v>5.7428574482972245E-3</c:v>
                </c:pt>
                <c:pt idx="97">
                  <c:v>5.7934864444005845E-3</c:v>
                </c:pt>
                <c:pt idx="98">
                  <c:v>5.8439877501182107E-3</c:v>
                </c:pt>
                <c:pt idx="99">
                  <c:v>5.8943623267404006E-3</c:v>
                </c:pt>
                <c:pt idx="100">
                  <c:v>5.9446111235561972E-3</c:v>
                </c:pt>
                <c:pt idx="101">
                  <c:v>5.9947350780621012E-3</c:v>
                </c:pt>
                <c:pt idx="102">
                  <c:v>6.0447351161661503E-3</c:v>
                </c:pt>
                <c:pt idx="103">
                  <c:v>6.0946121523874786E-3</c:v>
                </c:pt>
                <c:pt idx="104">
                  <c:v>6.1443670900514797E-3</c:v>
                </c:pt>
                <c:pt idx="105">
                  <c:v>6.1940008214806854E-3</c:v>
                </c:pt>
                <c:pt idx="106">
                  <c:v>6.2435142281814775E-3</c:v>
                </c:pt>
                <c:pt idx="107">
                  <c:v>6.2929081810267785E-3</c:v>
                </c:pt>
                <c:pt idx="108">
                  <c:v>6.3421835404347208E-3</c:v>
                </c:pt>
                <c:pt idx="109">
                  <c:v>6.3913411565435733E-3</c:v>
                </c:pt>
                <c:pt idx="110">
                  <c:v>6.4403818693828264E-3</c:v>
                </c:pt>
                <c:pt idx="111">
                  <c:v>6.4893065090407005E-3</c:v>
                </c:pt>
                <c:pt idx="112">
                  <c:v>6.5381158958280772E-3</c:v>
                </c:pt>
                <c:pt idx="113">
                  <c:v>6.5868108404389756E-3</c:v>
                </c:pt>
                <c:pt idx="114">
                  <c:v>6.6353921441076272E-3</c:v>
                </c:pt>
                <c:pt idx="115">
                  <c:v>6.6838605987623433E-3</c:v>
                </c:pt>
                <c:pt idx="116">
                  <c:v>6.7322169871761022E-3</c:v>
                </c:pt>
                <c:pt idx="117">
                  <c:v>6.7804620831140461E-3</c:v>
                </c:pt>
                <c:pt idx="118">
                  <c:v>6.8285966514779559E-3</c:v>
                </c:pt>
                <c:pt idx="119">
                  <c:v>6.8766214484477246E-3</c:v>
                </c:pt>
                <c:pt idx="120">
                  <c:v>6.924537221619979E-3</c:v>
                </c:pt>
                <c:pt idx="121">
                  <c:v>6.9723447101438362E-3</c:v>
                </c:pt>
                <c:pt idx="122">
                  <c:v>7.0200446448539632E-3</c:v>
                </c:pt>
                <c:pt idx="123">
                  <c:v>7.0676377484009106E-3</c:v>
                </c:pt>
                <c:pt idx="124">
                  <c:v>7.1151247353788537E-3</c:v>
                </c:pt>
                <c:pt idx="125">
                  <c:v>7.1625063124507744E-3</c:v>
                </c:pt>
                <c:pt idx="126">
                  <c:v>7.2097831784711641E-3</c:v>
                </c:pt>
                <c:pt idx="127">
                  <c:v>7.2569560246062721E-3</c:v>
                </c:pt>
                <c:pt idx="128">
                  <c:v>7.3040255344520109E-3</c:v>
                </c:pt>
                <c:pt idx="129">
                  <c:v>7.3509923841495271E-3</c:v>
                </c:pt>
                <c:pt idx="130">
                  <c:v>7.3978572424985411E-3</c:v>
                </c:pt>
                <c:pt idx="131">
                  <c:v>7.4446207710684217E-3</c:v>
                </c:pt>
                <c:pt idx="132">
                  <c:v>7.4912836243071993E-3</c:v>
                </c:pt>
                <c:pt idx="133">
                  <c:v>7.5378464496483766E-3</c:v>
                </c:pt>
                <c:pt idx="134">
                  <c:v>7.5843098876157752E-3</c:v>
                </c:pt>
                <c:pt idx="135">
                  <c:v>7.6306745719263071E-3</c:v>
                </c:pt>
                <c:pt idx="136">
                  <c:v>7.6769411295908464E-3</c:v>
                </c:pt>
                <c:pt idx="137">
                  <c:v>7.7231101810131351E-3</c:v>
                </c:pt>
                <c:pt idx="138">
                  <c:v>7.7691823400868627E-3</c:v>
                </c:pt>
                <c:pt idx="139">
                  <c:v>7.8151582142908949E-3</c:v>
                </c:pt>
                <c:pt idx="140">
                  <c:v>7.8610384047827341E-3</c:v>
                </c:pt>
                <c:pt idx="141">
                  <c:v>7.9068235064902095E-3</c:v>
                </c:pt>
                <c:pt idx="142">
                  <c:v>7.9525141082015197E-3</c:v>
                </c:pt>
                <c:pt idx="143">
                  <c:v>7.9981107926535375E-3</c:v>
                </c:pt>
                <c:pt idx="144">
                  <c:v>8.0436141366185387E-3</c:v>
                </c:pt>
                <c:pt idx="145">
                  <c:v>8.0890247109893319E-3</c:v>
                </c:pt>
                <c:pt idx="146">
                  <c:v>8.1343430808628134E-3</c:v>
                </c:pt>
                <c:pt idx="147">
                  <c:v>8.1795698056220129E-3</c:v>
                </c:pt>
                <c:pt idx="148">
                  <c:v>8.2247054390166604E-3</c:v>
                </c:pt>
                <c:pt idx="149">
                  <c:v>8.2697505292422934E-3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0-448A-8D83-8B45DDFF5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26815"/>
        <c:axId val="271099935"/>
      </c:lineChart>
      <c:catAx>
        <c:axId val="27112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99935"/>
        <c:crosses val="autoZero"/>
        <c:auto val="1"/>
        <c:lblAlgn val="ctr"/>
        <c:lblOffset val="100"/>
        <c:noMultiLvlLbl val="0"/>
      </c:catAx>
      <c:valAx>
        <c:axId val="2710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2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qmin</a:t>
            </a:r>
            <a:r>
              <a:rPr lang="en-US" baseline="0"/>
              <a:t> qmax (</a:t>
            </a:r>
            <a:r>
              <a:rPr lang="ru-RU" sz="1400" b="0" i="0" u="none" strike="noStrike" baseline="0">
                <a:effectLst/>
              </a:rPr>
              <a:t>интенсивности нагрузки</a:t>
            </a:r>
            <a:r>
              <a:rPr lang="en-US" sz="1400" b="0" i="0" u="none" strike="noStrike" baseline="0">
                <a:effectLst/>
              </a:rPr>
              <a:t>)</a:t>
            </a:r>
            <a:endParaRPr lang="en-US" baseline="0"/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qmin 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4'!$G$17:$G$166</c:f>
              <c:numCache>
                <c:formatCode>General</c:formatCode>
                <c:ptCount val="150"/>
                <c:pt idx="0">
                  <c:v>125.23935960565726</c:v>
                </c:pt>
                <c:pt idx="1">
                  <c:v>125.23935960565726</c:v>
                </c:pt>
                <c:pt idx="2">
                  <c:v>125.23935960565726</c:v>
                </c:pt>
                <c:pt idx="3">
                  <c:v>125.23935960565726</c:v>
                </c:pt>
                <c:pt idx="4">
                  <c:v>125.23935960565726</c:v>
                </c:pt>
                <c:pt idx="5">
                  <c:v>125.23935960565726</c:v>
                </c:pt>
                <c:pt idx="6">
                  <c:v>125.23935960565726</c:v>
                </c:pt>
                <c:pt idx="7">
                  <c:v>125.23935960565726</c:v>
                </c:pt>
                <c:pt idx="8">
                  <c:v>125.23935960565726</c:v>
                </c:pt>
                <c:pt idx="9">
                  <c:v>125.23935960565726</c:v>
                </c:pt>
                <c:pt idx="10">
                  <c:v>125.23935960565726</c:v>
                </c:pt>
                <c:pt idx="11">
                  <c:v>125.23935960565726</c:v>
                </c:pt>
                <c:pt idx="12">
                  <c:v>125.23935960565726</c:v>
                </c:pt>
                <c:pt idx="13">
                  <c:v>125.23935960565726</c:v>
                </c:pt>
                <c:pt idx="14">
                  <c:v>125.23935960565726</c:v>
                </c:pt>
                <c:pt idx="15">
                  <c:v>125.23935960565726</c:v>
                </c:pt>
                <c:pt idx="16">
                  <c:v>125.23935960565726</c:v>
                </c:pt>
                <c:pt idx="17">
                  <c:v>125.23935960565726</c:v>
                </c:pt>
                <c:pt idx="18">
                  <c:v>125.23935960565726</c:v>
                </c:pt>
                <c:pt idx="19">
                  <c:v>125.23935960565726</c:v>
                </c:pt>
                <c:pt idx="20">
                  <c:v>125.23935960565726</c:v>
                </c:pt>
                <c:pt idx="21">
                  <c:v>125.23935960565726</c:v>
                </c:pt>
                <c:pt idx="22">
                  <c:v>125.23935960565726</c:v>
                </c:pt>
                <c:pt idx="23">
                  <c:v>125.23935960565726</c:v>
                </c:pt>
                <c:pt idx="24">
                  <c:v>125.23935960565726</c:v>
                </c:pt>
                <c:pt idx="25">
                  <c:v>125.23935960565726</c:v>
                </c:pt>
                <c:pt idx="26">
                  <c:v>125.23935960565726</c:v>
                </c:pt>
                <c:pt idx="27">
                  <c:v>125.23935960565726</c:v>
                </c:pt>
                <c:pt idx="28">
                  <c:v>125.23935960565726</c:v>
                </c:pt>
                <c:pt idx="29">
                  <c:v>125.23935960565726</c:v>
                </c:pt>
                <c:pt idx="30">
                  <c:v>125.23935960565726</c:v>
                </c:pt>
                <c:pt idx="31">
                  <c:v>125.23935960565726</c:v>
                </c:pt>
                <c:pt idx="32">
                  <c:v>125.23935960565726</c:v>
                </c:pt>
                <c:pt idx="33">
                  <c:v>125.23935960565726</c:v>
                </c:pt>
                <c:pt idx="34">
                  <c:v>125.23935960565726</c:v>
                </c:pt>
                <c:pt idx="35">
                  <c:v>125.23935960565726</c:v>
                </c:pt>
                <c:pt idx="36">
                  <c:v>125.23935960565726</c:v>
                </c:pt>
                <c:pt idx="37">
                  <c:v>125.23935960565726</c:v>
                </c:pt>
                <c:pt idx="38">
                  <c:v>125.23935960565726</c:v>
                </c:pt>
                <c:pt idx="39">
                  <c:v>125.23935960565726</c:v>
                </c:pt>
                <c:pt idx="40">
                  <c:v>125.23935960565726</c:v>
                </c:pt>
                <c:pt idx="41">
                  <c:v>125.23935960565726</c:v>
                </c:pt>
                <c:pt idx="42">
                  <c:v>125.23935960565726</c:v>
                </c:pt>
                <c:pt idx="43">
                  <c:v>125.23935960565726</c:v>
                </c:pt>
                <c:pt idx="44">
                  <c:v>125.23935960565726</c:v>
                </c:pt>
                <c:pt idx="45">
                  <c:v>125.23935960565726</c:v>
                </c:pt>
                <c:pt idx="46">
                  <c:v>125.23935960565726</c:v>
                </c:pt>
                <c:pt idx="47">
                  <c:v>125.23935960565726</c:v>
                </c:pt>
                <c:pt idx="48">
                  <c:v>125.23935960565726</c:v>
                </c:pt>
                <c:pt idx="49">
                  <c:v>125.23935960565726</c:v>
                </c:pt>
                <c:pt idx="50">
                  <c:v>125.23935960565726</c:v>
                </c:pt>
                <c:pt idx="51">
                  <c:v>125.23935960565726</c:v>
                </c:pt>
                <c:pt idx="52">
                  <c:v>125.23935960565726</c:v>
                </c:pt>
                <c:pt idx="53">
                  <c:v>125.23935960565726</c:v>
                </c:pt>
                <c:pt idx="54">
                  <c:v>125.23935960565726</c:v>
                </c:pt>
                <c:pt idx="55">
                  <c:v>125.23935960565726</c:v>
                </c:pt>
                <c:pt idx="56">
                  <c:v>125.23935960565726</c:v>
                </c:pt>
                <c:pt idx="57">
                  <c:v>125.23935960565726</c:v>
                </c:pt>
                <c:pt idx="58">
                  <c:v>125.23935960565726</c:v>
                </c:pt>
                <c:pt idx="59">
                  <c:v>125.23935960565726</c:v>
                </c:pt>
                <c:pt idx="60">
                  <c:v>125.23935960565726</c:v>
                </c:pt>
                <c:pt idx="61">
                  <c:v>125.23935960565726</c:v>
                </c:pt>
                <c:pt idx="62">
                  <c:v>125.23935960565726</c:v>
                </c:pt>
                <c:pt idx="63">
                  <c:v>125.23935960565726</c:v>
                </c:pt>
                <c:pt idx="64">
                  <c:v>125.23935960565726</c:v>
                </c:pt>
                <c:pt idx="65">
                  <c:v>125.23935960565726</c:v>
                </c:pt>
                <c:pt idx="66">
                  <c:v>125.23935960565726</c:v>
                </c:pt>
                <c:pt idx="67">
                  <c:v>125.23935960565726</c:v>
                </c:pt>
                <c:pt idx="68">
                  <c:v>125.23935960565726</c:v>
                </c:pt>
                <c:pt idx="69">
                  <c:v>125.23935960565726</c:v>
                </c:pt>
                <c:pt idx="70">
                  <c:v>125.23935960565726</c:v>
                </c:pt>
                <c:pt idx="71">
                  <c:v>125.23935960565726</c:v>
                </c:pt>
                <c:pt idx="72">
                  <c:v>125.23935960565726</c:v>
                </c:pt>
                <c:pt idx="73">
                  <c:v>125.23935960565726</c:v>
                </c:pt>
                <c:pt idx="74">
                  <c:v>125.23935960565726</c:v>
                </c:pt>
                <c:pt idx="75">
                  <c:v>125.23935960565726</c:v>
                </c:pt>
                <c:pt idx="76">
                  <c:v>125.23935960565726</c:v>
                </c:pt>
                <c:pt idx="77">
                  <c:v>125.23935960565726</c:v>
                </c:pt>
                <c:pt idx="78">
                  <c:v>125.23935960565726</c:v>
                </c:pt>
                <c:pt idx="79">
                  <c:v>125.23935960565726</c:v>
                </c:pt>
                <c:pt idx="80">
                  <c:v>125.23935960565726</c:v>
                </c:pt>
                <c:pt idx="81">
                  <c:v>125.23935960565726</c:v>
                </c:pt>
                <c:pt idx="82">
                  <c:v>125.23935960565726</c:v>
                </c:pt>
                <c:pt idx="83">
                  <c:v>125.23935960565726</c:v>
                </c:pt>
                <c:pt idx="84">
                  <c:v>125.23935960565726</c:v>
                </c:pt>
                <c:pt idx="85">
                  <c:v>125.23935960565726</c:v>
                </c:pt>
                <c:pt idx="86">
                  <c:v>125.23935960565726</c:v>
                </c:pt>
                <c:pt idx="87">
                  <c:v>125.23935960565726</c:v>
                </c:pt>
                <c:pt idx="88">
                  <c:v>125.23935960565726</c:v>
                </c:pt>
                <c:pt idx="89">
                  <c:v>125.23935960565726</c:v>
                </c:pt>
                <c:pt idx="90">
                  <c:v>125.23935960565726</c:v>
                </c:pt>
                <c:pt idx="91">
                  <c:v>125.23935960565726</c:v>
                </c:pt>
                <c:pt idx="92">
                  <c:v>125.23935960565726</c:v>
                </c:pt>
                <c:pt idx="93">
                  <c:v>125.23935960565726</c:v>
                </c:pt>
                <c:pt idx="94">
                  <c:v>125.23935960565726</c:v>
                </c:pt>
                <c:pt idx="95">
                  <c:v>125.23935960565726</c:v>
                </c:pt>
                <c:pt idx="96">
                  <c:v>125.23935960565726</c:v>
                </c:pt>
                <c:pt idx="97">
                  <c:v>125.23935960565726</c:v>
                </c:pt>
                <c:pt idx="98">
                  <c:v>125.23935960565726</c:v>
                </c:pt>
                <c:pt idx="99">
                  <c:v>125.23935960565726</c:v>
                </c:pt>
                <c:pt idx="100">
                  <c:v>125.23935960565726</c:v>
                </c:pt>
                <c:pt idx="101">
                  <c:v>125.23935960565726</c:v>
                </c:pt>
                <c:pt idx="102">
                  <c:v>125.23935960565726</c:v>
                </c:pt>
                <c:pt idx="103">
                  <c:v>125.23935960565726</c:v>
                </c:pt>
                <c:pt idx="104">
                  <c:v>125.23935960565726</c:v>
                </c:pt>
                <c:pt idx="105">
                  <c:v>125.23935960565726</c:v>
                </c:pt>
                <c:pt idx="106">
                  <c:v>125.23935960565726</c:v>
                </c:pt>
                <c:pt idx="107">
                  <c:v>125.23935960565726</c:v>
                </c:pt>
                <c:pt idx="108">
                  <c:v>125.23935960565726</c:v>
                </c:pt>
                <c:pt idx="109">
                  <c:v>125.23935960565726</c:v>
                </c:pt>
                <c:pt idx="110">
                  <c:v>125.23935960565726</c:v>
                </c:pt>
                <c:pt idx="111">
                  <c:v>125.23935960565726</c:v>
                </c:pt>
                <c:pt idx="112">
                  <c:v>125.23935960565726</c:v>
                </c:pt>
                <c:pt idx="113">
                  <c:v>125.23935960565726</c:v>
                </c:pt>
                <c:pt idx="114">
                  <c:v>125.23935960565726</c:v>
                </c:pt>
                <c:pt idx="115">
                  <c:v>125.23935960565726</c:v>
                </c:pt>
                <c:pt idx="116">
                  <c:v>125.23935960565726</c:v>
                </c:pt>
                <c:pt idx="117">
                  <c:v>125.23935960565726</c:v>
                </c:pt>
                <c:pt idx="118">
                  <c:v>125.23935960565726</c:v>
                </c:pt>
                <c:pt idx="119">
                  <c:v>125.23935960565726</c:v>
                </c:pt>
                <c:pt idx="120">
                  <c:v>125.23935960565726</c:v>
                </c:pt>
                <c:pt idx="121">
                  <c:v>125.23935960565726</c:v>
                </c:pt>
                <c:pt idx="122">
                  <c:v>125.23935960565726</c:v>
                </c:pt>
                <c:pt idx="123">
                  <c:v>125.23935960565726</c:v>
                </c:pt>
                <c:pt idx="124">
                  <c:v>125.23935960565726</c:v>
                </c:pt>
                <c:pt idx="125">
                  <c:v>125.23935960565726</c:v>
                </c:pt>
                <c:pt idx="126">
                  <c:v>125.23935960565726</c:v>
                </c:pt>
                <c:pt idx="127">
                  <c:v>125.23935960565726</c:v>
                </c:pt>
                <c:pt idx="128">
                  <c:v>125.23935960565726</c:v>
                </c:pt>
                <c:pt idx="129">
                  <c:v>125.23935960565726</c:v>
                </c:pt>
                <c:pt idx="130">
                  <c:v>125.23935960565726</c:v>
                </c:pt>
                <c:pt idx="131">
                  <c:v>125.23935960565726</c:v>
                </c:pt>
                <c:pt idx="132">
                  <c:v>125.23935960565726</c:v>
                </c:pt>
                <c:pt idx="133">
                  <c:v>125.23935960565726</c:v>
                </c:pt>
                <c:pt idx="134">
                  <c:v>125.23935960565726</c:v>
                </c:pt>
                <c:pt idx="135">
                  <c:v>125.23935960565726</c:v>
                </c:pt>
                <c:pt idx="136">
                  <c:v>125.23935960565726</c:v>
                </c:pt>
                <c:pt idx="137">
                  <c:v>125.23935960565726</c:v>
                </c:pt>
                <c:pt idx="138">
                  <c:v>125.23935960565726</c:v>
                </c:pt>
                <c:pt idx="139">
                  <c:v>125.23935960565726</c:v>
                </c:pt>
                <c:pt idx="140">
                  <c:v>125.23935960565726</c:v>
                </c:pt>
                <c:pt idx="141">
                  <c:v>125.23935960565726</c:v>
                </c:pt>
                <c:pt idx="142">
                  <c:v>125.23935960565726</c:v>
                </c:pt>
                <c:pt idx="143">
                  <c:v>125.23935960565726</c:v>
                </c:pt>
                <c:pt idx="144">
                  <c:v>125.23935960565726</c:v>
                </c:pt>
                <c:pt idx="145">
                  <c:v>125.23935960565726</c:v>
                </c:pt>
                <c:pt idx="146">
                  <c:v>125.23935960565726</c:v>
                </c:pt>
                <c:pt idx="147">
                  <c:v>125.23935960565726</c:v>
                </c:pt>
                <c:pt idx="148">
                  <c:v>125.23935960565726</c:v>
                </c:pt>
                <c:pt idx="149">
                  <c:v>125.23935960565726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E-4EA5-88B9-1F0A855016F4}"/>
            </c:ext>
          </c:extLst>
        </c:ser>
        <c:ser>
          <c:idx val="1"/>
          <c:order val="1"/>
          <c:tx>
            <c:v>qmax 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'Лб 4'!$B$17:$B$166</c:f>
              <c:numCache>
                <c:formatCode>General</c:formatCode>
                <c:ptCount val="150"/>
                <c:pt idx="0">
                  <c:v>1.01</c:v>
                </c:pt>
                <c:pt idx="1">
                  <c:v>1.02</c:v>
                </c:pt>
                <c:pt idx="2">
                  <c:v>1.03</c:v>
                </c:pt>
                <c:pt idx="3">
                  <c:v>1.04</c:v>
                </c:pt>
                <c:pt idx="4">
                  <c:v>1.05</c:v>
                </c:pt>
                <c:pt idx="5">
                  <c:v>1.06</c:v>
                </c:pt>
                <c:pt idx="6">
                  <c:v>1.07</c:v>
                </c:pt>
                <c:pt idx="7">
                  <c:v>1.08</c:v>
                </c:pt>
                <c:pt idx="8">
                  <c:v>1.0900000000000001</c:v>
                </c:pt>
                <c:pt idx="9">
                  <c:v>1.1000000000000001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1.1299999999999999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1.1599999999999999</c:v>
                </c:pt>
                <c:pt idx="16">
                  <c:v>1.17</c:v>
                </c:pt>
                <c:pt idx="17">
                  <c:v>1.18</c:v>
                </c:pt>
                <c:pt idx="18">
                  <c:v>1.19</c:v>
                </c:pt>
                <c:pt idx="19">
                  <c:v>1.2</c:v>
                </c:pt>
                <c:pt idx="20">
                  <c:v>1.21</c:v>
                </c:pt>
                <c:pt idx="21">
                  <c:v>1.22</c:v>
                </c:pt>
                <c:pt idx="22">
                  <c:v>1.23</c:v>
                </c:pt>
                <c:pt idx="23">
                  <c:v>1.24</c:v>
                </c:pt>
                <c:pt idx="24">
                  <c:v>1.25</c:v>
                </c:pt>
                <c:pt idx="25">
                  <c:v>1.26</c:v>
                </c:pt>
                <c:pt idx="26">
                  <c:v>1.27</c:v>
                </c:pt>
                <c:pt idx="27">
                  <c:v>1.28</c:v>
                </c:pt>
                <c:pt idx="28">
                  <c:v>1.29</c:v>
                </c:pt>
                <c:pt idx="29">
                  <c:v>1.3</c:v>
                </c:pt>
                <c:pt idx="30">
                  <c:v>1.31</c:v>
                </c:pt>
                <c:pt idx="31">
                  <c:v>1.32</c:v>
                </c:pt>
                <c:pt idx="32">
                  <c:v>1.33</c:v>
                </c:pt>
                <c:pt idx="33">
                  <c:v>1.34</c:v>
                </c:pt>
                <c:pt idx="34">
                  <c:v>1.35</c:v>
                </c:pt>
                <c:pt idx="35">
                  <c:v>1.36</c:v>
                </c:pt>
                <c:pt idx="36">
                  <c:v>1.37</c:v>
                </c:pt>
                <c:pt idx="37">
                  <c:v>1.38</c:v>
                </c:pt>
                <c:pt idx="38">
                  <c:v>1.39</c:v>
                </c:pt>
                <c:pt idx="39">
                  <c:v>1.4</c:v>
                </c:pt>
                <c:pt idx="40">
                  <c:v>1.41</c:v>
                </c:pt>
                <c:pt idx="41">
                  <c:v>1.42</c:v>
                </c:pt>
                <c:pt idx="42">
                  <c:v>1.43</c:v>
                </c:pt>
                <c:pt idx="43">
                  <c:v>1.44</c:v>
                </c:pt>
                <c:pt idx="44">
                  <c:v>1.45</c:v>
                </c:pt>
                <c:pt idx="45">
                  <c:v>1.46</c:v>
                </c:pt>
                <c:pt idx="46">
                  <c:v>1.47</c:v>
                </c:pt>
                <c:pt idx="47">
                  <c:v>1.48</c:v>
                </c:pt>
                <c:pt idx="48">
                  <c:v>1.49</c:v>
                </c:pt>
                <c:pt idx="49">
                  <c:v>1.5</c:v>
                </c:pt>
                <c:pt idx="50">
                  <c:v>1.51</c:v>
                </c:pt>
                <c:pt idx="51">
                  <c:v>1.52</c:v>
                </c:pt>
                <c:pt idx="52">
                  <c:v>1.53</c:v>
                </c:pt>
                <c:pt idx="53">
                  <c:v>1.54</c:v>
                </c:pt>
                <c:pt idx="54">
                  <c:v>1.55</c:v>
                </c:pt>
                <c:pt idx="55">
                  <c:v>1.56</c:v>
                </c:pt>
                <c:pt idx="56">
                  <c:v>1.57</c:v>
                </c:pt>
                <c:pt idx="57">
                  <c:v>1.58</c:v>
                </c:pt>
                <c:pt idx="58">
                  <c:v>1.59</c:v>
                </c:pt>
                <c:pt idx="59">
                  <c:v>1.6</c:v>
                </c:pt>
                <c:pt idx="60">
                  <c:v>1.61</c:v>
                </c:pt>
                <c:pt idx="61">
                  <c:v>1.62</c:v>
                </c:pt>
                <c:pt idx="62">
                  <c:v>1.63</c:v>
                </c:pt>
                <c:pt idx="63">
                  <c:v>1.64</c:v>
                </c:pt>
                <c:pt idx="64">
                  <c:v>1.65</c:v>
                </c:pt>
                <c:pt idx="65">
                  <c:v>1.66</c:v>
                </c:pt>
                <c:pt idx="66">
                  <c:v>1.67</c:v>
                </c:pt>
                <c:pt idx="67">
                  <c:v>1.68</c:v>
                </c:pt>
                <c:pt idx="68">
                  <c:v>1.69</c:v>
                </c:pt>
                <c:pt idx="69">
                  <c:v>1.7</c:v>
                </c:pt>
                <c:pt idx="70">
                  <c:v>1.71</c:v>
                </c:pt>
                <c:pt idx="71">
                  <c:v>1.72</c:v>
                </c:pt>
                <c:pt idx="72">
                  <c:v>1.73</c:v>
                </c:pt>
                <c:pt idx="73">
                  <c:v>1.74</c:v>
                </c:pt>
                <c:pt idx="74">
                  <c:v>1.75</c:v>
                </c:pt>
                <c:pt idx="75">
                  <c:v>1.76</c:v>
                </c:pt>
                <c:pt idx="76">
                  <c:v>1.77</c:v>
                </c:pt>
                <c:pt idx="77">
                  <c:v>1.78</c:v>
                </c:pt>
                <c:pt idx="78">
                  <c:v>1.79</c:v>
                </c:pt>
                <c:pt idx="79">
                  <c:v>1.8</c:v>
                </c:pt>
                <c:pt idx="80">
                  <c:v>1.81</c:v>
                </c:pt>
                <c:pt idx="81">
                  <c:v>1.82</c:v>
                </c:pt>
                <c:pt idx="82">
                  <c:v>1.83</c:v>
                </c:pt>
                <c:pt idx="83">
                  <c:v>1.84</c:v>
                </c:pt>
                <c:pt idx="84">
                  <c:v>1.85</c:v>
                </c:pt>
                <c:pt idx="85">
                  <c:v>1.86</c:v>
                </c:pt>
                <c:pt idx="86">
                  <c:v>1.87</c:v>
                </c:pt>
                <c:pt idx="87">
                  <c:v>1.88</c:v>
                </c:pt>
                <c:pt idx="88">
                  <c:v>1.89</c:v>
                </c:pt>
                <c:pt idx="89">
                  <c:v>1.9</c:v>
                </c:pt>
                <c:pt idx="90">
                  <c:v>1.91</c:v>
                </c:pt>
                <c:pt idx="91">
                  <c:v>1.92</c:v>
                </c:pt>
                <c:pt idx="92">
                  <c:v>1.93</c:v>
                </c:pt>
                <c:pt idx="93">
                  <c:v>1.94</c:v>
                </c:pt>
                <c:pt idx="94">
                  <c:v>1.95</c:v>
                </c:pt>
                <c:pt idx="95">
                  <c:v>1.96</c:v>
                </c:pt>
                <c:pt idx="96">
                  <c:v>1.97</c:v>
                </c:pt>
                <c:pt idx="97">
                  <c:v>1.98</c:v>
                </c:pt>
                <c:pt idx="98">
                  <c:v>1.99</c:v>
                </c:pt>
                <c:pt idx="99">
                  <c:v>2</c:v>
                </c:pt>
                <c:pt idx="100">
                  <c:v>2.0099999999999998</c:v>
                </c:pt>
                <c:pt idx="101">
                  <c:v>2.02</c:v>
                </c:pt>
                <c:pt idx="102">
                  <c:v>2.0299999999999998</c:v>
                </c:pt>
                <c:pt idx="103">
                  <c:v>2.04</c:v>
                </c:pt>
                <c:pt idx="104">
                  <c:v>2.0499999999999998</c:v>
                </c:pt>
                <c:pt idx="105">
                  <c:v>2.06</c:v>
                </c:pt>
                <c:pt idx="106">
                  <c:v>2.0699999999999998</c:v>
                </c:pt>
                <c:pt idx="107">
                  <c:v>2.08</c:v>
                </c:pt>
                <c:pt idx="108">
                  <c:v>2.09</c:v>
                </c:pt>
                <c:pt idx="109">
                  <c:v>2.1</c:v>
                </c:pt>
                <c:pt idx="110">
                  <c:v>2.11</c:v>
                </c:pt>
                <c:pt idx="111">
                  <c:v>2.12</c:v>
                </c:pt>
                <c:pt idx="112">
                  <c:v>2.13</c:v>
                </c:pt>
                <c:pt idx="113">
                  <c:v>2.14</c:v>
                </c:pt>
                <c:pt idx="114">
                  <c:v>2.15</c:v>
                </c:pt>
                <c:pt idx="115">
                  <c:v>2.16</c:v>
                </c:pt>
                <c:pt idx="116">
                  <c:v>2.17</c:v>
                </c:pt>
                <c:pt idx="117">
                  <c:v>2.1800000000000002</c:v>
                </c:pt>
                <c:pt idx="118">
                  <c:v>2.19</c:v>
                </c:pt>
                <c:pt idx="119">
                  <c:v>2.2000000000000002</c:v>
                </c:pt>
                <c:pt idx="120">
                  <c:v>2.21</c:v>
                </c:pt>
                <c:pt idx="121">
                  <c:v>2.2200000000000002</c:v>
                </c:pt>
                <c:pt idx="122">
                  <c:v>2.23</c:v>
                </c:pt>
                <c:pt idx="123">
                  <c:v>2.2400000000000002</c:v>
                </c:pt>
                <c:pt idx="124">
                  <c:v>2.25</c:v>
                </c:pt>
                <c:pt idx="125">
                  <c:v>2.2599999999999998</c:v>
                </c:pt>
                <c:pt idx="126">
                  <c:v>2.27</c:v>
                </c:pt>
                <c:pt idx="127">
                  <c:v>2.2799999999999998</c:v>
                </c:pt>
                <c:pt idx="128">
                  <c:v>2.29</c:v>
                </c:pt>
                <c:pt idx="129">
                  <c:v>2.2999999999999998</c:v>
                </c:pt>
                <c:pt idx="130">
                  <c:v>2.31</c:v>
                </c:pt>
                <c:pt idx="131">
                  <c:v>2.3199999999999998</c:v>
                </c:pt>
                <c:pt idx="132">
                  <c:v>2.33</c:v>
                </c:pt>
                <c:pt idx="133">
                  <c:v>2.34</c:v>
                </c:pt>
                <c:pt idx="134">
                  <c:v>2.35</c:v>
                </c:pt>
                <c:pt idx="135">
                  <c:v>2.36</c:v>
                </c:pt>
                <c:pt idx="136">
                  <c:v>2.37</c:v>
                </c:pt>
                <c:pt idx="137">
                  <c:v>2.38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2.4300000000000002</c:v>
                </c:pt>
                <c:pt idx="143">
                  <c:v>2.44</c:v>
                </c:pt>
                <c:pt idx="144">
                  <c:v>2.4500000000000002</c:v>
                </c:pt>
                <c:pt idx="145">
                  <c:v>2.46</c:v>
                </c:pt>
                <c:pt idx="146">
                  <c:v>2.4700000000000002</c:v>
                </c:pt>
                <c:pt idx="147">
                  <c:v>2.48</c:v>
                </c:pt>
                <c:pt idx="148">
                  <c:v>2.4900000000000002</c:v>
                </c:pt>
                <c:pt idx="149">
                  <c:v>2.5</c:v>
                </c:pt>
              </c:numCache>
            </c:numRef>
          </c:cat>
          <c:val>
            <c:numRef>
              <c:f>'Лб 4'!$H$17:$H$166</c:f>
              <c:numCache>
                <c:formatCode>General</c:formatCode>
                <c:ptCount val="150"/>
                <c:pt idx="0">
                  <c:v>126.80680359484553</c:v>
                </c:pt>
                <c:pt idx="1">
                  <c:v>128.37813225720504</c:v>
                </c:pt>
                <c:pt idx="2">
                  <c:v>129.95331699300743</c:v>
                </c:pt>
                <c:pt idx="3">
                  <c:v>131.53232968905593</c:v>
                </c:pt>
                <c:pt idx="4">
                  <c:v>133.11514270580469</c:v>
                </c:pt>
                <c:pt idx="5">
                  <c:v>134.7017288649385</c:v>
                </c:pt>
                <c:pt idx="6">
                  <c:v>136.29206143739034</c:v>
                </c:pt>
                <c:pt idx="7">
                  <c:v>137.88611413178285</c:v>
                </c:pt>
                <c:pt idx="8">
                  <c:v>139.4838610832681</c:v>
                </c:pt>
                <c:pt idx="9">
                  <c:v>141.08527684275543</c:v>
                </c:pt>
                <c:pt idx="10">
                  <c:v>142.69033636650371</c:v>
                </c:pt>
                <c:pt idx="11">
                  <c:v>144.29901500606772</c:v>
                </c:pt>
                <c:pt idx="12">
                  <c:v>145.91128849857998</c:v>
                </c:pt>
                <c:pt idx="13">
                  <c:v>147.52713295735722</c:v>
                </c:pt>
                <c:pt idx="14">
                  <c:v>149.14652486281483</c:v>
                </c:pt>
                <c:pt idx="15">
                  <c:v>150.76944105367849</c:v>
                </c:pt>
                <c:pt idx="16">
                  <c:v>152.39585871847999</c:v>
                </c:pt>
                <c:pt idx="17">
                  <c:v>154.02575538732674</c:v>
                </c:pt>
                <c:pt idx="18">
                  <c:v>155.65910892393131</c:v>
                </c:pt>
                <c:pt idx="19">
                  <c:v>157.29589751789433</c:v>
                </c:pt>
                <c:pt idx="20">
                  <c:v>158.93609967722821</c:v>
                </c:pt>
                <c:pt idx="21">
                  <c:v>160.57969422111194</c:v>
                </c:pt>
                <c:pt idx="22">
                  <c:v>162.2266602728705</c:v>
                </c:pt>
                <c:pt idx="23">
                  <c:v>163.8769772531671</c:v>
                </c:pt>
                <c:pt idx="24">
                  <c:v>165.53062487340131</c:v>
                </c:pt>
                <c:pt idx="25">
                  <c:v>167.18758312930811</c:v>
                </c:pt>
                <c:pt idx="26">
                  <c:v>168.84783229474348</c:v>
                </c:pt>
                <c:pt idx="27">
                  <c:v>170.51135291565683</c:v>
                </c:pt>
                <c:pt idx="28">
                  <c:v>172.17812580424101</c:v>
                </c:pt>
                <c:pt idx="29">
                  <c:v>173.84813203324714</c:v>
                </c:pt>
                <c:pt idx="30">
                  <c:v>175.52135293047058</c:v>
                </c:pt>
                <c:pt idx="31">
                  <c:v>177.19777007338953</c:v>
                </c:pt>
                <c:pt idx="32">
                  <c:v>178.87736528395982</c:v>
                </c:pt>
                <c:pt idx="33">
                  <c:v>180.56012062355319</c:v>
                </c:pt>
                <c:pt idx="34">
                  <c:v>182.24601838804114</c:v>
                </c:pt>
                <c:pt idx="35">
                  <c:v>183.93504110301137</c:v>
                </c:pt>
                <c:pt idx="36">
                  <c:v>185.62717151912003</c:v>
                </c:pt>
                <c:pt idx="37">
                  <c:v>187.32239260756864</c:v>
                </c:pt>
                <c:pt idx="38">
                  <c:v>189.020687555705</c:v>
                </c:pt>
                <c:pt idx="39">
                  <c:v>190.72203976274355</c:v>
                </c:pt>
                <c:pt idx="40">
                  <c:v>192.42643283560002</c:v>
                </c:pt>
                <c:pt idx="41">
                  <c:v>194.13385058483507</c:v>
                </c:pt>
                <c:pt idx="42">
                  <c:v>195.84427702070931</c:v>
                </c:pt>
                <c:pt idx="43">
                  <c:v>197.55769634933711</c:v>
                </c:pt>
                <c:pt idx="44">
                  <c:v>199.27409296894473</c:v>
                </c:pt>
                <c:pt idx="45">
                  <c:v>200.99345146622227</c:v>
                </c:pt>
                <c:pt idx="46">
                  <c:v>202.71575661277137</c:v>
                </c:pt>
                <c:pt idx="47">
                  <c:v>204.44099336164336</c:v>
                </c:pt>
                <c:pt idx="48">
                  <c:v>206.16914684396303</c:v>
                </c:pt>
                <c:pt idx="49">
                  <c:v>207.90020236564189</c:v>
                </c:pt>
                <c:pt idx="50">
                  <c:v>209.63414540416767</c:v>
                </c:pt>
                <c:pt idx="51">
                  <c:v>211.37096160548003</c:v>
                </c:pt>
                <c:pt idx="52">
                  <c:v>213.11063678091855</c:v>
                </c:pt>
                <c:pt idx="53">
                  <c:v>214.85315690424693</c:v>
                </c:pt>
                <c:pt idx="54">
                  <c:v>216.5985081087521</c:v>
                </c:pt>
                <c:pt idx="55">
                  <c:v>218.34667668440963</c:v>
                </c:pt>
                <c:pt idx="56">
                  <c:v>220.0976490751207</c:v>
                </c:pt>
                <c:pt idx="57">
                  <c:v>221.85141187601172</c:v>
                </c:pt>
                <c:pt idx="58">
                  <c:v>223.60795183080393</c:v>
                </c:pt>
                <c:pt idx="59">
                  <c:v>225.36725582923552</c:v>
                </c:pt>
                <c:pt idx="60">
                  <c:v>227.12931090455581</c:v>
                </c:pt>
                <c:pt idx="61">
                  <c:v>228.89410423106864</c:v>
                </c:pt>
                <c:pt idx="62">
                  <c:v>230.66162312173611</c:v>
                </c:pt>
                <c:pt idx="63">
                  <c:v>232.43185502583924</c:v>
                </c:pt>
                <c:pt idx="64">
                  <c:v>234.20478752668785</c:v>
                </c:pt>
                <c:pt idx="65">
                  <c:v>235.98040833938782</c:v>
                </c:pt>
                <c:pt idx="66">
                  <c:v>237.75870530865265</c:v>
                </c:pt>
                <c:pt idx="67">
                  <c:v>239.53966640667082</c:v>
                </c:pt>
                <c:pt idx="68">
                  <c:v>241.32327973101562</c:v>
                </c:pt>
                <c:pt idx="69">
                  <c:v>243.10953350260419</c:v>
                </c:pt>
                <c:pt idx="70">
                  <c:v>244.89841606369902</c:v>
                </c:pt>
                <c:pt idx="71">
                  <c:v>246.68991587595815</c:v>
                </c:pt>
                <c:pt idx="72">
                  <c:v>248.4840215185213</c:v>
                </c:pt>
                <c:pt idx="73">
                  <c:v>250.28072168614415</c:v>
                </c:pt>
                <c:pt idx="74">
                  <c:v>252.08000518736725</c:v>
                </c:pt>
                <c:pt idx="75">
                  <c:v>253.88186094272794</c:v>
                </c:pt>
                <c:pt idx="76">
                  <c:v>255.68627798300841</c:v>
                </c:pt>
                <c:pt idx="77">
                  <c:v>257.49324544752284</c:v>
                </c:pt>
                <c:pt idx="78">
                  <c:v>259.30275258243864</c:v>
                </c:pt>
                <c:pt idx="79">
                  <c:v>261.11478873913251</c:v>
                </c:pt>
                <c:pt idx="80">
                  <c:v>262.92934337258379</c:v>
                </c:pt>
                <c:pt idx="81">
                  <c:v>264.74640603979833</c:v>
                </c:pt>
                <c:pt idx="82">
                  <c:v>266.5659663982662</c:v>
                </c:pt>
                <c:pt idx="83">
                  <c:v>268.38801420445003</c:v>
                </c:pt>
                <c:pt idx="84">
                  <c:v>270.21253931230569</c:v>
                </c:pt>
                <c:pt idx="85">
                  <c:v>272.0395316718313</c:v>
                </c:pt>
                <c:pt idx="86">
                  <c:v>273.86898132764554</c:v>
                </c:pt>
                <c:pt idx="87">
                  <c:v>275.7008784175971</c:v>
                </c:pt>
                <c:pt idx="88">
                  <c:v>277.53521317139973</c:v>
                </c:pt>
                <c:pt idx="89">
                  <c:v>279.37197590929139</c:v>
                </c:pt>
                <c:pt idx="90">
                  <c:v>281.21115704072906</c:v>
                </c:pt>
                <c:pt idx="91">
                  <c:v>283.05274706309774</c:v>
                </c:pt>
                <c:pt idx="92">
                  <c:v>284.89673656045238</c:v>
                </c:pt>
                <c:pt idx="93">
                  <c:v>286.74311620228383</c:v>
                </c:pt>
                <c:pt idx="94">
                  <c:v>288.59187674230344</c:v>
                </c:pt>
                <c:pt idx="95">
                  <c:v>290.44300901725751</c:v>
                </c:pt>
                <c:pt idx="96">
                  <c:v>292.29650394576095</c:v>
                </c:pt>
                <c:pt idx="97">
                  <c:v>294.15235252715246</c:v>
                </c:pt>
                <c:pt idx="98">
                  <c:v>296.01054584037229</c:v>
                </c:pt>
                <c:pt idx="99">
                  <c:v>297.87107504286416</c:v>
                </c:pt>
                <c:pt idx="100">
                  <c:v>299.73393136949329</c:v>
                </c:pt>
                <c:pt idx="101">
                  <c:v>301.59910613148605</c:v>
                </c:pt>
                <c:pt idx="102">
                  <c:v>303.46659071539159</c:v>
                </c:pt>
                <c:pt idx="103">
                  <c:v>305.33637658205731</c:v>
                </c:pt>
                <c:pt idx="104">
                  <c:v>307.20845526563176</c:v>
                </c:pt>
                <c:pt idx="105">
                  <c:v>309.08281837257658</c:v>
                </c:pt>
                <c:pt idx="106">
                  <c:v>310.95945758070161</c:v>
                </c:pt>
                <c:pt idx="107">
                  <c:v>312.83836463821751</c:v>
                </c:pt>
                <c:pt idx="108">
                  <c:v>314.71953136280268</c:v>
                </c:pt>
                <c:pt idx="109">
                  <c:v>316.60294964069124</c:v>
                </c:pt>
                <c:pt idx="110">
                  <c:v>318.48861142577107</c:v>
                </c:pt>
                <c:pt idx="111">
                  <c:v>320.37650873870416</c:v>
                </c:pt>
                <c:pt idx="112">
                  <c:v>322.26663366606101</c:v>
                </c:pt>
                <c:pt idx="113">
                  <c:v>324.15897835946538</c:v>
                </c:pt>
                <c:pt idx="114">
                  <c:v>326.05353503476061</c:v>
                </c:pt>
                <c:pt idx="115">
                  <c:v>327.95029597118639</c:v>
                </c:pt>
                <c:pt idx="116">
                  <c:v>329.8492535105737</c:v>
                </c:pt>
                <c:pt idx="117">
                  <c:v>331.75040005654677</c:v>
                </c:pt>
                <c:pt idx="118">
                  <c:v>333.65372807374837</c:v>
                </c:pt>
                <c:pt idx="119">
                  <c:v>335.55923008706691</c:v>
                </c:pt>
                <c:pt idx="120">
                  <c:v>337.46689868088981</c:v>
                </c:pt>
                <c:pt idx="121">
                  <c:v>339.37672649835565</c:v>
                </c:pt>
                <c:pt idx="122">
                  <c:v>341.28870624063399</c:v>
                </c:pt>
                <c:pt idx="123">
                  <c:v>343.2028306662005</c:v>
                </c:pt>
                <c:pt idx="124">
                  <c:v>345.11909259014027</c:v>
                </c:pt>
                <c:pt idx="125">
                  <c:v>347.03748488345218</c:v>
                </c:pt>
                <c:pt idx="126">
                  <c:v>348.95800047236798</c:v>
                </c:pt>
                <c:pt idx="127">
                  <c:v>350.88063233768349</c:v>
                </c:pt>
                <c:pt idx="128">
                  <c:v>352.80537351410095</c:v>
                </c:pt>
                <c:pt idx="129">
                  <c:v>354.73221708957948</c:v>
                </c:pt>
                <c:pt idx="130">
                  <c:v>356.66115620469964</c:v>
                </c:pt>
                <c:pt idx="131">
                  <c:v>358.59218405203586</c:v>
                </c:pt>
                <c:pt idx="132">
                  <c:v>360.52529387553938</c:v>
                </c:pt>
                <c:pt idx="133">
                  <c:v>362.4604789699319</c:v>
                </c:pt>
                <c:pt idx="134">
                  <c:v>364.39773268011089</c:v>
                </c:pt>
                <c:pt idx="135">
                  <c:v>366.33704840055555</c:v>
                </c:pt>
                <c:pt idx="136">
                  <c:v>368.27841957475778</c:v>
                </c:pt>
                <c:pt idx="137">
                  <c:v>370.22183969464498</c:v>
                </c:pt>
                <c:pt idx="138">
                  <c:v>372.16730230002662</c:v>
                </c:pt>
                <c:pt idx="139">
                  <c:v>374.11480097803712</c:v>
                </c:pt>
                <c:pt idx="140">
                  <c:v>376.0643293625987</c:v>
                </c:pt>
                <c:pt idx="141">
                  <c:v>378.01588113388249</c:v>
                </c:pt>
                <c:pt idx="142">
                  <c:v>379.96945001778687</c:v>
                </c:pt>
                <c:pt idx="143">
                  <c:v>381.92502978541552</c:v>
                </c:pt>
                <c:pt idx="144">
                  <c:v>383.8826142525719</c:v>
                </c:pt>
                <c:pt idx="145">
                  <c:v>385.84219727925398</c:v>
                </c:pt>
                <c:pt idx="146">
                  <c:v>387.8037727691617</c:v>
                </c:pt>
                <c:pt idx="147">
                  <c:v>389.76733466921024</c:v>
                </c:pt>
                <c:pt idx="148">
                  <c:v>391.7328769690493</c:v>
                </c:pt>
                <c:pt idx="149">
                  <c:v>393.70039370059072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E-4EA5-88B9-1F0A8550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102815"/>
        <c:axId val="271106175"/>
      </c:lineChart>
      <c:catAx>
        <c:axId val="2711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06175"/>
        <c:crosses val="autoZero"/>
        <c:auto val="1"/>
        <c:lblAlgn val="ctr"/>
        <c:lblOffset val="100"/>
        <c:noMultiLvlLbl val="0"/>
      </c:catAx>
      <c:valAx>
        <c:axId val="27110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layout>
        <c:manualLayout>
          <c:xMode val="edge"/>
          <c:yMode val="edge"/>
          <c:x val="0.2205693350831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122975"/>
        <c:axId val="2710994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'Лб 4'!$B$15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'Лб 4'!$B$17:$B$165</c15:sqref>
                        </c15:formulaRef>
                      </c:ext>
                    </c:extLst>
                    <c:numCache>
                      <c:formatCode>General</c:formatCode>
                      <c:ptCount val="149"/>
                      <c:pt idx="0">
                        <c:v>1.01</c:v>
                      </c:pt>
                      <c:pt idx="1">
                        <c:v>1.02</c:v>
                      </c:pt>
                      <c:pt idx="2">
                        <c:v>1.03</c:v>
                      </c:pt>
                      <c:pt idx="3">
                        <c:v>1.04</c:v>
                      </c:pt>
                      <c:pt idx="4">
                        <c:v>1.05</c:v>
                      </c:pt>
                      <c:pt idx="5">
                        <c:v>1.06</c:v>
                      </c:pt>
                      <c:pt idx="6">
                        <c:v>1.07</c:v>
                      </c:pt>
                      <c:pt idx="7">
                        <c:v>1.08</c:v>
                      </c:pt>
                      <c:pt idx="8">
                        <c:v>1.0900000000000001</c:v>
                      </c:pt>
                      <c:pt idx="9">
                        <c:v>1.1000000000000001</c:v>
                      </c:pt>
                      <c:pt idx="10">
                        <c:v>1.1100000000000001</c:v>
                      </c:pt>
                      <c:pt idx="11">
                        <c:v>1.1200000000000001</c:v>
                      </c:pt>
                      <c:pt idx="12">
                        <c:v>1.1299999999999999</c:v>
                      </c:pt>
                      <c:pt idx="13">
                        <c:v>1.1399999999999999</c:v>
                      </c:pt>
                      <c:pt idx="14">
                        <c:v>1.1499999999999999</c:v>
                      </c:pt>
                      <c:pt idx="15">
                        <c:v>1.1599999999999999</c:v>
                      </c:pt>
                      <c:pt idx="16">
                        <c:v>1.17</c:v>
                      </c:pt>
                      <c:pt idx="17">
                        <c:v>1.18</c:v>
                      </c:pt>
                      <c:pt idx="18">
                        <c:v>1.19</c:v>
                      </c:pt>
                      <c:pt idx="19">
                        <c:v>1.2</c:v>
                      </c:pt>
                      <c:pt idx="20">
                        <c:v>1.21</c:v>
                      </c:pt>
                      <c:pt idx="21">
                        <c:v>1.22</c:v>
                      </c:pt>
                      <c:pt idx="22">
                        <c:v>1.23</c:v>
                      </c:pt>
                      <c:pt idx="23">
                        <c:v>1.24</c:v>
                      </c:pt>
                      <c:pt idx="24">
                        <c:v>1.25</c:v>
                      </c:pt>
                      <c:pt idx="25">
                        <c:v>1.26</c:v>
                      </c:pt>
                      <c:pt idx="26">
                        <c:v>1.27</c:v>
                      </c:pt>
                      <c:pt idx="27">
                        <c:v>1.28</c:v>
                      </c:pt>
                      <c:pt idx="28">
                        <c:v>1.29</c:v>
                      </c:pt>
                      <c:pt idx="29">
                        <c:v>1.3</c:v>
                      </c:pt>
                      <c:pt idx="30">
                        <c:v>1.31</c:v>
                      </c:pt>
                      <c:pt idx="31">
                        <c:v>1.32</c:v>
                      </c:pt>
                      <c:pt idx="32">
                        <c:v>1.33</c:v>
                      </c:pt>
                      <c:pt idx="33">
                        <c:v>1.34</c:v>
                      </c:pt>
                      <c:pt idx="34">
                        <c:v>1.35</c:v>
                      </c:pt>
                      <c:pt idx="35">
                        <c:v>1.36</c:v>
                      </c:pt>
                      <c:pt idx="36">
                        <c:v>1.37</c:v>
                      </c:pt>
                      <c:pt idx="37">
                        <c:v>1.38</c:v>
                      </c:pt>
                      <c:pt idx="38">
                        <c:v>1.39</c:v>
                      </c:pt>
                      <c:pt idx="39">
                        <c:v>1.4</c:v>
                      </c:pt>
                      <c:pt idx="40">
                        <c:v>1.41</c:v>
                      </c:pt>
                      <c:pt idx="41">
                        <c:v>1.42</c:v>
                      </c:pt>
                      <c:pt idx="42">
                        <c:v>1.43</c:v>
                      </c:pt>
                      <c:pt idx="43">
                        <c:v>1.44</c:v>
                      </c:pt>
                      <c:pt idx="44">
                        <c:v>1.45</c:v>
                      </c:pt>
                      <c:pt idx="45">
                        <c:v>1.46</c:v>
                      </c:pt>
                      <c:pt idx="46">
                        <c:v>1.47</c:v>
                      </c:pt>
                      <c:pt idx="47">
                        <c:v>1.48</c:v>
                      </c:pt>
                      <c:pt idx="48">
                        <c:v>1.49</c:v>
                      </c:pt>
                      <c:pt idx="49">
                        <c:v>1.5</c:v>
                      </c:pt>
                      <c:pt idx="50">
                        <c:v>1.51</c:v>
                      </c:pt>
                      <c:pt idx="51">
                        <c:v>1.52</c:v>
                      </c:pt>
                      <c:pt idx="52">
                        <c:v>1.53</c:v>
                      </c:pt>
                      <c:pt idx="53">
                        <c:v>1.54</c:v>
                      </c:pt>
                      <c:pt idx="54">
                        <c:v>1.55</c:v>
                      </c:pt>
                      <c:pt idx="55">
                        <c:v>1.56</c:v>
                      </c:pt>
                      <c:pt idx="56">
                        <c:v>1.57</c:v>
                      </c:pt>
                      <c:pt idx="57">
                        <c:v>1.58</c:v>
                      </c:pt>
                      <c:pt idx="58">
                        <c:v>1.59</c:v>
                      </c:pt>
                      <c:pt idx="59">
                        <c:v>1.6</c:v>
                      </c:pt>
                      <c:pt idx="60">
                        <c:v>1.61</c:v>
                      </c:pt>
                      <c:pt idx="61">
                        <c:v>1.62</c:v>
                      </c:pt>
                      <c:pt idx="62">
                        <c:v>1.63</c:v>
                      </c:pt>
                      <c:pt idx="63">
                        <c:v>1.64</c:v>
                      </c:pt>
                      <c:pt idx="64">
                        <c:v>1.65</c:v>
                      </c:pt>
                      <c:pt idx="65">
                        <c:v>1.66</c:v>
                      </c:pt>
                      <c:pt idx="66">
                        <c:v>1.67</c:v>
                      </c:pt>
                      <c:pt idx="67">
                        <c:v>1.68</c:v>
                      </c:pt>
                      <c:pt idx="68">
                        <c:v>1.69</c:v>
                      </c:pt>
                      <c:pt idx="69">
                        <c:v>1.7</c:v>
                      </c:pt>
                      <c:pt idx="70">
                        <c:v>1.71</c:v>
                      </c:pt>
                      <c:pt idx="71">
                        <c:v>1.72</c:v>
                      </c:pt>
                      <c:pt idx="72">
                        <c:v>1.73</c:v>
                      </c:pt>
                      <c:pt idx="73">
                        <c:v>1.74</c:v>
                      </c:pt>
                      <c:pt idx="74">
                        <c:v>1.75</c:v>
                      </c:pt>
                      <c:pt idx="75">
                        <c:v>1.76</c:v>
                      </c:pt>
                      <c:pt idx="76">
                        <c:v>1.77</c:v>
                      </c:pt>
                      <c:pt idx="77">
                        <c:v>1.78</c:v>
                      </c:pt>
                      <c:pt idx="78">
                        <c:v>1.79</c:v>
                      </c:pt>
                      <c:pt idx="79">
                        <c:v>1.8</c:v>
                      </c:pt>
                      <c:pt idx="80">
                        <c:v>1.81</c:v>
                      </c:pt>
                      <c:pt idx="81">
                        <c:v>1.82</c:v>
                      </c:pt>
                      <c:pt idx="82">
                        <c:v>1.83</c:v>
                      </c:pt>
                      <c:pt idx="83">
                        <c:v>1.84</c:v>
                      </c:pt>
                      <c:pt idx="84">
                        <c:v>1.85</c:v>
                      </c:pt>
                      <c:pt idx="85">
                        <c:v>1.86</c:v>
                      </c:pt>
                      <c:pt idx="86">
                        <c:v>1.87</c:v>
                      </c:pt>
                      <c:pt idx="87">
                        <c:v>1.88</c:v>
                      </c:pt>
                      <c:pt idx="88">
                        <c:v>1.89</c:v>
                      </c:pt>
                      <c:pt idx="89">
                        <c:v>1.9</c:v>
                      </c:pt>
                      <c:pt idx="90">
                        <c:v>1.91</c:v>
                      </c:pt>
                      <c:pt idx="91">
                        <c:v>1.92</c:v>
                      </c:pt>
                      <c:pt idx="92">
                        <c:v>1.93</c:v>
                      </c:pt>
                      <c:pt idx="93">
                        <c:v>1.94</c:v>
                      </c:pt>
                      <c:pt idx="94">
                        <c:v>1.95</c:v>
                      </c:pt>
                      <c:pt idx="95">
                        <c:v>1.96</c:v>
                      </c:pt>
                      <c:pt idx="96">
                        <c:v>1.97</c:v>
                      </c:pt>
                      <c:pt idx="97">
                        <c:v>1.98</c:v>
                      </c:pt>
                      <c:pt idx="98">
                        <c:v>1.99</c:v>
                      </c:pt>
                      <c:pt idx="99">
                        <c:v>2</c:v>
                      </c:pt>
                      <c:pt idx="100">
                        <c:v>2.0099999999999998</c:v>
                      </c:pt>
                      <c:pt idx="101">
                        <c:v>2.02</c:v>
                      </c:pt>
                      <c:pt idx="102">
                        <c:v>2.0299999999999998</c:v>
                      </c:pt>
                      <c:pt idx="103">
                        <c:v>2.04</c:v>
                      </c:pt>
                      <c:pt idx="104">
                        <c:v>2.0499999999999998</c:v>
                      </c:pt>
                      <c:pt idx="105">
                        <c:v>2.06</c:v>
                      </c:pt>
                      <c:pt idx="106">
                        <c:v>2.0699999999999998</c:v>
                      </c:pt>
                      <c:pt idx="107">
                        <c:v>2.08</c:v>
                      </c:pt>
                      <c:pt idx="108">
                        <c:v>2.09</c:v>
                      </c:pt>
                      <c:pt idx="109">
                        <c:v>2.1</c:v>
                      </c:pt>
                      <c:pt idx="110">
                        <c:v>2.11</c:v>
                      </c:pt>
                      <c:pt idx="111">
                        <c:v>2.12</c:v>
                      </c:pt>
                      <c:pt idx="112">
                        <c:v>2.13</c:v>
                      </c:pt>
                      <c:pt idx="113">
                        <c:v>2.14</c:v>
                      </c:pt>
                      <c:pt idx="114">
                        <c:v>2.15</c:v>
                      </c:pt>
                      <c:pt idx="115">
                        <c:v>2.16</c:v>
                      </c:pt>
                      <c:pt idx="116">
                        <c:v>2.17</c:v>
                      </c:pt>
                      <c:pt idx="117">
                        <c:v>2.1800000000000002</c:v>
                      </c:pt>
                      <c:pt idx="118">
                        <c:v>2.19</c:v>
                      </c:pt>
                      <c:pt idx="119">
                        <c:v>2.2000000000000002</c:v>
                      </c:pt>
                      <c:pt idx="120">
                        <c:v>2.21</c:v>
                      </c:pt>
                      <c:pt idx="121">
                        <c:v>2.2200000000000002</c:v>
                      </c:pt>
                      <c:pt idx="122">
                        <c:v>2.23</c:v>
                      </c:pt>
                      <c:pt idx="123">
                        <c:v>2.2400000000000002</c:v>
                      </c:pt>
                      <c:pt idx="124">
                        <c:v>2.25</c:v>
                      </c:pt>
                      <c:pt idx="125">
                        <c:v>2.2599999999999998</c:v>
                      </c:pt>
                      <c:pt idx="126">
                        <c:v>2.27</c:v>
                      </c:pt>
                      <c:pt idx="127">
                        <c:v>2.2799999999999998</c:v>
                      </c:pt>
                      <c:pt idx="128">
                        <c:v>2.29</c:v>
                      </c:pt>
                      <c:pt idx="129">
                        <c:v>2.2999999999999998</c:v>
                      </c:pt>
                      <c:pt idx="130">
                        <c:v>2.31</c:v>
                      </c:pt>
                      <c:pt idx="131">
                        <c:v>2.3199999999999998</c:v>
                      </c:pt>
                      <c:pt idx="132">
                        <c:v>2.33</c:v>
                      </c:pt>
                      <c:pt idx="133">
                        <c:v>2.34</c:v>
                      </c:pt>
                      <c:pt idx="134">
                        <c:v>2.35</c:v>
                      </c:pt>
                      <c:pt idx="135">
                        <c:v>2.36</c:v>
                      </c:pt>
                      <c:pt idx="136">
                        <c:v>2.37</c:v>
                      </c:pt>
                      <c:pt idx="137">
                        <c:v>2.38</c:v>
                      </c:pt>
                      <c:pt idx="138">
                        <c:v>2.39</c:v>
                      </c:pt>
                      <c:pt idx="139">
                        <c:v>2.4</c:v>
                      </c:pt>
                      <c:pt idx="140">
                        <c:v>2.41</c:v>
                      </c:pt>
                      <c:pt idx="141">
                        <c:v>2.42</c:v>
                      </c:pt>
                      <c:pt idx="142">
                        <c:v>2.4300000000000002</c:v>
                      </c:pt>
                      <c:pt idx="143">
                        <c:v>2.44</c:v>
                      </c:pt>
                      <c:pt idx="144">
                        <c:v>2.4500000000000002</c:v>
                      </c:pt>
                      <c:pt idx="145">
                        <c:v>2.46</c:v>
                      </c:pt>
                      <c:pt idx="146">
                        <c:v>2.4700000000000002</c:v>
                      </c:pt>
                      <c:pt idx="147">
                        <c:v>2.48</c:v>
                      </c:pt>
                      <c:pt idx="148">
                        <c:v>2.4900000000000002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E2-40A8-AF48-33DB1C282CE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v>Q 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'Лб 4'!$I$17:$I$166</c:f>
              <c:numCache>
                <c:formatCode>General</c:formatCode>
                <c:ptCount val="150"/>
                <c:pt idx="0">
                  <c:v>12077.149386409443</c:v>
                </c:pt>
                <c:pt idx="1">
                  <c:v>12131.454504980587</c:v>
                </c:pt>
                <c:pt idx="2">
                  <c:v>12185.892889449919</c:v>
                </c:pt>
                <c:pt idx="3">
                  <c:v>12240.463568225356</c:v>
                </c:pt>
                <c:pt idx="4">
                  <c:v>12295.165586084193</c:v>
                </c:pt>
                <c:pt idx="5">
                  <c:v>12349.998003743858</c:v>
                </c:pt>
                <c:pt idx="6">
                  <c:v>12404.959897447794</c:v>
                </c:pt>
                <c:pt idx="7">
                  <c:v>12460.050358565999</c:v>
                </c:pt>
                <c:pt idx="8">
                  <c:v>12515.268493209329</c:v>
                </c:pt>
                <c:pt idx="9">
                  <c:v>12570.613421857212</c:v>
                </c:pt>
                <c:pt idx="10">
                  <c:v>12626.084278997949</c:v>
                </c:pt>
                <c:pt idx="11">
                  <c:v>12681.680212781283</c:v>
                </c:pt>
                <c:pt idx="12">
                  <c:v>12737.400384682505</c:v>
                </c:pt>
                <c:pt idx="13">
                  <c:v>12793.243969177849</c:v>
                </c:pt>
                <c:pt idx="14">
                  <c:v>12849.210153430464</c:v>
                </c:pt>
                <c:pt idx="15">
                  <c:v>12905.298136986712</c:v>
                </c:pt>
                <c:pt idx="16">
                  <c:v>12961.507131482251</c:v>
                </c:pt>
                <c:pt idx="17">
                  <c:v>13017.836360357593</c:v>
                </c:pt>
                <c:pt idx="18">
                  <c:v>13074.285058582647</c:v>
                </c:pt>
                <c:pt idx="19">
                  <c:v>13130.852472390012</c:v>
                </c:pt>
                <c:pt idx="20">
                  <c:v>13187.537859016589</c:v>
                </c:pt>
                <c:pt idx="21">
                  <c:v>13244.340486453209</c:v>
                </c:pt>
                <c:pt idx="22">
                  <c:v>13301.259633201988</c:v>
                </c:pt>
                <c:pt idx="23">
                  <c:v>13358.294588041037</c:v>
                </c:pt>
                <c:pt idx="24">
                  <c:v>13415.444649796333</c:v>
                </c:pt>
                <c:pt idx="25">
                  <c:v>13472.70912712047</c:v>
                </c:pt>
                <c:pt idx="26">
                  <c:v>13530.087338277917</c:v>
                </c:pt>
                <c:pt idx="27">
                  <c:v>13587.578610936682</c:v>
                </c:pt>
                <c:pt idx="28">
                  <c:v>13645.18228196615</c:v>
                </c:pt>
                <c:pt idx="29">
                  <c:v>13702.897697240604</c:v>
                </c:pt>
                <c:pt idx="30">
                  <c:v>13760.724211448647</c:v>
                </c:pt>
                <c:pt idx="31">
                  <c:v>13818.661187907925</c:v>
                </c:pt>
                <c:pt idx="32">
                  <c:v>13876.707998385233</c:v>
                </c:pt>
                <c:pt idx="33">
                  <c:v>13934.86402292158</c:v>
                </c:pt>
                <c:pt idx="34">
                  <c:v>13993.128649662285</c:v>
                </c:pt>
                <c:pt idx="35">
                  <c:v>14051.501274691656</c:v>
                </c:pt>
                <c:pt idx="36">
                  <c:v>14109.981301872369</c:v>
                </c:pt>
                <c:pt idx="37">
                  <c:v>14168.568142689153</c:v>
                </c:pt>
                <c:pt idx="38">
                  <c:v>14227.261216096747</c:v>
                </c:pt>
                <c:pt idx="39">
                  <c:v>14286.059948372</c:v>
                </c:pt>
                <c:pt idx="40">
                  <c:v>14344.963772969917</c:v>
                </c:pt>
                <c:pt idx="41">
                  <c:v>14403.972130383481</c:v>
                </c:pt>
                <c:pt idx="42">
                  <c:v>14463.084468007297</c:v>
                </c:pt>
                <c:pt idx="43">
                  <c:v>14522.300240004672</c:v>
                </c:pt>
                <c:pt idx="44">
                  <c:v>14581.61890717831</c:v>
                </c:pt>
                <c:pt idx="45">
                  <c:v>14641.039936844225</c:v>
                </c:pt>
                <c:pt idx="46">
                  <c:v>14700.562802708962</c:v>
                </c:pt>
                <c:pt idx="47">
                  <c:v>14760.186984749978</c:v>
                </c:pt>
                <c:pt idx="48">
                  <c:v>14819.911969098945</c:v>
                </c:pt>
                <c:pt idx="49">
                  <c:v>14879.737247928168</c:v>
                </c:pt>
                <c:pt idx="50">
                  <c:v>14939.662319339615</c:v>
                </c:pt>
                <c:pt idx="51">
                  <c:v>14999.686687256974</c:v>
                </c:pt>
                <c:pt idx="52">
                  <c:v>15059.809861320129</c:v>
                </c:pt>
                <c:pt idx="53">
                  <c:v>15120.031356782356</c:v>
                </c:pt>
                <c:pt idx="54">
                  <c:v>15180.350694410054</c:v>
                </c:pt>
                <c:pt idx="55">
                  <c:v>15240.767400384779</c:v>
                </c:pt>
                <c:pt idx="56">
                  <c:v>15301.281006207753</c:v>
                </c:pt>
                <c:pt idx="57">
                  <c:v>15361.891048606545</c:v>
                </c:pt>
                <c:pt idx="58">
                  <c:v>15422.597069444166</c:v>
                </c:pt>
                <c:pt idx="59">
                  <c:v>15483.398615629963</c:v>
                </c:pt>
                <c:pt idx="60">
                  <c:v>15544.295239033032</c:v>
                </c:pt>
                <c:pt idx="61">
                  <c:v>15605.286496397315</c:v>
                </c:pt>
                <c:pt idx="62">
                  <c:v>15666.371949258781</c:v>
                </c:pt>
                <c:pt idx="63">
                  <c:v>15727.551163864586</c:v>
                </c:pt>
                <c:pt idx="64">
                  <c:v>15788.823711093915</c:v>
                </c:pt>
                <c:pt idx="65">
                  <c:v>15850.189166380824</c:v>
                </c:pt>
                <c:pt idx="66">
                  <c:v>15911.647109638616</c:v>
                </c:pt>
                <c:pt idx="67">
                  <c:v>15973.197125186125</c:v>
                </c:pt>
                <c:pt idx="68">
                  <c:v>16034.838801675483</c:v>
                </c:pt>
                <c:pt idx="69">
                  <c:v>16096.571732021583</c:v>
                </c:pt>
                <c:pt idx="70">
                  <c:v>16158.39551333302</c:v>
                </c:pt>
                <c:pt idx="71">
                  <c:v>16220.309746844694</c:v>
                </c:pt>
                <c:pt idx="72">
                  <c:v>16282.314037851676</c:v>
                </c:pt>
                <c:pt idx="73">
                  <c:v>16344.407995644724</c:v>
                </c:pt>
                <c:pt idx="74">
                  <c:v>16406.59123344699</c:v>
                </c:pt>
                <c:pt idx="75">
                  <c:v>16468.86336835226</c:v>
                </c:pt>
                <c:pt idx="76">
                  <c:v>16531.224021264352</c:v>
                </c:pt>
                <c:pt idx="77">
                  <c:v>16593.67281683797</c:v>
                </c:pt>
                <c:pt idx="78">
                  <c:v>16656.209383420661</c:v>
                </c:pt>
                <c:pt idx="79">
                  <c:v>16718.833352996</c:v>
                </c:pt>
                <c:pt idx="80">
                  <c:v>16781.544361128079</c:v>
                </c:pt>
                <c:pt idx="81">
                  <c:v>16844.342046907012</c:v>
                </c:pt>
                <c:pt idx="82">
                  <c:v>16907.226052895661</c:v>
                </c:pt>
                <c:pt idx="83">
                  <c:v>16970.196025077374</c:v>
                </c:pt>
                <c:pt idx="84">
                  <c:v>17033.251612804866</c:v>
                </c:pt>
                <c:pt idx="85">
                  <c:v>17096.392468750073</c:v>
                </c:pt>
                <c:pt idx="86">
                  <c:v>17159.618248855011</c:v>
                </c:pt>
                <c:pt idx="87">
                  <c:v>17222.928612283737</c:v>
                </c:pt>
                <c:pt idx="88">
                  <c:v>17286.323221375158</c:v>
                </c:pt>
                <c:pt idx="89">
                  <c:v>17349.80174159669</c:v>
                </c:pt>
                <c:pt idx="90">
                  <c:v>17413.363841499176</c:v>
                </c:pt>
                <c:pt idx="91">
                  <c:v>17477.009192672238</c:v>
                </c:pt>
                <c:pt idx="92">
                  <c:v>17540.73746970082</c:v>
                </c:pt>
                <c:pt idx="93">
                  <c:v>17604.54835012251</c:v>
                </c:pt>
                <c:pt idx="94">
                  <c:v>17668.441514385588</c:v>
                </c:pt>
                <c:pt idx="95">
                  <c:v>17732.416645808</c:v>
                </c:pt>
                <c:pt idx="96">
                  <c:v>17796.47343053708</c:v>
                </c:pt>
                <c:pt idx="97">
                  <c:v>17860.611557509972</c:v>
                </c:pt>
                <c:pt idx="98">
                  <c:v>17924.830718414847</c:v>
                </c:pt>
                <c:pt idx="99">
                  <c:v>17989.130607652969</c:v>
                </c:pt>
                <c:pt idx="100">
                  <c:v>18053.51092230127</c:v>
                </c:pt>
                <c:pt idx="101">
                  <c:v>18117.971362075739</c:v>
                </c:pt>
                <c:pt idx="102">
                  <c:v>18182.511629295514</c:v>
                </c:pt>
                <c:pt idx="103">
                  <c:v>18247.131428847482</c:v>
                </c:pt>
                <c:pt idx="104">
                  <c:v>18311.830468151817</c:v>
                </c:pt>
                <c:pt idx="105">
                  <c:v>18376.60845712783</c:v>
                </c:pt>
                <c:pt idx="106">
                  <c:v>18441.465108160628</c:v>
                </c:pt>
                <c:pt idx="107">
                  <c:v>18506.40013606838</c:v>
                </c:pt>
                <c:pt idx="108">
                  <c:v>18571.413258070046</c:v>
                </c:pt>
                <c:pt idx="109">
                  <c:v>18636.50419375387</c:v>
                </c:pt>
                <c:pt idx="110">
                  <c:v>18701.67266504623</c:v>
                </c:pt>
                <c:pt idx="111">
                  <c:v>18766.918396181201</c:v>
                </c:pt>
                <c:pt idx="112">
                  <c:v>18832.241113670651</c:v>
                </c:pt>
                <c:pt idx="113">
                  <c:v>18897.640546274706</c:v>
                </c:pt>
                <c:pt idx="114">
                  <c:v>18963.116424972912</c:v>
                </c:pt>
                <c:pt idx="115">
                  <c:v>19028.668482935784</c:v>
                </c:pt>
                <c:pt idx="116">
                  <c:v>19094.296455497009</c:v>
                </c:pt>
                <c:pt idx="117">
                  <c:v>19160.000080125839</c:v>
                </c:pt>
                <c:pt idx="118">
                  <c:v>19225.779096400325</c:v>
                </c:pt>
                <c:pt idx="119">
                  <c:v>19291.633245980614</c:v>
                </c:pt>
                <c:pt idx="120">
                  <c:v>19357.562272583134</c:v>
                </c:pt>
                <c:pt idx="121">
                  <c:v>19423.565921954752</c:v>
                </c:pt>
                <c:pt idx="122">
                  <c:v>19489.643941847891</c:v>
                </c:pt>
                <c:pt idx="123">
                  <c:v>19555.796081995471</c:v>
                </c:pt>
                <c:pt idx="124">
                  <c:v>19622.022094086828</c:v>
                </c:pt>
                <c:pt idx="125">
                  <c:v>19688.32173174369</c:v>
                </c:pt>
                <c:pt idx="126">
                  <c:v>19754.694750496616</c:v>
                </c:pt>
                <c:pt idx="127">
                  <c:v>19821.140907761925</c:v>
                </c:pt>
                <c:pt idx="128">
                  <c:v>19887.659962818914</c:v>
                </c:pt>
                <c:pt idx="129">
                  <c:v>19954.251676787448</c:v>
                </c:pt>
                <c:pt idx="130">
                  <c:v>20020.915812605999</c:v>
                </c:pt>
                <c:pt idx="131">
                  <c:v>20087.652135009943</c:v>
                </c:pt>
                <c:pt idx="132">
                  <c:v>20154.460410510223</c:v>
                </c:pt>
                <c:pt idx="133">
                  <c:v>20221.34040737243</c:v>
                </c:pt>
                <c:pt idx="134">
                  <c:v>20288.291895596216</c:v>
                </c:pt>
                <c:pt idx="135">
                  <c:v>20355.314646894782</c:v>
                </c:pt>
                <c:pt idx="136">
                  <c:v>20422.40843467521</c:v>
                </c:pt>
                <c:pt idx="137">
                  <c:v>20489.573034018515</c:v>
                </c:pt>
                <c:pt idx="138">
                  <c:v>20556.808221660503</c:v>
                </c:pt>
                <c:pt idx="139">
                  <c:v>20624.113775972546</c:v>
                </c:pt>
                <c:pt idx="140">
                  <c:v>20691.489476942992</c:v>
                </c:pt>
                <c:pt idx="141">
                  <c:v>20758.935106158558</c:v>
                </c:pt>
                <c:pt idx="142">
                  <c:v>20826.450446786297</c:v>
                </c:pt>
                <c:pt idx="143">
                  <c:v>20894.035283555542</c:v>
                </c:pt>
                <c:pt idx="144">
                  <c:v>20961.689402740467</c:v>
                </c:pt>
                <c:pt idx="145">
                  <c:v>21029.412592142602</c:v>
                </c:pt>
                <c:pt idx="146">
                  <c:v>21097.204641073811</c:v>
                </c:pt>
                <c:pt idx="147">
                  <c:v>21165.06534033949</c:v>
                </c:pt>
                <c:pt idx="148">
                  <c:v>21232.994482221926</c:v>
                </c:pt>
                <c:pt idx="149">
                  <c:v>21300.991860463997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2-40A8-AF48-33DB1C28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122975"/>
        <c:axId val="271099455"/>
      </c:lineChart>
      <c:catAx>
        <c:axId val="271122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99455"/>
        <c:crosses val="autoZero"/>
        <c:auto val="1"/>
        <c:lblAlgn val="ctr"/>
        <c:lblOffset val="100"/>
        <c:noMultiLvlLbl val="0"/>
      </c:catAx>
      <c:valAx>
        <c:axId val="2710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2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Лб5!$E$18:$E$647</c:f>
              <c:numCache>
                <c:formatCode>General</c:formatCode>
                <c:ptCount val="630"/>
                <c:pt idx="0">
                  <c:v>135.85035654220184</c:v>
                </c:pt>
                <c:pt idx="1">
                  <c:v>135.85026663395988</c:v>
                </c:pt>
                <c:pt idx="2">
                  <c:v>135.85017672574767</c:v>
                </c:pt>
                <c:pt idx="3">
                  <c:v>135.85008681756531</c:v>
                </c:pt>
                <c:pt idx="4">
                  <c:v>135.84999690941279</c:v>
                </c:pt>
                <c:pt idx="5">
                  <c:v>135.84990700129006</c:v>
                </c:pt>
                <c:pt idx="6">
                  <c:v>135.84981709319717</c:v>
                </c:pt>
                <c:pt idx="7">
                  <c:v>135.84972718513401</c:v>
                </c:pt>
                <c:pt idx="8">
                  <c:v>135.84963727710073</c:v>
                </c:pt>
                <c:pt idx="9">
                  <c:v>135.84954736909722</c:v>
                </c:pt>
                <c:pt idx="10">
                  <c:v>135.84945746112356</c:v>
                </c:pt>
                <c:pt idx="11">
                  <c:v>135.84936755317972</c:v>
                </c:pt>
                <c:pt idx="12">
                  <c:v>135.84927764526563</c:v>
                </c:pt>
                <c:pt idx="13">
                  <c:v>135.84918773738141</c:v>
                </c:pt>
                <c:pt idx="14">
                  <c:v>135.84909782952701</c:v>
                </c:pt>
                <c:pt idx="15">
                  <c:v>135.84900792170239</c:v>
                </c:pt>
                <c:pt idx="16">
                  <c:v>135.84891801390756</c:v>
                </c:pt>
                <c:pt idx="17">
                  <c:v>135.84882810614258</c:v>
                </c:pt>
                <c:pt idx="18">
                  <c:v>135.84873819840737</c:v>
                </c:pt>
                <c:pt idx="19">
                  <c:v>135.84864829070202</c:v>
                </c:pt>
                <c:pt idx="20">
                  <c:v>135.84855838302641</c:v>
                </c:pt>
                <c:pt idx="21">
                  <c:v>135.84846847538068</c:v>
                </c:pt>
                <c:pt idx="22">
                  <c:v>135.84837856776471</c:v>
                </c:pt>
                <c:pt idx="23">
                  <c:v>135.84828866017861</c:v>
                </c:pt>
                <c:pt idx="24">
                  <c:v>135.84819875262232</c:v>
                </c:pt>
                <c:pt idx="25">
                  <c:v>135.84810884509579</c:v>
                </c:pt>
                <c:pt idx="26">
                  <c:v>135.84801893759908</c:v>
                </c:pt>
                <c:pt idx="27">
                  <c:v>135.84792903013224</c:v>
                </c:pt>
                <c:pt idx="28">
                  <c:v>135.84783912269512</c:v>
                </c:pt>
                <c:pt idx="29">
                  <c:v>135.84774921528785</c:v>
                </c:pt>
                <c:pt idx="30">
                  <c:v>135.84765930791042</c:v>
                </c:pt>
                <c:pt idx="31">
                  <c:v>135.84756940056275</c:v>
                </c:pt>
                <c:pt idx="32">
                  <c:v>135.84747949324495</c:v>
                </c:pt>
                <c:pt idx="33">
                  <c:v>135.84738958595693</c:v>
                </c:pt>
                <c:pt idx="34">
                  <c:v>135.84729967869873</c:v>
                </c:pt>
                <c:pt idx="35">
                  <c:v>135.84720977147032</c:v>
                </c:pt>
                <c:pt idx="36">
                  <c:v>135.84711986427172</c:v>
                </c:pt>
                <c:pt idx="37">
                  <c:v>135.84702995710296</c:v>
                </c:pt>
                <c:pt idx="38">
                  <c:v>135.84694004996399</c:v>
                </c:pt>
                <c:pt idx="39">
                  <c:v>135.84685014285483</c:v>
                </c:pt>
                <c:pt idx="40">
                  <c:v>135.84676023577555</c:v>
                </c:pt>
                <c:pt idx="41">
                  <c:v>135.84667032872599</c:v>
                </c:pt>
                <c:pt idx="42">
                  <c:v>135.84658042170625</c:v>
                </c:pt>
                <c:pt idx="43">
                  <c:v>135.84649051471635</c:v>
                </c:pt>
                <c:pt idx="44">
                  <c:v>135.84640060775624</c:v>
                </c:pt>
                <c:pt idx="45">
                  <c:v>135.84631070082597</c:v>
                </c:pt>
                <c:pt idx="46">
                  <c:v>135.84622079392548</c:v>
                </c:pt>
                <c:pt idx="47">
                  <c:v>135.84613088705484</c:v>
                </c:pt>
                <c:pt idx="48">
                  <c:v>135.84604098021396</c:v>
                </c:pt>
                <c:pt idx="49">
                  <c:v>135.84595107340294</c:v>
                </c:pt>
                <c:pt idx="50">
                  <c:v>135.84586116662172</c:v>
                </c:pt>
                <c:pt idx="51">
                  <c:v>135.8457712598703</c:v>
                </c:pt>
                <c:pt idx="52">
                  <c:v>135.84568135314871</c:v>
                </c:pt>
                <c:pt idx="53">
                  <c:v>135.84559144645689</c:v>
                </c:pt>
                <c:pt idx="54">
                  <c:v>135.8455015397949</c:v>
                </c:pt>
                <c:pt idx="55">
                  <c:v>135.84541163316274</c:v>
                </c:pt>
                <c:pt idx="56">
                  <c:v>135.84532172656034</c:v>
                </c:pt>
                <c:pt idx="57">
                  <c:v>135.84523181998779</c:v>
                </c:pt>
                <c:pt idx="58">
                  <c:v>135.8451419134451</c:v>
                </c:pt>
                <c:pt idx="59">
                  <c:v>135.84505200693215</c:v>
                </c:pt>
                <c:pt idx="60">
                  <c:v>135.84496210044904</c:v>
                </c:pt>
                <c:pt idx="61">
                  <c:v>135.84487219399574</c:v>
                </c:pt>
                <c:pt idx="62">
                  <c:v>135.84478228757223</c:v>
                </c:pt>
                <c:pt idx="63">
                  <c:v>135.84469238117853</c:v>
                </c:pt>
                <c:pt idx="64">
                  <c:v>135.84460247481468</c:v>
                </c:pt>
                <c:pt idx="65">
                  <c:v>135.84451256848058</c:v>
                </c:pt>
                <c:pt idx="66">
                  <c:v>135.84442266217633</c:v>
                </c:pt>
                <c:pt idx="67">
                  <c:v>135.84433275590195</c:v>
                </c:pt>
                <c:pt idx="68">
                  <c:v>135.84424284965729</c:v>
                </c:pt>
                <c:pt idx="69">
                  <c:v>135.84415294344245</c:v>
                </c:pt>
                <c:pt idx="70">
                  <c:v>135.84406303725743</c:v>
                </c:pt>
                <c:pt idx="71">
                  <c:v>135.84397313110225</c:v>
                </c:pt>
                <c:pt idx="72">
                  <c:v>135.84388322497688</c:v>
                </c:pt>
                <c:pt idx="73">
                  <c:v>135.8437933188813</c:v>
                </c:pt>
                <c:pt idx="74">
                  <c:v>135.84370341281553</c:v>
                </c:pt>
                <c:pt idx="75">
                  <c:v>135.84361350677955</c:v>
                </c:pt>
                <c:pt idx="76">
                  <c:v>135.84352360077347</c:v>
                </c:pt>
                <c:pt idx="77">
                  <c:v>135.84343369479714</c:v>
                </c:pt>
                <c:pt idx="78">
                  <c:v>135.8433437888506</c:v>
                </c:pt>
                <c:pt idx="79">
                  <c:v>135.84325388293388</c:v>
                </c:pt>
                <c:pt idx="80">
                  <c:v>135.843163977047</c:v>
                </c:pt>
                <c:pt idx="81">
                  <c:v>135.8430740711899</c:v>
                </c:pt>
                <c:pt idx="82">
                  <c:v>135.84298416536262</c:v>
                </c:pt>
                <c:pt idx="83">
                  <c:v>135.84289425956516</c:v>
                </c:pt>
                <c:pt idx="84">
                  <c:v>135.8428043537975</c:v>
                </c:pt>
                <c:pt idx="85">
                  <c:v>135.84271444805967</c:v>
                </c:pt>
                <c:pt idx="86">
                  <c:v>135.84262454235164</c:v>
                </c:pt>
                <c:pt idx="87">
                  <c:v>135.84253463667343</c:v>
                </c:pt>
                <c:pt idx="88">
                  <c:v>135.84244473102504</c:v>
                </c:pt>
                <c:pt idx="89">
                  <c:v>135.84235482540643</c:v>
                </c:pt>
                <c:pt idx="90">
                  <c:v>135.84226491981764</c:v>
                </c:pt>
                <c:pt idx="91">
                  <c:v>135.84217501425866</c:v>
                </c:pt>
                <c:pt idx="92">
                  <c:v>135.84208510872949</c:v>
                </c:pt>
                <c:pt idx="93">
                  <c:v>135.84199520323014</c:v>
                </c:pt>
                <c:pt idx="94">
                  <c:v>135.84190529776063</c:v>
                </c:pt>
                <c:pt idx="95">
                  <c:v>135.84181539232091</c:v>
                </c:pt>
                <c:pt idx="96">
                  <c:v>135.84172548691097</c:v>
                </c:pt>
                <c:pt idx="97">
                  <c:v>135.84163558153088</c:v>
                </c:pt>
                <c:pt idx="98">
                  <c:v>135.84154567618057</c:v>
                </c:pt>
                <c:pt idx="99">
                  <c:v>135.84145577086008</c:v>
                </c:pt>
                <c:pt idx="100">
                  <c:v>135.84136586556943</c:v>
                </c:pt>
                <c:pt idx="101">
                  <c:v>135.84127596030856</c:v>
                </c:pt>
                <c:pt idx="102">
                  <c:v>135.84118605507751</c:v>
                </c:pt>
                <c:pt idx="103">
                  <c:v>135.84109614987628</c:v>
                </c:pt>
                <c:pt idx="104">
                  <c:v>135.84100624470486</c:v>
                </c:pt>
                <c:pt idx="105">
                  <c:v>135.84091633956322</c:v>
                </c:pt>
                <c:pt idx="106">
                  <c:v>135.84082643445143</c:v>
                </c:pt>
                <c:pt idx="107">
                  <c:v>135.84073652936942</c:v>
                </c:pt>
                <c:pt idx="108">
                  <c:v>135.84064662431723</c:v>
                </c:pt>
                <c:pt idx="109">
                  <c:v>135.84055671929485</c:v>
                </c:pt>
                <c:pt idx="110">
                  <c:v>135.84046681430226</c:v>
                </c:pt>
                <c:pt idx="111">
                  <c:v>135.84037690933954</c:v>
                </c:pt>
                <c:pt idx="112">
                  <c:v>135.84028700440663</c:v>
                </c:pt>
                <c:pt idx="113">
                  <c:v>135.84019709950346</c:v>
                </c:pt>
                <c:pt idx="114">
                  <c:v>135.84010719463015</c:v>
                </c:pt>
                <c:pt idx="115">
                  <c:v>135.84001728978666</c:v>
                </c:pt>
                <c:pt idx="116">
                  <c:v>135.83992738497295</c:v>
                </c:pt>
                <c:pt idx="117">
                  <c:v>135.83983748018906</c:v>
                </c:pt>
                <c:pt idx="118">
                  <c:v>135.83974757543501</c:v>
                </c:pt>
                <c:pt idx="119">
                  <c:v>135.83965767071072</c:v>
                </c:pt>
                <c:pt idx="120">
                  <c:v>135.8395677660163</c:v>
                </c:pt>
                <c:pt idx="121">
                  <c:v>135.83947786135167</c:v>
                </c:pt>
                <c:pt idx="122">
                  <c:v>135.83938795671685</c:v>
                </c:pt>
                <c:pt idx="123">
                  <c:v>135.83929805211179</c:v>
                </c:pt>
                <c:pt idx="124">
                  <c:v>135.8392081475366</c:v>
                </c:pt>
                <c:pt idx="125">
                  <c:v>135.83911824299119</c:v>
                </c:pt>
                <c:pt idx="126">
                  <c:v>135.83902833847563</c:v>
                </c:pt>
                <c:pt idx="127">
                  <c:v>135.83893843398985</c:v>
                </c:pt>
                <c:pt idx="128">
                  <c:v>135.83884852953389</c:v>
                </c:pt>
                <c:pt idx="129">
                  <c:v>135.83875862510777</c:v>
                </c:pt>
                <c:pt idx="130">
                  <c:v>135.83866872071141</c:v>
                </c:pt>
                <c:pt idx="131">
                  <c:v>135.83857881634489</c:v>
                </c:pt>
                <c:pt idx="132">
                  <c:v>135.83848891200816</c:v>
                </c:pt>
                <c:pt idx="133">
                  <c:v>135.83839900770124</c:v>
                </c:pt>
                <c:pt idx="134">
                  <c:v>135.83830910342414</c:v>
                </c:pt>
                <c:pt idx="135">
                  <c:v>135.83821919917688</c:v>
                </c:pt>
                <c:pt idx="136">
                  <c:v>135.83812929495937</c:v>
                </c:pt>
                <c:pt idx="137">
                  <c:v>135.83803939077171</c:v>
                </c:pt>
                <c:pt idx="138">
                  <c:v>135.83794948661389</c:v>
                </c:pt>
                <c:pt idx="139">
                  <c:v>135.83785958248586</c:v>
                </c:pt>
                <c:pt idx="140">
                  <c:v>135.83776967838764</c:v>
                </c:pt>
                <c:pt idx="141">
                  <c:v>135.83767977431921</c:v>
                </c:pt>
                <c:pt idx="142">
                  <c:v>135.83758987028057</c:v>
                </c:pt>
                <c:pt idx="143">
                  <c:v>135.83749996627179</c:v>
                </c:pt>
                <c:pt idx="144">
                  <c:v>135.8374100622928</c:v>
                </c:pt>
                <c:pt idx="145">
                  <c:v>135.83732015834363</c:v>
                </c:pt>
                <c:pt idx="146">
                  <c:v>135.83723025442427</c:v>
                </c:pt>
                <c:pt idx="147">
                  <c:v>135.83714035053475</c:v>
                </c:pt>
                <c:pt idx="148">
                  <c:v>135.83705044667499</c:v>
                </c:pt>
                <c:pt idx="149">
                  <c:v>135.83696054284508</c:v>
                </c:pt>
                <c:pt idx="150">
                  <c:v>135.83687063904495</c:v>
                </c:pt>
                <c:pt idx="151">
                  <c:v>135.83678073527466</c:v>
                </c:pt>
                <c:pt idx="152">
                  <c:v>135.83669083153416</c:v>
                </c:pt>
                <c:pt idx="153">
                  <c:v>135.83660092782347</c:v>
                </c:pt>
                <c:pt idx="154">
                  <c:v>135.8365110241426</c:v>
                </c:pt>
                <c:pt idx="155">
                  <c:v>135.83642112049154</c:v>
                </c:pt>
                <c:pt idx="156">
                  <c:v>135.83633121687029</c:v>
                </c:pt>
                <c:pt idx="157">
                  <c:v>135.83624131327886</c:v>
                </c:pt>
                <c:pt idx="158">
                  <c:v>135.83615140971725</c:v>
                </c:pt>
                <c:pt idx="159">
                  <c:v>135.83606150618539</c:v>
                </c:pt>
                <c:pt idx="160">
                  <c:v>135.83597160268343</c:v>
                </c:pt>
                <c:pt idx="161">
                  <c:v>135.8358816992112</c:v>
                </c:pt>
                <c:pt idx="162">
                  <c:v>135.83579179576881</c:v>
                </c:pt>
                <c:pt idx="163">
                  <c:v>135.83570189235624</c:v>
                </c:pt>
                <c:pt idx="164">
                  <c:v>135.83561198897348</c:v>
                </c:pt>
                <c:pt idx="165">
                  <c:v>135.83552208562057</c:v>
                </c:pt>
                <c:pt idx="166">
                  <c:v>135.83543218229741</c:v>
                </c:pt>
                <c:pt idx="167">
                  <c:v>135.8353422790041</c:v>
                </c:pt>
                <c:pt idx="168">
                  <c:v>135.83525237574057</c:v>
                </c:pt>
                <c:pt idx="169">
                  <c:v>135.83516247250685</c:v>
                </c:pt>
                <c:pt idx="170">
                  <c:v>135.83507256930295</c:v>
                </c:pt>
                <c:pt idx="171">
                  <c:v>135.83498266612887</c:v>
                </c:pt>
                <c:pt idx="172">
                  <c:v>135.83489276298459</c:v>
                </c:pt>
                <c:pt idx="173">
                  <c:v>135.83480285987014</c:v>
                </c:pt>
                <c:pt idx="174">
                  <c:v>135.83471295678552</c:v>
                </c:pt>
                <c:pt idx="175">
                  <c:v>135.83462305373067</c:v>
                </c:pt>
                <c:pt idx="176">
                  <c:v>135.83453315070565</c:v>
                </c:pt>
                <c:pt idx="177">
                  <c:v>135.83444324771042</c:v>
                </c:pt>
                <c:pt idx="178">
                  <c:v>135.83435334474501</c:v>
                </c:pt>
                <c:pt idx="179">
                  <c:v>135.83426344180941</c:v>
                </c:pt>
                <c:pt idx="180">
                  <c:v>135.83417353890363</c:v>
                </c:pt>
                <c:pt idx="181">
                  <c:v>135.83408363602766</c:v>
                </c:pt>
                <c:pt idx="182">
                  <c:v>135.8339937331815</c:v>
                </c:pt>
                <c:pt idx="183">
                  <c:v>135.83390383036516</c:v>
                </c:pt>
                <c:pt idx="184">
                  <c:v>135.8338139275786</c:v>
                </c:pt>
                <c:pt idx="185">
                  <c:v>135.83372402482189</c:v>
                </c:pt>
                <c:pt idx="186">
                  <c:v>135.83363412209496</c:v>
                </c:pt>
                <c:pt idx="187">
                  <c:v>135.83354421939788</c:v>
                </c:pt>
                <c:pt idx="188">
                  <c:v>135.83345431673058</c:v>
                </c:pt>
                <c:pt idx="189">
                  <c:v>135.8333644140931</c:v>
                </c:pt>
                <c:pt idx="190">
                  <c:v>135.83327451148543</c:v>
                </c:pt>
                <c:pt idx="191">
                  <c:v>135.83318460890754</c:v>
                </c:pt>
                <c:pt idx="192">
                  <c:v>135.83309470635953</c:v>
                </c:pt>
                <c:pt idx="193">
                  <c:v>135.83300480384131</c:v>
                </c:pt>
                <c:pt idx="194">
                  <c:v>135.83291490135286</c:v>
                </c:pt>
                <c:pt idx="195">
                  <c:v>135.83282499889424</c:v>
                </c:pt>
                <c:pt idx="196">
                  <c:v>135.83273509646543</c:v>
                </c:pt>
                <c:pt idx="197">
                  <c:v>135.8326451940664</c:v>
                </c:pt>
                <c:pt idx="198">
                  <c:v>135.83255529169725</c:v>
                </c:pt>
                <c:pt idx="199">
                  <c:v>135.83246538935788</c:v>
                </c:pt>
                <c:pt idx="200">
                  <c:v>135.83237548704832</c:v>
                </c:pt>
                <c:pt idx="201">
                  <c:v>135.83228558476858</c:v>
                </c:pt>
                <c:pt idx="202">
                  <c:v>135.83219568251866</c:v>
                </c:pt>
                <c:pt idx="203">
                  <c:v>135.83210578029852</c:v>
                </c:pt>
                <c:pt idx="204">
                  <c:v>135.83201587810819</c:v>
                </c:pt>
                <c:pt idx="205">
                  <c:v>135.83192597594771</c:v>
                </c:pt>
                <c:pt idx="206">
                  <c:v>135.83183607381699</c:v>
                </c:pt>
                <c:pt idx="207">
                  <c:v>135.83174617171611</c:v>
                </c:pt>
                <c:pt idx="208">
                  <c:v>135.83165626964504</c:v>
                </c:pt>
                <c:pt idx="209">
                  <c:v>135.83156636760378</c:v>
                </c:pt>
                <c:pt idx="210">
                  <c:v>135.83147646559235</c:v>
                </c:pt>
                <c:pt idx="211">
                  <c:v>135.83138656361069</c:v>
                </c:pt>
                <c:pt idx="212">
                  <c:v>135.83129666165888</c:v>
                </c:pt>
                <c:pt idx="213">
                  <c:v>135.83120675973686</c:v>
                </c:pt>
                <c:pt idx="214">
                  <c:v>135.83111685784465</c:v>
                </c:pt>
                <c:pt idx="215">
                  <c:v>135.83102695598225</c:v>
                </c:pt>
                <c:pt idx="216">
                  <c:v>135.8309370541497</c:v>
                </c:pt>
                <c:pt idx="217">
                  <c:v>135.83084715234688</c:v>
                </c:pt>
                <c:pt idx="218">
                  <c:v>135.83075725057395</c:v>
                </c:pt>
                <c:pt idx="219">
                  <c:v>135.83066734883084</c:v>
                </c:pt>
                <c:pt idx="220">
                  <c:v>135.83057744711746</c:v>
                </c:pt>
                <c:pt idx="221">
                  <c:v>135.83048754543395</c:v>
                </c:pt>
                <c:pt idx="222">
                  <c:v>135.83039764378026</c:v>
                </c:pt>
                <c:pt idx="223">
                  <c:v>135.83030774215629</c:v>
                </c:pt>
                <c:pt idx="224">
                  <c:v>135.83021784056223</c:v>
                </c:pt>
                <c:pt idx="225">
                  <c:v>135.83012793899795</c:v>
                </c:pt>
                <c:pt idx="226">
                  <c:v>135.83003803746345</c:v>
                </c:pt>
                <c:pt idx="227">
                  <c:v>135.82994813595886</c:v>
                </c:pt>
                <c:pt idx="228">
                  <c:v>135.82985823448399</c:v>
                </c:pt>
                <c:pt idx="229">
                  <c:v>135.82976833303894</c:v>
                </c:pt>
                <c:pt idx="230">
                  <c:v>135.82967843162371</c:v>
                </c:pt>
                <c:pt idx="231">
                  <c:v>135.82958853023828</c:v>
                </c:pt>
                <c:pt idx="232">
                  <c:v>135.82949862888267</c:v>
                </c:pt>
                <c:pt idx="233">
                  <c:v>135.82940872755688</c:v>
                </c:pt>
                <c:pt idx="234">
                  <c:v>135.8293188262609</c:v>
                </c:pt>
                <c:pt idx="235">
                  <c:v>135.82922892499474</c:v>
                </c:pt>
                <c:pt idx="236">
                  <c:v>135.82913902375839</c:v>
                </c:pt>
                <c:pt idx="237">
                  <c:v>135.82904912255182</c:v>
                </c:pt>
                <c:pt idx="238">
                  <c:v>135.8289592213751</c:v>
                </c:pt>
                <c:pt idx="239">
                  <c:v>135.82886932022816</c:v>
                </c:pt>
                <c:pt idx="240">
                  <c:v>135.82877941911107</c:v>
                </c:pt>
                <c:pt idx="241">
                  <c:v>135.82868951802377</c:v>
                </c:pt>
                <c:pt idx="242">
                  <c:v>135.82859961696627</c:v>
                </c:pt>
                <c:pt idx="243">
                  <c:v>135.82850971593857</c:v>
                </c:pt>
                <c:pt idx="244">
                  <c:v>135.8284198149407</c:v>
                </c:pt>
                <c:pt idx="245">
                  <c:v>135.82832991397268</c:v>
                </c:pt>
                <c:pt idx="246">
                  <c:v>135.82824001303442</c:v>
                </c:pt>
                <c:pt idx="247">
                  <c:v>135.82815011212597</c:v>
                </c:pt>
                <c:pt idx="248">
                  <c:v>135.82806021124736</c:v>
                </c:pt>
                <c:pt idx="249">
                  <c:v>135.82797031039854</c:v>
                </c:pt>
                <c:pt idx="250">
                  <c:v>135.82788040957954</c:v>
                </c:pt>
                <c:pt idx="251">
                  <c:v>135.82779050879032</c:v>
                </c:pt>
                <c:pt idx="252">
                  <c:v>135.82770060803094</c:v>
                </c:pt>
                <c:pt idx="253">
                  <c:v>135.82761070730137</c:v>
                </c:pt>
                <c:pt idx="254">
                  <c:v>135.82752080660165</c:v>
                </c:pt>
                <c:pt idx="255">
                  <c:v>135.82743090593169</c:v>
                </c:pt>
                <c:pt idx="256">
                  <c:v>135.82734100529157</c:v>
                </c:pt>
                <c:pt idx="257">
                  <c:v>135.82725110468121</c:v>
                </c:pt>
                <c:pt idx="258">
                  <c:v>135.82716120410072</c:v>
                </c:pt>
                <c:pt idx="259">
                  <c:v>135.82707130354999</c:v>
                </c:pt>
                <c:pt idx="260">
                  <c:v>135.82698140302912</c:v>
                </c:pt>
                <c:pt idx="261">
                  <c:v>135.82689150253802</c:v>
                </c:pt>
                <c:pt idx="262">
                  <c:v>135.82680160207673</c:v>
                </c:pt>
                <c:pt idx="263">
                  <c:v>135.82671170164531</c:v>
                </c:pt>
                <c:pt idx="264">
                  <c:v>135.82662180124368</c:v>
                </c:pt>
                <c:pt idx="265">
                  <c:v>135.82653190087183</c:v>
                </c:pt>
                <c:pt idx="266">
                  <c:v>135.82644200052979</c:v>
                </c:pt>
                <c:pt idx="267">
                  <c:v>135.82635210021758</c:v>
                </c:pt>
                <c:pt idx="268">
                  <c:v>135.82626219993517</c:v>
                </c:pt>
                <c:pt idx="269">
                  <c:v>135.82617229968258</c:v>
                </c:pt>
                <c:pt idx="270">
                  <c:v>135.82608239945978</c:v>
                </c:pt>
                <c:pt idx="271">
                  <c:v>135.82599249926687</c:v>
                </c:pt>
                <c:pt idx="272">
                  <c:v>135.8259025991037</c:v>
                </c:pt>
                <c:pt idx="273">
                  <c:v>135.82581269897034</c:v>
                </c:pt>
                <c:pt idx="274">
                  <c:v>135.82572279886679</c:v>
                </c:pt>
                <c:pt idx="275">
                  <c:v>135.82563289879306</c:v>
                </c:pt>
                <c:pt idx="276">
                  <c:v>135.82554299874914</c:v>
                </c:pt>
                <c:pt idx="277">
                  <c:v>135.82545309873504</c:v>
                </c:pt>
                <c:pt idx="278">
                  <c:v>135.82536319875075</c:v>
                </c:pt>
                <c:pt idx="279">
                  <c:v>135.82527329879628</c:v>
                </c:pt>
                <c:pt idx="280">
                  <c:v>135.82518339887162</c:v>
                </c:pt>
                <c:pt idx="281">
                  <c:v>135.82509349897674</c:v>
                </c:pt>
                <c:pt idx="282">
                  <c:v>135.82500359911171</c:v>
                </c:pt>
                <c:pt idx="283">
                  <c:v>135.82491369927646</c:v>
                </c:pt>
                <c:pt idx="284">
                  <c:v>135.82482379947106</c:v>
                </c:pt>
                <c:pt idx="285">
                  <c:v>135.82473389969542</c:v>
                </c:pt>
                <c:pt idx="286">
                  <c:v>135.82464399994961</c:v>
                </c:pt>
                <c:pt idx="287">
                  <c:v>135.82455410023363</c:v>
                </c:pt>
                <c:pt idx="288">
                  <c:v>135.82446420054745</c:v>
                </c:pt>
                <c:pt idx="289">
                  <c:v>135.82437430089107</c:v>
                </c:pt>
                <c:pt idx="290">
                  <c:v>135.82428440126455</c:v>
                </c:pt>
                <c:pt idx="291">
                  <c:v>135.82419450166779</c:v>
                </c:pt>
                <c:pt idx="292">
                  <c:v>135.82410460210085</c:v>
                </c:pt>
                <c:pt idx="293">
                  <c:v>135.82401470256372</c:v>
                </c:pt>
                <c:pt idx="294">
                  <c:v>135.8239248030564</c:v>
                </c:pt>
                <c:pt idx="295">
                  <c:v>135.8238349035789</c:v>
                </c:pt>
                <c:pt idx="296">
                  <c:v>135.82374500413121</c:v>
                </c:pt>
                <c:pt idx="297">
                  <c:v>135.82365510471331</c:v>
                </c:pt>
                <c:pt idx="298">
                  <c:v>135.82356520532528</c:v>
                </c:pt>
                <c:pt idx="299">
                  <c:v>135.82347530596704</c:v>
                </c:pt>
                <c:pt idx="300">
                  <c:v>135.82338540663858</c:v>
                </c:pt>
                <c:pt idx="301">
                  <c:v>135.82329550733994</c:v>
                </c:pt>
                <c:pt idx="302">
                  <c:v>135.82320560807108</c:v>
                </c:pt>
                <c:pt idx="303">
                  <c:v>135.82311570883209</c:v>
                </c:pt>
                <c:pt idx="304">
                  <c:v>135.82302580962292</c:v>
                </c:pt>
                <c:pt idx="305">
                  <c:v>135.8229359104435</c:v>
                </c:pt>
                <c:pt idx="306">
                  <c:v>135.8228460112939</c:v>
                </c:pt>
                <c:pt idx="307">
                  <c:v>135.82275611217418</c:v>
                </c:pt>
                <c:pt idx="308">
                  <c:v>135.8226662130842</c:v>
                </c:pt>
                <c:pt idx="309">
                  <c:v>135.82257631402405</c:v>
                </c:pt>
                <c:pt idx="310">
                  <c:v>135.82248641499373</c:v>
                </c:pt>
                <c:pt idx="311">
                  <c:v>135.82239651599318</c:v>
                </c:pt>
                <c:pt idx="312">
                  <c:v>135.82230661702246</c:v>
                </c:pt>
                <c:pt idx="313">
                  <c:v>135.82221671808159</c:v>
                </c:pt>
                <c:pt idx="314">
                  <c:v>135.82212681917048</c:v>
                </c:pt>
                <c:pt idx="315">
                  <c:v>135.82203692028918</c:v>
                </c:pt>
                <c:pt idx="316">
                  <c:v>135.82194702143775</c:v>
                </c:pt>
                <c:pt idx="317">
                  <c:v>135.82185712261608</c:v>
                </c:pt>
                <c:pt idx="318">
                  <c:v>135.82176722382425</c:v>
                </c:pt>
                <c:pt idx="319">
                  <c:v>135.82167732506218</c:v>
                </c:pt>
                <c:pt idx="320">
                  <c:v>135.82158742632996</c:v>
                </c:pt>
                <c:pt idx="321">
                  <c:v>135.82149752762754</c:v>
                </c:pt>
                <c:pt idx="322">
                  <c:v>135.82140762895497</c:v>
                </c:pt>
                <c:pt idx="323">
                  <c:v>135.82131773031216</c:v>
                </c:pt>
                <c:pt idx="324">
                  <c:v>135.82122783169919</c:v>
                </c:pt>
                <c:pt idx="325">
                  <c:v>135.82113793311603</c:v>
                </c:pt>
                <c:pt idx="326">
                  <c:v>135.82104803456266</c:v>
                </c:pt>
                <c:pt idx="327">
                  <c:v>135.82095813603911</c:v>
                </c:pt>
                <c:pt idx="328">
                  <c:v>135.82086823754537</c:v>
                </c:pt>
                <c:pt idx="329">
                  <c:v>135.82077833908144</c:v>
                </c:pt>
                <c:pt idx="330">
                  <c:v>135.82068844064733</c:v>
                </c:pt>
                <c:pt idx="331">
                  <c:v>135.82059854224306</c:v>
                </c:pt>
                <c:pt idx="332">
                  <c:v>135.82050864386855</c:v>
                </c:pt>
                <c:pt idx="333">
                  <c:v>135.82041874552385</c:v>
                </c:pt>
                <c:pt idx="334">
                  <c:v>135.820328847209</c:v>
                </c:pt>
                <c:pt idx="335">
                  <c:v>135.82023894892396</c:v>
                </c:pt>
                <c:pt idx="336">
                  <c:v>135.8201490506687</c:v>
                </c:pt>
                <c:pt idx="337">
                  <c:v>135.82005915244326</c:v>
                </c:pt>
                <c:pt idx="338">
                  <c:v>135.81996925424761</c:v>
                </c:pt>
                <c:pt idx="339">
                  <c:v>135.81987935608183</c:v>
                </c:pt>
                <c:pt idx="340">
                  <c:v>135.8197894579458</c:v>
                </c:pt>
                <c:pt idx="341">
                  <c:v>135.81969955983965</c:v>
                </c:pt>
                <c:pt idx="342">
                  <c:v>135.81960966176322</c:v>
                </c:pt>
                <c:pt idx="343">
                  <c:v>135.81951976371673</c:v>
                </c:pt>
                <c:pt idx="344">
                  <c:v>135.81942986569996</c:v>
                </c:pt>
                <c:pt idx="345">
                  <c:v>135.81933996771301</c:v>
                </c:pt>
                <c:pt idx="346">
                  <c:v>135.81925006975584</c:v>
                </c:pt>
                <c:pt idx="347">
                  <c:v>135.81916017182854</c:v>
                </c:pt>
                <c:pt idx="348">
                  <c:v>135.819070273931</c:v>
                </c:pt>
                <c:pt idx="349">
                  <c:v>135.81898037606331</c:v>
                </c:pt>
                <c:pt idx="350">
                  <c:v>135.81889047822543</c:v>
                </c:pt>
                <c:pt idx="351">
                  <c:v>135.81880058041736</c:v>
                </c:pt>
                <c:pt idx="352">
                  <c:v>135.81871068263908</c:v>
                </c:pt>
                <c:pt idx="353">
                  <c:v>135.81862078489061</c:v>
                </c:pt>
                <c:pt idx="354">
                  <c:v>135.81853088717199</c:v>
                </c:pt>
                <c:pt idx="355">
                  <c:v>135.81844098948315</c:v>
                </c:pt>
                <c:pt idx="356">
                  <c:v>135.8183510918241</c:v>
                </c:pt>
                <c:pt idx="357">
                  <c:v>135.81826119419489</c:v>
                </c:pt>
                <c:pt idx="358">
                  <c:v>135.81817129659549</c:v>
                </c:pt>
                <c:pt idx="359">
                  <c:v>135.81808139902589</c:v>
                </c:pt>
                <c:pt idx="360">
                  <c:v>135.81799150148618</c:v>
                </c:pt>
                <c:pt idx="361">
                  <c:v>135.8179016039762</c:v>
                </c:pt>
                <c:pt idx="362">
                  <c:v>135.81781170649603</c:v>
                </c:pt>
                <c:pt idx="363">
                  <c:v>135.81772180904565</c:v>
                </c:pt>
                <c:pt idx="364">
                  <c:v>135.81763191162514</c:v>
                </c:pt>
                <c:pt idx="365">
                  <c:v>135.81754201423442</c:v>
                </c:pt>
                <c:pt idx="366">
                  <c:v>135.81745211687348</c:v>
                </c:pt>
                <c:pt idx="367">
                  <c:v>135.81736221954239</c:v>
                </c:pt>
                <c:pt idx="368">
                  <c:v>135.81727232224111</c:v>
                </c:pt>
                <c:pt idx="369">
                  <c:v>135.81718242496964</c:v>
                </c:pt>
                <c:pt idx="370">
                  <c:v>135.81709252772797</c:v>
                </c:pt>
                <c:pt idx="371">
                  <c:v>135.81700263051613</c:v>
                </c:pt>
                <c:pt idx="372">
                  <c:v>135.81691273333408</c:v>
                </c:pt>
                <c:pt idx="373">
                  <c:v>135.81682283618181</c:v>
                </c:pt>
                <c:pt idx="374">
                  <c:v>135.81673293905942</c:v>
                </c:pt>
                <c:pt idx="375">
                  <c:v>135.81664304196681</c:v>
                </c:pt>
                <c:pt idx="376">
                  <c:v>135.81655314490399</c:v>
                </c:pt>
                <c:pt idx="377">
                  <c:v>135.81646324787098</c:v>
                </c:pt>
                <c:pt idx="378">
                  <c:v>135.81637335086785</c:v>
                </c:pt>
                <c:pt idx="379">
                  <c:v>135.81628345389447</c:v>
                </c:pt>
                <c:pt idx="380">
                  <c:v>135.81619355695091</c:v>
                </c:pt>
                <c:pt idx="381">
                  <c:v>135.81610366003719</c:v>
                </c:pt>
                <c:pt idx="382">
                  <c:v>135.81601376315322</c:v>
                </c:pt>
                <c:pt idx="383">
                  <c:v>135.8159238662991</c:v>
                </c:pt>
                <c:pt idx="384">
                  <c:v>135.8158339694748</c:v>
                </c:pt>
                <c:pt idx="385">
                  <c:v>135.8157440726803</c:v>
                </c:pt>
                <c:pt idx="386">
                  <c:v>135.81565417591557</c:v>
                </c:pt>
                <c:pt idx="387">
                  <c:v>135.81556427918073</c:v>
                </c:pt>
                <c:pt idx="388">
                  <c:v>135.81547438247566</c:v>
                </c:pt>
                <c:pt idx="389">
                  <c:v>135.81538448580042</c:v>
                </c:pt>
                <c:pt idx="390">
                  <c:v>135.81529458915497</c:v>
                </c:pt>
                <c:pt idx="391">
                  <c:v>135.81520469253934</c:v>
                </c:pt>
                <c:pt idx="392">
                  <c:v>135.81511479595349</c:v>
                </c:pt>
                <c:pt idx="393">
                  <c:v>135.81502489939749</c:v>
                </c:pt>
                <c:pt idx="394">
                  <c:v>135.81493500287129</c:v>
                </c:pt>
                <c:pt idx="395">
                  <c:v>135.81484510637489</c:v>
                </c:pt>
                <c:pt idx="396">
                  <c:v>135.81475520990836</c:v>
                </c:pt>
                <c:pt idx="397">
                  <c:v>135.81466531347158</c:v>
                </c:pt>
                <c:pt idx="398">
                  <c:v>135.81457541706459</c:v>
                </c:pt>
                <c:pt idx="399">
                  <c:v>135.81448552068747</c:v>
                </c:pt>
                <c:pt idx="400">
                  <c:v>135.81439562434014</c:v>
                </c:pt>
                <c:pt idx="401">
                  <c:v>135.81430572802259</c:v>
                </c:pt>
                <c:pt idx="402">
                  <c:v>135.81421583173488</c:v>
                </c:pt>
                <c:pt idx="403">
                  <c:v>135.81412593547697</c:v>
                </c:pt>
                <c:pt idx="404">
                  <c:v>135.81403603924889</c:v>
                </c:pt>
                <c:pt idx="405">
                  <c:v>135.81394614305066</c:v>
                </c:pt>
                <c:pt idx="406">
                  <c:v>135.81385624688215</c:v>
                </c:pt>
                <c:pt idx="407">
                  <c:v>135.81376635074349</c:v>
                </c:pt>
                <c:pt idx="408">
                  <c:v>135.81367645463465</c:v>
                </c:pt>
                <c:pt idx="409">
                  <c:v>135.81358655855561</c:v>
                </c:pt>
                <c:pt idx="410">
                  <c:v>135.8134966625064</c:v>
                </c:pt>
                <c:pt idx="411">
                  <c:v>135.81340676648699</c:v>
                </c:pt>
                <c:pt idx="412">
                  <c:v>135.81331687049737</c:v>
                </c:pt>
                <c:pt idx="413">
                  <c:v>135.81322697453757</c:v>
                </c:pt>
                <c:pt idx="414">
                  <c:v>135.81313707860764</c:v>
                </c:pt>
                <c:pt idx="415">
                  <c:v>135.81304718270746</c:v>
                </c:pt>
                <c:pt idx="416">
                  <c:v>135.81295728683713</c:v>
                </c:pt>
                <c:pt idx="417">
                  <c:v>135.81286739099656</c:v>
                </c:pt>
                <c:pt idx="418">
                  <c:v>135.81277749518583</c:v>
                </c:pt>
                <c:pt idx="419">
                  <c:v>135.81268759940491</c:v>
                </c:pt>
                <c:pt idx="420">
                  <c:v>135.81259770365378</c:v>
                </c:pt>
                <c:pt idx="421">
                  <c:v>135.81250780793246</c:v>
                </c:pt>
                <c:pt idx="422">
                  <c:v>135.81241791224099</c:v>
                </c:pt>
                <c:pt idx="423">
                  <c:v>135.81232801657933</c:v>
                </c:pt>
                <c:pt idx="424">
                  <c:v>135.81223812094746</c:v>
                </c:pt>
                <c:pt idx="425">
                  <c:v>135.81214822534542</c:v>
                </c:pt>
                <c:pt idx="426">
                  <c:v>135.81205832977315</c:v>
                </c:pt>
                <c:pt idx="427">
                  <c:v>135.81196843423072</c:v>
                </c:pt>
                <c:pt idx="428">
                  <c:v>135.8118785387181</c:v>
                </c:pt>
                <c:pt idx="429">
                  <c:v>135.81178864323527</c:v>
                </c:pt>
                <c:pt idx="430">
                  <c:v>135.81169874778226</c:v>
                </c:pt>
                <c:pt idx="431">
                  <c:v>135.81160885235914</c:v>
                </c:pt>
                <c:pt idx="432">
                  <c:v>135.81151895696573</c:v>
                </c:pt>
                <c:pt idx="433">
                  <c:v>135.81142906160218</c:v>
                </c:pt>
                <c:pt idx="434">
                  <c:v>135.8113391662684</c:v>
                </c:pt>
                <c:pt idx="435">
                  <c:v>135.81124927096445</c:v>
                </c:pt>
                <c:pt idx="436">
                  <c:v>135.81115937569032</c:v>
                </c:pt>
                <c:pt idx="437">
                  <c:v>135.81106948044601</c:v>
                </c:pt>
                <c:pt idx="438">
                  <c:v>135.81097958523151</c:v>
                </c:pt>
                <c:pt idx="439">
                  <c:v>135.81088969004676</c:v>
                </c:pt>
                <c:pt idx="440">
                  <c:v>135.81079979489195</c:v>
                </c:pt>
                <c:pt idx="441">
                  <c:v>135.81070989976683</c:v>
                </c:pt>
                <c:pt idx="442">
                  <c:v>135.81062000467159</c:v>
                </c:pt>
                <c:pt idx="443">
                  <c:v>135.81053010960613</c:v>
                </c:pt>
                <c:pt idx="444">
                  <c:v>135.81044021457049</c:v>
                </c:pt>
                <c:pt idx="445">
                  <c:v>135.81035031956463</c:v>
                </c:pt>
                <c:pt idx="446">
                  <c:v>135.81026042458859</c:v>
                </c:pt>
                <c:pt idx="447">
                  <c:v>135.81017052964242</c:v>
                </c:pt>
                <c:pt idx="448">
                  <c:v>135.81008063472601</c:v>
                </c:pt>
                <c:pt idx="449">
                  <c:v>135.80999073983946</c:v>
                </c:pt>
                <c:pt idx="450">
                  <c:v>135.80990084498268</c:v>
                </c:pt>
                <c:pt idx="451">
                  <c:v>135.80981095015568</c:v>
                </c:pt>
                <c:pt idx="452">
                  <c:v>135.80972105535852</c:v>
                </c:pt>
                <c:pt idx="453">
                  <c:v>135.80963116059118</c:v>
                </c:pt>
                <c:pt idx="454">
                  <c:v>135.80954126585365</c:v>
                </c:pt>
                <c:pt idx="455">
                  <c:v>135.80945137114591</c:v>
                </c:pt>
                <c:pt idx="456">
                  <c:v>135.80936147646798</c:v>
                </c:pt>
                <c:pt idx="457">
                  <c:v>135.8092715818199</c:v>
                </c:pt>
                <c:pt idx="458">
                  <c:v>135.80918168720163</c:v>
                </c:pt>
                <c:pt idx="459">
                  <c:v>135.80909179261317</c:v>
                </c:pt>
                <c:pt idx="460">
                  <c:v>135.80900189805448</c:v>
                </c:pt>
                <c:pt idx="461">
                  <c:v>135.80891200352565</c:v>
                </c:pt>
                <c:pt idx="462">
                  <c:v>135.80882210902658</c:v>
                </c:pt>
                <c:pt idx="463">
                  <c:v>135.80873221455735</c:v>
                </c:pt>
                <c:pt idx="464">
                  <c:v>135.80864232011794</c:v>
                </c:pt>
                <c:pt idx="465">
                  <c:v>135.80855242570831</c:v>
                </c:pt>
                <c:pt idx="466">
                  <c:v>135.80846253132853</c:v>
                </c:pt>
                <c:pt idx="467">
                  <c:v>135.80837263697856</c:v>
                </c:pt>
                <c:pt idx="468">
                  <c:v>135.80828274265838</c:v>
                </c:pt>
                <c:pt idx="469">
                  <c:v>135.80819284836798</c:v>
                </c:pt>
                <c:pt idx="470">
                  <c:v>135.80810295410745</c:v>
                </c:pt>
                <c:pt idx="471">
                  <c:v>135.80801305987671</c:v>
                </c:pt>
                <c:pt idx="472">
                  <c:v>135.80792316567576</c:v>
                </c:pt>
                <c:pt idx="473">
                  <c:v>135.80783327150465</c:v>
                </c:pt>
                <c:pt idx="474">
                  <c:v>135.80774337736332</c:v>
                </c:pt>
                <c:pt idx="475">
                  <c:v>135.80765348325181</c:v>
                </c:pt>
                <c:pt idx="476">
                  <c:v>135.80756358917017</c:v>
                </c:pt>
                <c:pt idx="477">
                  <c:v>135.80747369511832</c:v>
                </c:pt>
                <c:pt idx="478">
                  <c:v>135.80738380109622</c:v>
                </c:pt>
                <c:pt idx="479">
                  <c:v>135.80729390710394</c:v>
                </c:pt>
                <c:pt idx="480">
                  <c:v>135.80720401314153</c:v>
                </c:pt>
                <c:pt idx="481">
                  <c:v>135.8071141192089</c:v>
                </c:pt>
                <c:pt idx="482">
                  <c:v>135.80702422530607</c:v>
                </c:pt>
                <c:pt idx="483">
                  <c:v>135.80693433143307</c:v>
                </c:pt>
                <c:pt idx="484">
                  <c:v>135.80684443758983</c:v>
                </c:pt>
                <c:pt idx="485">
                  <c:v>135.80675454377649</c:v>
                </c:pt>
                <c:pt idx="486">
                  <c:v>135.80666464999291</c:v>
                </c:pt>
                <c:pt idx="487">
                  <c:v>135.80657475623914</c:v>
                </c:pt>
                <c:pt idx="488">
                  <c:v>135.80648486251516</c:v>
                </c:pt>
                <c:pt idx="489">
                  <c:v>135.80639496882105</c:v>
                </c:pt>
                <c:pt idx="490">
                  <c:v>135.8063050751567</c:v>
                </c:pt>
                <c:pt idx="491">
                  <c:v>135.80621518152219</c:v>
                </c:pt>
                <c:pt idx="492">
                  <c:v>135.80612528791744</c:v>
                </c:pt>
                <c:pt idx="493">
                  <c:v>135.80603539434256</c:v>
                </c:pt>
                <c:pt idx="494">
                  <c:v>135.80594550079752</c:v>
                </c:pt>
                <c:pt idx="495">
                  <c:v>135.80585560728221</c:v>
                </c:pt>
                <c:pt idx="496">
                  <c:v>135.80576571379675</c:v>
                </c:pt>
                <c:pt idx="497">
                  <c:v>135.80567582034109</c:v>
                </c:pt>
                <c:pt idx="498">
                  <c:v>135.80558592691526</c:v>
                </c:pt>
                <c:pt idx="499">
                  <c:v>135.80549603351923</c:v>
                </c:pt>
                <c:pt idx="500">
                  <c:v>135.805406140153</c:v>
                </c:pt>
                <c:pt idx="501">
                  <c:v>135.8053162468166</c:v>
                </c:pt>
                <c:pt idx="502">
                  <c:v>135.80522635350999</c:v>
                </c:pt>
                <c:pt idx="503">
                  <c:v>135.80513646023323</c:v>
                </c:pt>
                <c:pt idx="504">
                  <c:v>135.80504656698625</c:v>
                </c:pt>
                <c:pt idx="505">
                  <c:v>135.80495667376908</c:v>
                </c:pt>
                <c:pt idx="506">
                  <c:v>135.8048667805817</c:v>
                </c:pt>
                <c:pt idx="507">
                  <c:v>135.80477688742417</c:v>
                </c:pt>
                <c:pt idx="508">
                  <c:v>135.80468699429642</c:v>
                </c:pt>
                <c:pt idx="509">
                  <c:v>135.80459710119851</c:v>
                </c:pt>
                <c:pt idx="510">
                  <c:v>135.80450720813042</c:v>
                </c:pt>
                <c:pt idx="511">
                  <c:v>135.80441731509211</c:v>
                </c:pt>
                <c:pt idx="512">
                  <c:v>135.80432742208362</c:v>
                </c:pt>
                <c:pt idx="513">
                  <c:v>135.80423752910497</c:v>
                </c:pt>
                <c:pt idx="514">
                  <c:v>135.8041476361561</c:v>
                </c:pt>
                <c:pt idx="515">
                  <c:v>135.80405774323702</c:v>
                </c:pt>
                <c:pt idx="516">
                  <c:v>135.80396785034782</c:v>
                </c:pt>
                <c:pt idx="517">
                  <c:v>135.80387795748834</c:v>
                </c:pt>
                <c:pt idx="518">
                  <c:v>135.80378806465876</c:v>
                </c:pt>
                <c:pt idx="519">
                  <c:v>135.80369817185894</c:v>
                </c:pt>
                <c:pt idx="520">
                  <c:v>135.80360827908893</c:v>
                </c:pt>
                <c:pt idx="521">
                  <c:v>135.80351838634877</c:v>
                </c:pt>
                <c:pt idx="522">
                  <c:v>135.80342849363836</c:v>
                </c:pt>
                <c:pt idx="523">
                  <c:v>135.80333860095783</c:v>
                </c:pt>
                <c:pt idx="524">
                  <c:v>135.80324870830705</c:v>
                </c:pt>
                <c:pt idx="525">
                  <c:v>135.80315881568612</c:v>
                </c:pt>
                <c:pt idx="526">
                  <c:v>135.803068923095</c:v>
                </c:pt>
                <c:pt idx="527">
                  <c:v>135.80297903053366</c:v>
                </c:pt>
                <c:pt idx="528">
                  <c:v>135.80288913800217</c:v>
                </c:pt>
                <c:pt idx="529">
                  <c:v>135.80279924550049</c:v>
                </c:pt>
                <c:pt idx="530">
                  <c:v>135.8027093530286</c:v>
                </c:pt>
                <c:pt idx="531">
                  <c:v>135.8026194605865</c:v>
                </c:pt>
                <c:pt idx="532">
                  <c:v>135.80252956817426</c:v>
                </c:pt>
                <c:pt idx="533">
                  <c:v>135.80243967579179</c:v>
                </c:pt>
                <c:pt idx="534">
                  <c:v>135.80234978343915</c:v>
                </c:pt>
                <c:pt idx="535">
                  <c:v>135.80225989111631</c:v>
                </c:pt>
                <c:pt idx="536">
                  <c:v>135.8021699988233</c:v>
                </c:pt>
                <c:pt idx="537">
                  <c:v>135.80208010656006</c:v>
                </c:pt>
                <c:pt idx="538">
                  <c:v>135.80199021432668</c:v>
                </c:pt>
                <c:pt idx="539">
                  <c:v>135.80190032212309</c:v>
                </c:pt>
                <c:pt idx="540">
                  <c:v>135.80181042994931</c:v>
                </c:pt>
                <c:pt idx="541">
                  <c:v>135.80172053780535</c:v>
                </c:pt>
                <c:pt idx="542">
                  <c:v>135.8016306456912</c:v>
                </c:pt>
                <c:pt idx="543">
                  <c:v>135.80154075360687</c:v>
                </c:pt>
                <c:pt idx="544">
                  <c:v>135.80145086155233</c:v>
                </c:pt>
                <c:pt idx="545">
                  <c:v>135.80136096952759</c:v>
                </c:pt>
                <c:pt idx="546">
                  <c:v>135.8012710775327</c:v>
                </c:pt>
                <c:pt idx="547">
                  <c:v>135.80118118556763</c:v>
                </c:pt>
                <c:pt idx="548">
                  <c:v>135.80109129363234</c:v>
                </c:pt>
                <c:pt idx="549">
                  <c:v>135.80100140172684</c:v>
                </c:pt>
                <c:pt idx="550">
                  <c:v>135.80091150985118</c:v>
                </c:pt>
                <c:pt idx="551">
                  <c:v>135.80082161800533</c:v>
                </c:pt>
                <c:pt idx="552">
                  <c:v>135.8007317261893</c:v>
                </c:pt>
                <c:pt idx="553">
                  <c:v>135.80064183440305</c:v>
                </c:pt>
                <c:pt idx="554">
                  <c:v>135.80055194264665</c:v>
                </c:pt>
                <c:pt idx="555">
                  <c:v>135.80046205092003</c:v>
                </c:pt>
                <c:pt idx="556">
                  <c:v>135.80037215922326</c:v>
                </c:pt>
                <c:pt idx="557">
                  <c:v>135.80028226755624</c:v>
                </c:pt>
                <c:pt idx="558">
                  <c:v>135.8001923759191</c:v>
                </c:pt>
                <c:pt idx="559">
                  <c:v>135.80010248431174</c:v>
                </c:pt>
                <c:pt idx="560">
                  <c:v>135.80001259273416</c:v>
                </c:pt>
                <c:pt idx="561">
                  <c:v>135.79992270118643</c:v>
                </c:pt>
                <c:pt idx="562">
                  <c:v>135.79983280966852</c:v>
                </c:pt>
                <c:pt idx="563">
                  <c:v>135.79974291818036</c:v>
                </c:pt>
                <c:pt idx="564">
                  <c:v>135.79965302672207</c:v>
                </c:pt>
                <c:pt idx="565">
                  <c:v>135.7995631352936</c:v>
                </c:pt>
                <c:pt idx="566">
                  <c:v>135.79947324389491</c:v>
                </c:pt>
                <c:pt idx="567">
                  <c:v>135.79938335252601</c:v>
                </c:pt>
                <c:pt idx="568">
                  <c:v>135.79929346118695</c:v>
                </c:pt>
                <c:pt idx="569">
                  <c:v>135.7992035698777</c:v>
                </c:pt>
                <c:pt idx="570">
                  <c:v>135.79911367859827</c:v>
                </c:pt>
                <c:pt idx="571">
                  <c:v>135.79902378734863</c:v>
                </c:pt>
                <c:pt idx="572">
                  <c:v>135.7989338961288</c:v>
                </c:pt>
                <c:pt idx="573">
                  <c:v>135.79884400493879</c:v>
                </c:pt>
                <c:pt idx="574">
                  <c:v>135.79875411377861</c:v>
                </c:pt>
                <c:pt idx="575">
                  <c:v>135.79866422264823</c:v>
                </c:pt>
                <c:pt idx="576">
                  <c:v>135.79857433154766</c:v>
                </c:pt>
                <c:pt idx="577">
                  <c:v>135.7984844404769</c:v>
                </c:pt>
                <c:pt idx="578">
                  <c:v>135.79839454943593</c:v>
                </c:pt>
                <c:pt idx="579">
                  <c:v>135.7983046584248</c:v>
                </c:pt>
                <c:pt idx="580">
                  <c:v>135.79821476744348</c:v>
                </c:pt>
                <c:pt idx="581">
                  <c:v>135.79812487649193</c:v>
                </c:pt>
                <c:pt idx="582">
                  <c:v>135.79803498557024</c:v>
                </c:pt>
                <c:pt idx="583">
                  <c:v>135.79794509467834</c:v>
                </c:pt>
                <c:pt idx="584">
                  <c:v>135.79785520381625</c:v>
                </c:pt>
                <c:pt idx="585">
                  <c:v>135.79776531298398</c:v>
                </c:pt>
                <c:pt idx="586">
                  <c:v>135.79767542218153</c:v>
                </c:pt>
                <c:pt idx="587">
                  <c:v>135.79758553140886</c:v>
                </c:pt>
                <c:pt idx="588">
                  <c:v>135.797495640666</c:v>
                </c:pt>
                <c:pt idx="589">
                  <c:v>135.79740574995299</c:v>
                </c:pt>
                <c:pt idx="590">
                  <c:v>135.79731585926976</c:v>
                </c:pt>
                <c:pt idx="591">
                  <c:v>135.79722596861637</c:v>
                </c:pt>
                <c:pt idx="592">
                  <c:v>135.79713607799277</c:v>
                </c:pt>
                <c:pt idx="593">
                  <c:v>135.79704618739899</c:v>
                </c:pt>
                <c:pt idx="594">
                  <c:v>135.79695629683502</c:v>
                </c:pt>
                <c:pt idx="595">
                  <c:v>135.79686640630086</c:v>
                </c:pt>
                <c:pt idx="596">
                  <c:v>135.79677651579649</c:v>
                </c:pt>
                <c:pt idx="597">
                  <c:v>135.79668662532197</c:v>
                </c:pt>
                <c:pt idx="598">
                  <c:v>135.79659673487723</c:v>
                </c:pt>
                <c:pt idx="599">
                  <c:v>135.79650684446227</c:v>
                </c:pt>
                <c:pt idx="600">
                  <c:v>135.79641695407722</c:v>
                </c:pt>
                <c:pt idx="601">
                  <c:v>135.79632706372192</c:v>
                </c:pt>
                <c:pt idx="602">
                  <c:v>135.79623717339643</c:v>
                </c:pt>
                <c:pt idx="603">
                  <c:v>135.79614728310077</c:v>
                </c:pt>
                <c:pt idx="604">
                  <c:v>135.79605739283488</c:v>
                </c:pt>
                <c:pt idx="605">
                  <c:v>135.79596750259884</c:v>
                </c:pt>
                <c:pt idx="606">
                  <c:v>135.79587761239259</c:v>
                </c:pt>
                <c:pt idx="607">
                  <c:v>135.79578772221615</c:v>
                </c:pt>
                <c:pt idx="608">
                  <c:v>135.79569783206952</c:v>
                </c:pt>
                <c:pt idx="609">
                  <c:v>135.79560794195277</c:v>
                </c:pt>
                <c:pt idx="610">
                  <c:v>135.79551805186577</c:v>
                </c:pt>
                <c:pt idx="611">
                  <c:v>135.79542816180856</c:v>
                </c:pt>
                <c:pt idx="612">
                  <c:v>135.79533827178119</c:v>
                </c:pt>
                <c:pt idx="613">
                  <c:v>135.79524838178361</c:v>
                </c:pt>
                <c:pt idx="614">
                  <c:v>135.7951584918159</c:v>
                </c:pt>
                <c:pt idx="615">
                  <c:v>135.79506860187794</c:v>
                </c:pt>
                <c:pt idx="616">
                  <c:v>135.7949787119698</c:v>
                </c:pt>
                <c:pt idx="617">
                  <c:v>135.79488882209148</c:v>
                </c:pt>
                <c:pt idx="618">
                  <c:v>135.794798932243</c:v>
                </c:pt>
                <c:pt idx="619">
                  <c:v>135.79470904242433</c:v>
                </c:pt>
                <c:pt idx="620">
                  <c:v>135.79461915263539</c:v>
                </c:pt>
                <c:pt idx="621">
                  <c:v>135.79452926287635</c:v>
                </c:pt>
                <c:pt idx="622">
                  <c:v>135.79443937314707</c:v>
                </c:pt>
                <c:pt idx="623">
                  <c:v>135.79434948344763</c:v>
                </c:pt>
                <c:pt idx="624">
                  <c:v>135.79425959377795</c:v>
                </c:pt>
                <c:pt idx="625">
                  <c:v>135.79416970413814</c:v>
                </c:pt>
                <c:pt idx="626">
                  <c:v>135.79407981452812</c:v>
                </c:pt>
                <c:pt idx="627">
                  <c:v>135.79398992494794</c:v>
                </c:pt>
                <c:pt idx="628">
                  <c:v>135.79390003539757</c:v>
                </c:pt>
                <c:pt idx="629">
                  <c:v>135.79381014587696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2-4C9B-8809-593DAA44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9120"/>
        <c:axId val="33785760"/>
      </c:lineChart>
      <c:catAx>
        <c:axId val="337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760"/>
        <c:crosses val="autoZero"/>
        <c:auto val="1"/>
        <c:lblAlgn val="ctr"/>
        <c:lblOffset val="100"/>
        <c:noMultiLvlLbl val="0"/>
      </c:catAx>
      <c:valAx>
        <c:axId val="33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Fy</a:t>
            </a:r>
            <a:r>
              <a:rPr lang="en-US" baseline="0"/>
              <a:t> (</a:t>
            </a:r>
            <a:r>
              <a:rPr lang="ru-RU" baseline="0"/>
              <a:t>внешее усл)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Лб5!$F$17</c:f>
              <c:strCache>
                <c:ptCount val="1"/>
                <c:pt idx="0">
                  <c:v>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Лб5!$F$18:$F$647</c:f>
              <c:numCache>
                <c:formatCode>General</c:formatCode>
                <c:ptCount val="630"/>
                <c:pt idx="0">
                  <c:v>0.27189942660550459</c:v>
                </c:pt>
                <c:pt idx="1">
                  <c:v>0.27189942660550459</c:v>
                </c:pt>
                <c:pt idx="2">
                  <c:v>0.27189942660550459</c:v>
                </c:pt>
                <c:pt idx="3">
                  <c:v>0.27189942660550459</c:v>
                </c:pt>
                <c:pt idx="4">
                  <c:v>0.27189942660550459</c:v>
                </c:pt>
                <c:pt idx="5">
                  <c:v>0.27189942660550459</c:v>
                </c:pt>
                <c:pt idx="6">
                  <c:v>0.27189942660550459</c:v>
                </c:pt>
                <c:pt idx="7">
                  <c:v>0.27189942660550459</c:v>
                </c:pt>
                <c:pt idx="8">
                  <c:v>0.27189942660550459</c:v>
                </c:pt>
                <c:pt idx="9">
                  <c:v>0.27189942660550459</c:v>
                </c:pt>
                <c:pt idx="10">
                  <c:v>0.27189942660550459</c:v>
                </c:pt>
                <c:pt idx="11">
                  <c:v>0.27189942660550459</c:v>
                </c:pt>
                <c:pt idx="12">
                  <c:v>0.27189942660550459</c:v>
                </c:pt>
                <c:pt idx="13">
                  <c:v>0.27189942660550459</c:v>
                </c:pt>
                <c:pt idx="14">
                  <c:v>0.27189942660550459</c:v>
                </c:pt>
                <c:pt idx="15">
                  <c:v>0.27189942660550459</c:v>
                </c:pt>
                <c:pt idx="16">
                  <c:v>0.27189942660550459</c:v>
                </c:pt>
                <c:pt idx="17">
                  <c:v>0.27189942660550459</c:v>
                </c:pt>
                <c:pt idx="18">
                  <c:v>0.27189942660550459</c:v>
                </c:pt>
                <c:pt idx="19">
                  <c:v>0.27189942660550459</c:v>
                </c:pt>
                <c:pt idx="20">
                  <c:v>0.27189942660550459</c:v>
                </c:pt>
                <c:pt idx="21">
                  <c:v>0.27189942660550459</c:v>
                </c:pt>
                <c:pt idx="22">
                  <c:v>0.27189942660550459</c:v>
                </c:pt>
                <c:pt idx="23">
                  <c:v>0.27189942660550459</c:v>
                </c:pt>
                <c:pt idx="24">
                  <c:v>0.27189942660550459</c:v>
                </c:pt>
                <c:pt idx="25">
                  <c:v>0.27189942660550459</c:v>
                </c:pt>
                <c:pt idx="26">
                  <c:v>0.27189942660550459</c:v>
                </c:pt>
                <c:pt idx="27">
                  <c:v>0.27189942660550459</c:v>
                </c:pt>
                <c:pt idx="28">
                  <c:v>0.27189942660550459</c:v>
                </c:pt>
                <c:pt idx="29">
                  <c:v>0.27189942660550459</c:v>
                </c:pt>
                <c:pt idx="30">
                  <c:v>0.27189942660550459</c:v>
                </c:pt>
                <c:pt idx="31">
                  <c:v>0.27189942660550459</c:v>
                </c:pt>
                <c:pt idx="32">
                  <c:v>0.27189942660550459</c:v>
                </c:pt>
                <c:pt idx="33">
                  <c:v>0.27189942660550459</c:v>
                </c:pt>
                <c:pt idx="34">
                  <c:v>0.27189942660550459</c:v>
                </c:pt>
                <c:pt idx="35">
                  <c:v>0.27189942660550459</c:v>
                </c:pt>
                <c:pt idx="36">
                  <c:v>0.27189942660550459</c:v>
                </c:pt>
                <c:pt idx="37">
                  <c:v>0.27189942660550459</c:v>
                </c:pt>
                <c:pt idx="38">
                  <c:v>0.27189942660550459</c:v>
                </c:pt>
                <c:pt idx="39">
                  <c:v>0.27189942660550459</c:v>
                </c:pt>
                <c:pt idx="40">
                  <c:v>0.27189942660550459</c:v>
                </c:pt>
                <c:pt idx="41">
                  <c:v>0.27189942660550459</c:v>
                </c:pt>
                <c:pt idx="42">
                  <c:v>0.27189942660550459</c:v>
                </c:pt>
                <c:pt idx="43">
                  <c:v>0.27189942660550459</c:v>
                </c:pt>
                <c:pt idx="44">
                  <c:v>0.27189942660550459</c:v>
                </c:pt>
                <c:pt idx="45">
                  <c:v>0.27189942660550459</c:v>
                </c:pt>
                <c:pt idx="46">
                  <c:v>0.27189942660550459</c:v>
                </c:pt>
                <c:pt idx="47">
                  <c:v>0.27189942660550459</c:v>
                </c:pt>
                <c:pt idx="48">
                  <c:v>0.27189942660550459</c:v>
                </c:pt>
                <c:pt idx="49">
                  <c:v>0.27189942660550459</c:v>
                </c:pt>
                <c:pt idx="50">
                  <c:v>0.27189942660550459</c:v>
                </c:pt>
                <c:pt idx="51">
                  <c:v>0.27189942660550459</c:v>
                </c:pt>
                <c:pt idx="52">
                  <c:v>0.27189942660550459</c:v>
                </c:pt>
                <c:pt idx="53">
                  <c:v>0.27189942660550459</c:v>
                </c:pt>
                <c:pt idx="54">
                  <c:v>0.27189942660550459</c:v>
                </c:pt>
                <c:pt idx="55">
                  <c:v>0.27189942660550459</c:v>
                </c:pt>
                <c:pt idx="56">
                  <c:v>0.27189942660550459</c:v>
                </c:pt>
                <c:pt idx="57">
                  <c:v>0.27189942660550459</c:v>
                </c:pt>
                <c:pt idx="58">
                  <c:v>0.27189942660550459</c:v>
                </c:pt>
                <c:pt idx="59">
                  <c:v>0.27189942660550459</c:v>
                </c:pt>
                <c:pt idx="60">
                  <c:v>0.27189942660550459</c:v>
                </c:pt>
                <c:pt idx="61">
                  <c:v>0.27189942660550459</c:v>
                </c:pt>
                <c:pt idx="62">
                  <c:v>0.27189942660550459</c:v>
                </c:pt>
                <c:pt idx="63">
                  <c:v>0.27189942660550459</c:v>
                </c:pt>
                <c:pt idx="64">
                  <c:v>0.27189942660550459</c:v>
                </c:pt>
                <c:pt idx="65">
                  <c:v>0.27189942660550459</c:v>
                </c:pt>
                <c:pt idx="66">
                  <c:v>0.27189942660550459</c:v>
                </c:pt>
                <c:pt idx="67">
                  <c:v>0.27189942660550459</c:v>
                </c:pt>
                <c:pt idx="68">
                  <c:v>0.27189942660550459</c:v>
                </c:pt>
                <c:pt idx="69">
                  <c:v>0.27189942660550459</c:v>
                </c:pt>
                <c:pt idx="70">
                  <c:v>0.27189942660550459</c:v>
                </c:pt>
                <c:pt idx="71">
                  <c:v>0.27189942660550459</c:v>
                </c:pt>
                <c:pt idx="72">
                  <c:v>0.27189942660550459</c:v>
                </c:pt>
                <c:pt idx="73">
                  <c:v>0.27189942660550459</c:v>
                </c:pt>
                <c:pt idx="74">
                  <c:v>0.27189942660550459</c:v>
                </c:pt>
                <c:pt idx="75">
                  <c:v>0.27189942660550459</c:v>
                </c:pt>
                <c:pt idx="76">
                  <c:v>0.27189942660550459</c:v>
                </c:pt>
                <c:pt idx="77">
                  <c:v>0.27189942660550459</c:v>
                </c:pt>
                <c:pt idx="78">
                  <c:v>0.27189942660550459</c:v>
                </c:pt>
                <c:pt idx="79">
                  <c:v>0.27189942660550459</c:v>
                </c:pt>
                <c:pt idx="80">
                  <c:v>0.27189942660550459</c:v>
                </c:pt>
                <c:pt idx="81">
                  <c:v>0.27189942660550459</c:v>
                </c:pt>
                <c:pt idx="82">
                  <c:v>0.27189942660550459</c:v>
                </c:pt>
                <c:pt idx="83">
                  <c:v>0.27189942660550459</c:v>
                </c:pt>
                <c:pt idx="84">
                  <c:v>0.27189942660550459</c:v>
                </c:pt>
                <c:pt idx="85">
                  <c:v>0.27189942660550459</c:v>
                </c:pt>
                <c:pt idx="86">
                  <c:v>0.27189942660550459</c:v>
                </c:pt>
                <c:pt idx="87">
                  <c:v>0.27189942660550459</c:v>
                </c:pt>
                <c:pt idx="88">
                  <c:v>0.27189942660550459</c:v>
                </c:pt>
                <c:pt idx="89">
                  <c:v>0.27189942660550459</c:v>
                </c:pt>
                <c:pt idx="90">
                  <c:v>0.27189942660550459</c:v>
                </c:pt>
                <c:pt idx="91">
                  <c:v>0.27189942660550459</c:v>
                </c:pt>
                <c:pt idx="92">
                  <c:v>0.27189942660550459</c:v>
                </c:pt>
                <c:pt idx="93">
                  <c:v>0.27189942660550459</c:v>
                </c:pt>
                <c:pt idx="94">
                  <c:v>0.27189942660550459</c:v>
                </c:pt>
                <c:pt idx="95">
                  <c:v>0.27189942660550459</c:v>
                </c:pt>
                <c:pt idx="96">
                  <c:v>0.27189942660550459</c:v>
                </c:pt>
                <c:pt idx="97">
                  <c:v>0.27189942660550459</c:v>
                </c:pt>
                <c:pt idx="98">
                  <c:v>0.27189942660550459</c:v>
                </c:pt>
                <c:pt idx="99">
                  <c:v>0.27189942660550459</c:v>
                </c:pt>
                <c:pt idx="100">
                  <c:v>0.27189942660550459</c:v>
                </c:pt>
                <c:pt idx="101">
                  <c:v>0.27189942660550459</c:v>
                </c:pt>
                <c:pt idx="102">
                  <c:v>0.27189942660550459</c:v>
                </c:pt>
                <c:pt idx="103">
                  <c:v>0.27189942660550459</c:v>
                </c:pt>
                <c:pt idx="104">
                  <c:v>0.27189942660550459</c:v>
                </c:pt>
                <c:pt idx="105">
                  <c:v>0.27189942660550459</c:v>
                </c:pt>
                <c:pt idx="106">
                  <c:v>0.27189942660550459</c:v>
                </c:pt>
                <c:pt idx="107">
                  <c:v>0.27189942660550459</c:v>
                </c:pt>
                <c:pt idx="108">
                  <c:v>0.27189942660550459</c:v>
                </c:pt>
                <c:pt idx="109">
                  <c:v>0.27189942660550459</c:v>
                </c:pt>
                <c:pt idx="110">
                  <c:v>0.27189942660550459</c:v>
                </c:pt>
                <c:pt idx="111">
                  <c:v>0.27189942660550459</c:v>
                </c:pt>
                <c:pt idx="112">
                  <c:v>0.27189942660550459</c:v>
                </c:pt>
                <c:pt idx="113">
                  <c:v>0.27189942660550459</c:v>
                </c:pt>
                <c:pt idx="114">
                  <c:v>0.27189942660550459</c:v>
                </c:pt>
                <c:pt idx="115">
                  <c:v>0.27189942660550459</c:v>
                </c:pt>
                <c:pt idx="116">
                  <c:v>0.27189942660550459</c:v>
                </c:pt>
                <c:pt idx="117">
                  <c:v>0.27189942660550459</c:v>
                </c:pt>
                <c:pt idx="118">
                  <c:v>0.27189942660550459</c:v>
                </c:pt>
                <c:pt idx="119">
                  <c:v>0.27189942660550459</c:v>
                </c:pt>
                <c:pt idx="120">
                  <c:v>0.27189942660550459</c:v>
                </c:pt>
                <c:pt idx="121">
                  <c:v>0.27189942660550459</c:v>
                </c:pt>
                <c:pt idx="122">
                  <c:v>0.27189942660550459</c:v>
                </c:pt>
                <c:pt idx="123">
                  <c:v>0.27189942660550459</c:v>
                </c:pt>
                <c:pt idx="124">
                  <c:v>0.27189942660550459</c:v>
                </c:pt>
                <c:pt idx="125">
                  <c:v>0.27189942660550459</c:v>
                </c:pt>
                <c:pt idx="126">
                  <c:v>0.27189942660550459</c:v>
                </c:pt>
                <c:pt idx="127">
                  <c:v>0.27189942660550459</c:v>
                </c:pt>
                <c:pt idx="128">
                  <c:v>0.27189942660550459</c:v>
                </c:pt>
                <c:pt idx="129">
                  <c:v>0.27189942660550459</c:v>
                </c:pt>
                <c:pt idx="130">
                  <c:v>0.27189942660550459</c:v>
                </c:pt>
                <c:pt idx="131">
                  <c:v>0.27189942660550459</c:v>
                </c:pt>
                <c:pt idx="132">
                  <c:v>0.27189942660550459</c:v>
                </c:pt>
                <c:pt idx="133">
                  <c:v>0.27189942660550459</c:v>
                </c:pt>
                <c:pt idx="134">
                  <c:v>0.27189942660550459</c:v>
                </c:pt>
                <c:pt idx="135">
                  <c:v>0.27189942660550459</c:v>
                </c:pt>
                <c:pt idx="136">
                  <c:v>0.27189942660550459</c:v>
                </c:pt>
                <c:pt idx="137">
                  <c:v>0.27189942660550459</c:v>
                </c:pt>
                <c:pt idx="138">
                  <c:v>0.27189942660550459</c:v>
                </c:pt>
                <c:pt idx="139">
                  <c:v>0.27189942660550459</c:v>
                </c:pt>
                <c:pt idx="140">
                  <c:v>0.27189942660550459</c:v>
                </c:pt>
                <c:pt idx="141">
                  <c:v>0.27189942660550459</c:v>
                </c:pt>
                <c:pt idx="142">
                  <c:v>0.27189942660550459</c:v>
                </c:pt>
                <c:pt idx="143">
                  <c:v>0.27189942660550459</c:v>
                </c:pt>
                <c:pt idx="144">
                  <c:v>0.27189942660550459</c:v>
                </c:pt>
                <c:pt idx="145">
                  <c:v>0.27189942660550459</c:v>
                </c:pt>
                <c:pt idx="146">
                  <c:v>0.27189942660550459</c:v>
                </c:pt>
                <c:pt idx="147">
                  <c:v>0.27189942660550459</c:v>
                </c:pt>
                <c:pt idx="148">
                  <c:v>0.27189942660550459</c:v>
                </c:pt>
                <c:pt idx="149">
                  <c:v>0.27189942660550459</c:v>
                </c:pt>
                <c:pt idx="150">
                  <c:v>0.27189942660550459</c:v>
                </c:pt>
                <c:pt idx="151">
                  <c:v>0.27189942660550459</c:v>
                </c:pt>
                <c:pt idx="152">
                  <c:v>0.27189942660550459</c:v>
                </c:pt>
                <c:pt idx="153">
                  <c:v>0.27189942660550459</c:v>
                </c:pt>
                <c:pt idx="154">
                  <c:v>0.27189942660550459</c:v>
                </c:pt>
                <c:pt idx="155">
                  <c:v>0.27189942660550459</c:v>
                </c:pt>
                <c:pt idx="156">
                  <c:v>0.27189942660550459</c:v>
                </c:pt>
                <c:pt idx="157">
                  <c:v>0.27189942660550459</c:v>
                </c:pt>
                <c:pt idx="158">
                  <c:v>0.27189942660550459</c:v>
                </c:pt>
                <c:pt idx="159">
                  <c:v>0.27189942660550459</c:v>
                </c:pt>
                <c:pt idx="160">
                  <c:v>0.27189942660550459</c:v>
                </c:pt>
                <c:pt idx="161">
                  <c:v>0.27189942660550459</c:v>
                </c:pt>
                <c:pt idx="162">
                  <c:v>0.27189942660550459</c:v>
                </c:pt>
                <c:pt idx="163">
                  <c:v>0.27189942660550459</c:v>
                </c:pt>
                <c:pt idx="164">
                  <c:v>0.27189942660550459</c:v>
                </c:pt>
                <c:pt idx="165">
                  <c:v>0.27189942660550459</c:v>
                </c:pt>
                <c:pt idx="166">
                  <c:v>0.27189942660550459</c:v>
                </c:pt>
                <c:pt idx="167">
                  <c:v>0.27189942660550459</c:v>
                </c:pt>
                <c:pt idx="168">
                  <c:v>0.27189942660550459</c:v>
                </c:pt>
                <c:pt idx="169">
                  <c:v>0.27189942660550459</c:v>
                </c:pt>
                <c:pt idx="170">
                  <c:v>0.27189942660550459</c:v>
                </c:pt>
                <c:pt idx="171">
                  <c:v>0.27189942660550459</c:v>
                </c:pt>
                <c:pt idx="172">
                  <c:v>0.27189942660550459</c:v>
                </c:pt>
                <c:pt idx="173">
                  <c:v>0.27189942660550459</c:v>
                </c:pt>
                <c:pt idx="174">
                  <c:v>0.27189942660550459</c:v>
                </c:pt>
                <c:pt idx="175">
                  <c:v>0.27189942660550459</c:v>
                </c:pt>
                <c:pt idx="176">
                  <c:v>0.27189942660550459</c:v>
                </c:pt>
                <c:pt idx="177">
                  <c:v>0.27189942660550459</c:v>
                </c:pt>
                <c:pt idx="178">
                  <c:v>0.27189942660550459</c:v>
                </c:pt>
                <c:pt idx="179">
                  <c:v>0.27189942660550459</c:v>
                </c:pt>
                <c:pt idx="180">
                  <c:v>0.27189942660550459</c:v>
                </c:pt>
                <c:pt idx="181">
                  <c:v>0.27189942660550459</c:v>
                </c:pt>
                <c:pt idx="182">
                  <c:v>0.27189942660550459</c:v>
                </c:pt>
                <c:pt idx="183">
                  <c:v>0.27189942660550459</c:v>
                </c:pt>
                <c:pt idx="184">
                  <c:v>0.27189942660550459</c:v>
                </c:pt>
                <c:pt idx="185">
                  <c:v>0.27189942660550459</c:v>
                </c:pt>
                <c:pt idx="186">
                  <c:v>0.27189942660550459</c:v>
                </c:pt>
                <c:pt idx="187">
                  <c:v>0.27189942660550459</c:v>
                </c:pt>
                <c:pt idx="188">
                  <c:v>0.27189942660550459</c:v>
                </c:pt>
                <c:pt idx="189">
                  <c:v>0.27189942660550459</c:v>
                </c:pt>
                <c:pt idx="190">
                  <c:v>0.27189942660550459</c:v>
                </c:pt>
                <c:pt idx="191">
                  <c:v>0.27189942660550459</c:v>
                </c:pt>
                <c:pt idx="192">
                  <c:v>0.27189942660550459</c:v>
                </c:pt>
                <c:pt idx="193">
                  <c:v>0.27189942660550459</c:v>
                </c:pt>
                <c:pt idx="194">
                  <c:v>0.27189942660550459</c:v>
                </c:pt>
                <c:pt idx="195">
                  <c:v>0.27189942660550459</c:v>
                </c:pt>
                <c:pt idx="196">
                  <c:v>0.27189942660550459</c:v>
                </c:pt>
                <c:pt idx="197">
                  <c:v>0.27189942660550459</c:v>
                </c:pt>
                <c:pt idx="198">
                  <c:v>0.27189942660550459</c:v>
                </c:pt>
                <c:pt idx="199">
                  <c:v>0.27189942660550459</c:v>
                </c:pt>
                <c:pt idx="200">
                  <c:v>0.27189942660550459</c:v>
                </c:pt>
                <c:pt idx="201">
                  <c:v>0.27189942660550459</c:v>
                </c:pt>
                <c:pt idx="202">
                  <c:v>0.27189942660550459</c:v>
                </c:pt>
                <c:pt idx="203">
                  <c:v>0.27189942660550459</c:v>
                </c:pt>
                <c:pt idx="204">
                  <c:v>0.27189942660550459</c:v>
                </c:pt>
                <c:pt idx="205">
                  <c:v>0.27189942660550459</c:v>
                </c:pt>
                <c:pt idx="206">
                  <c:v>0.27189942660550459</c:v>
                </c:pt>
                <c:pt idx="207">
                  <c:v>0.27189942660550459</c:v>
                </c:pt>
                <c:pt idx="208">
                  <c:v>0.27189942660550459</c:v>
                </c:pt>
                <c:pt idx="209">
                  <c:v>0.27189942660550459</c:v>
                </c:pt>
                <c:pt idx="210">
                  <c:v>0.27189942660550459</c:v>
                </c:pt>
                <c:pt idx="211">
                  <c:v>0.27189942660550459</c:v>
                </c:pt>
                <c:pt idx="212">
                  <c:v>0.27189942660550459</c:v>
                </c:pt>
                <c:pt idx="213">
                  <c:v>0.27189942660550459</c:v>
                </c:pt>
                <c:pt idx="214">
                  <c:v>0.27189942660550459</c:v>
                </c:pt>
                <c:pt idx="215">
                  <c:v>0.27189942660550459</c:v>
                </c:pt>
                <c:pt idx="216">
                  <c:v>0.27189942660550459</c:v>
                </c:pt>
                <c:pt idx="217">
                  <c:v>0.27189942660550459</c:v>
                </c:pt>
                <c:pt idx="218">
                  <c:v>0.27189942660550459</c:v>
                </c:pt>
                <c:pt idx="219">
                  <c:v>0.27189942660550459</c:v>
                </c:pt>
                <c:pt idx="220">
                  <c:v>0.27189942660550459</c:v>
                </c:pt>
                <c:pt idx="221">
                  <c:v>0.27189942660550459</c:v>
                </c:pt>
                <c:pt idx="222">
                  <c:v>0.27189942660550459</c:v>
                </c:pt>
                <c:pt idx="223">
                  <c:v>0.27189942660550459</c:v>
                </c:pt>
                <c:pt idx="224">
                  <c:v>0.27189942660550459</c:v>
                </c:pt>
                <c:pt idx="225">
                  <c:v>0.27189942660550459</c:v>
                </c:pt>
                <c:pt idx="226">
                  <c:v>0.27189942660550459</c:v>
                </c:pt>
                <c:pt idx="227">
                  <c:v>0.27189942660550459</c:v>
                </c:pt>
                <c:pt idx="228">
                  <c:v>0.27189942660550459</c:v>
                </c:pt>
                <c:pt idx="229">
                  <c:v>0.27189942660550459</c:v>
                </c:pt>
                <c:pt idx="230">
                  <c:v>0.27189942660550459</c:v>
                </c:pt>
                <c:pt idx="231">
                  <c:v>0.27189942660550459</c:v>
                </c:pt>
                <c:pt idx="232">
                  <c:v>0.27189942660550459</c:v>
                </c:pt>
                <c:pt idx="233">
                  <c:v>0.27189942660550459</c:v>
                </c:pt>
                <c:pt idx="234">
                  <c:v>0.27189942660550459</c:v>
                </c:pt>
                <c:pt idx="235">
                  <c:v>0.27189942660550459</c:v>
                </c:pt>
                <c:pt idx="236">
                  <c:v>0.27189942660550459</c:v>
                </c:pt>
                <c:pt idx="237">
                  <c:v>0.27189942660550459</c:v>
                </c:pt>
                <c:pt idx="238">
                  <c:v>0.27189942660550459</c:v>
                </c:pt>
                <c:pt idx="239">
                  <c:v>0.27189942660550459</c:v>
                </c:pt>
                <c:pt idx="240">
                  <c:v>0.27189942660550459</c:v>
                </c:pt>
                <c:pt idx="241">
                  <c:v>0.27189942660550459</c:v>
                </c:pt>
                <c:pt idx="242">
                  <c:v>0.27189942660550459</c:v>
                </c:pt>
                <c:pt idx="243">
                  <c:v>0.27189942660550459</c:v>
                </c:pt>
                <c:pt idx="244">
                  <c:v>0.27189942660550459</c:v>
                </c:pt>
                <c:pt idx="245">
                  <c:v>0.27189942660550459</c:v>
                </c:pt>
                <c:pt idx="246">
                  <c:v>0.27189942660550459</c:v>
                </c:pt>
                <c:pt idx="247">
                  <c:v>0.27189942660550459</c:v>
                </c:pt>
                <c:pt idx="248">
                  <c:v>0.27189942660550459</c:v>
                </c:pt>
                <c:pt idx="249">
                  <c:v>0.27189942660550459</c:v>
                </c:pt>
                <c:pt idx="250">
                  <c:v>0.27189942660550459</c:v>
                </c:pt>
                <c:pt idx="251">
                  <c:v>0.27189942660550459</c:v>
                </c:pt>
                <c:pt idx="252">
                  <c:v>0.27189942660550459</c:v>
                </c:pt>
                <c:pt idx="253">
                  <c:v>0.27189942660550459</c:v>
                </c:pt>
                <c:pt idx="254">
                  <c:v>0.27189942660550459</c:v>
                </c:pt>
                <c:pt idx="255">
                  <c:v>0.27189942660550459</c:v>
                </c:pt>
                <c:pt idx="256">
                  <c:v>0.27189942660550459</c:v>
                </c:pt>
                <c:pt idx="257">
                  <c:v>0.27189942660550459</c:v>
                </c:pt>
                <c:pt idx="258">
                  <c:v>0.27189942660550459</c:v>
                </c:pt>
                <c:pt idx="259">
                  <c:v>0.27189942660550459</c:v>
                </c:pt>
                <c:pt idx="260">
                  <c:v>0.27189942660550459</c:v>
                </c:pt>
                <c:pt idx="261">
                  <c:v>0.27189942660550459</c:v>
                </c:pt>
                <c:pt idx="262">
                  <c:v>0.27189942660550459</c:v>
                </c:pt>
                <c:pt idx="263">
                  <c:v>0.27189942660550459</c:v>
                </c:pt>
                <c:pt idx="264">
                  <c:v>0.27189942660550459</c:v>
                </c:pt>
                <c:pt idx="265">
                  <c:v>0.27189942660550459</c:v>
                </c:pt>
                <c:pt idx="266">
                  <c:v>0.27189942660550459</c:v>
                </c:pt>
                <c:pt idx="267">
                  <c:v>0.27189942660550459</c:v>
                </c:pt>
                <c:pt idx="268">
                  <c:v>0.27189942660550459</c:v>
                </c:pt>
                <c:pt idx="269">
                  <c:v>0.27189942660550459</c:v>
                </c:pt>
                <c:pt idx="270">
                  <c:v>0.27189942660550459</c:v>
                </c:pt>
                <c:pt idx="271">
                  <c:v>0.27189942660550459</c:v>
                </c:pt>
                <c:pt idx="272">
                  <c:v>0.27189942660550459</c:v>
                </c:pt>
                <c:pt idx="273">
                  <c:v>0.27189942660550459</c:v>
                </c:pt>
                <c:pt idx="274">
                  <c:v>0.27189942660550459</c:v>
                </c:pt>
                <c:pt idx="275">
                  <c:v>0.27189942660550459</c:v>
                </c:pt>
                <c:pt idx="276">
                  <c:v>0.27189942660550459</c:v>
                </c:pt>
                <c:pt idx="277">
                  <c:v>0.27189942660550459</c:v>
                </c:pt>
                <c:pt idx="278">
                  <c:v>0.27189942660550459</c:v>
                </c:pt>
                <c:pt idx="279">
                  <c:v>0.27189942660550459</c:v>
                </c:pt>
                <c:pt idx="280">
                  <c:v>0.27189942660550459</c:v>
                </c:pt>
                <c:pt idx="281">
                  <c:v>0.27189942660550459</c:v>
                </c:pt>
                <c:pt idx="282">
                  <c:v>0.27189942660550459</c:v>
                </c:pt>
                <c:pt idx="283">
                  <c:v>0.27189942660550459</c:v>
                </c:pt>
                <c:pt idx="284">
                  <c:v>0.27189942660550459</c:v>
                </c:pt>
                <c:pt idx="285">
                  <c:v>0.27189942660550459</c:v>
                </c:pt>
                <c:pt idx="286">
                  <c:v>0.27189942660550459</c:v>
                </c:pt>
                <c:pt idx="287">
                  <c:v>0.27189942660550459</c:v>
                </c:pt>
                <c:pt idx="288">
                  <c:v>0.27189942660550459</c:v>
                </c:pt>
                <c:pt idx="289">
                  <c:v>0.27189942660550459</c:v>
                </c:pt>
                <c:pt idx="290">
                  <c:v>0.27189942660550459</c:v>
                </c:pt>
                <c:pt idx="291">
                  <c:v>0.27189942660550459</c:v>
                </c:pt>
                <c:pt idx="292">
                  <c:v>0.27189942660550459</c:v>
                </c:pt>
                <c:pt idx="293">
                  <c:v>0.27189942660550459</c:v>
                </c:pt>
                <c:pt idx="294">
                  <c:v>0.27189942660550459</c:v>
                </c:pt>
                <c:pt idx="295">
                  <c:v>0.27189942660550459</c:v>
                </c:pt>
                <c:pt idx="296">
                  <c:v>0.27189942660550459</c:v>
                </c:pt>
                <c:pt idx="297">
                  <c:v>0.27189942660550459</c:v>
                </c:pt>
                <c:pt idx="298">
                  <c:v>0.27189942660550459</c:v>
                </c:pt>
                <c:pt idx="299">
                  <c:v>0.27189942660550459</c:v>
                </c:pt>
                <c:pt idx="300">
                  <c:v>0.27189942660550459</c:v>
                </c:pt>
                <c:pt idx="301">
                  <c:v>0.27189942660550459</c:v>
                </c:pt>
                <c:pt idx="302">
                  <c:v>0.27189942660550459</c:v>
                </c:pt>
                <c:pt idx="303">
                  <c:v>0.27189942660550459</c:v>
                </c:pt>
                <c:pt idx="304">
                  <c:v>0.27189942660550459</c:v>
                </c:pt>
                <c:pt idx="305">
                  <c:v>0.27189942660550459</c:v>
                </c:pt>
                <c:pt idx="306">
                  <c:v>0.27189942660550459</c:v>
                </c:pt>
                <c:pt idx="307">
                  <c:v>0.27189942660550459</c:v>
                </c:pt>
                <c:pt idx="308">
                  <c:v>0.27189942660550459</c:v>
                </c:pt>
                <c:pt idx="309">
                  <c:v>0.27189942660550459</c:v>
                </c:pt>
                <c:pt idx="310">
                  <c:v>0.27189942660550459</c:v>
                </c:pt>
                <c:pt idx="311">
                  <c:v>0.27189942660550459</c:v>
                </c:pt>
                <c:pt idx="312">
                  <c:v>0.27189942660550459</c:v>
                </c:pt>
                <c:pt idx="313">
                  <c:v>0.27189942660550459</c:v>
                </c:pt>
                <c:pt idx="314">
                  <c:v>0.27189942660550459</c:v>
                </c:pt>
                <c:pt idx="315">
                  <c:v>0.27189942660550459</c:v>
                </c:pt>
                <c:pt idx="316">
                  <c:v>0.27189942660550459</c:v>
                </c:pt>
                <c:pt idx="317">
                  <c:v>0.27189942660550459</c:v>
                </c:pt>
                <c:pt idx="318">
                  <c:v>0.27189942660550459</c:v>
                </c:pt>
                <c:pt idx="319">
                  <c:v>0.27189942660550459</c:v>
                </c:pt>
                <c:pt idx="320">
                  <c:v>0.27189942660550459</c:v>
                </c:pt>
                <c:pt idx="321">
                  <c:v>0.27189942660550459</c:v>
                </c:pt>
                <c:pt idx="322">
                  <c:v>0.27189942660550459</c:v>
                </c:pt>
                <c:pt idx="323">
                  <c:v>0.27189942660550459</c:v>
                </c:pt>
                <c:pt idx="324">
                  <c:v>0.27189942660550459</c:v>
                </c:pt>
                <c:pt idx="325">
                  <c:v>0.27189942660550459</c:v>
                </c:pt>
                <c:pt idx="326">
                  <c:v>0.27189942660550459</c:v>
                </c:pt>
                <c:pt idx="327">
                  <c:v>0.27189942660550459</c:v>
                </c:pt>
                <c:pt idx="328">
                  <c:v>0.27189942660550459</c:v>
                </c:pt>
                <c:pt idx="329">
                  <c:v>0.27189942660550459</c:v>
                </c:pt>
                <c:pt idx="330">
                  <c:v>0.27189942660550459</c:v>
                </c:pt>
                <c:pt idx="331">
                  <c:v>0.27189942660550459</c:v>
                </c:pt>
                <c:pt idx="332">
                  <c:v>0.27189942660550459</c:v>
                </c:pt>
                <c:pt idx="333">
                  <c:v>0.27189942660550459</c:v>
                </c:pt>
                <c:pt idx="334">
                  <c:v>0.27189942660550459</c:v>
                </c:pt>
                <c:pt idx="335">
                  <c:v>0.27189942660550459</c:v>
                </c:pt>
                <c:pt idx="336">
                  <c:v>0.27189942660550459</c:v>
                </c:pt>
                <c:pt idx="337">
                  <c:v>0.27189942660550459</c:v>
                </c:pt>
                <c:pt idx="338">
                  <c:v>0.27189942660550459</c:v>
                </c:pt>
                <c:pt idx="339">
                  <c:v>0.27189942660550459</c:v>
                </c:pt>
                <c:pt idx="340">
                  <c:v>0.27189942660550459</c:v>
                </c:pt>
                <c:pt idx="341">
                  <c:v>0.27189942660550459</c:v>
                </c:pt>
                <c:pt idx="342">
                  <c:v>0.27189942660550459</c:v>
                </c:pt>
                <c:pt idx="343">
                  <c:v>0.27189942660550459</c:v>
                </c:pt>
                <c:pt idx="344">
                  <c:v>0.27189942660550459</c:v>
                </c:pt>
                <c:pt idx="345">
                  <c:v>0.27189942660550459</c:v>
                </c:pt>
                <c:pt idx="346">
                  <c:v>0.27189942660550459</c:v>
                </c:pt>
                <c:pt idx="347">
                  <c:v>0.27189942660550459</c:v>
                </c:pt>
                <c:pt idx="348">
                  <c:v>0.27189942660550459</c:v>
                </c:pt>
                <c:pt idx="349">
                  <c:v>0.27189942660550459</c:v>
                </c:pt>
                <c:pt idx="350">
                  <c:v>0.27189942660550459</c:v>
                </c:pt>
                <c:pt idx="351">
                  <c:v>0.27189942660550459</c:v>
                </c:pt>
                <c:pt idx="352">
                  <c:v>0.27189942660550459</c:v>
                </c:pt>
                <c:pt idx="353">
                  <c:v>0.27189942660550459</c:v>
                </c:pt>
                <c:pt idx="354">
                  <c:v>0.27189942660550459</c:v>
                </c:pt>
                <c:pt idx="355">
                  <c:v>0.27189942660550459</c:v>
                </c:pt>
                <c:pt idx="356">
                  <c:v>0.27189942660550459</c:v>
                </c:pt>
                <c:pt idx="357">
                  <c:v>0.27189942660550459</c:v>
                </c:pt>
                <c:pt idx="358">
                  <c:v>0.27189942660550459</c:v>
                </c:pt>
                <c:pt idx="359">
                  <c:v>0.27189942660550459</c:v>
                </c:pt>
                <c:pt idx="360">
                  <c:v>0.27189942660550459</c:v>
                </c:pt>
                <c:pt idx="361">
                  <c:v>0.27189942660550459</c:v>
                </c:pt>
                <c:pt idx="362">
                  <c:v>0.27189942660550459</c:v>
                </c:pt>
                <c:pt idx="363">
                  <c:v>0.27189942660550459</c:v>
                </c:pt>
                <c:pt idx="364">
                  <c:v>0.27189942660550459</c:v>
                </c:pt>
                <c:pt idx="365">
                  <c:v>0.27189942660550459</c:v>
                </c:pt>
                <c:pt idx="366">
                  <c:v>0.27189942660550459</c:v>
                </c:pt>
                <c:pt idx="367">
                  <c:v>0.27189942660550459</c:v>
                </c:pt>
                <c:pt idx="368">
                  <c:v>0.27189942660550459</c:v>
                </c:pt>
                <c:pt idx="369">
                  <c:v>0.27189942660550459</c:v>
                </c:pt>
                <c:pt idx="370">
                  <c:v>0.27189942660550459</c:v>
                </c:pt>
                <c:pt idx="371">
                  <c:v>0.27189942660550459</c:v>
                </c:pt>
                <c:pt idx="372">
                  <c:v>0.27189942660550459</c:v>
                </c:pt>
                <c:pt idx="373">
                  <c:v>0.27189942660550459</c:v>
                </c:pt>
                <c:pt idx="374">
                  <c:v>0.27189942660550459</c:v>
                </c:pt>
                <c:pt idx="375">
                  <c:v>0.27189942660550459</c:v>
                </c:pt>
                <c:pt idx="376">
                  <c:v>0.27189942660550459</c:v>
                </c:pt>
                <c:pt idx="377">
                  <c:v>0.27189942660550459</c:v>
                </c:pt>
                <c:pt idx="378">
                  <c:v>0.27189942660550459</c:v>
                </c:pt>
                <c:pt idx="379">
                  <c:v>0.27189942660550459</c:v>
                </c:pt>
                <c:pt idx="380">
                  <c:v>0.27189942660550459</c:v>
                </c:pt>
                <c:pt idx="381">
                  <c:v>0.27189942660550459</c:v>
                </c:pt>
                <c:pt idx="382">
                  <c:v>0.27189942660550459</c:v>
                </c:pt>
                <c:pt idx="383">
                  <c:v>0.27189942660550459</c:v>
                </c:pt>
                <c:pt idx="384">
                  <c:v>0.27189942660550459</c:v>
                </c:pt>
                <c:pt idx="385">
                  <c:v>0.27189942660550459</c:v>
                </c:pt>
                <c:pt idx="386">
                  <c:v>0.27189942660550459</c:v>
                </c:pt>
                <c:pt idx="387">
                  <c:v>0.27189942660550459</c:v>
                </c:pt>
                <c:pt idx="388">
                  <c:v>0.27189942660550459</c:v>
                </c:pt>
                <c:pt idx="389">
                  <c:v>0.27189942660550459</c:v>
                </c:pt>
                <c:pt idx="390">
                  <c:v>0.27189942660550459</c:v>
                </c:pt>
                <c:pt idx="391">
                  <c:v>0.27189942660550459</c:v>
                </c:pt>
                <c:pt idx="392">
                  <c:v>0.27189942660550459</c:v>
                </c:pt>
                <c:pt idx="393">
                  <c:v>0.27189942660550459</c:v>
                </c:pt>
                <c:pt idx="394">
                  <c:v>0.27189942660550459</c:v>
                </c:pt>
                <c:pt idx="395">
                  <c:v>0.27189942660550459</c:v>
                </c:pt>
                <c:pt idx="396">
                  <c:v>0.27189942660550459</c:v>
                </c:pt>
                <c:pt idx="397">
                  <c:v>0.27189942660550459</c:v>
                </c:pt>
                <c:pt idx="398">
                  <c:v>0.27189942660550459</c:v>
                </c:pt>
                <c:pt idx="399">
                  <c:v>0.27189942660550459</c:v>
                </c:pt>
                <c:pt idx="400">
                  <c:v>0.27189942660550459</c:v>
                </c:pt>
                <c:pt idx="401">
                  <c:v>0.27189942660550459</c:v>
                </c:pt>
                <c:pt idx="402">
                  <c:v>0.27189942660550459</c:v>
                </c:pt>
                <c:pt idx="403">
                  <c:v>0.27189942660550459</c:v>
                </c:pt>
                <c:pt idx="404">
                  <c:v>0.27189942660550459</c:v>
                </c:pt>
                <c:pt idx="405">
                  <c:v>0.27189942660550459</c:v>
                </c:pt>
                <c:pt idx="406">
                  <c:v>0.27189942660550459</c:v>
                </c:pt>
                <c:pt idx="407">
                  <c:v>0.27189942660550459</c:v>
                </c:pt>
                <c:pt idx="408">
                  <c:v>0.27189942660550459</c:v>
                </c:pt>
                <c:pt idx="409">
                  <c:v>0.27189942660550459</c:v>
                </c:pt>
                <c:pt idx="410">
                  <c:v>0.27189942660550459</c:v>
                </c:pt>
                <c:pt idx="411">
                  <c:v>0.27189942660550459</c:v>
                </c:pt>
                <c:pt idx="412">
                  <c:v>0.27189942660550459</c:v>
                </c:pt>
                <c:pt idx="413">
                  <c:v>0.27189942660550459</c:v>
                </c:pt>
                <c:pt idx="414">
                  <c:v>0.27189942660550459</c:v>
                </c:pt>
                <c:pt idx="415">
                  <c:v>0.27189942660550459</c:v>
                </c:pt>
                <c:pt idx="416">
                  <c:v>0.27189942660550459</c:v>
                </c:pt>
                <c:pt idx="417">
                  <c:v>0.27189942660550459</c:v>
                </c:pt>
                <c:pt idx="418">
                  <c:v>0.27189942660550459</c:v>
                </c:pt>
                <c:pt idx="419">
                  <c:v>0.27189942660550459</c:v>
                </c:pt>
                <c:pt idx="420">
                  <c:v>0.27189942660550459</c:v>
                </c:pt>
                <c:pt idx="421">
                  <c:v>0.27189942660550459</c:v>
                </c:pt>
                <c:pt idx="422">
                  <c:v>0.27189942660550459</c:v>
                </c:pt>
                <c:pt idx="423">
                  <c:v>0.27189942660550459</c:v>
                </c:pt>
                <c:pt idx="424">
                  <c:v>0.27189942660550459</c:v>
                </c:pt>
                <c:pt idx="425">
                  <c:v>0.27189942660550459</c:v>
                </c:pt>
                <c:pt idx="426">
                  <c:v>0.27189942660550459</c:v>
                </c:pt>
                <c:pt idx="427">
                  <c:v>0.27189942660550459</c:v>
                </c:pt>
                <c:pt idx="428">
                  <c:v>0.27189942660550459</c:v>
                </c:pt>
                <c:pt idx="429">
                  <c:v>0.27189942660550459</c:v>
                </c:pt>
                <c:pt idx="430">
                  <c:v>0.27189942660550459</c:v>
                </c:pt>
                <c:pt idx="431">
                  <c:v>0.27189942660550459</c:v>
                </c:pt>
                <c:pt idx="432">
                  <c:v>0.27189942660550459</c:v>
                </c:pt>
                <c:pt idx="433">
                  <c:v>0.27189942660550459</c:v>
                </c:pt>
                <c:pt idx="434">
                  <c:v>0.27189942660550459</c:v>
                </c:pt>
                <c:pt idx="435">
                  <c:v>0.27189942660550459</c:v>
                </c:pt>
                <c:pt idx="436">
                  <c:v>0.27189942660550459</c:v>
                </c:pt>
                <c:pt idx="437">
                  <c:v>0.27189942660550459</c:v>
                </c:pt>
                <c:pt idx="438">
                  <c:v>0.27189942660550459</c:v>
                </c:pt>
                <c:pt idx="439">
                  <c:v>0.27189942660550459</c:v>
                </c:pt>
                <c:pt idx="440">
                  <c:v>0.27189942660550459</c:v>
                </c:pt>
                <c:pt idx="441">
                  <c:v>0.27189942660550459</c:v>
                </c:pt>
                <c:pt idx="442">
                  <c:v>0.27189942660550459</c:v>
                </c:pt>
                <c:pt idx="443">
                  <c:v>0.27189942660550459</c:v>
                </c:pt>
                <c:pt idx="444">
                  <c:v>0.27189942660550459</c:v>
                </c:pt>
                <c:pt idx="445">
                  <c:v>0.27189942660550459</c:v>
                </c:pt>
                <c:pt idx="446">
                  <c:v>0.27189942660550459</c:v>
                </c:pt>
                <c:pt idx="447">
                  <c:v>0.27189942660550459</c:v>
                </c:pt>
                <c:pt idx="448">
                  <c:v>0.27189942660550459</c:v>
                </c:pt>
                <c:pt idx="449">
                  <c:v>0.27189942660550459</c:v>
                </c:pt>
                <c:pt idx="450">
                  <c:v>0.27189942660550459</c:v>
                </c:pt>
                <c:pt idx="451">
                  <c:v>0.27189942660550459</c:v>
                </c:pt>
                <c:pt idx="452">
                  <c:v>0.27189942660550459</c:v>
                </c:pt>
                <c:pt idx="453">
                  <c:v>0.27189942660550459</c:v>
                </c:pt>
                <c:pt idx="454">
                  <c:v>0.27189942660550459</c:v>
                </c:pt>
                <c:pt idx="455">
                  <c:v>0.27189942660550459</c:v>
                </c:pt>
                <c:pt idx="456">
                  <c:v>0.27189942660550459</c:v>
                </c:pt>
                <c:pt idx="457">
                  <c:v>0.27189942660550459</c:v>
                </c:pt>
                <c:pt idx="458">
                  <c:v>0.27189942660550459</c:v>
                </c:pt>
                <c:pt idx="459">
                  <c:v>0.27189942660550459</c:v>
                </c:pt>
                <c:pt idx="460">
                  <c:v>0.27189942660550459</c:v>
                </c:pt>
                <c:pt idx="461">
                  <c:v>0.27189942660550459</c:v>
                </c:pt>
                <c:pt idx="462">
                  <c:v>0.27189942660550459</c:v>
                </c:pt>
                <c:pt idx="463">
                  <c:v>0.27189942660550459</c:v>
                </c:pt>
                <c:pt idx="464">
                  <c:v>0.27189942660550459</c:v>
                </c:pt>
                <c:pt idx="465">
                  <c:v>0.27189942660550459</c:v>
                </c:pt>
                <c:pt idx="466">
                  <c:v>0.27189942660550459</c:v>
                </c:pt>
                <c:pt idx="467">
                  <c:v>0.27189942660550459</c:v>
                </c:pt>
                <c:pt idx="468">
                  <c:v>0.27189942660550459</c:v>
                </c:pt>
                <c:pt idx="469">
                  <c:v>0.27189942660550459</c:v>
                </c:pt>
                <c:pt idx="470">
                  <c:v>0.27189942660550459</c:v>
                </c:pt>
                <c:pt idx="471">
                  <c:v>0.27189942660550459</c:v>
                </c:pt>
                <c:pt idx="472">
                  <c:v>0.27189942660550459</c:v>
                </c:pt>
                <c:pt idx="473">
                  <c:v>0.27189942660550459</c:v>
                </c:pt>
                <c:pt idx="474">
                  <c:v>0.27189942660550459</c:v>
                </c:pt>
                <c:pt idx="475">
                  <c:v>0.27189942660550459</c:v>
                </c:pt>
                <c:pt idx="476">
                  <c:v>0.27189942660550459</c:v>
                </c:pt>
                <c:pt idx="477">
                  <c:v>0.27189942660550459</c:v>
                </c:pt>
                <c:pt idx="478">
                  <c:v>0.27189942660550459</c:v>
                </c:pt>
                <c:pt idx="479">
                  <c:v>0.27189942660550459</c:v>
                </c:pt>
                <c:pt idx="480">
                  <c:v>0.27189942660550459</c:v>
                </c:pt>
                <c:pt idx="481">
                  <c:v>0.27189942660550459</c:v>
                </c:pt>
                <c:pt idx="482">
                  <c:v>0.27189942660550459</c:v>
                </c:pt>
                <c:pt idx="483">
                  <c:v>0.27189942660550459</c:v>
                </c:pt>
                <c:pt idx="484">
                  <c:v>0.27189942660550459</c:v>
                </c:pt>
                <c:pt idx="485">
                  <c:v>0.27189942660550459</c:v>
                </c:pt>
                <c:pt idx="486">
                  <c:v>0.27189942660550459</c:v>
                </c:pt>
                <c:pt idx="487">
                  <c:v>0.27189942660550459</c:v>
                </c:pt>
                <c:pt idx="488">
                  <c:v>0.27189942660550459</c:v>
                </c:pt>
                <c:pt idx="489">
                  <c:v>0.27189942660550459</c:v>
                </c:pt>
                <c:pt idx="490">
                  <c:v>0.27189942660550459</c:v>
                </c:pt>
                <c:pt idx="491">
                  <c:v>0.27189942660550459</c:v>
                </c:pt>
                <c:pt idx="492">
                  <c:v>0.27189942660550459</c:v>
                </c:pt>
                <c:pt idx="493">
                  <c:v>0.27189942660550459</c:v>
                </c:pt>
                <c:pt idx="494">
                  <c:v>0.27189942660550459</c:v>
                </c:pt>
                <c:pt idx="495">
                  <c:v>0.27189942660550459</c:v>
                </c:pt>
                <c:pt idx="496">
                  <c:v>0.27189942660550459</c:v>
                </c:pt>
                <c:pt idx="497">
                  <c:v>0.27189942660550459</c:v>
                </c:pt>
                <c:pt idx="498">
                  <c:v>0.27189942660550459</c:v>
                </c:pt>
                <c:pt idx="499">
                  <c:v>0.27189942660550459</c:v>
                </c:pt>
                <c:pt idx="500">
                  <c:v>0.27189942660550459</c:v>
                </c:pt>
                <c:pt idx="501">
                  <c:v>0.27189942660550459</c:v>
                </c:pt>
                <c:pt idx="502">
                  <c:v>0.27189942660550459</c:v>
                </c:pt>
                <c:pt idx="503">
                  <c:v>0.27189942660550459</c:v>
                </c:pt>
                <c:pt idx="504">
                  <c:v>0.27189942660550459</c:v>
                </c:pt>
                <c:pt idx="505">
                  <c:v>0.27189942660550459</c:v>
                </c:pt>
                <c:pt idx="506">
                  <c:v>0.27189942660550459</c:v>
                </c:pt>
                <c:pt idx="507">
                  <c:v>0.27189942660550459</c:v>
                </c:pt>
                <c:pt idx="508">
                  <c:v>0.27189942660550459</c:v>
                </c:pt>
                <c:pt idx="509">
                  <c:v>0.27189942660550459</c:v>
                </c:pt>
                <c:pt idx="510">
                  <c:v>0.27189942660550459</c:v>
                </c:pt>
                <c:pt idx="511">
                  <c:v>0.27189942660550459</c:v>
                </c:pt>
                <c:pt idx="512">
                  <c:v>0.27189942660550459</c:v>
                </c:pt>
                <c:pt idx="513">
                  <c:v>0.27189942660550459</c:v>
                </c:pt>
                <c:pt idx="514">
                  <c:v>0.27189942660550459</c:v>
                </c:pt>
                <c:pt idx="515">
                  <c:v>0.27189942660550459</c:v>
                </c:pt>
                <c:pt idx="516">
                  <c:v>0.27189942660550459</c:v>
                </c:pt>
                <c:pt idx="517">
                  <c:v>0.27189942660550459</c:v>
                </c:pt>
                <c:pt idx="518">
                  <c:v>0.27189942660550459</c:v>
                </c:pt>
                <c:pt idx="519">
                  <c:v>0.27189942660550459</c:v>
                </c:pt>
                <c:pt idx="520">
                  <c:v>0.27189942660550459</c:v>
                </c:pt>
                <c:pt idx="521">
                  <c:v>0.27189942660550459</c:v>
                </c:pt>
                <c:pt idx="522">
                  <c:v>0.27189942660550459</c:v>
                </c:pt>
                <c:pt idx="523">
                  <c:v>0.27189942660550459</c:v>
                </c:pt>
                <c:pt idx="524">
                  <c:v>0.27189942660550459</c:v>
                </c:pt>
                <c:pt idx="525">
                  <c:v>0.27189942660550459</c:v>
                </c:pt>
                <c:pt idx="526">
                  <c:v>0.27189942660550459</c:v>
                </c:pt>
                <c:pt idx="527">
                  <c:v>0.27189942660550459</c:v>
                </c:pt>
                <c:pt idx="528">
                  <c:v>0.27189942660550459</c:v>
                </c:pt>
                <c:pt idx="529">
                  <c:v>0.27189942660550459</c:v>
                </c:pt>
                <c:pt idx="530">
                  <c:v>0.27189942660550459</c:v>
                </c:pt>
                <c:pt idx="531">
                  <c:v>0.27189942660550459</c:v>
                </c:pt>
                <c:pt idx="532">
                  <c:v>0.27189942660550459</c:v>
                </c:pt>
                <c:pt idx="533">
                  <c:v>0.27189942660550459</c:v>
                </c:pt>
                <c:pt idx="534">
                  <c:v>0.27189942660550459</c:v>
                </c:pt>
                <c:pt idx="535">
                  <c:v>0.27189942660550459</c:v>
                </c:pt>
                <c:pt idx="536">
                  <c:v>0.27189942660550459</c:v>
                </c:pt>
                <c:pt idx="537">
                  <c:v>0.27189942660550459</c:v>
                </c:pt>
                <c:pt idx="538">
                  <c:v>0.27189942660550459</c:v>
                </c:pt>
                <c:pt idx="539">
                  <c:v>0.27189942660550459</c:v>
                </c:pt>
                <c:pt idx="540">
                  <c:v>0.27189942660550459</c:v>
                </c:pt>
                <c:pt idx="541">
                  <c:v>0.27189942660550459</c:v>
                </c:pt>
                <c:pt idx="542">
                  <c:v>0.27189942660550459</c:v>
                </c:pt>
                <c:pt idx="543">
                  <c:v>0.27189942660550459</c:v>
                </c:pt>
                <c:pt idx="544">
                  <c:v>0.27189942660550459</c:v>
                </c:pt>
                <c:pt idx="545">
                  <c:v>0.27189942660550459</c:v>
                </c:pt>
                <c:pt idx="546">
                  <c:v>0.27189942660550459</c:v>
                </c:pt>
                <c:pt idx="547">
                  <c:v>0.27189942660550459</c:v>
                </c:pt>
                <c:pt idx="548">
                  <c:v>0.27189942660550459</c:v>
                </c:pt>
                <c:pt idx="549">
                  <c:v>0.27189942660550459</c:v>
                </c:pt>
                <c:pt idx="550">
                  <c:v>0.27189942660550459</c:v>
                </c:pt>
                <c:pt idx="551">
                  <c:v>0.27189942660550459</c:v>
                </c:pt>
                <c:pt idx="552">
                  <c:v>0.27189942660550459</c:v>
                </c:pt>
                <c:pt idx="553">
                  <c:v>0.27189942660550459</c:v>
                </c:pt>
                <c:pt idx="554">
                  <c:v>0.27189942660550459</c:v>
                </c:pt>
                <c:pt idx="555">
                  <c:v>0.27189942660550459</c:v>
                </c:pt>
                <c:pt idx="556">
                  <c:v>0.27189942660550459</c:v>
                </c:pt>
                <c:pt idx="557">
                  <c:v>0.27189942660550459</c:v>
                </c:pt>
                <c:pt idx="558">
                  <c:v>0.27189942660550459</c:v>
                </c:pt>
                <c:pt idx="559">
                  <c:v>0.27189942660550459</c:v>
                </c:pt>
                <c:pt idx="560">
                  <c:v>0.27189942660550459</c:v>
                </c:pt>
                <c:pt idx="561">
                  <c:v>0.27189942660550459</c:v>
                </c:pt>
                <c:pt idx="562">
                  <c:v>0.27189942660550459</c:v>
                </c:pt>
                <c:pt idx="563">
                  <c:v>0.27189942660550459</c:v>
                </c:pt>
                <c:pt idx="564">
                  <c:v>0.27189942660550459</c:v>
                </c:pt>
                <c:pt idx="565">
                  <c:v>0.27189942660550459</c:v>
                </c:pt>
                <c:pt idx="566">
                  <c:v>0.27189942660550459</c:v>
                </c:pt>
                <c:pt idx="567">
                  <c:v>0.27189942660550459</c:v>
                </c:pt>
                <c:pt idx="568">
                  <c:v>0.27189942660550459</c:v>
                </c:pt>
                <c:pt idx="569">
                  <c:v>0.27189942660550459</c:v>
                </c:pt>
                <c:pt idx="570">
                  <c:v>0.27189942660550459</c:v>
                </c:pt>
                <c:pt idx="571">
                  <c:v>0.27189942660550459</c:v>
                </c:pt>
                <c:pt idx="572">
                  <c:v>0.27189942660550459</c:v>
                </c:pt>
                <c:pt idx="573">
                  <c:v>0.27189942660550459</c:v>
                </c:pt>
                <c:pt idx="574">
                  <c:v>0.27189942660550459</c:v>
                </c:pt>
                <c:pt idx="575">
                  <c:v>0.27189942660550459</c:v>
                </c:pt>
                <c:pt idx="576">
                  <c:v>0.27189942660550459</c:v>
                </c:pt>
                <c:pt idx="577">
                  <c:v>0.27189942660550459</c:v>
                </c:pt>
                <c:pt idx="578">
                  <c:v>0.27189942660550459</c:v>
                </c:pt>
                <c:pt idx="579">
                  <c:v>0.27189942660550459</c:v>
                </c:pt>
                <c:pt idx="580">
                  <c:v>0.27189942660550459</c:v>
                </c:pt>
                <c:pt idx="581">
                  <c:v>0.27189942660550459</c:v>
                </c:pt>
                <c:pt idx="582">
                  <c:v>0.27189942660550459</c:v>
                </c:pt>
                <c:pt idx="583">
                  <c:v>0.27189942660550459</c:v>
                </c:pt>
                <c:pt idx="584">
                  <c:v>0.27189942660550459</c:v>
                </c:pt>
                <c:pt idx="585">
                  <c:v>0.27189942660550459</c:v>
                </c:pt>
                <c:pt idx="586">
                  <c:v>0.27189942660550459</c:v>
                </c:pt>
                <c:pt idx="587">
                  <c:v>0.27189942660550459</c:v>
                </c:pt>
                <c:pt idx="588">
                  <c:v>0.27189942660550459</c:v>
                </c:pt>
                <c:pt idx="589">
                  <c:v>0.27189942660550459</c:v>
                </c:pt>
                <c:pt idx="590">
                  <c:v>0.27189942660550459</c:v>
                </c:pt>
                <c:pt idx="591">
                  <c:v>0.27189942660550459</c:v>
                </c:pt>
                <c:pt idx="592">
                  <c:v>0.27189942660550459</c:v>
                </c:pt>
                <c:pt idx="593">
                  <c:v>0.27189942660550459</c:v>
                </c:pt>
                <c:pt idx="594">
                  <c:v>0.27189942660550459</c:v>
                </c:pt>
                <c:pt idx="595">
                  <c:v>0.27189942660550459</c:v>
                </c:pt>
                <c:pt idx="596">
                  <c:v>0.27189942660550459</c:v>
                </c:pt>
                <c:pt idx="597">
                  <c:v>0.27189942660550459</c:v>
                </c:pt>
                <c:pt idx="598">
                  <c:v>0.27189942660550459</c:v>
                </c:pt>
                <c:pt idx="599">
                  <c:v>0.27189942660550459</c:v>
                </c:pt>
                <c:pt idx="600">
                  <c:v>0.27189942660550459</c:v>
                </c:pt>
                <c:pt idx="601">
                  <c:v>0.27189942660550459</c:v>
                </c:pt>
                <c:pt idx="602">
                  <c:v>0.27189942660550459</c:v>
                </c:pt>
                <c:pt idx="603">
                  <c:v>0.27189942660550459</c:v>
                </c:pt>
                <c:pt idx="604">
                  <c:v>0.27189942660550459</c:v>
                </c:pt>
                <c:pt idx="605">
                  <c:v>0.27189942660550459</c:v>
                </c:pt>
                <c:pt idx="606">
                  <c:v>0.27189942660550459</c:v>
                </c:pt>
                <c:pt idx="607">
                  <c:v>0.27189942660550459</c:v>
                </c:pt>
                <c:pt idx="608">
                  <c:v>0.27189942660550459</c:v>
                </c:pt>
                <c:pt idx="609">
                  <c:v>0.27189942660550459</c:v>
                </c:pt>
                <c:pt idx="610">
                  <c:v>0.27189942660550459</c:v>
                </c:pt>
                <c:pt idx="611">
                  <c:v>0.27189942660550459</c:v>
                </c:pt>
                <c:pt idx="612">
                  <c:v>0.27189942660550459</c:v>
                </c:pt>
                <c:pt idx="613">
                  <c:v>0.27189942660550459</c:v>
                </c:pt>
                <c:pt idx="614">
                  <c:v>0.27189942660550459</c:v>
                </c:pt>
                <c:pt idx="615">
                  <c:v>0.27189942660550459</c:v>
                </c:pt>
                <c:pt idx="616">
                  <c:v>0.27189942660550459</c:v>
                </c:pt>
                <c:pt idx="617">
                  <c:v>0.27189942660550459</c:v>
                </c:pt>
                <c:pt idx="618">
                  <c:v>0.27189942660550459</c:v>
                </c:pt>
                <c:pt idx="619">
                  <c:v>0.27189942660550459</c:v>
                </c:pt>
                <c:pt idx="620">
                  <c:v>0.27189942660550459</c:v>
                </c:pt>
                <c:pt idx="621">
                  <c:v>0.27189942660550459</c:v>
                </c:pt>
                <c:pt idx="622">
                  <c:v>0.27189942660550459</c:v>
                </c:pt>
                <c:pt idx="623">
                  <c:v>0.27189942660550459</c:v>
                </c:pt>
                <c:pt idx="624">
                  <c:v>0.27189942660550459</c:v>
                </c:pt>
                <c:pt idx="625">
                  <c:v>0.27189942660550459</c:v>
                </c:pt>
                <c:pt idx="626">
                  <c:v>0.27189942660550459</c:v>
                </c:pt>
                <c:pt idx="627">
                  <c:v>0.27189942660550459</c:v>
                </c:pt>
                <c:pt idx="628">
                  <c:v>0.27189942660550459</c:v>
                </c:pt>
                <c:pt idx="629">
                  <c:v>0.27189942660550459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903-935A-57D51013F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129552"/>
        <c:axId val="191973584"/>
      </c:lineChart>
      <c:catAx>
        <c:axId val="10301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73584"/>
        <c:crosses val="autoZero"/>
        <c:auto val="1"/>
        <c:lblAlgn val="ctr"/>
        <c:lblOffset val="100"/>
        <c:noMultiLvlLbl val="0"/>
      </c:catAx>
      <c:valAx>
        <c:axId val="1919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12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Лб5!$H$17</c:f>
              <c:strCache>
                <c:ptCount val="1"/>
                <c:pt idx="0">
                  <c:v>F'y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  <c:extLst xmlns:c15="http://schemas.microsoft.com/office/drawing/2012/chart"/>
            </c:numRef>
          </c:cat>
          <c:val>
            <c:numRef>
              <c:f>Лб5!$H$18:$H$647</c:f>
              <c:numCache>
                <c:formatCode>General</c:formatCode>
                <c:ptCount val="630"/>
                <c:pt idx="0">
                  <c:v>0.27189942660550459</c:v>
                </c:pt>
                <c:pt idx="1">
                  <c:v>1.6385922323872344</c:v>
                </c:pt>
                <c:pt idx="2">
                  <c:v>3.0051483700272934</c:v>
                </c:pt>
                <c:pt idx="3">
                  <c:v>4.3714311850507102</c:v>
                </c:pt>
                <c:pt idx="4">
                  <c:v>5.7373040503145472</c:v>
                </c:pt>
                <c:pt idx="5">
                  <c:v>7.1026303796705008</c:v>
                </c:pt>
                <c:pt idx="6">
                  <c:v>8.4672736416234056</c:v>
                </c:pt>
                <c:pt idx="7">
                  <c:v>9.8310973729842654</c:v>
                </c:pt>
                <c:pt idx="8">
                  <c:v>11.193965192516458</c:v>
                </c:pt>
                <c:pt idx="9">
                  <c:v>12.555740814573749</c:v>
                </c:pt>
                <c:pt idx="10">
                  <c:v>13.916288062728746</c:v>
                </c:pt>
                <c:pt idx="11">
                  <c:v>15.275470883390417</c:v>
                </c:pt>
                <c:pt idx="12">
                  <c:v>16.633153359409341</c:v>
                </c:pt>
                <c:pt idx="13">
                  <c:v>17.989199723669319</c:v>
                </c:pt>
                <c:pt idx="14">
                  <c:v>19.343474372663962</c:v>
                </c:pt>
                <c:pt idx="15">
                  <c:v>20.695841880056921</c:v>
                </c:pt>
                <c:pt idx="16">
                  <c:v>22.046167010224433</c:v>
                </c:pt>
                <c:pt idx="17">
                  <c:v>23.394314731778746</c:v>
                </c:pt>
                <c:pt idx="18">
                  <c:v>24.740150231071151</c:v>
                </c:pt>
                <c:pt idx="19">
                  <c:v>26.083538925673253</c:v>
                </c:pt>
                <c:pt idx="20">
                  <c:v>27.42434647783508</c:v>
                </c:pt>
                <c:pt idx="21">
                  <c:v>28.762438807918741</c:v>
                </c:pt>
                <c:pt idx="22">
                  <c:v>30.097682107806317</c:v>
                </c:pt>
                <c:pt idx="23">
                  <c:v>31.429942854280501</c:v>
                </c:pt>
                <c:pt idx="24">
                  <c:v>32.75908782237687</c:v>
                </c:pt>
                <c:pt idx="25">
                  <c:v>34.084984098706229</c:v>
                </c:pt>
                <c:pt idx="26">
                  <c:v>35.407499094745859</c:v>
                </c:pt>
                <c:pt idx="27">
                  <c:v>36.726500560098238</c:v>
                </c:pt>
                <c:pt idx="28">
                  <c:v>38.041856595716006</c:v>
                </c:pt>
                <c:pt idx="29">
                  <c:v>39.353435667091709</c:v>
                </c:pt>
                <c:pt idx="30">
                  <c:v>40.661106617411207</c:v>
                </c:pt>
                <c:pt idx="31">
                  <c:v>41.9647386806692</c:v>
                </c:pt>
                <c:pt idx="32">
                  <c:v>43.264201494745691</c:v>
                </c:pt>
                <c:pt idx="33">
                  <c:v>44.559365114442173</c:v>
                </c:pt>
                <c:pt idx="34">
                  <c:v>45.850100024475957</c:v>
                </c:pt>
                <c:pt idx="35">
                  <c:v>47.136277152431667</c:v>
                </c:pt>
                <c:pt idx="36">
                  <c:v>48.417767881668311</c:v>
                </c:pt>
                <c:pt idx="37">
                  <c:v>49.694444064180878</c:v>
                </c:pt>
                <c:pt idx="38">
                  <c:v>50.966178033415005</c:v>
                </c:pt>
                <c:pt idx="39">
                  <c:v>52.23284261703354</c:v>
                </c:pt>
                <c:pt idx="40">
                  <c:v>53.494311149633681</c:v>
                </c:pt>
                <c:pt idx="41">
                  <c:v>54.750457485413364</c:v>
                </c:pt>
                <c:pt idx="42">
                  <c:v>56.00115601078582</c:v>
                </c:pt>
                <c:pt idx="43">
                  <c:v>57.246281656940745</c:v>
                </c:pt>
                <c:pt idx="44">
                  <c:v>58.48570991235114</c:v>
                </c:pt>
                <c:pt idx="45">
                  <c:v>59.719316835224319</c:v>
                </c:pt>
                <c:pt idx="46">
                  <c:v>60.94697906589596</c:v>
                </c:pt>
                <c:pt idx="47">
                  <c:v>62.168573839166086</c:v>
                </c:pt>
                <c:pt idx="48">
                  <c:v>63.383978996575337</c:v>
                </c:pt>
                <c:pt idx="49">
                  <c:v>64.593072998620812</c:v>
                </c:pt>
                <c:pt idx="50">
                  <c:v>65.795734936909895</c:v>
                </c:pt>
                <c:pt idx="51">
                  <c:v>66.99184454625096</c:v>
                </c:pt>
                <c:pt idx="52">
                  <c:v>68.181282216679833</c:v>
                </c:pt>
                <c:pt idx="53">
                  <c:v>69.363929005420644</c:v>
                </c:pt>
                <c:pt idx="54">
                  <c:v>70.539666648780113</c:v>
                </c:pt>
                <c:pt idx="55">
                  <c:v>71.708377573973607</c:v>
                </c:pt>
                <c:pt idx="56">
                  <c:v>72.869944910882566</c:v>
                </c:pt>
                <c:pt idx="57">
                  <c:v>74.024252503741266</c:v>
                </c:pt>
                <c:pt idx="58">
                  <c:v>75.17118492275236</c:v>
                </c:pt>
                <c:pt idx="59">
                  <c:v>76.310627475629687</c:v>
                </c:pt>
                <c:pt idx="60">
                  <c:v>77.442466219067512</c:v>
                </c:pt>
                <c:pt idx="61">
                  <c:v>78.566587970134691</c:v>
                </c:pt>
                <c:pt idx="62">
                  <c:v>79.682880317592861</c:v>
                </c:pt>
                <c:pt idx="63">
                  <c:v>80.791231633137528</c:v>
                </c:pt>
                <c:pt idx="64">
                  <c:v>81.891531082560775</c:v>
                </c:pt>
                <c:pt idx="65">
                  <c:v>82.983668636834537</c:v>
                </c:pt>
                <c:pt idx="66">
                  <c:v>84.06753508311354</c:v>
                </c:pt>
                <c:pt idx="67">
                  <c:v>85.143022035656358</c:v>
                </c:pt>
                <c:pt idx="68">
                  <c:v>86.210021946663971</c:v>
                </c:pt>
                <c:pt idx="69">
                  <c:v>87.268428117034404</c:v>
                </c:pt>
                <c:pt idx="70">
                  <c:v>88.318134707032698</c:v>
                </c:pt>
                <c:pt idx="71">
                  <c:v>89.359036746874551</c:v>
                </c:pt>
                <c:pt idx="72">
                  <c:v>90.391030147223432</c:v>
                </c:pt>
                <c:pt idx="73">
                  <c:v>91.414011709599265</c:v>
                </c:pt>
                <c:pt idx="74">
                  <c:v>92.427879136698294</c:v>
                </c:pt>
                <c:pt idx="75">
                  <c:v>93.432531042622713</c:v>
                </c:pt>
                <c:pt idx="76">
                  <c:v>94.427866963019142</c:v>
                </c:pt>
                <c:pt idx="77">
                  <c:v>95.413787365124961</c:v>
                </c:pt>
                <c:pt idx="78">
                  <c:v>96.390193657721582</c:v>
                </c:pt>
                <c:pt idx="79">
                  <c:v>97.356988200993399</c:v>
                </c:pt>
                <c:pt idx="80">
                  <c:v>98.314074316291752</c:v>
                </c:pt>
                <c:pt idx="81">
                  <c:v>99.261356295802671</c:v>
                </c:pt>
                <c:pt idx="82">
                  <c:v>100.19873941211759</c:v>
                </c:pt>
                <c:pt idx="83">
                  <c:v>101.12612992770607</c:v>
                </c:pt>
                <c:pt idx="84">
                  <c:v>102.04343510428936</c:v>
                </c:pt>
                <c:pt idx="85">
                  <c:v>102.9505632121142</c:v>
                </c:pt>
                <c:pt idx="86">
                  <c:v>103.84742353912576</c:v>
                </c:pt>
                <c:pt idx="87">
                  <c:v>104.73392640003873</c:v>
                </c:pt>
                <c:pt idx="88">
                  <c:v>105.60998314530572</c:v>
                </c:pt>
                <c:pt idx="89">
                  <c:v>106.47550616998231</c:v>
                </c:pt>
                <c:pt idx="90">
                  <c:v>107.33040892248727</c:v>
                </c:pt>
                <c:pt idx="91">
                  <c:v>108.17460591325778</c:v>
                </c:pt>
                <c:pt idx="92">
                  <c:v>109.00801272329821</c:v>
                </c:pt>
                <c:pt idx="93">
                  <c:v>109.83054601262214</c:v>
                </c:pt>
                <c:pt idx="94">
                  <c:v>110.642123528586</c:v>
                </c:pt>
                <c:pt idx="95">
                  <c:v>111.44266411411456</c:v>
                </c:pt>
                <c:pt idx="96">
                  <c:v>112.23208771581636</c:v>
                </c:pt>
                <c:pt idx="97">
                  <c:v>113.01031539198908</c:v>
                </c:pt>
                <c:pt idx="98">
                  <c:v>113.77726932051365</c:v>
                </c:pt>
                <c:pt idx="99">
                  <c:v>114.53287280663631</c:v>
                </c:pt>
                <c:pt idx="100">
                  <c:v>115.27705029063812</c:v>
                </c:pt>
                <c:pt idx="101">
                  <c:v>116.00972735539084</c:v>
                </c:pt>
                <c:pt idx="102">
                  <c:v>116.73083073379856</c:v>
                </c:pt>
                <c:pt idx="103">
                  <c:v>117.44028831612432</c:v>
                </c:pt>
                <c:pt idx="104">
                  <c:v>118.13802915720115</c:v>
                </c:pt>
                <c:pt idx="105">
                  <c:v>118.82398348352635</c:v>
                </c:pt>
                <c:pt idx="106">
                  <c:v>119.49808270023894</c:v>
                </c:pt>
                <c:pt idx="107">
                  <c:v>120.16025939797898</c:v>
                </c:pt>
                <c:pt idx="108">
                  <c:v>120.81044735962853</c:v>
                </c:pt>
                <c:pt idx="109">
                  <c:v>121.44858156693324</c:v>
                </c:pt>
                <c:pt idx="110">
                  <c:v>122.07459820700414</c:v>
                </c:pt>
                <c:pt idx="111">
                  <c:v>122.68843467869888</c:v>
                </c:pt>
                <c:pt idx="112">
                  <c:v>123.2900295988819</c:v>
                </c:pt>
                <c:pt idx="113">
                  <c:v>123.87932280856242</c:v>
                </c:pt>
                <c:pt idx="114">
                  <c:v>124.4562553789106</c:v>
                </c:pt>
                <c:pt idx="115">
                  <c:v>125.02076961715018</c:v>
                </c:pt>
                <c:pt idx="116">
                  <c:v>125.57280907232774</c:v>
                </c:pt>
                <c:pt idx="117">
                  <c:v>126.1123185409578</c:v>
                </c:pt>
                <c:pt idx="118">
                  <c:v>126.63924407254312</c:v>
                </c:pt>
                <c:pt idx="119">
                  <c:v>127.15353297496958</c:v>
                </c:pt>
                <c:pt idx="120">
                  <c:v>127.65513381977556</c:v>
                </c:pt>
                <c:pt idx="121">
                  <c:v>128.14399644729457</c:v>
                </c:pt>
                <c:pt idx="122">
                  <c:v>128.62007197167125</c:v>
                </c:pt>
                <c:pt idx="123">
                  <c:v>129.08331278574983</c:v>
                </c:pt>
                <c:pt idx="124">
                  <c:v>129.53367256583502</c:v>
                </c:pt>
                <c:pt idx="125">
                  <c:v>129.97110627632406</c:v>
                </c:pt>
                <c:pt idx="126">
                  <c:v>130.39557017421046</c:v>
                </c:pt>
                <c:pt idx="127">
                  <c:v>130.80702181345811</c:v>
                </c:pt>
                <c:pt idx="128">
                  <c:v>131.20542004924596</c:v>
                </c:pt>
                <c:pt idx="129">
                  <c:v>131.59072504208251</c:v>
                </c:pt>
                <c:pt idx="130">
                  <c:v>131.96289826178946</c:v>
                </c:pt>
                <c:pt idx="131">
                  <c:v>132.32190249135499</c:v>
                </c:pt>
                <c:pt idx="132">
                  <c:v>132.6677018306554</c:v>
                </c:pt>
                <c:pt idx="133">
                  <c:v>133.00026170004489</c:v>
                </c:pt>
                <c:pt idx="134">
                  <c:v>133.31954884381361</c:v>
                </c:pt>
                <c:pt idx="135">
                  <c:v>133.62553133351327</c:v>
                </c:pt>
                <c:pt idx="136">
                  <c:v>133.91817857114989</c:v>
                </c:pt>
                <c:pt idx="137">
                  <c:v>134.19746129224359</c:v>
                </c:pt>
                <c:pt idx="138">
                  <c:v>134.463351568755</c:v>
                </c:pt>
                <c:pt idx="139">
                  <c:v>134.71582281187804</c:v>
                </c:pt>
                <c:pt idx="140">
                  <c:v>134.95484977469877</c:v>
                </c:pt>
                <c:pt idx="141">
                  <c:v>135.18040855472009</c:v>
                </c:pt>
                <c:pt idx="142">
                  <c:v>135.39247659625201</c:v>
                </c:pt>
                <c:pt idx="143">
                  <c:v>135.59103269266706</c:v>
                </c:pt>
                <c:pt idx="144">
                  <c:v>135.77605698852108</c:v>
                </c:pt>
                <c:pt idx="145">
                  <c:v>135.94753098153868</c:v>
                </c:pt>
                <c:pt idx="146">
                  <c:v>136.10543752446341</c:v>
                </c:pt>
                <c:pt idx="147">
                  <c:v>136.24976082677259</c:v>
                </c:pt>
                <c:pt idx="148">
                  <c:v>136.38048645625625</c:v>
                </c:pt>
                <c:pt idx="149">
                  <c:v>136.49760134046042</c:v>
                </c:pt>
                <c:pt idx="150">
                  <c:v>136.6010937679942</c:v>
                </c:pt>
                <c:pt idx="151">
                  <c:v>136.69095338970118</c:v>
                </c:pt>
                <c:pt idx="152">
                  <c:v>136.76717121969398</c:v>
                </c:pt>
                <c:pt idx="153">
                  <c:v>136.82973963625315</c:v>
                </c:pt>
                <c:pt idx="154">
                  <c:v>136.87865238258919</c:v>
                </c:pt>
                <c:pt idx="155">
                  <c:v>136.91390456746822</c:v>
                </c:pt>
                <c:pt idx="156">
                  <c:v>136.9354926657011</c:v>
                </c:pt>
                <c:pt idx="157">
                  <c:v>136.94341451849604</c:v>
                </c:pt>
                <c:pt idx="158">
                  <c:v>136.93766933367434</c:v>
                </c:pt>
                <c:pt idx="159">
                  <c:v>136.91825768574967</c:v>
                </c:pt>
                <c:pt idx="160">
                  <c:v>136.88518151587067</c:v>
                </c:pt>
                <c:pt idx="161">
                  <c:v>136.8384441316268</c:v>
                </c:pt>
                <c:pt idx="162">
                  <c:v>136.7780502067175</c:v>
                </c:pt>
                <c:pt idx="163">
                  <c:v>136.70400578048492</c:v>
                </c:pt>
                <c:pt idx="164">
                  <c:v>136.61631825730998</c:v>
                </c:pt>
                <c:pt idx="165">
                  <c:v>136.51499640587198</c:v>
                </c:pt>
                <c:pt idx="166">
                  <c:v>136.40005035827156</c:v>
                </c:pt>
                <c:pt idx="167">
                  <c:v>136.27149160901774</c:v>
                </c:pt>
                <c:pt idx="168">
                  <c:v>136.12933301387824</c:v>
                </c:pt>
                <c:pt idx="169">
                  <c:v>135.97358878859421</c:v>
                </c:pt>
                <c:pt idx="170">
                  <c:v>135.80427450745833</c:v>
                </c:pt>
                <c:pt idx="171">
                  <c:v>135.62140710175768</c:v>
                </c:pt>
                <c:pt idx="172">
                  <c:v>135.42500485808034</c:v>
                </c:pt>
                <c:pt idx="173">
                  <c:v>135.21508741648708</c:v>
                </c:pt>
                <c:pt idx="174">
                  <c:v>134.99167576854711</c:v>
                </c:pt>
                <c:pt idx="175">
                  <c:v>134.75479225523907</c:v>
                </c:pt>
                <c:pt idx="176">
                  <c:v>134.50446056471685</c:v>
                </c:pt>
                <c:pt idx="177">
                  <c:v>134.24070572994094</c:v>
                </c:pt>
                <c:pt idx="178">
                  <c:v>133.96355412617498</c:v>
                </c:pt>
                <c:pt idx="179">
                  <c:v>133.67303346834842</c:v>
                </c:pt>
                <c:pt idx="180">
                  <c:v>133.3691728082849</c:v>
                </c:pt>
                <c:pt idx="181">
                  <c:v>133.05200253179723</c:v>
                </c:pt>
                <c:pt idx="182">
                  <c:v>132.72155435564878</c:v>
                </c:pt>
                <c:pt idx="183">
                  <c:v>132.37786132438174</c:v>
                </c:pt>
                <c:pt idx="184">
                  <c:v>132.02095780701291</c:v>
                </c:pt>
                <c:pt idx="185">
                  <c:v>131.65087949359651</c:v>
                </c:pt>
                <c:pt idx="186">
                  <c:v>131.26766339165556</c:v>
                </c:pt>
                <c:pt idx="187">
                  <c:v>130.87134782248086</c:v>
                </c:pt>
                <c:pt idx="188">
                  <c:v>130.46197241729911</c:v>
                </c:pt>
                <c:pt idx="189">
                  <c:v>130.0395781133096</c:v>
                </c:pt>
                <c:pt idx="190">
                  <c:v>129.60420714959082</c:v>
                </c:pt>
                <c:pt idx="191">
                  <c:v>129.15590306287632</c:v>
                </c:pt>
                <c:pt idx="192">
                  <c:v>128.69471068320118</c:v>
                </c:pt>
                <c:pt idx="193">
                  <c:v>128.22067612941902</c:v>
                </c:pt>
                <c:pt idx="194">
                  <c:v>127.7338468045902</c:v>
                </c:pt>
                <c:pt idx="195">
                  <c:v>127.23427139124152</c:v>
                </c:pt>
                <c:pt idx="196">
                  <c:v>126.72199984649798</c:v>
                </c:pt>
                <c:pt idx="197">
                  <c:v>126.1970833970872</c:v>
                </c:pt>
                <c:pt idx="198">
                  <c:v>125.65957453421669</c:v>
                </c:pt>
                <c:pt idx="199">
                  <c:v>125.10952700832478</c:v>
                </c:pt>
                <c:pt idx="200">
                  <c:v>124.54699582370571</c:v>
                </c:pt>
                <c:pt idx="201">
                  <c:v>123.97203723300917</c:v>
                </c:pt>
                <c:pt idx="202">
                  <c:v>123.38470873161508</c:v>
                </c:pt>
                <c:pt idx="203">
                  <c:v>122.78506905188419</c:v>
                </c:pt>
                <c:pt idx="204">
                  <c:v>122.1731781572847</c:v>
                </c:pt>
                <c:pt idx="205">
                  <c:v>121.54909723639622</c:v>
                </c:pt>
                <c:pt idx="206">
                  <c:v>120.91288869679076</c:v>
                </c:pt>
                <c:pt idx="207">
                  <c:v>120.26461615879211</c:v>
                </c:pt>
                <c:pt idx="208">
                  <c:v>119.6043444491138</c:v>
                </c:pt>
                <c:pt idx="209">
                  <c:v>118.93213959437665</c:v>
                </c:pt>
                <c:pt idx="210">
                  <c:v>118.2480688145059</c:v>
                </c:pt>
                <c:pt idx="211">
                  <c:v>117.55220051600955</c:v>
                </c:pt>
                <c:pt idx="212">
                  <c:v>116.84460428513746</c:v>
                </c:pt>
                <c:pt idx="213">
                  <c:v>116.12535088092316</c:v>
                </c:pt>
                <c:pt idx="214">
                  <c:v>115.39451222810763</c:v>
                </c:pt>
                <c:pt idx="215">
                  <c:v>114.65216140994715</c:v>
                </c:pt>
                <c:pt idx="216">
                  <c:v>113.89837266090488</c:v>
                </c:pt>
                <c:pt idx="217">
                  <c:v>113.13322135922763</c:v>
                </c:pt>
                <c:pt idx="218">
                  <c:v>112.35678401940788</c:v>
                </c:pt>
                <c:pt idx="219">
                  <c:v>111.56913828453263</c:v>
                </c:pt>
                <c:pt idx="220">
                  <c:v>110.77036291851893</c:v>
                </c:pt>
                <c:pt idx="221">
                  <c:v>109.96053779823782</c:v>
                </c:pt>
                <c:pt idx="222">
                  <c:v>109.13974390552643</c:v>
                </c:pt>
                <c:pt idx="223">
                  <c:v>108.30806331909007</c:v>
                </c:pt>
                <c:pt idx="224">
                  <c:v>107.46557920629425</c:v>
                </c:pt>
                <c:pt idx="225">
                  <c:v>106.61237581484829</c:v>
                </c:pt>
                <c:pt idx="226">
                  <c:v>105.74853846438027</c:v>
                </c:pt>
                <c:pt idx="227">
                  <c:v>104.87415353790536</c:v>
                </c:pt>
                <c:pt idx="228">
                  <c:v>103.98930847318756</c:v>
                </c:pt>
                <c:pt idx="229">
                  <c:v>103.09409175399598</c:v>
                </c:pt>
                <c:pt idx="230">
                  <c:v>102.18859290125658</c:v>
                </c:pt>
                <c:pt idx="231">
                  <c:v>101.27290246409996</c:v>
                </c:pt>
                <c:pt idx="232">
                  <c:v>100.34711201080685</c:v>
                </c:pt>
                <c:pt idx="233">
                  <c:v>99.411314119651038</c:v>
                </c:pt>
                <c:pt idx="234">
                  <c:v>98.465602369641857</c:v>
                </c:pt>
                <c:pt idx="235">
                  <c:v>97.510071331166117</c:v>
                </c:pt>
                <c:pt idx="236">
                  <c:v>96.544816556531529</c:v>
                </c:pt>
                <c:pt idx="237">
                  <c:v>95.569934570411064</c:v>
                </c:pt>
                <c:pt idx="238">
                  <c:v>94.585522860191006</c:v>
                </c:pt>
                <c:pt idx="239">
                  <c:v>93.59167986622198</c:v>
                </c:pt>
                <c:pt idx="240">
                  <c:v>92.588504971975254</c:v>
                </c:pt>
                <c:pt idx="241">
                  <c:v>91.57609849410423</c:v>
                </c:pt>
                <c:pt idx="242">
                  <c:v>90.554561672413058</c:v>
                </c:pt>
                <c:pt idx="243">
                  <c:v>89.52399665973256</c:v>
                </c:pt>
                <c:pt idx="244">
                  <c:v>88.484506511705277</c:v>
                </c:pt>
                <c:pt idx="245">
                  <c:v>87.436195176479728</c:v>
                </c:pt>
                <c:pt idx="246">
                  <c:v>86.3791674843159</c:v>
                </c:pt>
                <c:pt idx="247">
                  <c:v>85.313529137102066</c:v>
                </c:pt>
                <c:pt idx="248">
                  <c:v>84.239386697785022</c:v>
                </c:pt>
                <c:pt idx="249">
                  <c:v>83.156847579713485</c:v>
                </c:pt>
                <c:pt idx="250">
                  <c:v>82.066020035897253</c:v>
                </c:pt>
                <c:pt idx="251">
                  <c:v>80.967013148181607</c:v>
                </c:pt>
                <c:pt idx="252">
                  <c:v>79.859936816339484</c:v>
                </c:pt>
                <c:pt idx="253">
                  <c:v>78.74490174708157</c:v>
                </c:pt>
                <c:pt idx="254">
                  <c:v>77.622019442985518</c:v>
                </c:pt>
                <c:pt idx="255">
                  <c:v>76.491402191346069</c:v>
                </c:pt>
                <c:pt idx="256">
                  <c:v>75.353163052946158</c:v>
                </c:pt>
                <c:pt idx="257">
                  <c:v>74.207415850751175</c:v>
                </c:pt>
                <c:pt idx="258">
                  <c:v>73.054275158526465</c:v>
                </c:pt>
                <c:pt idx="259">
                  <c:v>71.893856289380366</c:v>
                </c:pt>
                <c:pt idx="260">
                  <c:v>70.726275284232713</c:v>
                </c:pt>
                <c:pt idx="261">
                  <c:v>69.55164890021112</c:v>
                </c:pt>
                <c:pt idx="262">
                  <c:v>68.370094598975072</c:v>
                </c:pt>
                <c:pt idx="263">
                  <c:v>67.181730534970129</c:v>
                </c:pt>
                <c:pt idx="264">
                  <c:v>65.986675543612321</c:v>
                </c:pt>
                <c:pt idx="265">
                  <c:v>64.785049129404982</c:v>
                </c:pt>
                <c:pt idx="266">
                  <c:v>63.576971453988094</c:v>
                </c:pt>
                <c:pt idx="267">
                  <c:v>62.362563324122569</c:v>
                </c:pt>
                <c:pt idx="268">
                  <c:v>61.141946179609285</c:v>
                </c:pt>
                <c:pt idx="269">
                  <c:v>59.915242081145621</c:v>
                </c:pt>
                <c:pt idx="270">
                  <c:v>58.682573698119079</c:v>
                </c:pt>
                <c:pt idx="271">
                  <c:v>57.444064296340834</c:v>
                </c:pt>
                <c:pt idx="272">
                  <c:v>56.199837725718865</c:v>
                </c:pt>
                <c:pt idx="273">
                  <c:v>54.9500184078735</c:v>
                </c:pt>
                <c:pt idx="274">
                  <c:v>53.69473132369491</c:v>
                </c:pt>
                <c:pt idx="275">
                  <c:v>52.434102000845542</c:v>
                </c:pt>
                <c:pt idx="276">
                  <c:v>51.168256501207111</c:v>
                </c:pt>
                <c:pt idx="277">
                  <c:v>49.897321408274649</c:v>
                </c:pt>
                <c:pt idx="278">
                  <c:v>48.621423814498456</c:v>
                </c:pt>
                <c:pt idx="279">
                  <c:v>47.340691308574556</c:v>
                </c:pt>
                <c:pt idx="280">
                  <c:v>46.055251962686384</c:v>
                </c:pt>
                <c:pt idx="281">
                  <c:v>44.7652343196972</c:v>
                </c:pt>
                <c:pt idx="282">
                  <c:v>43.470767380296422</c:v>
                </c:pt>
                <c:pt idx="283">
                  <c:v>42.17198059009916</c:v>
                </c:pt>
                <c:pt idx="284">
                  <c:v>40.869003826702219</c:v>
                </c:pt>
                <c:pt idx="285">
                  <c:v>39.561967386696026</c:v>
                </c:pt>
                <c:pt idx="286">
                  <c:v>38.251001972635486</c:v>
                </c:pt>
                <c:pt idx="287">
                  <c:v>36.936238679969442</c:v>
                </c:pt>
                <c:pt idx="288">
                  <c:v>35.617808983931631</c:v>
                </c:pt>
                <c:pt idx="289">
                  <c:v>34.295844726392851</c:v>
                </c:pt>
                <c:pt idx="290">
                  <c:v>32.970478102677347</c:v>
                </c:pt>
                <c:pt idx="291">
                  <c:v>31.641841648342897</c:v>
                </c:pt>
                <c:pt idx="292">
                  <c:v>30.310068225927864</c:v>
                </c:pt>
                <c:pt idx="293">
                  <c:v>28.97529101166457</c:v>
                </c:pt>
                <c:pt idx="294">
                  <c:v>27.637643482162236</c:v>
                </c:pt>
                <c:pt idx="295">
                  <c:v>26.297259401059002</c:v>
                </c:pt>
                <c:pt idx="296">
                  <c:v>24.954272805646109</c:v>
                </c:pt>
                <c:pt idx="297">
                  <c:v>23.60881799346383</c:v>
                </c:pt>
                <c:pt idx="298">
                  <c:v>22.261029508872291</c:v>
                </c:pt>
                <c:pt idx="299">
                  <c:v>20.91104212959668</c:v>
                </c:pt>
                <c:pt idx="300">
                  <c:v>19.558990853250055</c:v>
                </c:pt>
                <c:pt idx="301">
                  <c:v>18.205010883833292</c:v>
                </c:pt>
                <c:pt idx="302">
                  <c:v>16.849237618214953</c:v>
                </c:pt>
                <c:pt idx="303">
                  <c:v>15.491806632591917</c:v>
                </c:pt>
                <c:pt idx="304">
                  <c:v>14.132853668931435</c:v>
                </c:pt>
                <c:pt idx="305">
                  <c:v>12.772514621397539</c:v>
                </c:pt>
                <c:pt idx="306">
                  <c:v>11.410925522761246</c:v>
                </c:pt>
                <c:pt idx="307">
                  <c:v>10.048222530797892</c:v>
                </c:pt>
                <c:pt idx="308">
                  <c:v>8.6845419146709641</c:v>
                </c:pt>
                <c:pt idx="309">
                  <c:v>7.3200200413058045</c:v>
                </c:pt>
                <c:pt idx="310">
                  <c:v>5.9547933617525253</c:v>
                </c:pt>
                <c:pt idx="311">
                  <c:v>4.5889983975415234</c:v>
                </c:pt>
                <c:pt idx="312">
                  <c:v>3.2227717270309371</c:v>
                </c:pt>
                <c:pt idx="313">
                  <c:v>1.8562499717494214</c:v>
                </c:pt>
                <c:pt idx="314">
                  <c:v>0.48956978273361806</c:v>
                </c:pt>
                <c:pt idx="315">
                  <c:v>-0.87713217313634617</c:v>
                </c:pt>
                <c:pt idx="316">
                  <c:v>-2.2437192268039197</c:v>
                </c:pt>
                <c:pt idx="317">
                  <c:v>-3.6100547207024341</c:v>
                </c:pt>
                <c:pt idx="318">
                  <c:v>-4.9760020224212287</c:v>
                </c:pt>
                <c:pt idx="319">
                  <c:v>-6.3414245383682974</c:v>
                </c:pt>
                <c:pt idx="320">
                  <c:v>-7.7061857274300127</c:v>
                </c:pt>
                <c:pt idx="321">
                  <c:v>-9.0701491146246482</c:v>
                </c:pt>
                <c:pt idx="322">
                  <c:v>-10.433178304750234</c:v>
                </c:pt>
                <c:pt idx="323">
                  <c:v>-11.795136996023494</c:v>
                </c:pt>
                <c:pt idx="324">
                  <c:v>-13.155888993710377</c:v>
                </c:pt>
                <c:pt idx="325">
                  <c:v>-14.51529822374496</c:v>
                </c:pt>
                <c:pt idx="326">
                  <c:v>-15.87322874633713</c:v>
                </c:pt>
                <c:pt idx="327">
                  <c:v>-17.229544769566296</c:v>
                </c:pt>
                <c:pt idx="328">
                  <c:v>-18.584110662960267</c:v>
                </c:pt>
                <c:pt idx="329">
                  <c:v>-19.936790971058638</c:v>
                </c:pt>
                <c:pt idx="330">
                  <c:v>-21.287450426957697</c:v>
                </c:pt>
                <c:pt idx="331">
                  <c:v>-22.635953965837526</c:v>
                </c:pt>
                <c:pt idx="332">
                  <c:v>-23.982166738467864</c:v>
                </c:pt>
                <c:pt idx="333">
                  <c:v>-25.325954124693411</c:v>
                </c:pt>
                <c:pt idx="334">
                  <c:v>-26.667181746895242</c:v>
                </c:pt>
                <c:pt idx="335">
                  <c:v>-28.00571548342894</c:v>
                </c:pt>
                <c:pt idx="336">
                  <c:v>-29.341421482036179</c:v>
                </c:pt>
                <c:pt idx="337">
                  <c:v>-30.67416617323029</c:v>
                </c:pt>
                <c:pt idx="338">
                  <c:v>-32.003816283652668</c:v>
                </c:pt>
                <c:pt idx="339">
                  <c:v>-33.330238849400416</c:v>
                </c:pt>
                <c:pt idx="340">
                  <c:v>-34.653301229322196</c:v>
                </c:pt>
                <c:pt idx="341">
                  <c:v>-35.972871118282676</c:v>
                </c:pt>
                <c:pt idx="342">
                  <c:v>-37.28881656039249</c:v>
                </c:pt>
                <c:pt idx="343">
                  <c:v>-38.601005962204148</c:v>
                </c:pt>
                <c:pt idx="344">
                  <c:v>-39.909308105870849</c:v>
                </c:pt>
                <c:pt idx="345">
                  <c:v>-41.213592162268583</c:v>
                </c:pt>
                <c:pt idx="346">
                  <c:v>-42.513727704078498</c:v>
                </c:pt>
                <c:pt idx="347">
                  <c:v>-43.809584718829981</c:v>
                </c:pt>
                <c:pt idx="348">
                  <c:v>-45.101033621901308</c:v>
                </c:pt>
                <c:pt idx="349">
                  <c:v>-46.387945269478493</c:v>
                </c:pt>
                <c:pt idx="350">
                  <c:v>-47.67019097146909</c:v>
                </c:pt>
                <c:pt idx="351">
                  <c:v>-48.947642504371494</c:v>
                </c:pt>
                <c:pt idx="352">
                  <c:v>-50.22017212409699</c:v>
                </c:pt>
                <c:pt idx="353">
                  <c:v>-51.487652578743955</c:v>
                </c:pt>
                <c:pt idx="354">
                  <c:v>-52.749957121323256</c:v>
                </c:pt>
                <c:pt idx="355">
                  <c:v>-54.006959522432439</c:v>
                </c:pt>
                <c:pt idx="356">
                  <c:v>-55.258534082879009</c:v>
                </c:pt>
                <c:pt idx="357">
                  <c:v>-56.504555646249777</c:v>
                </c:pt>
                <c:pt idx="358">
                  <c:v>-57.744899611426867</c:v>
                </c:pt>
                <c:pt idx="359">
                  <c:v>-58.979441945047284</c:v>
                </c:pt>
                <c:pt idx="360">
                  <c:v>-60.208059193906536</c:v>
                </c:pt>
                <c:pt idx="361">
                  <c:v>-61.430628497303474</c:v>
                </c:pt>
                <c:pt idx="362">
                  <c:v>-62.647027599326684</c:v>
                </c:pt>
                <c:pt idx="363">
                  <c:v>-63.857134861079508</c:v>
                </c:pt>
                <c:pt idx="364">
                  <c:v>-65.060829272844302</c:v>
                </c:pt>
                <c:pt idx="365">
                  <c:v>-66.257990466182861</c:v>
                </c:pt>
                <c:pt idx="366">
                  <c:v>-67.448498725973579</c:v>
                </c:pt>
                <c:pt idx="367">
                  <c:v>-68.632235002382473</c:v>
                </c:pt>
                <c:pt idx="368">
                  <c:v>-69.80908092276843</c:v>
                </c:pt>
                <c:pt idx="369">
                  <c:v>-70.978918803520031</c:v>
                </c:pt>
                <c:pt idx="370">
                  <c:v>-72.14163166182415</c:v>
                </c:pt>
                <c:pt idx="371">
                  <c:v>-73.297103227363777</c:v>
                </c:pt>
                <c:pt idx="372">
                  <c:v>-74.445217953945345</c:v>
                </c:pt>
                <c:pt idx="373">
                  <c:v>-75.585861031052886</c:v>
                </c:pt>
                <c:pt idx="374">
                  <c:v>-76.718918395329283</c:v>
                </c:pt>
                <c:pt idx="375">
                  <c:v>-77.844276741982256</c:v>
                </c:pt>
                <c:pt idx="376">
                  <c:v>-78.961823536114963</c:v>
                </c:pt>
                <c:pt idx="377">
                  <c:v>-80.071447023979317</c:v>
                </c:pt>
                <c:pt idx="378">
                  <c:v>-81.173036244151149</c:v>
                </c:pt>
                <c:pt idx="379">
                  <c:v>-82.266481038626495</c:v>
                </c:pt>
                <c:pt idx="380">
                  <c:v>-83.351672063837015</c:v>
                </c:pt>
                <c:pt idx="381">
                  <c:v>-84.428500801584633</c:v>
                </c:pt>
                <c:pt idx="382">
                  <c:v>-85.496859569892791</c:v>
                </c:pt>
                <c:pt idx="383">
                  <c:v>-86.556641533775107</c:v>
                </c:pt>
                <c:pt idx="384">
                  <c:v>-87.607740715918212</c:v>
                </c:pt>
                <c:pt idx="385">
                  <c:v>-88.650052007279868</c:v>
                </c:pt>
                <c:pt idx="386">
                  <c:v>-89.6834711775995</c:v>
                </c:pt>
                <c:pt idx="387">
                  <c:v>-90.70789488582129</c:v>
                </c:pt>
                <c:pt idx="388">
                  <c:v>-91.723220690428064</c:v>
                </c:pt>
                <c:pt idx="389">
                  <c:v>-92.729347059685495</c:v>
                </c:pt>
                <c:pt idx="390">
                  <c:v>-93.726173381795064</c:v>
                </c:pt>
                <c:pt idx="391">
                  <c:v>-94.713599974955272</c:v>
                </c:pt>
                <c:pt idx="392">
                  <c:v>-95.691528097329609</c:v>
                </c:pt>
                <c:pt idx="393">
                  <c:v>-96.659859956920869</c:v>
                </c:pt>
                <c:pt idx="394">
                  <c:v>-97.618498721349908</c:v>
                </c:pt>
                <c:pt idx="395">
                  <c:v>-98.567348527539266</c:v>
                </c:pt>
                <c:pt idx="396">
                  <c:v>-99.506314491298937</c:v>
                </c:pt>
                <c:pt idx="397">
                  <c:v>-100.43530271681509</c:v>
                </c:pt>
                <c:pt idx="398">
                  <c:v>-101.35422030603924</c:v>
                </c:pt>
                <c:pt idx="399">
                  <c:v>-102.26297536797833</c:v>
                </c:pt>
                <c:pt idx="400">
                  <c:v>-103.16147702788335</c:v>
                </c:pt>
                <c:pt idx="401">
                  <c:v>-104.04963543633711</c:v>
                </c:pt>
                <c:pt idx="402">
                  <c:v>-104.92736177823892</c:v>
                </c:pt>
                <c:pt idx="403">
                  <c:v>-105.79456828168607</c:v>
                </c:pt>
                <c:pt idx="404">
                  <c:v>-106.65116822675074</c:v>
                </c:pt>
                <c:pt idx="405">
                  <c:v>-107.49707595415236</c:v>
                </c:pt>
                <c:pt idx="406">
                  <c:v>-108.33220687382305</c:v>
                </c:pt>
                <c:pt idx="407">
                  <c:v>-109.15647747336689</c:v>
                </c:pt>
                <c:pt idx="408">
                  <c:v>-109.96980532641069</c:v>
                </c:pt>
                <c:pt idx="409">
                  <c:v>-110.77210910084698</c:v>
                </c:pt>
                <c:pt idx="410">
                  <c:v>-111.56330856696685</c:v>
                </c:pt>
                <c:pt idx="411">
                  <c:v>-112.34332460548318</c:v>
                </c:pt>
                <c:pt idx="412">
                  <c:v>-113.11207921544191</c:v>
                </c:pt>
                <c:pt idx="413">
                  <c:v>-113.86949552202277</c:v>
                </c:pt>
                <c:pt idx="414">
                  <c:v>-114.61549778422628</c:v>
                </c:pt>
                <c:pt idx="415">
                  <c:v>-115.35001140244795</c:v>
                </c:pt>
                <c:pt idx="416">
                  <c:v>-116.07296292593792</c:v>
                </c:pt>
                <c:pt idx="417">
                  <c:v>-116.78428006014636</c:v>
                </c:pt>
                <c:pt idx="418">
                  <c:v>-117.48389167395263</c:v>
                </c:pt>
                <c:pt idx="419">
                  <c:v>-118.17172780677839</c:v>
                </c:pt>
                <c:pt idx="420">
                  <c:v>-118.84771967558346</c:v>
                </c:pt>
                <c:pt idx="421">
                  <c:v>-119.51179968174432</c:v>
                </c:pt>
                <c:pt idx="422">
                  <c:v>-120.16390141781378</c:v>
                </c:pt>
                <c:pt idx="423">
                  <c:v>-120.80395967416166</c:v>
                </c:pt>
                <c:pt idx="424">
                  <c:v>-121.43191044549562</c:v>
                </c:pt>
                <c:pt idx="425">
                  <c:v>-122.04769093726189</c:v>
                </c:pt>
                <c:pt idx="426">
                  <c:v>-122.65123957192442</c:v>
                </c:pt>
                <c:pt idx="427">
                  <c:v>-123.2424959951227</c:v>
                </c:pt>
                <c:pt idx="428">
                  <c:v>-123.82140108170719</c:v>
                </c:pt>
                <c:pt idx="429">
                  <c:v>-124.38789694165152</c:v>
                </c:pt>
                <c:pt idx="430">
                  <c:v>-124.94192692584186</c:v>
                </c:pt>
                <c:pt idx="431">
                  <c:v>-125.48343563174147</c:v>
                </c:pt>
                <c:pt idx="432">
                  <c:v>-126.01236890893101</c:v>
                </c:pt>
                <c:pt idx="433">
                  <c:v>-126.52867386452353</c:v>
                </c:pt>
                <c:pt idx="434">
                  <c:v>-127.03229886845374</c:v>
                </c:pt>
                <c:pt idx="435">
                  <c:v>-127.5231935586409</c:v>
                </c:pt>
                <c:pt idx="436">
                  <c:v>-128.00130884602513</c:v>
                </c:pt>
                <c:pt idx="437">
                  <c:v>-128.46659691947605</c:v>
                </c:pt>
                <c:pt idx="438">
                  <c:v>-128.91901125057407</c:v>
                </c:pt>
                <c:pt idx="439">
                  <c:v>-129.35850659826312</c:v>
                </c:pt>
                <c:pt idx="440">
                  <c:v>-129.7850390133747</c:v>
                </c:pt>
                <c:pt idx="441">
                  <c:v>-130.19856584302266</c:v>
                </c:pt>
                <c:pt idx="442">
                  <c:v>-130.59904573486867</c:v>
                </c:pt>
                <c:pt idx="443">
                  <c:v>-130.98643864125731</c:v>
                </c:pt>
                <c:pt idx="444">
                  <c:v>-131.36070582322077</c:v>
                </c:pt>
                <c:pt idx="445">
                  <c:v>-131.7218098543527</c:v>
                </c:pt>
                <c:pt idx="446">
                  <c:v>-132.06971462455093</c:v>
                </c:pt>
                <c:pt idx="447">
                  <c:v>-132.40438534362832</c:v>
                </c:pt>
                <c:pt idx="448">
                  <c:v>-132.72578854479195</c:v>
                </c:pt>
                <c:pt idx="449">
                  <c:v>-133.03389208798944</c:v>
                </c:pt>
                <c:pt idx="450">
                  <c:v>-133.32866516312325</c:v>
                </c:pt>
                <c:pt idx="451">
                  <c:v>-133.61007829313152</c:v>
                </c:pt>
                <c:pt idx="452">
                  <c:v>-133.87810333693577</c:v>
                </c:pt>
                <c:pt idx="453">
                  <c:v>-134.13271349225499</c:v>
                </c:pt>
                <c:pt idx="454">
                  <c:v>-134.37388329828576</c:v>
                </c:pt>
                <c:pt idx="455">
                  <c:v>-134.6015886382485</c:v>
                </c:pt>
                <c:pt idx="456">
                  <c:v>-134.81580674179895</c:v>
                </c:pt>
                <c:pt idx="457">
                  <c:v>-135.01651618730529</c:v>
                </c:pt>
                <c:pt idx="458">
                  <c:v>-135.20369690399019</c:v>
                </c:pt>
                <c:pt idx="459">
                  <c:v>-135.37733017393796</c:v>
                </c:pt>
                <c:pt idx="460">
                  <c:v>-135.53739863396638</c:v>
                </c:pt>
                <c:pt idx="461">
                  <c:v>-135.68388627736275</c:v>
                </c:pt>
                <c:pt idx="462">
                  <c:v>-135.81677845548484</c:v>
                </c:pt>
                <c:pt idx="463">
                  <c:v>-135.93606187922558</c:v>
                </c:pt>
                <c:pt idx="464">
                  <c:v>-136.04172462034194</c:v>
                </c:pt>
                <c:pt idx="465">
                  <c:v>-136.13375611264797</c:v>
                </c:pt>
                <c:pt idx="466">
                  <c:v>-136.21214715307107</c:v>
                </c:pt>
                <c:pt idx="467">
                  <c:v>-136.27688990257249</c:v>
                </c:pt>
                <c:pt idx="468">
                  <c:v>-136.32797788693131</c:v>
                </c:pt>
                <c:pt idx="469">
                  <c:v>-136.36540599739163</c:v>
                </c:pt>
                <c:pt idx="470">
                  <c:v>-136.38917049117359</c:v>
                </c:pt>
                <c:pt idx="471">
                  <c:v>-136.39926899184761</c:v>
                </c:pt>
                <c:pt idx="472">
                  <c:v>-136.39570048957202</c:v>
                </c:pt>
                <c:pt idx="473">
                  <c:v>-136.37846534119413</c:v>
                </c:pt>
                <c:pt idx="474">
                  <c:v>-136.3475652702144</c:v>
                </c:pt>
                <c:pt idx="475">
                  <c:v>-136.30300336661412</c:v>
                </c:pt>
                <c:pt idx="476">
                  <c:v>-136.24478408654656</c:v>
                </c:pt>
                <c:pt idx="477">
                  <c:v>-136.17291325189123</c:v>
                </c:pt>
                <c:pt idx="478">
                  <c:v>-136.08739804967169</c:v>
                </c:pt>
                <c:pt idx="479">
                  <c:v>-135.9882470313369</c:v>
                </c:pt>
                <c:pt idx="480">
                  <c:v>-135.87547011190603</c:v>
                </c:pt>
                <c:pt idx="481">
                  <c:v>-135.74907856897707</c:v>
                </c:pt>
                <c:pt idx="482">
                  <c:v>-135.609085041599</c:v>
                </c:pt>
                <c:pt idx="483">
                  <c:v>-135.45550352900787</c:v>
                </c:pt>
                <c:pt idx="484">
                  <c:v>-135.28834938922699</c:v>
                </c:pt>
                <c:pt idx="485">
                  <c:v>-135.10763933753103</c:v>
                </c:pt>
                <c:pt idx="486">
                  <c:v>-134.91339144477453</c:v>
                </c:pt>
                <c:pt idx="487">
                  <c:v>-134.70562513558497</c:v>
                </c:pt>
                <c:pt idx="488">
                  <c:v>-134.48436118642005</c:v>
                </c:pt>
                <c:pt idx="489">
                  <c:v>-134.24962172349038</c:v>
                </c:pt>
                <c:pt idx="490">
                  <c:v>-134.00143022054652</c:v>
                </c:pt>
                <c:pt idx="491">
                  <c:v>-133.73981149653207</c:v>
                </c:pt>
                <c:pt idx="492">
                  <c:v>-133.46479171310136</c:v>
                </c:pt>
                <c:pt idx="493">
                  <c:v>-133.17639837200352</c:v>
                </c:pt>
                <c:pt idx="494">
                  <c:v>-132.87466031233237</c:v>
                </c:pt>
                <c:pt idx="495">
                  <c:v>-132.55960770764244</c:v>
                </c:pt>
                <c:pt idx="496">
                  <c:v>-132.23127206293165</c:v>
                </c:pt>
                <c:pt idx="497">
                  <c:v>-131.88968621149084</c:v>
                </c:pt>
                <c:pt idx="498">
                  <c:v>-131.53488431162049</c:v>
                </c:pt>
                <c:pt idx="499">
                  <c:v>-131.16690184321493</c:v>
                </c:pt>
                <c:pt idx="500">
                  <c:v>-130.78577560421439</c:v>
                </c:pt>
                <c:pt idx="501">
                  <c:v>-130.39154370692515</c:v>
                </c:pt>
                <c:pt idx="502">
                  <c:v>-129.98424557420836</c:v>
                </c:pt>
                <c:pt idx="503">
                  <c:v>-129.56392193553788</c:v>
                </c:pt>
                <c:pt idx="504">
                  <c:v>-129.13061482292738</c:v>
                </c:pt>
                <c:pt idx="505">
                  <c:v>-128.68436756672702</c:v>
                </c:pt>
                <c:pt idx="506">
                  <c:v>-128.22522479129051</c:v>
                </c:pt>
                <c:pt idx="507">
                  <c:v>-127.75323241051274</c:v>
                </c:pt>
                <c:pt idx="508">
                  <c:v>-127.26843762323858</c:v>
                </c:pt>
                <c:pt idx="509">
                  <c:v>-126.77088890854267</c:v>
                </c:pt>
                <c:pt idx="510">
                  <c:v>-126.2606360208819</c:v>
                </c:pt>
                <c:pt idx="511">
                  <c:v>-125.73772998511976</c:v>
                </c:pt>
                <c:pt idx="512">
                  <c:v>-125.20222309142414</c:v>
                </c:pt>
                <c:pt idx="513">
                  <c:v>-124.65416889003818</c:v>
                </c:pt>
                <c:pt idx="514">
                  <c:v>-124.09362218592524</c:v>
                </c:pt>
                <c:pt idx="515">
                  <c:v>-123.5206390332886</c:v>
                </c:pt>
                <c:pt idx="516">
                  <c:v>-122.93527672996613</c:v>
                </c:pt>
                <c:pt idx="517">
                  <c:v>-122.3375938117003</c:v>
                </c:pt>
                <c:pt idx="518">
                  <c:v>-121.72765004628485</c:v>
                </c:pt>
                <c:pt idx="519">
                  <c:v>-121.10550642758805</c:v>
                </c:pt>
                <c:pt idx="520">
                  <c:v>-120.47122516945336</c:v>
                </c:pt>
                <c:pt idx="521">
                  <c:v>-119.82486969947803</c:v>
                </c:pt>
                <c:pt idx="522">
                  <c:v>-119.16650465267035</c:v>
                </c:pt>
                <c:pt idx="523">
                  <c:v>-118.4961958649864</c:v>
                </c:pt>
                <c:pt idx="524">
                  <c:v>-117.81401036674642</c:v>
                </c:pt>
                <c:pt idx="525">
                  <c:v>-117.1200163759317</c:v>
                </c:pt>
                <c:pt idx="526">
                  <c:v>-116.41428329136299</c:v>
                </c:pt>
                <c:pt idx="527">
                  <c:v>-115.69688168576066</c:v>
                </c:pt>
                <c:pt idx="528">
                  <c:v>-114.96788329868735</c:v>
                </c:pt>
                <c:pt idx="529">
                  <c:v>-114.22736102937439</c:v>
                </c:pt>
                <c:pt idx="530">
                  <c:v>-113.47538892943159</c:v>
                </c:pt>
                <c:pt idx="531">
                  <c:v>-112.71204219544228</c:v>
                </c:pt>
                <c:pt idx="532">
                  <c:v>-111.93739716144366</c:v>
                </c:pt>
                <c:pt idx="533">
                  <c:v>-111.15153129129374</c:v>
                </c:pt>
                <c:pt idx="534">
                  <c:v>-110.35452317092455</c:v>
                </c:pt>
                <c:pt idx="535">
                  <c:v>-109.54645250048402</c:v>
                </c:pt>
                <c:pt idx="536">
                  <c:v>-108.72740008636568</c:v>
                </c:pt>
                <c:pt idx="537">
                  <c:v>-107.89744783312858</c:v>
                </c:pt>
                <c:pt idx="538">
                  <c:v>-107.05667873530631</c:v>
                </c:pt>
                <c:pt idx="539">
                  <c:v>-106.20517686910806</c:v>
                </c:pt>
                <c:pt idx="540">
                  <c:v>-105.34302738401074</c:v>
                </c:pt>
                <c:pt idx="541">
                  <c:v>-104.4703164942446</c:v>
                </c:pt>
                <c:pt idx="542">
                  <c:v>-103.58713147017123</c:v>
                </c:pt>
                <c:pt idx="543">
                  <c:v>-102.6935606295571</c:v>
                </c:pt>
                <c:pt idx="544">
                  <c:v>-101.78969332874154</c:v>
                </c:pt>
                <c:pt idx="545">
                  <c:v>-100.87561995370159</c:v>
                </c:pt>
                <c:pt idx="546">
                  <c:v>-99.951431911012904</c:v>
                </c:pt>
                <c:pt idx="547">
                  <c:v>-99.017221618709627</c:v>
                </c:pt>
                <c:pt idx="548">
                  <c:v>-98.073082497042407</c:v>
                </c:pt>
                <c:pt idx="549">
                  <c:v>-97.119108959136767</c:v>
                </c:pt>
                <c:pt idx="550">
                  <c:v>-96.155396401551471</c:v>
                </c:pt>
                <c:pt idx="551">
                  <c:v>-95.182041194739142</c:v>
                </c:pt>
                <c:pt idx="552">
                  <c:v>-94.199140673409389</c:v>
                </c:pt>
                <c:pt idx="553">
                  <c:v>-93.206793126795162</c:v>
                </c:pt>
                <c:pt idx="554">
                  <c:v>-92.205097788824318</c:v>
                </c:pt>
                <c:pt idx="555">
                  <c:v>-91.194154828195835</c:v>
                </c:pt>
                <c:pt idx="556">
                  <c:v>-90.174065338363334</c:v>
                </c:pt>
                <c:pt idx="557">
                  <c:v>-89.144931327425638</c:v>
                </c:pt>
                <c:pt idx="558">
                  <c:v>-88.106855707926385</c:v>
                </c:pt>
                <c:pt idx="559">
                  <c:v>-87.059942286562418</c:v>
                </c:pt>
                <c:pt idx="560">
                  <c:v>-86.004295753803419</c:v>
                </c:pt>
                <c:pt idx="561">
                  <c:v>-84.940021673422891</c:v>
                </c:pt>
                <c:pt idx="562">
                  <c:v>-83.867226471942118</c:v>
                </c:pt>
                <c:pt idx="563">
                  <c:v>-82.786017427987218</c:v>
                </c:pt>
                <c:pt idx="564">
                  <c:v>-81.696502661561553</c:v>
                </c:pt>
                <c:pt idx="565">
                  <c:v>-80.598791123233752</c:v>
                </c:pt>
                <c:pt idx="566">
                  <c:v>-79.492992583243094</c:v>
                </c:pt>
                <c:pt idx="567">
                  <c:v>-78.379217620521956</c:v>
                </c:pt>
                <c:pt idx="568">
                  <c:v>-77.257577611638482</c:v>
                </c:pt>
                <c:pt idx="569">
                  <c:v>-76.128184719658776</c:v>
                </c:pt>
                <c:pt idx="570">
                  <c:v>-74.991151882931049</c:v>
                </c:pt>
                <c:pt idx="571">
                  <c:v>-73.846592803791395</c:v>
                </c:pt>
                <c:pt idx="572">
                  <c:v>-72.694621937193887</c:v>
                </c:pt>
                <c:pt idx="573">
                  <c:v>-71.535354479265152</c:v>
                </c:pt>
                <c:pt idx="574">
                  <c:v>-70.368906355785086</c:v>
                </c:pt>
                <c:pt idx="575">
                  <c:v>-69.195394210593946</c:v>
                </c:pt>
                <c:pt idx="576">
                  <c:v>-68.014935393928283</c:v>
                </c:pt>
                <c:pt idx="577">
                  <c:v>-66.827647950686071</c:v>
                </c:pt>
                <c:pt idx="578">
                  <c:v>-65.633650608622133</c:v>
                </c:pt>
                <c:pt idx="579">
                  <c:v>-64.433062766475899</c:v>
                </c:pt>
                <c:pt idx="580">
                  <c:v>-63.226004482030973</c:v>
                </c:pt>
                <c:pt idx="581">
                  <c:v>-62.012596460109911</c:v>
                </c:pt>
                <c:pt idx="582">
                  <c:v>-60.792960040503665</c:v>
                </c:pt>
                <c:pt idx="583">
                  <c:v>-59.567217185838011</c:v>
                </c:pt>
                <c:pt idx="584">
                  <c:v>-58.3354904693769</c:v>
                </c:pt>
                <c:pt idx="585">
                  <c:v>-57.097903062765504</c:v>
                </c:pt>
                <c:pt idx="586">
                  <c:v>-55.854578723713075</c:v>
                </c:pt>
                <c:pt idx="587">
                  <c:v>-54.605641783617628</c:v>
                </c:pt>
                <c:pt idx="588">
                  <c:v>-53.351217135132302</c:v>
                </c:pt>
                <c:pt idx="589">
                  <c:v>-52.091430219676575</c:v>
                </c:pt>
                <c:pt idx="590">
                  <c:v>-50.826407014892069</c:v>
                </c:pt>
                <c:pt idx="591">
                  <c:v>-49.556274022045308</c:v>
                </c:pt>
                <c:pt idx="592">
                  <c:v>-48.281158253377029</c:v>
                </c:pt>
                <c:pt idx="593">
                  <c:v>-47.001187219401487</c:v>
                </c:pt>
                <c:pt idx="594">
                  <c:v>-45.716488916155349</c:v>
                </c:pt>
                <c:pt idx="595">
                  <c:v>-44.427191812398569</c:v>
                </c:pt>
                <c:pt idx="596">
                  <c:v>-43.133424836767006</c:v>
                </c:pt>
                <c:pt idx="597">
                  <c:v>-41.835317364880098</c:v>
                </c:pt>
                <c:pt idx="598">
                  <c:v>-40.532999206403147</c:v>
                </c:pt>
                <c:pt idx="599">
                  <c:v>-39.226600592066987</c:v>
                </c:pt>
                <c:pt idx="600">
                  <c:v>-37.916252160644262</c:v>
                </c:pt>
                <c:pt idx="601">
                  <c:v>-36.602084945886169</c:v>
                </c:pt>
                <c:pt idx="602">
                  <c:v>-35.284230363419042</c:v>
                </c:pt>
                <c:pt idx="603">
                  <c:v>-33.962820197602817</c:v>
                </c:pt>
                <c:pt idx="604">
                  <c:v>-32.637986588353115</c:v>
                </c:pt>
                <c:pt idx="605">
                  <c:v>-31.309862017926733</c:v>
                </c:pt>
                <c:pt idx="606">
                  <c:v>-29.978579297673939</c:v>
                </c:pt>
                <c:pt idx="607">
                  <c:v>-28.64427155475725</c:v>
                </c:pt>
                <c:pt idx="608">
                  <c:v>-27.307072218839274</c:v>
                </c:pt>
                <c:pt idx="609">
                  <c:v>-25.96711500873915</c:v>
                </c:pt>
                <c:pt idx="610">
                  <c:v>-24.624533919061268</c:v>
                </c:pt>
                <c:pt idx="611">
                  <c:v>-23.279463206795658</c:v>
                </c:pt>
                <c:pt idx="612">
                  <c:v>-21.932037377892897</c:v>
                </c:pt>
                <c:pt idx="613">
                  <c:v>-20.582391173812905</c:v>
                </c:pt>
                <c:pt idx="614">
                  <c:v>-19.230659558051386</c:v>
                </c:pt>
                <c:pt idx="615">
                  <c:v>-17.876977702643366</c:v>
                </c:pt>
                <c:pt idx="616">
                  <c:v>-16.521480974646547</c:v>
                </c:pt>
                <c:pt idx="617">
                  <c:v>-15.164304922604046</c:v>
                </c:pt>
                <c:pt idx="618">
                  <c:v>-13.805585262990082</c:v>
                </c:pt>
                <c:pt idx="619">
                  <c:v>-12.445457866638238</c:v>
                </c:pt>
                <c:pt idx="620">
                  <c:v>-11.08405874515495</c:v>
                </c:pt>
                <c:pt idx="621">
                  <c:v>-9.7215240373177547</c:v>
                </c:pt>
                <c:pt idx="622">
                  <c:v>-8.3579899954619918</c:v>
                </c:pt>
                <c:pt idx="623">
                  <c:v>-6.9935929718554508</c:v>
                </c:pt>
                <c:pt idx="624">
                  <c:v>-5.6284694050637434</c:v>
                </c:pt>
                <c:pt idx="625">
                  <c:v>-4.262755806305826</c:v>
                </c:pt>
                <c:pt idx="626">
                  <c:v>-2.8965887458034847</c:v>
                </c:pt>
                <c:pt idx="627">
                  <c:v>-1.5301048391242997</c:v>
                </c:pt>
                <c:pt idx="628">
                  <c:v>-0.16344073352008615</c:v>
                </c:pt>
                <c:pt idx="629">
                  <c:v>1.2032669057372365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4D73-409E-991B-6A97C071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3424"/>
        <c:axId val="33789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Лб5!$G$17</c15:sqref>
                        </c15:formulaRef>
                      </c:ext>
                    </c:extLst>
                    <c:strCache>
                      <c:ptCount val="1"/>
                      <c:pt idx="0">
                        <c:v>F'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Лб5!$B$18:$B$647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Лб5!$G$18:$G$647</c15:sqref>
                        </c15:formulaRef>
                      </c:ext>
                    </c:extLst>
                    <c:numCache>
                      <c:formatCode>General</c:formatCode>
                      <c:ptCount val="630"/>
                      <c:pt idx="0">
                        <c:v>135.85035654220184</c:v>
                      </c:pt>
                      <c:pt idx="1">
                        <c:v>137.2169594397416</c:v>
                      </c:pt>
                      <c:pt idx="2">
                        <c:v>138.58342566916946</c:v>
                      </c:pt>
                      <c:pt idx="3">
                        <c:v>139.94961857601052</c:v>
                      </c:pt>
                      <c:pt idx="4">
                        <c:v>141.31540153312184</c:v>
                      </c:pt>
                      <c:pt idx="5">
                        <c:v>142.68063795435506</c:v>
                      </c:pt>
                      <c:pt idx="6">
                        <c:v>144.04519130821507</c:v>
                      </c:pt>
                      <c:pt idx="7">
                        <c:v>145.40892513151277</c:v>
                      </c:pt>
                      <c:pt idx="8">
                        <c:v>146.77170304301168</c:v>
                      </c:pt>
                      <c:pt idx="9">
                        <c:v>148.13338875706546</c:v>
                      </c:pt>
                      <c:pt idx="10">
                        <c:v>149.4938460972468</c:v>
                      </c:pt>
                      <c:pt idx="11">
                        <c:v>150.85293900996464</c:v>
                      </c:pt>
                      <c:pt idx="12">
                        <c:v>152.21053157806946</c:v>
                      </c:pt>
                      <c:pt idx="13">
                        <c:v>153.56648803444523</c:v>
                      </c:pt>
                      <c:pt idx="14">
                        <c:v>154.92067277558547</c:v>
                      </c:pt>
                      <c:pt idx="15">
                        <c:v>156.27295037515381</c:v>
                      </c:pt>
                      <c:pt idx="16">
                        <c:v>157.62318559752649</c:v>
                      </c:pt>
                      <c:pt idx="17">
                        <c:v>158.97124341131581</c:v>
                      </c:pt>
                      <c:pt idx="18">
                        <c:v>160.31698900287302</c:v>
                      </c:pt>
                      <c:pt idx="19">
                        <c:v>161.66028778976977</c:v>
                      </c:pt>
                      <c:pt idx="20">
                        <c:v>163.001005434256</c:v>
                      </c:pt>
                      <c:pt idx="21">
                        <c:v>164.33900785669391</c:v>
                      </c:pt>
                      <c:pt idx="22">
                        <c:v>165.67416124896553</c:v>
                      </c:pt>
                      <c:pt idx="23">
                        <c:v>167.00633208785359</c:v>
                      </c:pt>
                      <c:pt idx="24">
                        <c:v>168.33538714839369</c:v>
                      </c:pt>
                      <c:pt idx="25">
                        <c:v>169.66119351719652</c:v>
                      </c:pt>
                      <c:pt idx="26">
                        <c:v>170.98361860573942</c:v>
                      </c:pt>
                      <c:pt idx="27">
                        <c:v>172.30253016362497</c:v>
                      </c:pt>
                      <c:pt idx="28">
                        <c:v>173.61779629180563</c:v>
                      </c:pt>
                      <c:pt idx="29">
                        <c:v>174.92928545577405</c:v>
                      </c:pt>
                      <c:pt idx="30">
                        <c:v>176.23686649871613</c:v>
                      </c:pt>
                      <c:pt idx="31">
                        <c:v>177.54040865462645</c:v>
                      </c:pt>
                      <c:pt idx="32">
                        <c:v>178.83978156138514</c:v>
                      </c:pt>
                      <c:pt idx="33">
                        <c:v>180.13485527379359</c:v>
                      </c:pt>
                      <c:pt idx="34">
                        <c:v>181.42550027656918</c:v>
                      </c:pt>
                      <c:pt idx="35">
                        <c:v>182.71158749729648</c:v>
                      </c:pt>
                      <c:pt idx="36">
                        <c:v>183.99298831933453</c:v>
                      </c:pt>
                      <c:pt idx="37">
                        <c:v>185.26957459467832</c:v>
                      </c:pt>
                      <c:pt idx="38">
                        <c:v>186.54121865677348</c:v>
                      </c:pt>
                      <c:pt idx="39">
                        <c:v>187.80779333328286</c:v>
                      </c:pt>
                      <c:pt idx="40">
                        <c:v>189.06917195880374</c:v>
                      </c:pt>
                      <c:pt idx="41">
                        <c:v>190.32522838753385</c:v>
                      </c:pt>
                      <c:pt idx="42">
                        <c:v>191.57583700588657</c:v>
                      </c:pt>
                      <c:pt idx="43">
                        <c:v>192.82087274505159</c:v>
                      </c:pt>
                      <c:pt idx="44">
                        <c:v>194.06021109350186</c:v>
                      </c:pt>
                      <c:pt idx="45">
                        <c:v>195.29372810944477</c:v>
                      </c:pt>
                      <c:pt idx="46">
                        <c:v>196.52130043321594</c:v>
                      </c:pt>
                      <c:pt idx="47">
                        <c:v>197.74280529961541</c:v>
                      </c:pt>
                      <c:pt idx="48">
                        <c:v>198.95812055018379</c:v>
                      </c:pt>
                      <c:pt idx="49">
                        <c:v>200.16712464541826</c:v>
                      </c:pt>
                      <c:pt idx="50">
                        <c:v>201.36969667692611</c:v>
                      </c:pt>
                      <c:pt idx="51">
                        <c:v>202.56571637951578</c:v>
                      </c:pt>
                      <c:pt idx="52">
                        <c:v>203.75506414322302</c:v>
                      </c:pt>
                      <c:pt idx="53">
                        <c:v>204.93762102527205</c:v>
                      </c:pt>
                      <c:pt idx="54">
                        <c:v>206.11326876196949</c:v>
                      </c:pt>
                      <c:pt idx="55">
                        <c:v>207.28188978053083</c:v>
                      </c:pt>
                      <c:pt idx="56">
                        <c:v>208.44336721083741</c:v>
                      </c:pt>
                      <c:pt idx="57">
                        <c:v>209.59758489712357</c:v>
                      </c:pt>
                      <c:pt idx="58">
                        <c:v>210.74442740959196</c:v>
                      </c:pt>
                      <c:pt idx="59">
                        <c:v>211.88378005595632</c:v>
                      </c:pt>
                      <c:pt idx="60">
                        <c:v>213.01552889291105</c:v>
                      </c:pt>
                      <c:pt idx="61">
                        <c:v>214.13956073752493</c:v>
                      </c:pt>
                      <c:pt idx="62">
                        <c:v>215.25576317855959</c:v>
                      </c:pt>
                      <c:pt idx="63">
                        <c:v>216.36402458771056</c:v>
                      </c:pt>
                      <c:pt idx="64">
                        <c:v>217.46423413076997</c:v>
                      </c:pt>
                      <c:pt idx="65">
                        <c:v>218.5562817787096</c:v>
                      </c:pt>
                      <c:pt idx="66">
                        <c:v>219.64005831868437</c:v>
                      </c:pt>
                      <c:pt idx="67">
                        <c:v>220.71545536495279</c:v>
                      </c:pt>
                      <c:pt idx="68">
                        <c:v>221.78236536971576</c:v>
                      </c:pt>
                      <c:pt idx="69">
                        <c:v>222.84068163387136</c:v>
                      </c:pt>
                      <c:pt idx="70">
                        <c:v>223.89029831768462</c:v>
                      </c:pt>
                      <c:pt idx="71">
                        <c:v>224.9311104513713</c:v>
                      </c:pt>
                      <c:pt idx="72">
                        <c:v>225.96301394559481</c:v>
                      </c:pt>
                      <c:pt idx="73">
                        <c:v>226.98590560187506</c:v>
                      </c:pt>
                      <c:pt idx="74">
                        <c:v>227.99968312290832</c:v>
                      </c:pt>
                      <c:pt idx="75">
                        <c:v>229.00424512279676</c:v>
                      </c:pt>
                      <c:pt idx="76">
                        <c:v>229.99949113718711</c:v>
                      </c:pt>
                      <c:pt idx="77">
                        <c:v>230.9853216333166</c:v>
                      </c:pt>
                      <c:pt idx="78">
                        <c:v>231.9616380199667</c:v>
                      </c:pt>
                      <c:pt idx="79">
                        <c:v>232.92834265732176</c:v>
                      </c:pt>
                      <c:pt idx="80">
                        <c:v>233.88533886673326</c:v>
                      </c:pt>
                      <c:pt idx="81">
                        <c:v>234.83253094038707</c:v>
                      </c:pt>
                      <c:pt idx="82">
                        <c:v>235.76982415087471</c:v>
                      </c:pt>
                      <c:pt idx="83">
                        <c:v>236.69712476066573</c:v>
                      </c:pt>
                      <c:pt idx="84">
                        <c:v>237.61434003148136</c:v>
                      </c:pt>
                      <c:pt idx="85">
                        <c:v>238.52137823356838</c:v>
                      </c:pt>
                      <c:pt idx="86">
                        <c:v>239.41814865487191</c:v>
                      </c:pt>
                      <c:pt idx="87">
                        <c:v>240.30456161010665</c:v>
                      </c:pt>
                      <c:pt idx="88">
                        <c:v>241.18052844972527</c:v>
                      </c:pt>
                      <c:pt idx="89">
                        <c:v>242.04596156878324</c:v>
                      </c:pt>
                      <c:pt idx="90">
                        <c:v>242.9007744156994</c:v>
                      </c:pt>
                      <c:pt idx="91">
                        <c:v>243.74488150091094</c:v>
                      </c:pt>
                      <c:pt idx="92">
                        <c:v>244.5781984054222</c:v>
                      </c:pt>
                      <c:pt idx="93">
                        <c:v>245.40064178924678</c:v>
                      </c:pt>
                      <c:pt idx="94">
                        <c:v>246.21212939974112</c:v>
                      </c:pt>
                      <c:pt idx="95">
                        <c:v>247.01258007982997</c:v>
                      </c:pt>
                      <c:pt idx="96">
                        <c:v>247.80191377612184</c:v>
                      </c:pt>
                      <c:pt idx="97">
                        <c:v>248.58005154691446</c:v>
                      </c:pt>
                      <c:pt idx="98">
                        <c:v>249.34691557008873</c:v>
                      </c:pt>
                      <c:pt idx="99">
                        <c:v>250.10242915089088</c:v>
                      </c:pt>
                      <c:pt idx="100">
                        <c:v>250.84651672960206</c:v>
                      </c:pt>
                      <c:pt idx="101">
                        <c:v>251.57910388909391</c:v>
                      </c:pt>
                      <c:pt idx="102">
                        <c:v>252.30011736227056</c:v>
                      </c:pt>
                      <c:pt idx="103">
                        <c:v>253.00948503939509</c:v>
                      </c:pt>
                      <c:pt idx="104">
                        <c:v>253.7071359753005</c:v>
                      </c:pt>
                      <c:pt idx="105">
                        <c:v>254.39300039648407</c:v>
                      </c:pt>
                      <c:pt idx="106">
                        <c:v>255.06700970808487</c:v>
                      </c:pt>
                      <c:pt idx="107">
                        <c:v>255.72909650074291</c:v>
                      </c:pt>
                      <c:pt idx="108">
                        <c:v>256.37919455734027</c:v>
                      </c:pt>
                      <c:pt idx="109">
                        <c:v>257.01723885962258</c:v>
                      </c:pt>
                      <c:pt idx="110">
                        <c:v>257.64316559470092</c:v>
                      </c:pt>
                      <c:pt idx="111">
                        <c:v>258.25691216143292</c:v>
                      </c:pt>
                      <c:pt idx="112">
                        <c:v>258.85841717668302</c:v>
                      </c:pt>
                      <c:pt idx="113">
                        <c:v>259.44762048146038</c:v>
                      </c:pt>
                      <c:pt idx="114">
                        <c:v>260.02446314693526</c:v>
                      </c:pt>
                      <c:pt idx="115">
                        <c:v>260.58888748033132</c:v>
                      </c:pt>
                      <c:pt idx="116">
                        <c:v>261.1408370306952</c:v>
                      </c:pt>
                      <c:pt idx="117">
                        <c:v>261.68025659454133</c:v>
                      </c:pt>
                      <c:pt idx="118">
                        <c:v>262.20709222137265</c:v>
                      </c:pt>
                      <c:pt idx="119">
                        <c:v>262.72129121907483</c:v>
                      </c:pt>
                      <c:pt idx="120">
                        <c:v>263.22280215918636</c:v>
                      </c:pt>
                      <c:pt idx="121">
                        <c:v>263.71157488204074</c:v>
                      </c:pt>
                      <c:pt idx="122">
                        <c:v>264.18756050178263</c:v>
                      </c:pt>
                      <c:pt idx="123">
                        <c:v>264.65071141125611</c:v>
                      </c:pt>
                      <c:pt idx="124">
                        <c:v>265.10098128676611</c:v>
                      </c:pt>
                      <c:pt idx="125">
                        <c:v>265.53832509270978</c:v>
                      </c:pt>
                      <c:pt idx="126">
                        <c:v>265.96269908608059</c:v>
                      </c:pt>
                      <c:pt idx="127">
                        <c:v>266.37406082084249</c:v>
                      </c:pt>
                      <c:pt idx="128">
                        <c:v>266.77236915217435</c:v>
                      </c:pt>
                      <c:pt idx="129">
                        <c:v>267.15758424058481</c:v>
                      </c:pt>
                      <c:pt idx="130">
                        <c:v>267.52966755589534</c:v>
                      </c:pt>
                      <c:pt idx="131">
                        <c:v>267.88858188109441</c:v>
                      </c:pt>
                      <c:pt idx="132">
                        <c:v>268.23429131605803</c:v>
                      </c:pt>
                      <c:pt idx="133">
                        <c:v>268.56676128114066</c:v>
                      </c:pt>
                      <c:pt idx="134">
                        <c:v>268.88595852063224</c:v>
                      </c:pt>
                      <c:pt idx="135">
                        <c:v>269.19185110608464</c:v>
                      </c:pt>
                      <c:pt idx="136">
                        <c:v>269.4844084395038</c:v>
                      </c:pt>
                      <c:pt idx="137">
                        <c:v>269.7636012564098</c:v>
                      </c:pt>
                      <c:pt idx="138">
                        <c:v>270.02940162876337</c:v>
                      </c:pt>
                      <c:pt idx="139">
                        <c:v>270.28178296775843</c:v>
                      </c:pt>
                      <c:pt idx="140">
                        <c:v>270.52072002648094</c:v>
                      </c:pt>
                      <c:pt idx="141">
                        <c:v>270.7461889024338</c:v>
                      </c:pt>
                      <c:pt idx="142">
                        <c:v>270.95816703992705</c:v>
                      </c:pt>
                      <c:pt idx="143">
                        <c:v>271.15663323233332</c:v>
                      </c:pt>
                      <c:pt idx="144">
                        <c:v>271.34156762420838</c:v>
                      </c:pt>
                      <c:pt idx="145">
                        <c:v>271.51295171327683</c:v>
                      </c:pt>
                      <c:pt idx="146">
                        <c:v>271.67076835228215</c:v>
                      </c:pt>
                      <c:pt idx="147">
                        <c:v>271.81500175070187</c:v>
                      </c:pt>
                      <c:pt idx="148">
                        <c:v>271.94563747632571</c:v>
                      </c:pt>
                      <c:pt idx="149">
                        <c:v>272.06266245669997</c:v>
                      </c:pt>
                      <c:pt idx="150">
                        <c:v>272.16606498043365</c:v>
                      </c:pt>
                      <c:pt idx="151">
                        <c:v>272.25583469837034</c:v>
                      </c:pt>
                      <c:pt idx="152">
                        <c:v>272.33196262462263</c:v>
                      </c:pt>
                      <c:pt idx="153">
                        <c:v>272.39444113747112</c:v>
                      </c:pt>
                      <c:pt idx="154">
                        <c:v>272.44326398012629</c:v>
                      </c:pt>
                      <c:pt idx="155">
                        <c:v>272.47842626135423</c:v>
                      </c:pt>
                      <c:pt idx="156">
                        <c:v>272.49992445596592</c:v>
                      </c:pt>
                      <c:pt idx="157">
                        <c:v>272.5077564051694</c:v>
                      </c:pt>
                      <c:pt idx="158">
                        <c:v>272.50192131678608</c:v>
                      </c:pt>
                      <c:pt idx="159">
                        <c:v>272.48241976532955</c:v>
                      </c:pt>
                      <c:pt idx="160">
                        <c:v>272.44925369194857</c:v>
                      </c:pt>
                      <c:pt idx="161">
                        <c:v>272.40242640423253</c:v>
                      </c:pt>
                      <c:pt idx="162">
                        <c:v>272.34194257588081</c:v>
                      </c:pt>
                      <c:pt idx="163">
                        <c:v>272.26780824623563</c:v>
                      </c:pt>
                      <c:pt idx="164">
                        <c:v>272.180030819678</c:v>
                      </c:pt>
                      <c:pt idx="165">
                        <c:v>272.07861906488705</c:v>
                      </c:pt>
                      <c:pt idx="166">
                        <c:v>271.96358311396347</c:v>
                      </c:pt>
                      <c:pt idx="167">
                        <c:v>271.83493446141631</c:v>
                      </c:pt>
                      <c:pt idx="168">
                        <c:v>271.69268596301333</c:v>
                      </c:pt>
                      <c:pt idx="169">
                        <c:v>271.53685183449556</c:v>
                      </c:pt>
                      <c:pt idx="170">
                        <c:v>271.36744765015578</c:v>
                      </c:pt>
                      <c:pt idx="171">
                        <c:v>271.18449034128105</c:v>
                      </c:pt>
                      <c:pt idx="172">
                        <c:v>270.98799819445946</c:v>
                      </c:pt>
                      <c:pt idx="173">
                        <c:v>270.77799084975175</c:v>
                      </c:pt>
                      <c:pt idx="174">
                        <c:v>270.55448929872716</c:v>
                      </c:pt>
                      <c:pt idx="175">
                        <c:v>270.31751588236421</c:v>
                      </c:pt>
                      <c:pt idx="176">
                        <c:v>270.06709428881697</c:v>
                      </c:pt>
                      <c:pt idx="177">
                        <c:v>269.80324955104584</c:v>
                      </c:pt>
                      <c:pt idx="178">
                        <c:v>269.52600804431449</c:v>
                      </c:pt>
                      <c:pt idx="179">
                        <c:v>269.23539748355233</c:v>
                      </c:pt>
                      <c:pt idx="180">
                        <c:v>268.93144692058303</c:v>
                      </c:pt>
                      <c:pt idx="181">
                        <c:v>268.61418674121938</c:v>
                      </c:pt>
                      <c:pt idx="182">
                        <c:v>268.28364866222478</c:v>
                      </c:pt>
                      <c:pt idx="183">
                        <c:v>267.9398657281414</c:v>
                      </c:pt>
                      <c:pt idx="184">
                        <c:v>267.58287230798601</c:v>
                      </c:pt>
                      <c:pt idx="185">
                        <c:v>267.2127040918129</c:v>
                      </c:pt>
                      <c:pt idx="186">
                        <c:v>266.82939808714502</c:v>
                      </c:pt>
                      <c:pt idx="187">
                        <c:v>266.43299261527324</c:v>
                      </c:pt>
                      <c:pt idx="188">
                        <c:v>266.02352730742416</c:v>
                      </c:pt>
                      <c:pt idx="189">
                        <c:v>265.6010431007972</c:v>
                      </c:pt>
                      <c:pt idx="190">
                        <c:v>265.16558223447078</c:v>
                      </c:pt>
                      <c:pt idx="191">
                        <c:v>264.71718824517836</c:v>
                      </c:pt>
                      <c:pt idx="192">
                        <c:v>264.25590596295524</c:v>
                      </c:pt>
                      <c:pt idx="193">
                        <c:v>263.7817815066548</c:v>
                      </c:pt>
                      <c:pt idx="194">
                        <c:v>263.29486227933756</c:v>
                      </c:pt>
                      <c:pt idx="195">
                        <c:v>262.79519696353026</c:v>
                      </c:pt>
                      <c:pt idx="196">
                        <c:v>262.28283551635792</c:v>
                      </c:pt>
                      <c:pt idx="197">
                        <c:v>261.75782916454807</c:v>
                      </c:pt>
                      <c:pt idx="198">
                        <c:v>261.22023039930843</c:v>
                      </c:pt>
                      <c:pt idx="199">
                        <c:v>260.67009297107717</c:v>
                      </c:pt>
                      <c:pt idx="200">
                        <c:v>260.10747188414854</c:v>
                      </c:pt>
                      <c:pt idx="201">
                        <c:v>259.53242339117224</c:v>
                      </c:pt>
                      <c:pt idx="202">
                        <c:v>258.94500498752825</c:v>
                      </c:pt>
                      <c:pt idx="203">
                        <c:v>258.34527540557724</c:v>
                      </c:pt>
                      <c:pt idx="204">
                        <c:v>257.73329460878739</c:v>
                      </c:pt>
                      <c:pt idx="205">
                        <c:v>257.10912378573846</c:v>
                      </c:pt>
                      <c:pt idx="206">
                        <c:v>256.47282534400222</c:v>
                      </c:pt>
                      <c:pt idx="207">
                        <c:v>255.82446290390271</c:v>
                      </c:pt>
                      <c:pt idx="208">
                        <c:v>255.16410129215333</c:v>
                      </c:pt>
                      <c:pt idx="209">
                        <c:v>254.49180653537493</c:v>
                      </c:pt>
                      <c:pt idx="210">
                        <c:v>253.80764585349274</c:v>
                      </c:pt>
                      <c:pt idx="211">
                        <c:v>253.11168765301474</c:v>
                      </c:pt>
                      <c:pt idx="212">
                        <c:v>252.40400152019083</c:v>
                      </c:pt>
                      <c:pt idx="213">
                        <c:v>251.68465821405454</c:v>
                      </c:pt>
                      <c:pt idx="214">
                        <c:v>250.95372965934678</c:v>
                      </c:pt>
                      <c:pt idx="215">
                        <c:v>250.21128893932391</c:v>
                      </c:pt>
                      <c:pt idx="216">
                        <c:v>249.45741028844907</c:v>
                      </c:pt>
                      <c:pt idx="217">
                        <c:v>248.69216908496901</c:v>
                      </c:pt>
                      <c:pt idx="218">
                        <c:v>247.91564184337633</c:v>
                      </c:pt>
                      <c:pt idx="219">
                        <c:v>247.12790620675798</c:v>
                      </c:pt>
                      <c:pt idx="220">
                        <c:v>246.3290409390309</c:v>
                      </c:pt>
                      <c:pt idx="221">
                        <c:v>245.51912591706628</c:v>
                      </c:pt>
                      <c:pt idx="222">
                        <c:v>244.69824212270117</c:v>
                      </c:pt>
                      <c:pt idx="223">
                        <c:v>243.86647163464085</c:v>
                      </c:pt>
                      <c:pt idx="224">
                        <c:v>243.02389762025098</c:v>
                      </c:pt>
                      <c:pt idx="225">
                        <c:v>242.17060432724074</c:v>
                      </c:pt>
                      <c:pt idx="226">
                        <c:v>241.30667707523821</c:v>
                      </c:pt>
                      <c:pt idx="227">
                        <c:v>240.43220224725872</c:v>
                      </c:pt>
                      <c:pt idx="228">
                        <c:v>239.54726728106607</c:v>
                      </c:pt>
                      <c:pt idx="229">
                        <c:v>238.65196066042944</c:v>
                      </c:pt>
                      <c:pt idx="230">
                        <c:v>237.74637190627479</c:v>
                      </c:pt>
                      <c:pt idx="231">
                        <c:v>236.83059156773274</c:v>
                      </c:pt>
                      <c:pt idx="232">
                        <c:v>235.90471121308403</c:v>
                      </c:pt>
                      <c:pt idx="233">
                        <c:v>234.9688234206024</c:v>
                      </c:pt>
                      <c:pt idx="234">
                        <c:v>234.02302176929726</c:v>
                      </c:pt>
                      <c:pt idx="235">
                        <c:v>233.06740082955537</c:v>
                      </c:pt>
                      <c:pt idx="236">
                        <c:v>232.10205615368443</c:v>
                      </c:pt>
                      <c:pt idx="237">
                        <c:v>231.12708426635737</c:v>
                      </c:pt>
                      <c:pt idx="238">
                        <c:v>230.14258265496062</c:v>
                      </c:pt>
                      <c:pt idx="239">
                        <c:v>229.14864975984466</c:v>
                      </c:pt>
                      <c:pt idx="240">
                        <c:v>228.14538496448083</c:v>
                      </c:pt>
                      <c:pt idx="241">
                        <c:v>227.13288858552249</c:v>
                      </c:pt>
                      <c:pt idx="242">
                        <c:v>226.11126186277383</c:v>
                      </c:pt>
                      <c:pt idx="243">
                        <c:v>225.08060694906561</c:v>
                      </c:pt>
                      <c:pt idx="244">
                        <c:v>224.04102690004049</c:v>
                      </c:pt>
                      <c:pt idx="245">
                        <c:v>222.99262566384692</c:v>
                      </c:pt>
                      <c:pt idx="246">
                        <c:v>221.93550807074482</c:v>
                      </c:pt>
                      <c:pt idx="247">
                        <c:v>220.86977982262255</c:v>
                      </c:pt>
                      <c:pt idx="248">
                        <c:v>219.79554748242688</c:v>
                      </c:pt>
                      <c:pt idx="249">
                        <c:v>218.71291846350653</c:v>
                      </c:pt>
                      <c:pt idx="250">
                        <c:v>217.62200101887129</c:v>
                      </c:pt>
                      <c:pt idx="251">
                        <c:v>216.52290423036641</c:v>
                      </c:pt>
                      <c:pt idx="252">
                        <c:v>215.41573799776492</c:v>
                      </c:pt>
                      <c:pt idx="253">
                        <c:v>214.30061302777744</c:v>
                      </c:pt>
                      <c:pt idx="254">
                        <c:v>213.17764082298169</c:v>
                      </c:pt>
                      <c:pt idx="255">
                        <c:v>212.04693367067227</c:v>
                      </c:pt>
                      <c:pt idx="256">
                        <c:v>210.90860463163222</c:v>
                      </c:pt>
                      <c:pt idx="257">
                        <c:v>209.76276752882688</c:v>
                      </c:pt>
                      <c:pt idx="258">
                        <c:v>208.6095369360217</c:v>
                      </c:pt>
                      <c:pt idx="259">
                        <c:v>207.44902816632487</c:v>
                      </c:pt>
                      <c:pt idx="260">
                        <c:v>206.28135726065634</c:v>
                      </c:pt>
                      <c:pt idx="261">
                        <c:v>205.10664097614364</c:v>
                      </c:pt>
                      <c:pt idx="262">
                        <c:v>203.9249967744463</c:v>
                      </c:pt>
                      <c:pt idx="263">
                        <c:v>202.73654281000995</c:v>
                      </c:pt>
                      <c:pt idx="264">
                        <c:v>201.54139791825048</c:v>
                      </c:pt>
                      <c:pt idx="265">
                        <c:v>200.33968160367129</c:v>
                      </c:pt>
                      <c:pt idx="266">
                        <c:v>199.13151402791237</c:v>
                      </c:pt>
                      <c:pt idx="267">
                        <c:v>197.91701599773464</c:v>
                      </c:pt>
                      <c:pt idx="268">
                        <c:v>196.69630895293895</c:v>
                      </c:pt>
                      <c:pt idx="269">
                        <c:v>195.46951495422269</c:v>
                      </c:pt>
                      <c:pt idx="270">
                        <c:v>194.23675667097336</c:v>
                      </c:pt>
                      <c:pt idx="271">
                        <c:v>192.9981573690022</c:v>
                      </c:pt>
                      <c:pt idx="272">
                        <c:v>191.75384089821705</c:v>
                      </c:pt>
                      <c:pt idx="273">
                        <c:v>190.50393168023834</c:v>
                      </c:pt>
                      <c:pt idx="274">
                        <c:v>189.24855469595619</c:v>
                      </c:pt>
                      <c:pt idx="275">
                        <c:v>187.9878354730331</c:v>
                      </c:pt>
                      <c:pt idx="276">
                        <c:v>186.72190007335075</c:v>
                      </c:pt>
                      <c:pt idx="277">
                        <c:v>185.45087508040419</c:v>
                      </c:pt>
                      <c:pt idx="278">
                        <c:v>184.17488758664371</c:v>
                      </c:pt>
                      <c:pt idx="279">
                        <c:v>182.89406518076532</c:v>
                      </c:pt>
                      <c:pt idx="280">
                        <c:v>181.6085359349525</c:v>
                      </c:pt>
                      <c:pt idx="281">
                        <c:v>180.31842839206843</c:v>
                      </c:pt>
                      <c:pt idx="282">
                        <c:v>179.02387155280263</c:v>
                      </c:pt>
                      <c:pt idx="283">
                        <c:v>177.72499486277013</c:v>
                      </c:pt>
                      <c:pt idx="284">
                        <c:v>176.42192819956779</c:v>
                      </c:pt>
                      <c:pt idx="285">
                        <c:v>175.11480185978593</c:v>
                      </c:pt>
                      <c:pt idx="286">
                        <c:v>173.80374654597961</c:v>
                      </c:pt>
                      <c:pt idx="287">
                        <c:v>172.48889335359758</c:v>
                      </c:pt>
                      <c:pt idx="288">
                        <c:v>171.17037375787356</c:v>
                      </c:pt>
                      <c:pt idx="289">
                        <c:v>169.84831960067839</c:v>
                      </c:pt>
                      <c:pt idx="290">
                        <c:v>168.52286307733638</c:v>
                      </c:pt>
                      <c:pt idx="291">
                        <c:v>167.19413672340519</c:v>
                      </c:pt>
                      <c:pt idx="292">
                        <c:v>165.86227340142321</c:v>
                      </c:pt>
                      <c:pt idx="293">
                        <c:v>164.5274062876228</c:v>
                      </c:pt>
                      <c:pt idx="294">
                        <c:v>163.18966885861312</c:v>
                      </c:pt>
                      <c:pt idx="295">
                        <c:v>161.84919487803239</c:v>
                      </c:pt>
                      <c:pt idx="296">
                        <c:v>160.50611838317181</c:v>
                      </c:pt>
                      <c:pt idx="297">
                        <c:v>159.16057367157163</c:v>
                      </c:pt>
                      <c:pt idx="298">
                        <c:v>157.81269528759208</c:v>
                      </c:pt>
                      <c:pt idx="299">
                        <c:v>156.4626180089582</c:v>
                      </c:pt>
                      <c:pt idx="300">
                        <c:v>155.11047683328314</c:v>
                      </c:pt>
                      <c:pt idx="301">
                        <c:v>153.75640696456773</c:v>
                      </c:pt>
                      <c:pt idx="302">
                        <c:v>152.40054379968052</c:v>
                      </c:pt>
                      <c:pt idx="303">
                        <c:v>151.04302291481849</c:v>
                      </c:pt>
                      <c:pt idx="304">
                        <c:v>149.68398005194885</c:v>
                      </c:pt>
                      <c:pt idx="305">
                        <c:v>148.32355110523554</c:v>
                      </c:pt>
                      <c:pt idx="306">
                        <c:v>146.96187210744964</c:v>
                      </c:pt>
                      <c:pt idx="307">
                        <c:v>145.59907921636656</c:v>
                      </c:pt>
                      <c:pt idx="308">
                        <c:v>144.23530870114968</c:v>
                      </c:pt>
                      <c:pt idx="309">
                        <c:v>142.87069692872436</c:v>
                      </c:pt>
                      <c:pt idx="310">
                        <c:v>141.50538035014074</c:v>
                      </c:pt>
                      <c:pt idx="311">
                        <c:v>140.13949548692921</c:v>
                      </c:pt>
                      <c:pt idx="312">
                        <c:v>138.77317891744789</c:v>
                      </c:pt>
                      <c:pt idx="313">
                        <c:v>137.4065672632255</c:v>
                      </c:pt>
                      <c:pt idx="314">
                        <c:v>136.03979717529859</c:v>
                      </c:pt>
                      <c:pt idx="315">
                        <c:v>134.67300532054733</c:v>
                      </c:pt>
                      <c:pt idx="316">
                        <c:v>133.30632836802832</c:v>
                      </c:pt>
                      <c:pt idx="317">
                        <c:v>131.93990297530814</c:v>
                      </c:pt>
                      <c:pt idx="318">
                        <c:v>130.57386577479753</c:v>
                      </c:pt>
                      <c:pt idx="319">
                        <c:v>129.20835336008838</c:v>
                      </c:pt>
                      <c:pt idx="320">
                        <c:v>127.84350227229444</c:v>
                      </c:pt>
                      <c:pt idx="321">
                        <c:v>126.47944898639739</c:v>
                      </c:pt>
                      <c:pt idx="322">
                        <c:v>125.11632989759923</c:v>
                      </c:pt>
                      <c:pt idx="323">
                        <c:v>123.75428130768316</c:v>
                      </c:pt>
                      <c:pt idx="324">
                        <c:v>122.39343941138331</c:v>
                      </c:pt>
                      <c:pt idx="325">
                        <c:v>121.03394028276557</c:v>
                      </c:pt>
                      <c:pt idx="326">
                        <c:v>119.67591986162003</c:v>
                      </c:pt>
                      <c:pt idx="327">
                        <c:v>118.31951393986731</c:v>
                      </c:pt>
                      <c:pt idx="328">
                        <c:v>116.9648581479796</c:v>
                      </c:pt>
                      <c:pt idx="329">
                        <c:v>115.6120879414173</c:v>
                      </c:pt>
                      <c:pt idx="330">
                        <c:v>114.26133858708413</c:v>
                      </c:pt>
                      <c:pt idx="331">
                        <c:v>112.91274514980003</c:v>
                      </c:pt>
                      <c:pt idx="332">
                        <c:v>111.56644247879518</c:v>
                      </c:pt>
                      <c:pt idx="333">
                        <c:v>110.22256519422494</c:v>
                      </c:pt>
                      <c:pt idx="334">
                        <c:v>108.88124767370826</c:v>
                      </c:pt>
                      <c:pt idx="335">
                        <c:v>107.54262403888951</c:v>
                      </c:pt>
                      <c:pt idx="336">
                        <c:v>106.20682814202702</c:v>
                      </c:pt>
                      <c:pt idx="337">
                        <c:v>104.87399355260747</c:v>
                      </c:pt>
                      <c:pt idx="338">
                        <c:v>103.54425354398944</c:v>
                      </c:pt>
                      <c:pt idx="339">
                        <c:v>102.21774108007591</c:v>
                      </c:pt>
                      <c:pt idx="340">
                        <c:v>100.89458880201809</c:v>
                      </c:pt>
                      <c:pt idx="341">
                        <c:v>99.574929014951465</c:v>
                      </c:pt>
                      <c:pt idx="342">
                        <c:v>98.258893674765233</c:v>
                      </c:pt>
                      <c:pt idx="343">
                        <c:v>96.946614374907071</c:v>
                      </c:pt>
                      <c:pt idx="344">
                        <c:v>95.638222333223609</c:v>
                      </c:pt>
                      <c:pt idx="345">
                        <c:v>94.333848378838923</c:v>
                      </c:pt>
                      <c:pt idx="346">
                        <c:v>93.033622939071833</c:v>
                      </c:pt>
                      <c:pt idx="347">
                        <c:v>91.737676026393046</c:v>
                      </c:pt>
                      <c:pt idx="348">
                        <c:v>90.446137225424195</c:v>
                      </c:pt>
                      <c:pt idx="349">
                        <c:v>89.1591356799793</c:v>
                      </c:pt>
                      <c:pt idx="350">
                        <c:v>87.876800080150829</c:v>
                      </c:pt>
                      <c:pt idx="351">
                        <c:v>86.599258649440358</c:v>
                      </c:pt>
                      <c:pt idx="352">
                        <c:v>85.326639131936588</c:v>
                      </c:pt>
                      <c:pt idx="353">
                        <c:v>84.05906877954115</c:v>
                      </c:pt>
                      <c:pt idx="354">
                        <c:v>82.796674339243225</c:v>
                      </c:pt>
                      <c:pt idx="355">
                        <c:v>81.539582040445197</c:v>
                      </c:pt>
                      <c:pt idx="356">
                        <c:v>80.287917582339588</c:v>
                      </c:pt>
                      <c:pt idx="357">
                        <c:v>79.041806121339604</c:v>
                      </c:pt>
                      <c:pt idx="358">
                        <c:v>77.80137225856312</c:v>
                      </c:pt>
                      <c:pt idx="359">
                        <c:v>76.5667400273731</c:v>
                      </c:pt>
                      <c:pt idx="360">
                        <c:v>75.33803288097414</c:v>
                      </c:pt>
                      <c:pt idx="361">
                        <c:v>74.115373680067222</c:v>
                      </c:pt>
                      <c:pt idx="362">
                        <c:v>72.898884680563839</c:v>
                      </c:pt>
                      <c:pt idx="363">
                        <c:v>71.688687521360634</c:v>
                      </c:pt>
                      <c:pt idx="364">
                        <c:v>70.48490321217534</c:v>
                      </c:pt>
                      <c:pt idx="365">
                        <c:v>69.287652121446058</c:v>
                      </c:pt>
                      <c:pt idx="366">
                        <c:v>68.097053964294403</c:v>
                      </c:pt>
                      <c:pt idx="367">
                        <c:v>66.913227790554416</c:v>
                      </c:pt>
                      <c:pt idx="368">
                        <c:v>65.736291972867178</c:v>
                      </c:pt>
                      <c:pt idx="369">
                        <c:v>64.566364194844112</c:v>
                      </c:pt>
                      <c:pt idx="370">
                        <c:v>63.403561439298315</c:v>
                      </c:pt>
                      <c:pt idx="371">
                        <c:v>62.247999976546851</c:v>
                      </c:pt>
                      <c:pt idx="372">
                        <c:v>61.099795352783232</c:v>
                      </c:pt>
                      <c:pt idx="373">
                        <c:v>59.959062378523427</c:v>
                      </c:pt>
                      <c:pt idx="374">
                        <c:v>58.825915117124637</c:v>
                      </c:pt>
                      <c:pt idx="375">
                        <c:v>57.700466873379057</c:v>
                      </c:pt>
                      <c:pt idx="376">
                        <c:v>56.582830182183528</c:v>
                      </c:pt>
                      <c:pt idx="377">
                        <c:v>55.473116797286167</c:v>
                      </c:pt>
                      <c:pt idx="378">
                        <c:v>54.3714376801112</c:v>
                      </c:pt>
                      <c:pt idx="379">
                        <c:v>53.277902988662476</c:v>
                      </c:pt>
                      <c:pt idx="380">
                        <c:v>52.192622066508392</c:v>
                      </c:pt>
                      <c:pt idx="381">
                        <c:v>51.115703431847052</c:v>
                      </c:pt>
                      <c:pt idx="382">
                        <c:v>50.04725476665493</c:v>
                      </c:pt>
                      <c:pt idx="383">
                        <c:v>48.987382905918494</c:v>
                      </c:pt>
                      <c:pt idx="384">
                        <c:v>47.936193826951083</c:v>
                      </c:pt>
                      <c:pt idx="385">
                        <c:v>46.893792638794935</c:v>
                      </c:pt>
                      <c:pt idx="386">
                        <c:v>45.860283571710568</c:v>
                      </c:pt>
                      <c:pt idx="387">
                        <c:v>44.835769966753944</c:v>
                      </c:pt>
                      <c:pt idx="388">
                        <c:v>43.820354265442091</c:v>
                      </c:pt>
                      <c:pt idx="389">
                        <c:v>42.814137999509427</c:v>
                      </c:pt>
                      <c:pt idx="390">
                        <c:v>41.817221780754409</c:v>
                      </c:pt>
                      <c:pt idx="391">
                        <c:v>40.829705290978566</c:v>
                      </c:pt>
                      <c:pt idx="392">
                        <c:v>39.851687272018381</c:v>
                      </c:pt>
                      <c:pt idx="393">
                        <c:v>38.883265515871116</c:v>
                      </c:pt>
                      <c:pt idx="394">
                        <c:v>37.924536854915885</c:v>
                      </c:pt>
                      <c:pt idx="395">
                        <c:v>36.975597152230122</c:v>
                      </c:pt>
                      <c:pt idx="396">
                        <c:v>36.036541292003918</c:v>
                      </c:pt>
                      <c:pt idx="397">
                        <c:v>35.107463170050991</c:v>
                      </c:pt>
                      <c:pt idx="398">
                        <c:v>34.18845568441985</c:v>
                      </c:pt>
                      <c:pt idx="399">
                        <c:v>33.279610726103641</c:v>
                      </c:pt>
                      <c:pt idx="400">
                        <c:v>32.381019169851285</c:v>
                      </c:pt>
                      <c:pt idx="401">
                        <c:v>31.492770865079976</c:v>
                      </c:pt>
                      <c:pt idx="402">
                        <c:v>30.614954626890466</c:v>
                      </c:pt>
                      <c:pt idx="403">
                        <c:v>29.747658227185397</c:v>
                      </c:pt>
                      <c:pt idx="404">
                        <c:v>28.890968385892648</c:v>
                      </c:pt>
                      <c:pt idx="405">
                        <c:v>28.044970762292792</c:v>
                      </c:pt>
                      <c:pt idx="406">
                        <c:v>27.209749946453599</c:v>
                      </c:pt>
                      <c:pt idx="407">
                        <c:v>26.3853894507711</c:v>
                      </c:pt>
                      <c:pt idx="408">
                        <c:v>25.571971701618452</c:v>
                      </c:pt>
                      <c:pt idx="409">
                        <c:v>24.769578031103137</c:v>
                      </c:pt>
                      <c:pt idx="410">
                        <c:v>23.978288668934042</c:v>
                      </c:pt>
                      <c:pt idx="411">
                        <c:v>23.198182734398316</c:v>
                      </c:pt>
                      <c:pt idx="412">
                        <c:v>22.429338228449964</c:v>
                      </c:pt>
                      <c:pt idx="413">
                        <c:v>21.671832025909296</c:v>
                      </c:pt>
                      <c:pt idx="414">
                        <c:v>20.92573986777586</c:v>
                      </c:pt>
                      <c:pt idx="415">
                        <c:v>20.191136353654016</c:v>
                      </c:pt>
                      <c:pt idx="416">
                        <c:v>19.468094934293717</c:v>
                      </c:pt>
                      <c:pt idx="417">
                        <c:v>18.7566879042447</c:v>
                      </c:pt>
                      <c:pt idx="418">
                        <c:v>18.0569863946277</c:v>
                      </c:pt>
                      <c:pt idx="419">
                        <c:v>17.369060366021017</c:v>
                      </c:pt>
                      <c:pt idx="420">
                        <c:v>16.692978601464816</c:v>
                      </c:pt>
                      <c:pt idx="421">
                        <c:v>16.02880869958264</c:v>
                      </c:pt>
                      <c:pt idx="422">
                        <c:v>15.376617067821712</c:v>
                      </c:pt>
                      <c:pt idx="423">
                        <c:v>14.736468915812168</c:v>
                      </c:pt>
                      <c:pt idx="424">
                        <c:v>14.108428248846337</c:v>
                      </c:pt>
                      <c:pt idx="425">
                        <c:v>13.492557861478033</c:v>
                      </c:pt>
                      <c:pt idx="426">
                        <c:v>12.88891933124323</c:v>
                      </c:pt>
                      <c:pt idx="427">
                        <c:v>12.297573012502525</c:v>
                      </c:pt>
                      <c:pt idx="428">
                        <c:v>11.718578030405411</c:v>
                      </c:pt>
                      <c:pt idx="429">
                        <c:v>11.151992274978255</c:v>
                      </c:pt>
                      <c:pt idx="430">
                        <c:v>10.597872395334903</c:v>
                      </c:pt>
                      <c:pt idx="431">
                        <c:v>10.056273794012171</c:v>
                      </c:pt>
                      <c:pt idx="432">
                        <c:v>9.5272506214292179</c:v>
                      </c:pt>
                      <c:pt idx="433">
                        <c:v>9.0108557704731567</c:v>
                      </c:pt>
                      <c:pt idx="434">
                        <c:v>8.5071408712091596</c:v>
                      </c:pt>
                      <c:pt idx="435">
                        <c:v>8.0161562857180542</c:v>
                      </c:pt>
                      <c:pt idx="436">
                        <c:v>7.5379511030596973</c:v>
                      </c:pt>
                      <c:pt idx="437">
                        <c:v>7.0725731343644611</c:v>
                      </c:pt>
                      <c:pt idx="438">
                        <c:v>6.6200689080519339</c:v>
                      </c:pt>
                      <c:pt idx="439">
                        <c:v>6.1804836651781443</c:v>
                      </c:pt>
                      <c:pt idx="440">
                        <c:v>5.7538613549117485</c:v>
                      </c:pt>
                      <c:pt idx="441">
                        <c:v>5.3402446301386703</c:v>
                      </c:pt>
                      <c:pt idx="442">
                        <c:v>4.9396748431974231</c:v>
                      </c:pt>
                      <c:pt idx="443">
                        <c:v>4.552192041743325</c:v>
                      </c:pt>
                      <c:pt idx="444">
                        <c:v>4.1778349647442212</c:v>
                      </c:pt>
                      <c:pt idx="445">
                        <c:v>3.8166410386064342</c:v>
                      </c:pt>
                      <c:pt idx="446">
                        <c:v>3.4686463734321649</c:v>
                      </c:pt>
                      <c:pt idx="447">
                        <c:v>3.1338857594085994</c:v>
                      </c:pt>
                      <c:pt idx="448">
                        <c:v>2.8123926633285521</c:v>
                      </c:pt>
                      <c:pt idx="449">
                        <c:v>2.5041992252445198</c:v>
                      </c:pt>
                      <c:pt idx="450">
                        <c:v>2.2093362552539304</c:v>
                      </c:pt>
                      <c:pt idx="451">
                        <c:v>1.9278332304186563</c:v>
                      </c:pt>
                      <c:pt idx="452">
                        <c:v>1.6597182918172564</c:v>
                      </c:pt>
                      <c:pt idx="453">
                        <c:v>1.4050182417306871</c:v>
                      </c:pt>
                      <c:pt idx="454">
                        <c:v>1.163758540962391</c:v>
                      </c:pt>
                      <c:pt idx="455">
                        <c:v>0.93596330629191016</c:v>
                      </c:pt>
                      <c:pt idx="456">
                        <c:v>0.72165530806353217</c:v>
                      </c:pt>
                      <c:pt idx="457">
                        <c:v>0.52085596790911382</c:v>
                      </c:pt>
                      <c:pt idx="458">
                        <c:v>0.33358535660593702</c:v>
                      </c:pt>
                      <c:pt idx="459">
                        <c:v>0.15986219206970986</c:v>
                      </c:pt>
                      <c:pt idx="460">
                        <c:v>-2.9616251740094413E-4</c:v>
                      </c:pt>
                      <c:pt idx="461">
                        <c:v>-0.14687370044259751</c:v>
                      </c:pt>
                      <c:pt idx="462">
                        <c:v>-0.27985577306375831</c:v>
                      </c:pt>
                      <c:pt idx="463">
                        <c:v>-0.39922909127372463</c:v>
                      </c:pt>
                      <c:pt idx="464">
                        <c:v>-0.50498172682949871</c:v>
                      </c:pt>
                      <c:pt idx="465">
                        <c:v>-0.59710311354515966</c:v>
                      </c:pt>
                      <c:pt idx="466">
                        <c:v>-0.67558404834804264</c:v>
                      </c:pt>
                      <c:pt idx="467">
                        <c:v>-0.74041669219943174</c:v>
                      </c:pt>
                      <c:pt idx="468">
                        <c:v>-0.79159457087843066</c:v>
                      </c:pt>
                      <c:pt idx="469">
                        <c:v>-0.82911257562915353</c:v>
                      </c:pt>
                      <c:pt idx="470">
                        <c:v>-0.85296696367163349</c:v>
                      </c:pt>
                      <c:pt idx="471">
                        <c:v>-0.86315535857639247</c:v>
                      </c:pt>
                      <c:pt idx="472">
                        <c:v>-0.8596767505017624</c:v>
                      </c:pt>
                      <c:pt idx="473">
                        <c:v>-0.84253149629498125</c:v>
                      </c:pt>
                      <c:pt idx="474">
                        <c:v>-0.81172131945658066</c:v>
                      </c:pt>
                      <c:pt idx="475">
                        <c:v>-0.76724930996780927</c:v>
                      </c:pt>
                      <c:pt idx="476">
                        <c:v>-0.70911992398188772</c:v>
                      </c:pt>
                      <c:pt idx="477">
                        <c:v>-0.6373389833784131</c:v>
                      </c:pt>
                      <c:pt idx="478">
                        <c:v>-0.55191367518096968</c:v>
                      </c:pt>
                      <c:pt idx="479">
                        <c:v>-0.45285255083845755</c:v>
                      </c:pt>
                      <c:pt idx="480">
                        <c:v>-0.34016552536999711</c:v>
                      </c:pt>
                      <c:pt idx="481">
                        <c:v>-0.21386387637366511</c:v>
                      </c:pt>
                      <c:pt idx="482">
                        <c:v>-7.3960242898436945E-2</c:v>
                      </c:pt>
                      <c:pt idx="483">
                        <c:v>7.9531375819698269E-2</c:v>
                      </c:pt>
                      <c:pt idx="484">
                        <c:v>0.2465956217573364</c:v>
                      </c:pt>
                      <c:pt idx="485">
                        <c:v>0.42721577963996538</c:v>
                      </c:pt>
                      <c:pt idx="486">
                        <c:v>0.62137377861287746</c:v>
                      </c:pt>
                      <c:pt idx="487">
                        <c:v>0.8290501940486763</c:v>
                      </c:pt>
                      <c:pt idx="488">
                        <c:v>1.0502242494896166</c:v>
                      </c:pt>
                      <c:pt idx="489">
                        <c:v>1.284873818725174</c:v>
                      </c:pt>
                      <c:pt idx="490">
                        <c:v>1.5329754280046757</c:v>
                      </c:pt>
                      <c:pt idx="491">
                        <c:v>1.7945042583846202</c:v>
                      </c:pt>
                      <c:pt idx="492">
                        <c:v>2.0694341482105756</c:v>
                      </c:pt>
                      <c:pt idx="493">
                        <c:v>2.3577375957335391</c:v>
                      </c:pt>
                      <c:pt idx="494">
                        <c:v>2.659385761859653</c:v>
                      </c:pt>
                      <c:pt idx="495">
                        <c:v>2.9743484730342686</c:v>
                      </c:pt>
                      <c:pt idx="496">
                        <c:v>3.3025942242595931</c:v>
                      </c:pt>
                      <c:pt idx="497">
                        <c:v>3.6440901822447529</c:v>
                      </c:pt>
                      <c:pt idx="498">
                        <c:v>3.9988021886892682</c:v>
                      </c:pt>
                      <c:pt idx="499">
                        <c:v>4.3666947636988027</c:v>
                      </c:pt>
                      <c:pt idx="500">
                        <c:v>4.7477311093331025</c:v>
                      </c:pt>
                      <c:pt idx="501">
                        <c:v>5.1418731132859534</c:v>
                      </c:pt>
                      <c:pt idx="502">
                        <c:v>5.5490813526961347</c:v>
                      </c:pt>
                      <c:pt idx="503">
                        <c:v>5.9693150980898508</c:v>
                      </c:pt>
                      <c:pt idx="504">
                        <c:v>6.4025323174533639</c:v>
                      </c:pt>
                      <c:pt idx="505">
                        <c:v>6.8486896804365642</c:v>
                      </c:pt>
                      <c:pt idx="506">
                        <c:v>7.3077425626856893</c:v>
                      </c:pt>
                      <c:pt idx="507">
                        <c:v>7.7796450503059305</c:v>
                      </c:pt>
                      <c:pt idx="508">
                        <c:v>8.2643499444523343</c:v>
                      </c:pt>
                      <c:pt idx="509">
                        <c:v>8.7618087660503363</c:v>
                      </c:pt>
                      <c:pt idx="510">
                        <c:v>9.2719717606430123</c:v>
                      </c:pt>
                      <c:pt idx="511">
                        <c:v>9.7947879033668528</c:v>
                      </c:pt>
                      <c:pt idx="512">
                        <c:v>10.330204904053971</c:v>
                      </c:pt>
                      <c:pt idx="513">
                        <c:v>10.878169212461287</c:v>
                      </c:pt>
                      <c:pt idx="514">
                        <c:v>11.438626023625361</c:v>
                      </c:pt>
                      <c:pt idx="515">
                        <c:v>12.011519283342921</c:v>
                      </c:pt>
                      <c:pt idx="516">
                        <c:v>12.596791693776183</c:v>
                      </c:pt>
                      <c:pt idx="517">
                        <c:v>13.194384719182537</c:v>
                      </c:pt>
                      <c:pt idx="518">
                        <c:v>13.80423859176841</c:v>
                      </c:pt>
                      <c:pt idx="519">
                        <c:v>14.426292317665386</c:v>
                      </c:pt>
                      <c:pt idx="520">
                        <c:v>15.060483683030071</c:v>
                      </c:pt>
                      <c:pt idx="521">
                        <c:v>15.706749260265241</c:v>
                      </c:pt>
                      <c:pt idx="522">
                        <c:v>16.365024414362509</c:v>
                      </c:pt>
                      <c:pt idx="523">
                        <c:v>17.035243309365924</c:v>
                      </c:pt>
                      <c:pt idx="524">
                        <c:v>17.717338914955135</c:v>
                      </c:pt>
                      <c:pt idx="525">
                        <c:v>18.411243013148919</c:v>
                      </c:pt>
                      <c:pt idx="526">
                        <c:v>19.116886205126505</c:v>
                      </c:pt>
                      <c:pt idx="527">
                        <c:v>19.834197918167504</c:v>
                      </c:pt>
                      <c:pt idx="528">
                        <c:v>20.563106412709317</c:v>
                      </c:pt>
                      <c:pt idx="529">
                        <c:v>21.303538789520601</c:v>
                      </c:pt>
                      <c:pt idx="530">
                        <c:v>22.055420996991515</c:v>
                      </c:pt>
                      <c:pt idx="531">
                        <c:v>22.818677838538719</c:v>
                      </c:pt>
                      <c:pt idx="532">
                        <c:v>23.593232980125109</c:v>
                      </c:pt>
                      <c:pt idx="533">
                        <c:v>24.379008957892552</c:v>
                      </c:pt>
                      <c:pt idx="534">
                        <c:v>25.175927185909103</c:v>
                      </c:pt>
                      <c:pt idx="535">
                        <c:v>25.983907964026784</c:v>
                      </c:pt>
                      <c:pt idx="536">
                        <c:v>26.802870485852125</c:v>
                      </c:pt>
                      <c:pt idx="537">
                        <c:v>27.632732846825974</c:v>
                      </c:pt>
                      <c:pt idx="538">
                        <c:v>28.473412052414872</c:v>
                      </c:pt>
                      <c:pt idx="539">
                        <c:v>29.32482402640953</c:v>
                      </c:pt>
                      <c:pt idx="540">
                        <c:v>30.186883619333074</c:v>
                      </c:pt>
                      <c:pt idx="541">
                        <c:v>31.059504616955252</c:v>
                      </c:pt>
                      <c:pt idx="542">
                        <c:v>31.942599748914475</c:v>
                      </c:pt>
                      <c:pt idx="543">
                        <c:v>32.836080697444274</c:v>
                      </c:pt>
                      <c:pt idx="544">
                        <c:v>33.73985810620529</c:v>
                      </c:pt>
                      <c:pt idx="545">
                        <c:v>34.653841589220505</c:v>
                      </c:pt>
                      <c:pt idx="546">
                        <c:v>35.577939739914299</c:v>
                      </c:pt>
                      <c:pt idx="547">
                        <c:v>36.512060140252501</c:v>
                      </c:pt>
                      <c:pt idx="548">
                        <c:v>37.456109369984432</c:v>
                      </c:pt>
                      <c:pt idx="549">
                        <c:v>38.409993015984568</c:v>
                      </c:pt>
                      <c:pt idx="550">
                        <c:v>39.373615681694204</c:v>
                      </c:pt>
                      <c:pt idx="551">
                        <c:v>40.346880996660687</c:v>
                      </c:pt>
                      <c:pt idx="552">
                        <c:v>41.329691626174409</c:v>
                      </c:pt>
                      <c:pt idx="553">
                        <c:v>42.321949281002389</c:v>
                      </c:pt>
                      <c:pt idx="554">
                        <c:v>43.32355472721683</c:v>
                      </c:pt>
                      <c:pt idx="555">
                        <c:v>44.334407796118697</c:v>
                      </c:pt>
                      <c:pt idx="556">
                        <c:v>45.354407394254423</c:v>
                      </c:pt>
                      <c:pt idx="557">
                        <c:v>46.383451513525102</c:v>
                      </c:pt>
                      <c:pt idx="558">
                        <c:v>47.42143724138721</c:v>
                      </c:pt>
                      <c:pt idx="559">
                        <c:v>48.468260771143818</c:v>
                      </c:pt>
                      <c:pt idx="560">
                        <c:v>49.523817412325243</c:v>
                      </c:pt>
                      <c:pt idx="561">
                        <c:v>50.588001601158041</c:v>
                      </c:pt>
                      <c:pt idx="562">
                        <c:v>51.660706911120897</c:v>
                      </c:pt>
                      <c:pt idx="563">
                        <c:v>52.741826063587638</c:v>
                      </c:pt>
                      <c:pt idx="564">
                        <c:v>53.831250938555016</c:v>
                      </c:pt>
                      <c:pt idx="565">
                        <c:v>54.928872585454343</c:v>
                      </c:pt>
                      <c:pt idx="566">
                        <c:v>56.034581234046314</c:v>
                      </c:pt>
                      <c:pt idx="567">
                        <c:v>57.14826630539855</c:v>
                      </c:pt>
                      <c:pt idx="568">
                        <c:v>58.269816422942966</c:v>
                      </c:pt>
                      <c:pt idx="569">
                        <c:v>59.399119423613428</c:v>
                      </c:pt>
                      <c:pt idx="570">
                        <c:v>60.536062369061725</c:v>
                      </c:pt>
                      <c:pt idx="571">
                        <c:v>61.680531556951735</c:v>
                      </c:pt>
                      <c:pt idx="572">
                        <c:v>62.832412532329414</c:v>
                      </c:pt>
                      <c:pt idx="573">
                        <c:v>63.991590099068134</c:v>
                      </c:pt>
                      <c:pt idx="574">
                        <c:v>65.157948331388027</c:v>
                      </c:pt>
                      <c:pt idx="575">
                        <c:v>66.331370585448781</c:v>
                      </c:pt>
                      <c:pt idx="576">
                        <c:v>67.511739511013872</c:v>
                      </c:pt>
                      <c:pt idx="577">
                        <c:v>68.698937063185326</c:v>
                      </c:pt>
                      <c:pt idx="578">
                        <c:v>69.892844514208292</c:v>
                      </c:pt>
                      <c:pt idx="579">
                        <c:v>71.093342465343397</c:v>
                      </c:pt>
                      <c:pt idx="580">
                        <c:v>72.300310858806995</c:v>
                      </c:pt>
                      <c:pt idx="581">
                        <c:v>73.513628989776507</c:v>
                      </c:pt>
                      <c:pt idx="582">
                        <c:v>74.733175518461067</c:v>
                      </c:pt>
                      <c:pt idx="583">
                        <c:v>75.958828482234821</c:v>
                      </c:pt>
                      <c:pt idx="584">
                        <c:v>77.190465307833847</c:v>
                      </c:pt>
                      <c:pt idx="585">
                        <c:v>78.427962823612972</c:v>
                      </c:pt>
                      <c:pt idx="586">
                        <c:v>79.671197271862951</c:v>
                      </c:pt>
                      <c:pt idx="587">
                        <c:v>80.920044321185713</c:v>
                      </c:pt>
                      <c:pt idx="588">
                        <c:v>82.174379078928183</c:v>
                      </c:pt>
                      <c:pt idx="589">
                        <c:v>83.434076103670904</c:v>
                      </c:pt>
                      <c:pt idx="590">
                        <c:v>84.699009417772174</c:v>
                      </c:pt>
                      <c:pt idx="591">
                        <c:v>85.969052519965558</c:v>
                      </c:pt>
                      <c:pt idx="592">
                        <c:v>87.244078398010231</c:v>
                      </c:pt>
                      <c:pt idx="593">
                        <c:v>88.523959541392003</c:v>
                      </c:pt>
                      <c:pt idx="594">
                        <c:v>89.808567954074164</c:v>
                      </c:pt>
                      <c:pt idx="595">
                        <c:v>91.097775167296788</c:v>
                      </c:pt>
                      <c:pt idx="596">
                        <c:v>92.391452252423989</c:v>
                      </c:pt>
                      <c:pt idx="597">
                        <c:v>93.68946983383637</c:v>
                      </c:pt>
                      <c:pt idx="598">
                        <c:v>94.991698101868565</c:v>
                      </c:pt>
                      <c:pt idx="599">
                        <c:v>96.29800682578977</c:v>
                      </c:pt>
                      <c:pt idx="600">
                        <c:v>97.608265366827453</c:v>
                      </c:pt>
                      <c:pt idx="601">
                        <c:v>98.922342691230241</c:v>
                      </c:pt>
                      <c:pt idx="602">
                        <c:v>100.24010738337188</c:v>
                      </c:pt>
                      <c:pt idx="603">
                        <c:v>101.56142765889244</c:v>
                      </c:pt>
                      <c:pt idx="604">
                        <c:v>102.88617137787625</c:v>
                      </c:pt>
                      <c:pt idx="605">
                        <c:v>104.21420605806661</c:v>
                      </c:pt>
                      <c:pt idx="606">
                        <c:v>105.54539888811314</c:v>
                      </c:pt>
                      <c:pt idx="607">
                        <c:v>106.87961674085339</c:v>
                      </c:pt>
                      <c:pt idx="608">
                        <c:v>108.21672618662474</c:v>
                      </c:pt>
                      <c:pt idx="609">
                        <c:v>109.55659350660811</c:v>
                      </c:pt>
                      <c:pt idx="610">
                        <c:v>110.89908470619901</c:v>
                      </c:pt>
                      <c:pt idx="611">
                        <c:v>112.24406552840739</c:v>
                      </c:pt>
                      <c:pt idx="612">
                        <c:v>113.59140146728279</c:v>
                      </c:pt>
                      <c:pt idx="613">
                        <c:v>114.9409577813652</c:v>
                      </c:pt>
                      <c:pt idx="614">
                        <c:v>116.29259950715901</c:v>
                      </c:pt>
                      <c:pt idx="615">
                        <c:v>117.64619147262907</c:v>
                      </c:pt>
                      <c:pt idx="616">
                        <c:v>119.00159831071775</c:v>
                      </c:pt>
                      <c:pt idx="617">
                        <c:v>120.35868447288193</c:v>
                      </c:pt>
                      <c:pt idx="618">
                        <c:v>121.7173142426474</c:v>
                      </c:pt>
                      <c:pt idx="619">
                        <c:v>123.07735174918059</c:v>
                      </c:pt>
                      <c:pt idx="620">
                        <c:v>124.43866098087494</c:v>
                      </c:pt>
                      <c:pt idx="621">
                        <c:v>125.80110579895309</c:v>
                      </c:pt>
                      <c:pt idx="622">
                        <c:v>127.16454995107958</c:v>
                      </c:pt>
                      <c:pt idx="623">
                        <c:v>128.52885708498667</c:v>
                      </c:pt>
                      <c:pt idx="624">
                        <c:v>129.8938907621087</c:v>
                      </c:pt>
                      <c:pt idx="625">
                        <c:v>131.25951447122682</c:v>
                      </c:pt>
                      <c:pt idx="626">
                        <c:v>132.62559164211913</c:v>
                      </c:pt>
                      <c:pt idx="627">
                        <c:v>133.99198565921813</c:v>
                      </c:pt>
                      <c:pt idx="628">
                        <c:v>135.35855987527199</c:v>
                      </c:pt>
                      <c:pt idx="629">
                        <c:v>136.72517762500868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D73-409E-991B-6A97C0716013}"/>
                  </c:ext>
                </c:extLst>
              </c15:ser>
            </c15:filteredLineSeries>
          </c:ext>
        </c:extLst>
      </c:lineChart>
      <c:catAx>
        <c:axId val="2064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20"/>
        <c:crosses val="autoZero"/>
        <c:auto val="1"/>
        <c:lblAlgn val="ctr"/>
        <c:lblOffset val="100"/>
        <c:noMultiLvlLbl val="0"/>
      </c:catAx>
      <c:valAx>
        <c:axId val="337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Лб5!$B$18:$B$647</c:f>
              <c:numCache>
                <c:formatCode>General</c:formatCode>
                <c:ptCount val="63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</c:numCache>
            </c:numRef>
          </c:cat>
          <c:val>
            <c:numRef>
              <c:f>Лб5!$N$18:$N$647</c:f>
              <c:numCache>
                <c:formatCode>General</c:formatCode>
                <c:ptCount val="630"/>
                <c:pt idx="0">
                  <c:v>273.27155643302751</c:v>
                </c:pt>
                <c:pt idx="1">
                  <c:v>273.27141257983561</c:v>
                </c:pt>
                <c:pt idx="2">
                  <c:v>273.2712687266818</c:v>
                </c:pt>
                <c:pt idx="3">
                  <c:v>273.27112487356612</c:v>
                </c:pt>
                <c:pt idx="4">
                  <c:v>273.2709810204887</c:v>
                </c:pt>
                <c:pt idx="5">
                  <c:v>273.27083716744943</c:v>
                </c:pt>
                <c:pt idx="6">
                  <c:v>273.27069331444824</c:v>
                </c:pt>
                <c:pt idx="7">
                  <c:v>273.27054946148536</c:v>
                </c:pt>
                <c:pt idx="8">
                  <c:v>273.27040560856057</c:v>
                </c:pt>
                <c:pt idx="9">
                  <c:v>273.2702617556738</c:v>
                </c:pt>
                <c:pt idx="10">
                  <c:v>273.27011790282529</c:v>
                </c:pt>
                <c:pt idx="11">
                  <c:v>273.26997405001504</c:v>
                </c:pt>
                <c:pt idx="12">
                  <c:v>273.26983019724275</c:v>
                </c:pt>
                <c:pt idx="13">
                  <c:v>273.26968634450878</c:v>
                </c:pt>
                <c:pt idx="14">
                  <c:v>273.2695424918129</c:v>
                </c:pt>
                <c:pt idx="15">
                  <c:v>273.2693986391551</c:v>
                </c:pt>
                <c:pt idx="16">
                  <c:v>273.26925478653556</c:v>
                </c:pt>
                <c:pt idx="17">
                  <c:v>273.26911093395421</c:v>
                </c:pt>
                <c:pt idx="18">
                  <c:v>273.26896708141095</c:v>
                </c:pt>
                <c:pt idx="19">
                  <c:v>273.26882322890589</c:v>
                </c:pt>
                <c:pt idx="20">
                  <c:v>273.26867937643897</c:v>
                </c:pt>
                <c:pt idx="21">
                  <c:v>273.26853552401019</c:v>
                </c:pt>
                <c:pt idx="22">
                  <c:v>273.26839167161961</c:v>
                </c:pt>
                <c:pt idx="23">
                  <c:v>273.26824781926712</c:v>
                </c:pt>
                <c:pt idx="24">
                  <c:v>273.26810396695288</c:v>
                </c:pt>
                <c:pt idx="25">
                  <c:v>273.26796011467667</c:v>
                </c:pt>
                <c:pt idx="26">
                  <c:v>273.26781626243871</c:v>
                </c:pt>
                <c:pt idx="27">
                  <c:v>273.26767241023896</c:v>
                </c:pt>
                <c:pt idx="28">
                  <c:v>273.26752855807723</c:v>
                </c:pt>
                <c:pt idx="29">
                  <c:v>273.26738470595382</c:v>
                </c:pt>
                <c:pt idx="30">
                  <c:v>273.26724085386849</c:v>
                </c:pt>
                <c:pt idx="31">
                  <c:v>273.26709700182118</c:v>
                </c:pt>
                <c:pt idx="32">
                  <c:v>273.26695314981225</c:v>
                </c:pt>
                <c:pt idx="33">
                  <c:v>273.26680929784135</c:v>
                </c:pt>
                <c:pt idx="34">
                  <c:v>273.26666544590859</c:v>
                </c:pt>
                <c:pt idx="35">
                  <c:v>273.26652159401408</c:v>
                </c:pt>
                <c:pt idx="36">
                  <c:v>273.26637774215772</c:v>
                </c:pt>
                <c:pt idx="37">
                  <c:v>273.26623389033949</c:v>
                </c:pt>
                <c:pt idx="38">
                  <c:v>273.26609003855941</c:v>
                </c:pt>
                <c:pt idx="39">
                  <c:v>273.26594618681753</c:v>
                </c:pt>
                <c:pt idx="40">
                  <c:v>273.26580233511373</c:v>
                </c:pt>
                <c:pt idx="41">
                  <c:v>273.26565848344814</c:v>
                </c:pt>
                <c:pt idx="42">
                  <c:v>273.26551463182074</c:v>
                </c:pt>
                <c:pt idx="43">
                  <c:v>273.26537078023142</c:v>
                </c:pt>
                <c:pt idx="44">
                  <c:v>273.26522692868025</c:v>
                </c:pt>
                <c:pt idx="45">
                  <c:v>273.26508307716728</c:v>
                </c:pt>
                <c:pt idx="46">
                  <c:v>273.2649392256925</c:v>
                </c:pt>
                <c:pt idx="47">
                  <c:v>273.26479537425587</c:v>
                </c:pt>
                <c:pt idx="48">
                  <c:v>273.26465152285732</c:v>
                </c:pt>
                <c:pt idx="49">
                  <c:v>273.26450767149709</c:v>
                </c:pt>
                <c:pt idx="50">
                  <c:v>273.26436382017494</c:v>
                </c:pt>
                <c:pt idx="51">
                  <c:v>273.26421996889081</c:v>
                </c:pt>
                <c:pt idx="52">
                  <c:v>273.26407611764495</c:v>
                </c:pt>
                <c:pt idx="53">
                  <c:v>273.26393226643734</c:v>
                </c:pt>
                <c:pt idx="54">
                  <c:v>273.2637884152677</c:v>
                </c:pt>
                <c:pt idx="55">
                  <c:v>273.26364456413631</c:v>
                </c:pt>
                <c:pt idx="56">
                  <c:v>273.26350071304313</c:v>
                </c:pt>
                <c:pt idx="57">
                  <c:v>273.26335686198797</c:v>
                </c:pt>
                <c:pt idx="58">
                  <c:v>273.26321301097113</c:v>
                </c:pt>
                <c:pt idx="59">
                  <c:v>273.26306915999243</c:v>
                </c:pt>
                <c:pt idx="60">
                  <c:v>273.26292530905175</c:v>
                </c:pt>
                <c:pt idx="61">
                  <c:v>273.26278145814939</c:v>
                </c:pt>
                <c:pt idx="62">
                  <c:v>273.26263760728506</c:v>
                </c:pt>
                <c:pt idx="63">
                  <c:v>273.26249375645898</c:v>
                </c:pt>
                <c:pt idx="64">
                  <c:v>273.26234990567099</c:v>
                </c:pt>
                <c:pt idx="65">
                  <c:v>273.26220605492125</c:v>
                </c:pt>
                <c:pt idx="66">
                  <c:v>273.26206220420954</c:v>
                </c:pt>
                <c:pt idx="67">
                  <c:v>273.26191835353609</c:v>
                </c:pt>
                <c:pt idx="68">
                  <c:v>273.26177450290078</c:v>
                </c:pt>
                <c:pt idx="69">
                  <c:v>273.26163065230355</c:v>
                </c:pt>
                <c:pt idx="70">
                  <c:v>273.26148680174452</c:v>
                </c:pt>
                <c:pt idx="71">
                  <c:v>273.26134295122375</c:v>
                </c:pt>
                <c:pt idx="72">
                  <c:v>273.26119910074101</c:v>
                </c:pt>
                <c:pt idx="73">
                  <c:v>273.26105525029647</c:v>
                </c:pt>
                <c:pt idx="74">
                  <c:v>273.26091139989006</c:v>
                </c:pt>
                <c:pt idx="75">
                  <c:v>273.26076754952192</c:v>
                </c:pt>
                <c:pt idx="76">
                  <c:v>273.2606236991918</c:v>
                </c:pt>
                <c:pt idx="77">
                  <c:v>273.26047984889988</c:v>
                </c:pt>
                <c:pt idx="78">
                  <c:v>273.26033599864616</c:v>
                </c:pt>
                <c:pt idx="79">
                  <c:v>273.26019214843063</c:v>
                </c:pt>
                <c:pt idx="80">
                  <c:v>273.2600482982532</c:v>
                </c:pt>
                <c:pt idx="81">
                  <c:v>273.2599044481139</c:v>
                </c:pt>
                <c:pt idx="82">
                  <c:v>273.2597605980128</c:v>
                </c:pt>
                <c:pt idx="83">
                  <c:v>273.25961674794979</c:v>
                </c:pt>
                <c:pt idx="84">
                  <c:v>273.25947289792509</c:v>
                </c:pt>
                <c:pt idx="85">
                  <c:v>273.25932904793842</c:v>
                </c:pt>
                <c:pt idx="86">
                  <c:v>273.25918519798995</c:v>
                </c:pt>
                <c:pt idx="87">
                  <c:v>273.25904134807956</c:v>
                </c:pt>
                <c:pt idx="88">
                  <c:v>273.25889749820743</c:v>
                </c:pt>
                <c:pt idx="89">
                  <c:v>273.25875364837339</c:v>
                </c:pt>
                <c:pt idx="90">
                  <c:v>273.2586097985776</c:v>
                </c:pt>
                <c:pt idx="91">
                  <c:v>273.25846594881995</c:v>
                </c:pt>
                <c:pt idx="92">
                  <c:v>273.25832209910033</c:v>
                </c:pt>
                <c:pt idx="93">
                  <c:v>273.25817824941896</c:v>
                </c:pt>
                <c:pt idx="94">
                  <c:v>273.2580343997758</c:v>
                </c:pt>
                <c:pt idx="95">
                  <c:v>273.25789055017077</c:v>
                </c:pt>
                <c:pt idx="96">
                  <c:v>273.25774670060383</c:v>
                </c:pt>
                <c:pt idx="97">
                  <c:v>273.25760285107509</c:v>
                </c:pt>
                <c:pt idx="98">
                  <c:v>273.25745900158455</c:v>
                </c:pt>
                <c:pt idx="99">
                  <c:v>273.25731515213209</c:v>
                </c:pt>
                <c:pt idx="100">
                  <c:v>273.25717130271784</c:v>
                </c:pt>
                <c:pt idx="101">
                  <c:v>273.25702745334178</c:v>
                </c:pt>
                <c:pt idx="102">
                  <c:v>273.25688360400369</c:v>
                </c:pt>
                <c:pt idx="103">
                  <c:v>273.25673975470397</c:v>
                </c:pt>
                <c:pt idx="104">
                  <c:v>273.25659590544234</c:v>
                </c:pt>
                <c:pt idx="105">
                  <c:v>273.25645205621885</c:v>
                </c:pt>
                <c:pt idx="106">
                  <c:v>273.25630820703356</c:v>
                </c:pt>
                <c:pt idx="107">
                  <c:v>273.25616435788641</c:v>
                </c:pt>
                <c:pt idx="108">
                  <c:v>273.25602050877745</c:v>
                </c:pt>
                <c:pt idx="109">
                  <c:v>273.25587665970653</c:v>
                </c:pt>
                <c:pt idx="110">
                  <c:v>273.25573281067392</c:v>
                </c:pt>
                <c:pt idx="111">
                  <c:v>273.25558896167939</c:v>
                </c:pt>
                <c:pt idx="112">
                  <c:v>273.25544511272301</c:v>
                </c:pt>
                <c:pt idx="113">
                  <c:v>273.25530126380482</c:v>
                </c:pt>
                <c:pt idx="114">
                  <c:v>273.25515741492478</c:v>
                </c:pt>
                <c:pt idx="115">
                  <c:v>273.25501356608282</c:v>
                </c:pt>
                <c:pt idx="116">
                  <c:v>273.25486971727912</c:v>
                </c:pt>
                <c:pt idx="117">
                  <c:v>273.25472586851356</c:v>
                </c:pt>
                <c:pt idx="118">
                  <c:v>273.25458201978608</c:v>
                </c:pt>
                <c:pt idx="119">
                  <c:v>273.25443817109687</c:v>
                </c:pt>
                <c:pt idx="120">
                  <c:v>273.25429432244579</c:v>
                </c:pt>
                <c:pt idx="121">
                  <c:v>273.25415047383285</c:v>
                </c:pt>
                <c:pt idx="122">
                  <c:v>273.25400662525806</c:v>
                </c:pt>
                <c:pt idx="123">
                  <c:v>273.25386277672141</c:v>
                </c:pt>
                <c:pt idx="124">
                  <c:v>273.25371892822301</c:v>
                </c:pt>
                <c:pt idx="125">
                  <c:v>273.2535750797627</c:v>
                </c:pt>
                <c:pt idx="126">
                  <c:v>273.25343123134053</c:v>
                </c:pt>
                <c:pt idx="127">
                  <c:v>273.25328738295656</c:v>
                </c:pt>
                <c:pt idx="128">
                  <c:v>273.25314353461067</c:v>
                </c:pt>
                <c:pt idx="129">
                  <c:v>273.25299968630304</c:v>
                </c:pt>
                <c:pt idx="130">
                  <c:v>273.25285583803355</c:v>
                </c:pt>
                <c:pt idx="131">
                  <c:v>273.25271198980215</c:v>
                </c:pt>
                <c:pt idx="132">
                  <c:v>273.25256814160895</c:v>
                </c:pt>
                <c:pt idx="133">
                  <c:v>273.25242429345394</c:v>
                </c:pt>
                <c:pt idx="134">
                  <c:v>273.25228044533702</c:v>
                </c:pt>
                <c:pt idx="135">
                  <c:v>273.2521365972583</c:v>
                </c:pt>
                <c:pt idx="136">
                  <c:v>273.25199274921778</c:v>
                </c:pt>
                <c:pt idx="137">
                  <c:v>273.25184890121534</c:v>
                </c:pt>
                <c:pt idx="138">
                  <c:v>273.2517050532511</c:v>
                </c:pt>
                <c:pt idx="139">
                  <c:v>273.251561205325</c:v>
                </c:pt>
                <c:pt idx="140">
                  <c:v>273.25141735743711</c:v>
                </c:pt>
                <c:pt idx="141">
                  <c:v>273.25127350958724</c:v>
                </c:pt>
                <c:pt idx="142">
                  <c:v>273.25112966177568</c:v>
                </c:pt>
                <c:pt idx="143">
                  <c:v>273.25098581400221</c:v>
                </c:pt>
                <c:pt idx="144">
                  <c:v>273.25084196626688</c:v>
                </c:pt>
                <c:pt idx="145">
                  <c:v>273.25069811856974</c:v>
                </c:pt>
                <c:pt idx="146">
                  <c:v>273.25055427091075</c:v>
                </c:pt>
                <c:pt idx="147">
                  <c:v>273.25041042328991</c:v>
                </c:pt>
                <c:pt idx="148">
                  <c:v>273.25026657570731</c:v>
                </c:pt>
                <c:pt idx="149">
                  <c:v>273.25012272816275</c:v>
                </c:pt>
                <c:pt idx="150">
                  <c:v>273.24997888065644</c:v>
                </c:pt>
                <c:pt idx="151">
                  <c:v>273.24983503318816</c:v>
                </c:pt>
                <c:pt idx="152">
                  <c:v>273.24969118575819</c:v>
                </c:pt>
                <c:pt idx="153">
                  <c:v>273.24954733836631</c:v>
                </c:pt>
                <c:pt idx="154">
                  <c:v>273.24940349101263</c:v>
                </c:pt>
                <c:pt idx="155">
                  <c:v>273.24925964369703</c:v>
                </c:pt>
                <c:pt idx="156">
                  <c:v>273.24911579641969</c:v>
                </c:pt>
                <c:pt idx="157">
                  <c:v>273.24897194918037</c:v>
                </c:pt>
                <c:pt idx="158">
                  <c:v>273.24882810197931</c:v>
                </c:pt>
                <c:pt idx="159">
                  <c:v>273.24868425481645</c:v>
                </c:pt>
                <c:pt idx="160">
                  <c:v>273.24854040769162</c:v>
                </c:pt>
                <c:pt idx="161">
                  <c:v>273.24839656060499</c:v>
                </c:pt>
                <c:pt idx="162">
                  <c:v>273.24825271355655</c:v>
                </c:pt>
                <c:pt idx="163">
                  <c:v>273.2481088665462</c:v>
                </c:pt>
                <c:pt idx="164">
                  <c:v>273.24796501957411</c:v>
                </c:pt>
                <c:pt idx="165">
                  <c:v>273.24782117264016</c:v>
                </c:pt>
                <c:pt idx="166">
                  <c:v>273.24767732574435</c:v>
                </c:pt>
                <c:pt idx="167">
                  <c:v>273.24753347888662</c:v>
                </c:pt>
                <c:pt idx="168">
                  <c:v>273.24738963206721</c:v>
                </c:pt>
                <c:pt idx="169">
                  <c:v>273.24724578528583</c:v>
                </c:pt>
                <c:pt idx="170">
                  <c:v>273.24710193854258</c:v>
                </c:pt>
                <c:pt idx="171">
                  <c:v>273.2469580918376</c:v>
                </c:pt>
                <c:pt idx="172">
                  <c:v>273.24681424517075</c:v>
                </c:pt>
                <c:pt idx="173">
                  <c:v>273.24667039854199</c:v>
                </c:pt>
                <c:pt idx="174">
                  <c:v>273.24652655195149</c:v>
                </c:pt>
                <c:pt idx="175">
                  <c:v>273.24638270539913</c:v>
                </c:pt>
                <c:pt idx="176">
                  <c:v>273.24623885888485</c:v>
                </c:pt>
                <c:pt idx="177">
                  <c:v>273.24609501240872</c:v>
                </c:pt>
                <c:pt idx="178">
                  <c:v>273.24595116597089</c:v>
                </c:pt>
                <c:pt idx="179">
                  <c:v>273.2458073195711</c:v>
                </c:pt>
                <c:pt idx="180">
                  <c:v>273.24566347320945</c:v>
                </c:pt>
                <c:pt idx="181">
                  <c:v>273.24551962688605</c:v>
                </c:pt>
                <c:pt idx="182">
                  <c:v>273.24537578060074</c:v>
                </c:pt>
                <c:pt idx="183">
                  <c:v>273.24523193435363</c:v>
                </c:pt>
                <c:pt idx="184">
                  <c:v>273.24508808814466</c:v>
                </c:pt>
                <c:pt idx="185">
                  <c:v>273.24494424197383</c:v>
                </c:pt>
                <c:pt idx="186">
                  <c:v>273.2448003958412</c:v>
                </c:pt>
                <c:pt idx="187">
                  <c:v>273.24465654974671</c:v>
                </c:pt>
                <c:pt idx="188">
                  <c:v>273.24451270369036</c:v>
                </c:pt>
                <c:pt idx="189">
                  <c:v>273.24436885767216</c:v>
                </c:pt>
                <c:pt idx="190">
                  <c:v>273.24422501169215</c:v>
                </c:pt>
                <c:pt idx="191">
                  <c:v>273.24408116575029</c:v>
                </c:pt>
                <c:pt idx="192">
                  <c:v>273.24393731984662</c:v>
                </c:pt>
                <c:pt idx="193">
                  <c:v>273.24379347398099</c:v>
                </c:pt>
                <c:pt idx="194">
                  <c:v>273.24364962815366</c:v>
                </c:pt>
                <c:pt idx="195">
                  <c:v>273.24350578236442</c:v>
                </c:pt>
                <c:pt idx="196">
                  <c:v>273.24336193661333</c:v>
                </c:pt>
                <c:pt idx="197">
                  <c:v>273.24321809090043</c:v>
                </c:pt>
                <c:pt idx="198">
                  <c:v>273.24307424522567</c:v>
                </c:pt>
                <c:pt idx="199">
                  <c:v>273.24293039958906</c:v>
                </c:pt>
                <c:pt idx="200">
                  <c:v>273.2427865539907</c:v>
                </c:pt>
                <c:pt idx="201">
                  <c:v>273.24264270843037</c:v>
                </c:pt>
                <c:pt idx="202">
                  <c:v>273.24249886290823</c:v>
                </c:pt>
                <c:pt idx="203">
                  <c:v>273.2423550174243</c:v>
                </c:pt>
                <c:pt idx="204">
                  <c:v>273.24221117197851</c:v>
                </c:pt>
                <c:pt idx="205">
                  <c:v>273.2420673265708</c:v>
                </c:pt>
                <c:pt idx="206">
                  <c:v>273.2419234812013</c:v>
                </c:pt>
                <c:pt idx="207">
                  <c:v>273.24177963587005</c:v>
                </c:pt>
                <c:pt idx="208">
                  <c:v>273.24163579057688</c:v>
                </c:pt>
                <c:pt idx="209">
                  <c:v>273.2414919453218</c:v>
                </c:pt>
                <c:pt idx="210">
                  <c:v>273.24134810010497</c:v>
                </c:pt>
                <c:pt idx="211">
                  <c:v>273.24120425492634</c:v>
                </c:pt>
                <c:pt idx="212">
                  <c:v>273.24106040978575</c:v>
                </c:pt>
                <c:pt idx="213">
                  <c:v>273.24091656468335</c:v>
                </c:pt>
                <c:pt idx="214">
                  <c:v>273.24077271961914</c:v>
                </c:pt>
                <c:pt idx="215">
                  <c:v>273.24062887459303</c:v>
                </c:pt>
                <c:pt idx="216">
                  <c:v>273.24048502960517</c:v>
                </c:pt>
                <c:pt idx="217">
                  <c:v>273.24034118465545</c:v>
                </c:pt>
                <c:pt idx="218">
                  <c:v>273.24019733974382</c:v>
                </c:pt>
                <c:pt idx="219">
                  <c:v>273.24005349487038</c:v>
                </c:pt>
                <c:pt idx="220">
                  <c:v>273.23990965003514</c:v>
                </c:pt>
                <c:pt idx="221">
                  <c:v>273.23976580523794</c:v>
                </c:pt>
                <c:pt idx="222">
                  <c:v>273.23962196047904</c:v>
                </c:pt>
                <c:pt idx="223">
                  <c:v>273.23947811575823</c:v>
                </c:pt>
                <c:pt idx="224">
                  <c:v>273.23933427107568</c:v>
                </c:pt>
                <c:pt idx="225">
                  <c:v>273.23919042643109</c:v>
                </c:pt>
                <c:pt idx="226">
                  <c:v>273.23904658182477</c:v>
                </c:pt>
                <c:pt idx="227">
                  <c:v>273.23890273725664</c:v>
                </c:pt>
                <c:pt idx="228">
                  <c:v>273.23875889272665</c:v>
                </c:pt>
                <c:pt idx="229">
                  <c:v>273.23861504823475</c:v>
                </c:pt>
                <c:pt idx="230">
                  <c:v>273.23847120378105</c:v>
                </c:pt>
                <c:pt idx="231">
                  <c:v>273.23832735936554</c:v>
                </c:pt>
                <c:pt idx="232">
                  <c:v>273.23818351498818</c:v>
                </c:pt>
                <c:pt idx="233">
                  <c:v>273.23803967064902</c:v>
                </c:pt>
                <c:pt idx="234">
                  <c:v>273.23789582634788</c:v>
                </c:pt>
                <c:pt idx="235">
                  <c:v>273.237751982085</c:v>
                </c:pt>
                <c:pt idx="236">
                  <c:v>273.23760813786026</c:v>
                </c:pt>
                <c:pt idx="237">
                  <c:v>273.23746429367367</c:v>
                </c:pt>
                <c:pt idx="238">
                  <c:v>273.23732044952521</c:v>
                </c:pt>
                <c:pt idx="239">
                  <c:v>273.23717660541496</c:v>
                </c:pt>
                <c:pt idx="240">
                  <c:v>273.2370327613429</c:v>
                </c:pt>
                <c:pt idx="241">
                  <c:v>273.23688891730893</c:v>
                </c:pt>
                <c:pt idx="242">
                  <c:v>273.23674507331316</c:v>
                </c:pt>
                <c:pt idx="243">
                  <c:v>273.23660122935547</c:v>
                </c:pt>
                <c:pt idx="244">
                  <c:v>273.23645738543598</c:v>
                </c:pt>
                <c:pt idx="245">
                  <c:v>273.23631354155469</c:v>
                </c:pt>
                <c:pt idx="246">
                  <c:v>273.23616969771155</c:v>
                </c:pt>
                <c:pt idx="247">
                  <c:v>273.23602585390654</c:v>
                </c:pt>
                <c:pt idx="248">
                  <c:v>273.23588201013973</c:v>
                </c:pt>
                <c:pt idx="249">
                  <c:v>273.23573816641101</c:v>
                </c:pt>
                <c:pt idx="250">
                  <c:v>273.23559432272049</c:v>
                </c:pt>
                <c:pt idx="251">
                  <c:v>273.23545047906811</c:v>
                </c:pt>
                <c:pt idx="252">
                  <c:v>273.23530663545392</c:v>
                </c:pt>
                <c:pt idx="253">
                  <c:v>273.23516279187788</c:v>
                </c:pt>
                <c:pt idx="254">
                  <c:v>273.23501894833998</c:v>
                </c:pt>
                <c:pt idx="255">
                  <c:v>273.23487510484023</c:v>
                </c:pt>
                <c:pt idx="256">
                  <c:v>273.23473126137873</c:v>
                </c:pt>
                <c:pt idx="257">
                  <c:v>273.2345874179552</c:v>
                </c:pt>
                <c:pt idx="258">
                  <c:v>273.23444357456998</c:v>
                </c:pt>
                <c:pt idx="259">
                  <c:v>273.2342997312229</c:v>
                </c:pt>
                <c:pt idx="260">
                  <c:v>273.23415588791391</c:v>
                </c:pt>
                <c:pt idx="261">
                  <c:v>273.23401204464318</c:v>
                </c:pt>
                <c:pt idx="262">
                  <c:v>273.23386820141059</c:v>
                </c:pt>
                <c:pt idx="263">
                  <c:v>273.23372435821608</c:v>
                </c:pt>
                <c:pt idx="264">
                  <c:v>273.23358051505971</c:v>
                </c:pt>
                <c:pt idx="265">
                  <c:v>273.2334366719416</c:v>
                </c:pt>
                <c:pt idx="266">
                  <c:v>273.23329282886164</c:v>
                </c:pt>
                <c:pt idx="267">
                  <c:v>273.23314898581975</c:v>
                </c:pt>
                <c:pt idx="268">
                  <c:v>273.23300514281607</c:v>
                </c:pt>
                <c:pt idx="269">
                  <c:v>273.23286129985058</c:v>
                </c:pt>
                <c:pt idx="270">
                  <c:v>273.23271745692324</c:v>
                </c:pt>
                <c:pt idx="271">
                  <c:v>273.23257361403398</c:v>
                </c:pt>
                <c:pt idx="272">
                  <c:v>273.23242977118298</c:v>
                </c:pt>
                <c:pt idx="273">
                  <c:v>273.23228592837006</c:v>
                </c:pt>
                <c:pt idx="274">
                  <c:v>273.23214208559534</c:v>
                </c:pt>
                <c:pt idx="275">
                  <c:v>273.23199824285877</c:v>
                </c:pt>
                <c:pt idx="276">
                  <c:v>273.23185440016033</c:v>
                </c:pt>
                <c:pt idx="277">
                  <c:v>273.23171055750009</c:v>
                </c:pt>
                <c:pt idx="278">
                  <c:v>273.23156671487806</c:v>
                </c:pt>
                <c:pt idx="279">
                  <c:v>273.23142287229416</c:v>
                </c:pt>
                <c:pt idx="280">
                  <c:v>273.23127902974829</c:v>
                </c:pt>
                <c:pt idx="281">
                  <c:v>273.23113518724068</c:v>
                </c:pt>
                <c:pt idx="282">
                  <c:v>273.23099134477121</c:v>
                </c:pt>
                <c:pt idx="283">
                  <c:v>273.23084750233988</c:v>
                </c:pt>
                <c:pt idx="284">
                  <c:v>273.23070365994681</c:v>
                </c:pt>
                <c:pt idx="285">
                  <c:v>273.23055981759182</c:v>
                </c:pt>
                <c:pt idx="286">
                  <c:v>273.23041597527492</c:v>
                </c:pt>
                <c:pt idx="287">
                  <c:v>273.23027213299628</c:v>
                </c:pt>
                <c:pt idx="288">
                  <c:v>273.23012829075583</c:v>
                </c:pt>
                <c:pt idx="289">
                  <c:v>273.22998444855341</c:v>
                </c:pt>
                <c:pt idx="290">
                  <c:v>273.22984060638919</c:v>
                </c:pt>
                <c:pt idx="291">
                  <c:v>273.22969676426322</c:v>
                </c:pt>
                <c:pt idx="292">
                  <c:v>273.22955292217529</c:v>
                </c:pt>
                <c:pt idx="293">
                  <c:v>273.22940908012561</c:v>
                </c:pt>
                <c:pt idx="294">
                  <c:v>273.22926523811401</c:v>
                </c:pt>
                <c:pt idx="295">
                  <c:v>273.22912139614061</c:v>
                </c:pt>
                <c:pt idx="296">
                  <c:v>273.22897755420536</c:v>
                </c:pt>
                <c:pt idx="297">
                  <c:v>273.2288337123083</c:v>
                </c:pt>
                <c:pt idx="298">
                  <c:v>273.22868987044933</c:v>
                </c:pt>
                <c:pt idx="299">
                  <c:v>273.22854602862856</c:v>
                </c:pt>
                <c:pt idx="300">
                  <c:v>273.22840218684598</c:v>
                </c:pt>
                <c:pt idx="301">
                  <c:v>273.22825834510149</c:v>
                </c:pt>
                <c:pt idx="302">
                  <c:v>273.22811450339515</c:v>
                </c:pt>
                <c:pt idx="303">
                  <c:v>273.22797066172706</c:v>
                </c:pt>
                <c:pt idx="304">
                  <c:v>273.22782682009711</c:v>
                </c:pt>
                <c:pt idx="305">
                  <c:v>273.22768297850524</c:v>
                </c:pt>
                <c:pt idx="306">
                  <c:v>273.22753913695163</c:v>
                </c:pt>
                <c:pt idx="307">
                  <c:v>273.22739529543611</c:v>
                </c:pt>
                <c:pt idx="308">
                  <c:v>273.22725145395879</c:v>
                </c:pt>
                <c:pt idx="309">
                  <c:v>273.22710761251955</c:v>
                </c:pt>
                <c:pt idx="310">
                  <c:v>273.22696377111856</c:v>
                </c:pt>
                <c:pt idx="311">
                  <c:v>273.22681992975566</c:v>
                </c:pt>
                <c:pt idx="312">
                  <c:v>273.22667608843091</c:v>
                </c:pt>
                <c:pt idx="313">
                  <c:v>273.22653224714441</c:v>
                </c:pt>
                <c:pt idx="314">
                  <c:v>273.22638840589599</c:v>
                </c:pt>
                <c:pt idx="315">
                  <c:v>273.22624456468571</c:v>
                </c:pt>
                <c:pt idx="316">
                  <c:v>273.2261007235137</c:v>
                </c:pt>
                <c:pt idx="317">
                  <c:v>273.22595688237976</c:v>
                </c:pt>
                <c:pt idx="318">
                  <c:v>273.22581304128391</c:v>
                </c:pt>
                <c:pt idx="319">
                  <c:v>273.22566920022638</c:v>
                </c:pt>
                <c:pt idx="320">
                  <c:v>273.22552535920698</c:v>
                </c:pt>
                <c:pt idx="321">
                  <c:v>273.22538151822567</c:v>
                </c:pt>
                <c:pt idx="322">
                  <c:v>273.22523767728251</c:v>
                </c:pt>
                <c:pt idx="323">
                  <c:v>273.2250938363776</c:v>
                </c:pt>
                <c:pt idx="324">
                  <c:v>273.22494999551071</c:v>
                </c:pt>
                <c:pt idx="325">
                  <c:v>273.22480615468208</c:v>
                </c:pt>
                <c:pt idx="326">
                  <c:v>273.22466231389154</c:v>
                </c:pt>
                <c:pt idx="327">
                  <c:v>273.22451847313926</c:v>
                </c:pt>
                <c:pt idx="328">
                  <c:v>273.224374632425</c:v>
                </c:pt>
                <c:pt idx="329">
                  <c:v>273.22423079174905</c:v>
                </c:pt>
                <c:pt idx="330">
                  <c:v>273.22408695111119</c:v>
                </c:pt>
                <c:pt idx="331">
                  <c:v>273.22394311051141</c:v>
                </c:pt>
                <c:pt idx="332">
                  <c:v>273.22379926994984</c:v>
                </c:pt>
                <c:pt idx="333">
                  <c:v>273.22365542942651</c:v>
                </c:pt>
                <c:pt idx="334">
                  <c:v>273.22351158894122</c:v>
                </c:pt>
                <c:pt idx="335">
                  <c:v>273.22336774849418</c:v>
                </c:pt>
                <c:pt idx="336">
                  <c:v>273.22322390808529</c:v>
                </c:pt>
                <c:pt idx="337">
                  <c:v>273.22308006771448</c:v>
                </c:pt>
                <c:pt idx="338">
                  <c:v>273.22293622738192</c:v>
                </c:pt>
                <c:pt idx="339">
                  <c:v>273.22279238708745</c:v>
                </c:pt>
                <c:pt idx="340">
                  <c:v>273.22264854683124</c:v>
                </c:pt>
                <c:pt idx="341">
                  <c:v>273.22250470661305</c:v>
                </c:pt>
                <c:pt idx="342">
                  <c:v>273.22236086643312</c:v>
                </c:pt>
                <c:pt idx="343">
                  <c:v>273.22221702629128</c:v>
                </c:pt>
                <c:pt idx="344">
                  <c:v>273.22207318618757</c:v>
                </c:pt>
                <c:pt idx="345">
                  <c:v>273.22192934612212</c:v>
                </c:pt>
                <c:pt idx="346">
                  <c:v>273.22178550609482</c:v>
                </c:pt>
                <c:pt idx="347">
                  <c:v>273.2216416661056</c:v>
                </c:pt>
                <c:pt idx="348">
                  <c:v>273.22149782615458</c:v>
                </c:pt>
                <c:pt idx="349">
                  <c:v>273.22135398624175</c:v>
                </c:pt>
                <c:pt idx="350">
                  <c:v>273.22121014636707</c:v>
                </c:pt>
                <c:pt idx="351">
                  <c:v>273.22106630653053</c:v>
                </c:pt>
                <c:pt idx="352">
                  <c:v>273.22092246673213</c:v>
                </c:pt>
                <c:pt idx="353">
                  <c:v>273.22077862697193</c:v>
                </c:pt>
                <c:pt idx="354">
                  <c:v>273.22063478724982</c:v>
                </c:pt>
                <c:pt idx="355">
                  <c:v>273.22049094756596</c:v>
                </c:pt>
                <c:pt idx="356">
                  <c:v>273.22034710792019</c:v>
                </c:pt>
                <c:pt idx="357">
                  <c:v>273.22020326831256</c:v>
                </c:pt>
                <c:pt idx="358">
                  <c:v>273.22005942874313</c:v>
                </c:pt>
                <c:pt idx="359">
                  <c:v>273.21991558921189</c:v>
                </c:pt>
                <c:pt idx="360">
                  <c:v>273.21977174971875</c:v>
                </c:pt>
                <c:pt idx="361">
                  <c:v>273.2196279102638</c:v>
                </c:pt>
                <c:pt idx="362">
                  <c:v>273.21948407084699</c:v>
                </c:pt>
                <c:pt idx="363">
                  <c:v>273.21934023146832</c:v>
                </c:pt>
                <c:pt idx="364">
                  <c:v>273.21919639212786</c:v>
                </c:pt>
                <c:pt idx="365">
                  <c:v>273.21905255282553</c:v>
                </c:pt>
                <c:pt idx="366">
                  <c:v>273.2189087135614</c:v>
                </c:pt>
                <c:pt idx="367">
                  <c:v>273.21876487433536</c:v>
                </c:pt>
                <c:pt idx="368">
                  <c:v>273.21862103514752</c:v>
                </c:pt>
                <c:pt idx="369">
                  <c:v>273.21847719599782</c:v>
                </c:pt>
                <c:pt idx="370">
                  <c:v>273.21833335688626</c:v>
                </c:pt>
                <c:pt idx="371">
                  <c:v>273.21818951781285</c:v>
                </c:pt>
                <c:pt idx="372">
                  <c:v>273.21804567877768</c:v>
                </c:pt>
                <c:pt idx="373">
                  <c:v>273.21790183978061</c:v>
                </c:pt>
                <c:pt idx="374">
                  <c:v>273.21775800082173</c:v>
                </c:pt>
                <c:pt idx="375">
                  <c:v>273.217614161901</c:v>
                </c:pt>
                <c:pt idx="376">
                  <c:v>273.2174703230184</c:v>
                </c:pt>
                <c:pt idx="377">
                  <c:v>273.21732648417395</c:v>
                </c:pt>
                <c:pt idx="378">
                  <c:v>273.2171826453677</c:v>
                </c:pt>
                <c:pt idx="379">
                  <c:v>273.21703880659959</c:v>
                </c:pt>
                <c:pt idx="380">
                  <c:v>273.21689496786968</c:v>
                </c:pt>
                <c:pt idx="381">
                  <c:v>273.21675112917785</c:v>
                </c:pt>
                <c:pt idx="382">
                  <c:v>273.21660729052417</c:v>
                </c:pt>
                <c:pt idx="383">
                  <c:v>273.21646345190874</c:v>
                </c:pt>
                <c:pt idx="384">
                  <c:v>273.21631961333139</c:v>
                </c:pt>
                <c:pt idx="385">
                  <c:v>273.21617577479225</c:v>
                </c:pt>
                <c:pt idx="386">
                  <c:v>273.21603193629119</c:v>
                </c:pt>
                <c:pt idx="387">
                  <c:v>273.21588809782838</c:v>
                </c:pt>
                <c:pt idx="388">
                  <c:v>273.21574425940372</c:v>
                </c:pt>
                <c:pt idx="389">
                  <c:v>273.21560042101714</c:v>
                </c:pt>
                <c:pt idx="390">
                  <c:v>273.21545658266876</c:v>
                </c:pt>
                <c:pt idx="391">
                  <c:v>273.21531274435864</c:v>
                </c:pt>
                <c:pt idx="392">
                  <c:v>273.21516890608649</c:v>
                </c:pt>
                <c:pt idx="393">
                  <c:v>273.21502506785259</c:v>
                </c:pt>
                <c:pt idx="394">
                  <c:v>273.2148812296569</c:v>
                </c:pt>
                <c:pt idx="395">
                  <c:v>273.21473739149934</c:v>
                </c:pt>
                <c:pt idx="396">
                  <c:v>273.21459355337987</c:v>
                </c:pt>
                <c:pt idx="397">
                  <c:v>273.21444971529866</c:v>
                </c:pt>
                <c:pt idx="398">
                  <c:v>273.21430587725553</c:v>
                </c:pt>
                <c:pt idx="399">
                  <c:v>273.21416203925054</c:v>
                </c:pt>
                <c:pt idx="400">
                  <c:v>273.21401820128375</c:v>
                </c:pt>
                <c:pt idx="401">
                  <c:v>273.21387436335516</c:v>
                </c:pt>
                <c:pt idx="402">
                  <c:v>273.21373052546465</c:v>
                </c:pt>
                <c:pt idx="403">
                  <c:v>273.21358668761241</c:v>
                </c:pt>
                <c:pt idx="404">
                  <c:v>273.21344284979824</c:v>
                </c:pt>
                <c:pt idx="405">
                  <c:v>273.21329901202222</c:v>
                </c:pt>
                <c:pt idx="406">
                  <c:v>273.2131551742844</c:v>
                </c:pt>
                <c:pt idx="407">
                  <c:v>273.21301133658471</c:v>
                </c:pt>
                <c:pt idx="408">
                  <c:v>273.21286749892317</c:v>
                </c:pt>
                <c:pt idx="409">
                  <c:v>273.21272366129978</c:v>
                </c:pt>
                <c:pt idx="410">
                  <c:v>273.21257982371458</c:v>
                </c:pt>
                <c:pt idx="411">
                  <c:v>273.21243598616758</c:v>
                </c:pt>
                <c:pt idx="412">
                  <c:v>273.21229214865861</c:v>
                </c:pt>
                <c:pt idx="413">
                  <c:v>273.21214831118795</c:v>
                </c:pt>
                <c:pt idx="414">
                  <c:v>273.21200447375537</c:v>
                </c:pt>
                <c:pt idx="415">
                  <c:v>273.21186063636094</c:v>
                </c:pt>
                <c:pt idx="416">
                  <c:v>273.21171679900471</c:v>
                </c:pt>
                <c:pt idx="417">
                  <c:v>273.21157296168661</c:v>
                </c:pt>
                <c:pt idx="418">
                  <c:v>273.21142912440666</c:v>
                </c:pt>
                <c:pt idx="419">
                  <c:v>273.21128528716486</c:v>
                </c:pt>
                <c:pt idx="420">
                  <c:v>273.21114144996125</c:v>
                </c:pt>
                <c:pt idx="421">
                  <c:v>273.21099761279584</c:v>
                </c:pt>
                <c:pt idx="422">
                  <c:v>273.21085377566845</c:v>
                </c:pt>
                <c:pt idx="423">
                  <c:v>273.21070993857927</c:v>
                </c:pt>
                <c:pt idx="424">
                  <c:v>273.2105661015284</c:v>
                </c:pt>
                <c:pt idx="425">
                  <c:v>273.21042226451544</c:v>
                </c:pt>
                <c:pt idx="426">
                  <c:v>273.21027842754086</c:v>
                </c:pt>
                <c:pt idx="427">
                  <c:v>273.2101345906043</c:v>
                </c:pt>
                <c:pt idx="428">
                  <c:v>273.20999075370594</c:v>
                </c:pt>
                <c:pt idx="429">
                  <c:v>273.20984691684572</c:v>
                </c:pt>
                <c:pt idx="430">
                  <c:v>273.20970308002376</c:v>
                </c:pt>
                <c:pt idx="431">
                  <c:v>273.20955924323977</c:v>
                </c:pt>
                <c:pt idx="432">
                  <c:v>273.20941540649414</c:v>
                </c:pt>
                <c:pt idx="433">
                  <c:v>273.20927156978655</c:v>
                </c:pt>
                <c:pt idx="434">
                  <c:v>273.2091277331171</c:v>
                </c:pt>
                <c:pt idx="435">
                  <c:v>273.20898389648585</c:v>
                </c:pt>
                <c:pt idx="436">
                  <c:v>273.20884005989279</c:v>
                </c:pt>
                <c:pt idx="437">
                  <c:v>273.20869622333788</c:v>
                </c:pt>
                <c:pt idx="438">
                  <c:v>273.20855238682111</c:v>
                </c:pt>
                <c:pt idx="439">
                  <c:v>273.20840855034248</c:v>
                </c:pt>
                <c:pt idx="440">
                  <c:v>273.208264713902</c:v>
                </c:pt>
                <c:pt idx="441">
                  <c:v>273.20812087749965</c:v>
                </c:pt>
                <c:pt idx="442">
                  <c:v>273.20797704113556</c:v>
                </c:pt>
                <c:pt idx="443">
                  <c:v>273.20783320480962</c:v>
                </c:pt>
                <c:pt idx="444">
                  <c:v>273.2076893685217</c:v>
                </c:pt>
                <c:pt idx="445">
                  <c:v>273.20754553227204</c:v>
                </c:pt>
                <c:pt idx="446">
                  <c:v>273.20740169606057</c:v>
                </c:pt>
                <c:pt idx="447">
                  <c:v>273.20725785988719</c:v>
                </c:pt>
                <c:pt idx="448">
                  <c:v>273.20711402375201</c:v>
                </c:pt>
                <c:pt idx="449">
                  <c:v>273.20697018765497</c:v>
                </c:pt>
                <c:pt idx="450">
                  <c:v>273.20682635159619</c:v>
                </c:pt>
                <c:pt idx="451">
                  <c:v>273.20668251557544</c:v>
                </c:pt>
                <c:pt idx="452">
                  <c:v>273.20653867959288</c:v>
                </c:pt>
                <c:pt idx="453">
                  <c:v>273.20639484364847</c:v>
                </c:pt>
                <c:pt idx="454">
                  <c:v>273.2062510077422</c:v>
                </c:pt>
                <c:pt idx="455">
                  <c:v>273.20610717187412</c:v>
                </c:pt>
                <c:pt idx="456">
                  <c:v>273.20596333604419</c:v>
                </c:pt>
                <c:pt idx="457">
                  <c:v>273.2058195002524</c:v>
                </c:pt>
                <c:pt idx="458">
                  <c:v>273.20567566449881</c:v>
                </c:pt>
                <c:pt idx="459">
                  <c:v>273.20553182878336</c:v>
                </c:pt>
                <c:pt idx="460">
                  <c:v>273.20538799310606</c:v>
                </c:pt>
                <c:pt idx="461">
                  <c:v>273.20524415746689</c:v>
                </c:pt>
                <c:pt idx="462">
                  <c:v>273.20510032186598</c:v>
                </c:pt>
                <c:pt idx="463">
                  <c:v>273.2049564863031</c:v>
                </c:pt>
                <c:pt idx="464">
                  <c:v>273.20481265077842</c:v>
                </c:pt>
                <c:pt idx="465">
                  <c:v>273.204668815292</c:v>
                </c:pt>
                <c:pt idx="466">
                  <c:v>273.20452497984365</c:v>
                </c:pt>
                <c:pt idx="467">
                  <c:v>273.2043811444334</c:v>
                </c:pt>
                <c:pt idx="468">
                  <c:v>273.20423730906145</c:v>
                </c:pt>
                <c:pt idx="469">
                  <c:v>273.20409347372754</c:v>
                </c:pt>
                <c:pt idx="470">
                  <c:v>273.20394963843182</c:v>
                </c:pt>
                <c:pt idx="471">
                  <c:v>273.20380580317425</c:v>
                </c:pt>
                <c:pt idx="472">
                  <c:v>273.20366196795493</c:v>
                </c:pt>
                <c:pt idx="473">
                  <c:v>273.20351813277364</c:v>
                </c:pt>
                <c:pt idx="474">
                  <c:v>273.20337429763055</c:v>
                </c:pt>
                <c:pt idx="475">
                  <c:v>273.20323046252565</c:v>
                </c:pt>
                <c:pt idx="476">
                  <c:v>273.20308662745884</c:v>
                </c:pt>
                <c:pt idx="477">
                  <c:v>273.20294279243029</c:v>
                </c:pt>
                <c:pt idx="478">
                  <c:v>273.20279895743982</c:v>
                </c:pt>
                <c:pt idx="479">
                  <c:v>273.20265512248756</c:v>
                </c:pt>
                <c:pt idx="480">
                  <c:v>273.20251128757343</c:v>
                </c:pt>
                <c:pt idx="481">
                  <c:v>273.2023674526975</c:v>
                </c:pt>
                <c:pt idx="482">
                  <c:v>273.20222361785966</c:v>
                </c:pt>
                <c:pt idx="483">
                  <c:v>273.20207978305996</c:v>
                </c:pt>
                <c:pt idx="484">
                  <c:v>273.20193594829851</c:v>
                </c:pt>
                <c:pt idx="485">
                  <c:v>273.20179211357515</c:v>
                </c:pt>
                <c:pt idx="486">
                  <c:v>273.20164827888999</c:v>
                </c:pt>
                <c:pt idx="487">
                  <c:v>273.20150444424297</c:v>
                </c:pt>
                <c:pt idx="488">
                  <c:v>273.20136060963409</c:v>
                </c:pt>
                <c:pt idx="489">
                  <c:v>273.20121677506336</c:v>
                </c:pt>
                <c:pt idx="490">
                  <c:v>273.20107294053082</c:v>
                </c:pt>
                <c:pt idx="491">
                  <c:v>273.20092910603643</c:v>
                </c:pt>
                <c:pt idx="492">
                  <c:v>273.20078527158029</c:v>
                </c:pt>
                <c:pt idx="493">
                  <c:v>273.20064143716218</c:v>
                </c:pt>
                <c:pt idx="494">
                  <c:v>273.20049760278226</c:v>
                </c:pt>
                <c:pt idx="495">
                  <c:v>273.20035376844055</c:v>
                </c:pt>
                <c:pt idx="496">
                  <c:v>273.20020993413686</c:v>
                </c:pt>
                <c:pt idx="497">
                  <c:v>273.20006609987144</c:v>
                </c:pt>
                <c:pt idx="498">
                  <c:v>273.1999222656442</c:v>
                </c:pt>
                <c:pt idx="499">
                  <c:v>273.199778431455</c:v>
                </c:pt>
                <c:pt idx="500">
                  <c:v>273.19963459730411</c:v>
                </c:pt>
                <c:pt idx="501">
                  <c:v>273.19949076319131</c:v>
                </c:pt>
                <c:pt idx="502">
                  <c:v>273.19934692911664</c:v>
                </c:pt>
                <c:pt idx="503">
                  <c:v>273.19920309508018</c:v>
                </c:pt>
                <c:pt idx="504">
                  <c:v>273.19905926108186</c:v>
                </c:pt>
                <c:pt idx="505">
                  <c:v>273.19891542712162</c:v>
                </c:pt>
                <c:pt idx="506">
                  <c:v>273.19877159319964</c:v>
                </c:pt>
                <c:pt idx="507">
                  <c:v>273.1986277593158</c:v>
                </c:pt>
                <c:pt idx="508">
                  <c:v>273.1984839254701</c:v>
                </c:pt>
                <c:pt idx="509">
                  <c:v>273.19834009166249</c:v>
                </c:pt>
                <c:pt idx="510">
                  <c:v>273.19819625789313</c:v>
                </c:pt>
                <c:pt idx="511">
                  <c:v>273.19805242416192</c:v>
                </c:pt>
                <c:pt idx="512">
                  <c:v>273.19790859046884</c:v>
                </c:pt>
                <c:pt idx="513">
                  <c:v>273.19776475681397</c:v>
                </c:pt>
                <c:pt idx="514">
                  <c:v>273.19762092319723</c:v>
                </c:pt>
                <c:pt idx="515">
                  <c:v>273.19747708961859</c:v>
                </c:pt>
                <c:pt idx="516">
                  <c:v>273.1973332560782</c:v>
                </c:pt>
                <c:pt idx="517">
                  <c:v>273.19718942257595</c:v>
                </c:pt>
                <c:pt idx="518">
                  <c:v>273.19704558911178</c:v>
                </c:pt>
                <c:pt idx="519">
                  <c:v>273.19690175568581</c:v>
                </c:pt>
                <c:pt idx="520">
                  <c:v>273.1967579222981</c:v>
                </c:pt>
                <c:pt idx="521">
                  <c:v>273.19661408894842</c:v>
                </c:pt>
                <c:pt idx="522">
                  <c:v>273.19647025563688</c:v>
                </c:pt>
                <c:pt idx="523">
                  <c:v>273.1963264223636</c:v>
                </c:pt>
                <c:pt idx="524">
                  <c:v>273.19618258912851</c:v>
                </c:pt>
                <c:pt idx="525">
                  <c:v>273.1960387559314</c:v>
                </c:pt>
                <c:pt idx="526">
                  <c:v>273.19589492277254</c:v>
                </c:pt>
                <c:pt idx="527">
                  <c:v>273.19575108965194</c:v>
                </c:pt>
                <c:pt idx="528">
                  <c:v>273.1956072565693</c:v>
                </c:pt>
                <c:pt idx="529">
                  <c:v>273.19546342352498</c:v>
                </c:pt>
                <c:pt idx="530">
                  <c:v>273.19531959051875</c:v>
                </c:pt>
                <c:pt idx="531">
                  <c:v>273.19517575755071</c:v>
                </c:pt>
                <c:pt idx="532">
                  <c:v>273.19503192462076</c:v>
                </c:pt>
                <c:pt idx="533">
                  <c:v>273.19488809172913</c:v>
                </c:pt>
                <c:pt idx="534">
                  <c:v>273.19474425887546</c:v>
                </c:pt>
                <c:pt idx="535">
                  <c:v>273.19460042606005</c:v>
                </c:pt>
                <c:pt idx="536">
                  <c:v>273.19445659328284</c:v>
                </c:pt>
                <c:pt idx="537">
                  <c:v>273.19431276054365</c:v>
                </c:pt>
                <c:pt idx="538">
                  <c:v>273.19416892784267</c:v>
                </c:pt>
                <c:pt idx="539">
                  <c:v>273.19402509517994</c:v>
                </c:pt>
                <c:pt idx="540">
                  <c:v>273.19388126255529</c:v>
                </c:pt>
                <c:pt idx="541">
                  <c:v>273.19373742996879</c:v>
                </c:pt>
                <c:pt idx="542">
                  <c:v>273.19359359742054</c:v>
                </c:pt>
                <c:pt idx="543">
                  <c:v>273.19344976491038</c:v>
                </c:pt>
                <c:pt idx="544">
                  <c:v>273.19330593243836</c:v>
                </c:pt>
                <c:pt idx="545">
                  <c:v>273.19316210000449</c:v>
                </c:pt>
                <c:pt idx="546">
                  <c:v>273.19301826760881</c:v>
                </c:pt>
                <c:pt idx="547">
                  <c:v>273.19287443525127</c:v>
                </c:pt>
                <c:pt idx="548">
                  <c:v>273.19273060293193</c:v>
                </c:pt>
                <c:pt idx="549">
                  <c:v>273.19258677065073</c:v>
                </c:pt>
                <c:pt idx="550">
                  <c:v>273.19244293840774</c:v>
                </c:pt>
                <c:pt idx="551">
                  <c:v>273.19229910620271</c:v>
                </c:pt>
                <c:pt idx="552">
                  <c:v>273.19215527403605</c:v>
                </c:pt>
                <c:pt idx="553">
                  <c:v>273.19201144190748</c:v>
                </c:pt>
                <c:pt idx="554">
                  <c:v>273.191867609817</c:v>
                </c:pt>
                <c:pt idx="555">
                  <c:v>273.19172377776482</c:v>
                </c:pt>
                <c:pt idx="556">
                  <c:v>273.19157994575073</c:v>
                </c:pt>
                <c:pt idx="557">
                  <c:v>273.19143611377473</c:v>
                </c:pt>
                <c:pt idx="558">
                  <c:v>273.19129228183692</c:v>
                </c:pt>
                <c:pt idx="559">
                  <c:v>273.19114844993737</c:v>
                </c:pt>
                <c:pt idx="560">
                  <c:v>273.19100461807585</c:v>
                </c:pt>
                <c:pt idx="561">
                  <c:v>273.19086078625253</c:v>
                </c:pt>
                <c:pt idx="562">
                  <c:v>273.1907169544674</c:v>
                </c:pt>
                <c:pt idx="563">
                  <c:v>273.19057312272042</c:v>
                </c:pt>
                <c:pt idx="564">
                  <c:v>273.19042929101158</c:v>
                </c:pt>
                <c:pt idx="565">
                  <c:v>273.19028545934088</c:v>
                </c:pt>
                <c:pt idx="566">
                  <c:v>273.19014162770839</c:v>
                </c:pt>
                <c:pt idx="567">
                  <c:v>273.18999779611403</c:v>
                </c:pt>
                <c:pt idx="568">
                  <c:v>273.18985396455781</c:v>
                </c:pt>
                <c:pt idx="569">
                  <c:v>273.1897101330398</c:v>
                </c:pt>
                <c:pt idx="570">
                  <c:v>273.18956630155981</c:v>
                </c:pt>
                <c:pt idx="571">
                  <c:v>273.18942247011813</c:v>
                </c:pt>
                <c:pt idx="572">
                  <c:v>273.18927863871465</c:v>
                </c:pt>
                <c:pt idx="573">
                  <c:v>273.18913480734915</c:v>
                </c:pt>
                <c:pt idx="574">
                  <c:v>273.1889909760219</c:v>
                </c:pt>
                <c:pt idx="575">
                  <c:v>273.18884714473279</c:v>
                </c:pt>
                <c:pt idx="576">
                  <c:v>273.18870331348182</c:v>
                </c:pt>
                <c:pt idx="577">
                  <c:v>273.18855948226911</c:v>
                </c:pt>
                <c:pt idx="578">
                  <c:v>273.18841565109454</c:v>
                </c:pt>
                <c:pt idx="579">
                  <c:v>273.18827181995806</c:v>
                </c:pt>
                <c:pt idx="580">
                  <c:v>273.18812798885972</c:v>
                </c:pt>
                <c:pt idx="581">
                  <c:v>273.18798415779952</c:v>
                </c:pt>
                <c:pt idx="582">
                  <c:v>273.18784032677763</c:v>
                </c:pt>
                <c:pt idx="583">
                  <c:v>273.18769649579377</c:v>
                </c:pt>
                <c:pt idx="584">
                  <c:v>273.18755266484811</c:v>
                </c:pt>
                <c:pt idx="585">
                  <c:v>273.18740883394059</c:v>
                </c:pt>
                <c:pt idx="586">
                  <c:v>273.18726500307116</c:v>
                </c:pt>
                <c:pt idx="587">
                  <c:v>273.18712117224004</c:v>
                </c:pt>
                <c:pt idx="588">
                  <c:v>273.186977341447</c:v>
                </c:pt>
                <c:pt idx="589">
                  <c:v>273.18683351069205</c:v>
                </c:pt>
                <c:pt idx="590">
                  <c:v>273.18668967997536</c:v>
                </c:pt>
                <c:pt idx="591">
                  <c:v>273.18654584929686</c:v>
                </c:pt>
                <c:pt idx="592">
                  <c:v>273.18640201865645</c:v>
                </c:pt>
                <c:pt idx="593">
                  <c:v>273.18625818805418</c:v>
                </c:pt>
                <c:pt idx="594">
                  <c:v>273.18611435749011</c:v>
                </c:pt>
                <c:pt idx="595">
                  <c:v>273.18597052696418</c:v>
                </c:pt>
                <c:pt idx="596">
                  <c:v>273.18582669647634</c:v>
                </c:pt>
                <c:pt idx="597">
                  <c:v>273.18568286602675</c:v>
                </c:pt>
                <c:pt idx="598">
                  <c:v>273.18553903561536</c:v>
                </c:pt>
                <c:pt idx="599">
                  <c:v>273.185395205242</c:v>
                </c:pt>
                <c:pt idx="600">
                  <c:v>273.1852513749069</c:v>
                </c:pt>
                <c:pt idx="601">
                  <c:v>273.18510754460988</c:v>
                </c:pt>
                <c:pt idx="602">
                  <c:v>273.18496371435106</c:v>
                </c:pt>
                <c:pt idx="603">
                  <c:v>273.18481988413038</c:v>
                </c:pt>
                <c:pt idx="604">
                  <c:v>273.1846760539479</c:v>
                </c:pt>
                <c:pt idx="605">
                  <c:v>273.1845322238035</c:v>
                </c:pt>
                <c:pt idx="606">
                  <c:v>273.18438839369736</c:v>
                </c:pt>
                <c:pt idx="607">
                  <c:v>273.18424456362936</c:v>
                </c:pt>
                <c:pt idx="608">
                  <c:v>273.18410073359951</c:v>
                </c:pt>
                <c:pt idx="609">
                  <c:v>273.18395690360768</c:v>
                </c:pt>
                <c:pt idx="610">
                  <c:v>273.18381307365416</c:v>
                </c:pt>
                <c:pt idx="611">
                  <c:v>273.18366924373885</c:v>
                </c:pt>
                <c:pt idx="612">
                  <c:v>273.18352541386156</c:v>
                </c:pt>
                <c:pt idx="613">
                  <c:v>273.18338158402247</c:v>
                </c:pt>
                <c:pt idx="614">
                  <c:v>273.18323775422152</c:v>
                </c:pt>
                <c:pt idx="615">
                  <c:v>273.18309392445872</c:v>
                </c:pt>
                <c:pt idx="616">
                  <c:v>273.18295009473422</c:v>
                </c:pt>
                <c:pt idx="617">
                  <c:v>273.18280626504776</c:v>
                </c:pt>
                <c:pt idx="618">
                  <c:v>273.18266243539944</c:v>
                </c:pt>
                <c:pt idx="619">
                  <c:v>273.18251860578931</c:v>
                </c:pt>
                <c:pt idx="620">
                  <c:v>273.18237477621733</c:v>
                </c:pt>
                <c:pt idx="621">
                  <c:v>273.18223094668355</c:v>
                </c:pt>
                <c:pt idx="622">
                  <c:v>273.1820871171879</c:v>
                </c:pt>
                <c:pt idx="623">
                  <c:v>273.18194328773035</c:v>
                </c:pt>
                <c:pt idx="624">
                  <c:v>273.18179945831105</c:v>
                </c:pt>
                <c:pt idx="625">
                  <c:v>273.18165562892983</c:v>
                </c:pt>
                <c:pt idx="626">
                  <c:v>273.18151179958681</c:v>
                </c:pt>
                <c:pt idx="627">
                  <c:v>273.181367970282</c:v>
                </c:pt>
                <c:pt idx="628">
                  <c:v>273.18122414101521</c:v>
                </c:pt>
                <c:pt idx="629">
                  <c:v>273.18108031178667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D-4905-9464-5256EE04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9120"/>
        <c:axId val="33785760"/>
      </c:lineChart>
      <c:catAx>
        <c:axId val="3378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760"/>
        <c:crosses val="autoZero"/>
        <c:auto val="1"/>
        <c:lblAlgn val="ctr"/>
        <c:lblOffset val="100"/>
        <c:noMultiLvlLbl val="0"/>
      </c:catAx>
      <c:valAx>
        <c:axId val="337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image" Target="../media/image16.png"/><Relationship Id="rId6" Type="http://schemas.openxmlformats.org/officeDocument/2006/relationships/image" Target="../media/image17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3</xdr:col>
          <xdr:colOff>180975</xdr:colOff>
          <xdr:row>16</xdr:row>
          <xdr:rowOff>66675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19</xdr:row>
          <xdr:rowOff>0</xdr:rowOff>
        </xdr:from>
        <xdr:to>
          <xdr:col>3</xdr:col>
          <xdr:colOff>47625</xdr:colOff>
          <xdr:row>21</xdr:row>
          <xdr:rowOff>47625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3</xdr:col>
          <xdr:colOff>304800</xdr:colOff>
          <xdr:row>26</xdr:row>
          <xdr:rowOff>47625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25</xdr:row>
          <xdr:rowOff>0</xdr:rowOff>
        </xdr:from>
        <xdr:to>
          <xdr:col>5</xdr:col>
          <xdr:colOff>800100</xdr:colOff>
          <xdr:row>27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19</xdr:row>
          <xdr:rowOff>0</xdr:rowOff>
        </xdr:from>
        <xdr:to>
          <xdr:col>9</xdr:col>
          <xdr:colOff>104775</xdr:colOff>
          <xdr:row>21</xdr:row>
          <xdr:rowOff>76200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6804</xdr:colOff>
      <xdr:row>17</xdr:row>
      <xdr:rowOff>81845</xdr:rowOff>
    </xdr:from>
    <xdr:to>
      <xdr:col>4</xdr:col>
      <xdr:colOff>244929</xdr:colOff>
      <xdr:row>19</xdr:row>
      <xdr:rowOff>84387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8918" y="4022474"/>
          <a:ext cx="847725" cy="3944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16</xdr:row>
          <xdr:rowOff>0</xdr:rowOff>
        </xdr:from>
        <xdr:to>
          <xdr:col>4</xdr:col>
          <xdr:colOff>266700</xdr:colOff>
          <xdr:row>17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8698</xdr:colOff>
      <xdr:row>20</xdr:row>
      <xdr:rowOff>0</xdr:rowOff>
    </xdr:from>
    <xdr:to>
      <xdr:col>4</xdr:col>
      <xdr:colOff>299358</xdr:colOff>
      <xdr:row>22</xdr:row>
      <xdr:rowOff>1895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898" t="4124"/>
        <a:stretch/>
      </xdr:blipFill>
      <xdr:spPr bwMode="auto">
        <a:xfrm>
          <a:off x="8760812" y="4769074"/>
          <a:ext cx="900260" cy="517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26277</xdr:colOff>
      <xdr:row>22</xdr:row>
      <xdr:rowOff>124810</xdr:rowOff>
    </xdr:from>
    <xdr:to>
      <xdr:col>4</xdr:col>
      <xdr:colOff>492673</xdr:colOff>
      <xdr:row>24</xdr:row>
      <xdr:rowOff>105760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708" y="4972707"/>
          <a:ext cx="107731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6569</xdr:colOff>
      <xdr:row>25</xdr:row>
      <xdr:rowOff>0</xdr:rowOff>
    </xdr:from>
    <xdr:to>
      <xdr:col>4</xdr:col>
      <xdr:colOff>597119</xdr:colOff>
      <xdr:row>27</xdr:row>
      <xdr:rowOff>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5458811"/>
          <a:ext cx="1201464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55079</xdr:colOff>
      <xdr:row>11</xdr:row>
      <xdr:rowOff>9525</xdr:rowOff>
    </xdr:from>
    <xdr:to>
      <xdr:col>6</xdr:col>
      <xdr:colOff>350354</xdr:colOff>
      <xdr:row>12</xdr:row>
      <xdr:rowOff>7869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70979" y="2362200"/>
          <a:ext cx="904875" cy="198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314325</xdr:colOff>
      <xdr:row>28</xdr:row>
      <xdr:rowOff>47625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9675" y="8915400"/>
          <a:ext cx="9239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43961</xdr:colOff>
      <xdr:row>29</xdr:row>
      <xdr:rowOff>0</xdr:rowOff>
    </xdr:from>
    <xdr:to>
      <xdr:col>4</xdr:col>
      <xdr:colOff>586886</xdr:colOff>
      <xdr:row>30</xdr:row>
      <xdr:rowOff>153133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6961" y="6323135"/>
          <a:ext cx="115106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27</xdr:row>
      <xdr:rowOff>9525</xdr:rowOff>
    </xdr:from>
    <xdr:to>
      <xdr:col>17</xdr:col>
      <xdr:colOff>220381</xdr:colOff>
      <xdr:row>51</xdr:row>
      <xdr:rowOff>67321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" y="5153025"/>
          <a:ext cx="9354856" cy="4629796"/>
        </a:xfrm>
        <a:prstGeom prst="rect">
          <a:avLst/>
        </a:prstGeom>
      </xdr:spPr>
    </xdr:pic>
    <xdr:clientData/>
  </xdr:twoCellAnchor>
  <xdr:twoCellAnchor editAs="oneCell">
    <xdr:from>
      <xdr:col>1</xdr:col>
      <xdr:colOff>581025</xdr:colOff>
      <xdr:row>5</xdr:row>
      <xdr:rowOff>180975</xdr:rowOff>
    </xdr:from>
    <xdr:to>
      <xdr:col>17</xdr:col>
      <xdr:colOff>190500</xdr:colOff>
      <xdr:row>22</xdr:row>
      <xdr:rowOff>133351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317" t="2894" r="6593" b="8960"/>
        <a:stretch/>
      </xdr:blipFill>
      <xdr:spPr>
        <a:xfrm>
          <a:off x="1190625" y="1133475"/>
          <a:ext cx="9363075" cy="31908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24846</xdr:colOff>
      <xdr:row>15</xdr:row>
      <xdr:rowOff>3313</xdr:rowOff>
    </xdr:from>
    <xdr:to>
      <xdr:col>17</xdr:col>
      <xdr:colOff>300789</xdr:colOff>
      <xdr:row>29</xdr:row>
      <xdr:rowOff>79513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798542</xdr:colOff>
      <xdr:row>29</xdr:row>
      <xdr:rowOff>118299</xdr:rowOff>
    </xdr:from>
    <xdr:to>
      <xdr:col>17</xdr:col>
      <xdr:colOff>56029</xdr:colOff>
      <xdr:row>47</xdr:row>
      <xdr:rowOff>89647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502872</xdr:colOff>
      <xdr:row>15</xdr:row>
      <xdr:rowOff>116313</xdr:rowOff>
    </xdr:from>
    <xdr:to>
      <xdr:col>25</xdr:col>
      <xdr:colOff>172159</xdr:colOff>
      <xdr:row>30</xdr:row>
      <xdr:rowOff>2013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481394</xdr:colOff>
      <xdr:row>30</xdr:row>
      <xdr:rowOff>89507</xdr:rowOff>
    </xdr:from>
    <xdr:to>
      <xdr:col>26</xdr:col>
      <xdr:colOff>418170</xdr:colOff>
      <xdr:row>47</xdr:row>
      <xdr:rowOff>116158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455839</xdr:colOff>
      <xdr:row>52</xdr:row>
      <xdr:rowOff>131989</xdr:rowOff>
    </xdr:from>
    <xdr:to>
      <xdr:col>20</xdr:col>
      <xdr:colOff>129268</xdr:colOff>
      <xdr:row>67</xdr:row>
      <xdr:rowOff>17689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162622</xdr:colOff>
      <xdr:row>53</xdr:row>
      <xdr:rowOff>46463</xdr:rowOff>
    </xdr:from>
    <xdr:to>
      <xdr:col>17</xdr:col>
      <xdr:colOff>557561</xdr:colOff>
      <xdr:row>54</xdr:row>
      <xdr:rowOff>151006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12382500" y="9978018"/>
          <a:ext cx="2207012" cy="2903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Суммарные усилия печати 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308162</xdr:colOff>
      <xdr:row>15</xdr:row>
      <xdr:rowOff>179295</xdr:rowOff>
    </xdr:from>
    <xdr:to>
      <xdr:col>26</xdr:col>
      <xdr:colOff>155281</xdr:colOff>
      <xdr:row>29</xdr:row>
      <xdr:rowOff>89647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598714</xdr:colOff>
      <xdr:row>15</xdr:row>
      <xdr:rowOff>149678</xdr:rowOff>
    </xdr:from>
    <xdr:to>
      <xdr:col>34</xdr:col>
      <xdr:colOff>322569</xdr:colOff>
      <xdr:row>30</xdr:row>
      <xdr:rowOff>35378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44823</xdr:colOff>
      <xdr:row>31</xdr:row>
      <xdr:rowOff>100853</xdr:rowOff>
    </xdr:from>
    <xdr:to>
      <xdr:col>34</xdr:col>
      <xdr:colOff>381000</xdr:colOff>
      <xdr:row>45</xdr:row>
      <xdr:rowOff>177053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311728</xdr:colOff>
      <xdr:row>52</xdr:row>
      <xdr:rowOff>51954</xdr:rowOff>
    </xdr:from>
    <xdr:to>
      <xdr:col>26</xdr:col>
      <xdr:colOff>158847</xdr:colOff>
      <xdr:row>65</xdr:row>
      <xdr:rowOff>152806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51954</xdr:colOff>
      <xdr:row>52</xdr:row>
      <xdr:rowOff>17318</xdr:rowOff>
    </xdr:from>
    <xdr:to>
      <xdr:col>34</xdr:col>
      <xdr:colOff>381946</xdr:colOff>
      <xdr:row>66</xdr:row>
      <xdr:rowOff>93518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381001</xdr:colOff>
      <xdr:row>69</xdr:row>
      <xdr:rowOff>69272</xdr:rowOff>
    </xdr:from>
    <xdr:to>
      <xdr:col>26</xdr:col>
      <xdr:colOff>111042</xdr:colOff>
      <xdr:row>83</xdr:row>
      <xdr:rowOff>145472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400050</xdr:colOff>
      <xdr:row>69</xdr:row>
      <xdr:rowOff>57150</xdr:rowOff>
    </xdr:from>
    <xdr:to>
      <xdr:col>34</xdr:col>
      <xdr:colOff>130091</xdr:colOff>
      <xdr:row>83</xdr:row>
      <xdr:rowOff>133350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285750</xdr:colOff>
      <xdr:row>30</xdr:row>
      <xdr:rowOff>119062</xdr:rowOff>
    </xdr:from>
    <xdr:to>
      <xdr:col>25</xdr:col>
      <xdr:colOff>590550</xdr:colOff>
      <xdr:row>45</xdr:row>
      <xdr:rowOff>4762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190871</xdr:colOff>
      <xdr:row>0</xdr:row>
      <xdr:rowOff>0</xdr:rowOff>
    </xdr:from>
    <xdr:to>
      <xdr:col>38</xdr:col>
      <xdr:colOff>382333</xdr:colOff>
      <xdr:row>33</xdr:row>
      <xdr:rowOff>98250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8189" y="0"/>
          <a:ext cx="6858963" cy="6436705"/>
        </a:xfrm>
        <a:prstGeom prst="rect">
          <a:avLst/>
        </a:prstGeom>
      </xdr:spPr>
    </xdr:pic>
    <xdr:clientData/>
  </xdr:twoCellAnchor>
  <xdr:twoCellAnchor>
    <xdr:from>
      <xdr:col>17</xdr:col>
      <xdr:colOff>394608</xdr:colOff>
      <xdr:row>14</xdr:row>
      <xdr:rowOff>119062</xdr:rowOff>
    </xdr:from>
    <xdr:to>
      <xdr:col>25</xdr:col>
      <xdr:colOff>70757</xdr:colOff>
      <xdr:row>29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367393</xdr:colOff>
      <xdr:row>30</xdr:row>
      <xdr:rowOff>84365</xdr:rowOff>
    </xdr:from>
    <xdr:to>
      <xdr:col>25</xdr:col>
      <xdr:colOff>40821</xdr:colOff>
      <xdr:row>44</xdr:row>
      <xdr:rowOff>160565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360589</xdr:colOff>
      <xdr:row>47</xdr:row>
      <xdr:rowOff>111579</xdr:rowOff>
    </xdr:from>
    <xdr:to>
      <xdr:col>25</xdr:col>
      <xdr:colOff>34017</xdr:colOff>
      <xdr:row>61</xdr:row>
      <xdr:rowOff>187779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278947</xdr:colOff>
      <xdr:row>64</xdr:row>
      <xdr:rowOff>29937</xdr:rowOff>
    </xdr:from>
    <xdr:to>
      <xdr:col>24</xdr:col>
      <xdr:colOff>564697</xdr:colOff>
      <xdr:row>78</xdr:row>
      <xdr:rowOff>106137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476678</xdr:colOff>
      <xdr:row>0</xdr:row>
      <xdr:rowOff>0</xdr:rowOff>
    </xdr:from>
    <xdr:to>
      <xdr:col>38</xdr:col>
      <xdr:colOff>246362</xdr:colOff>
      <xdr:row>40</xdr:row>
      <xdr:rowOff>22411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176619" y="0"/>
          <a:ext cx="7636214" cy="768723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172182</xdr:colOff>
      <xdr:row>23</xdr:row>
      <xdr:rowOff>24178</xdr:rowOff>
    </xdr:from>
    <xdr:to>
      <xdr:col>11</xdr:col>
      <xdr:colOff>135547</xdr:colOff>
      <xdr:row>37</xdr:row>
      <xdr:rowOff>27109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303118</xdr:colOff>
      <xdr:row>129</xdr:row>
      <xdr:rowOff>51547</xdr:rowOff>
    </xdr:from>
    <xdr:to>
      <xdr:col>11</xdr:col>
      <xdr:colOff>603436</xdr:colOff>
      <xdr:row>143</xdr:row>
      <xdr:rowOff>127747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437030</xdr:colOff>
      <xdr:row>147</xdr:row>
      <xdr:rowOff>186019</xdr:rowOff>
    </xdr:from>
    <xdr:to>
      <xdr:col>12</xdr:col>
      <xdr:colOff>168089</xdr:colOff>
      <xdr:row>162</xdr:row>
      <xdr:rowOff>71719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33618</xdr:colOff>
      <xdr:row>164</xdr:row>
      <xdr:rowOff>96371</xdr:rowOff>
    </xdr:from>
    <xdr:to>
      <xdr:col>11</xdr:col>
      <xdr:colOff>369795</xdr:colOff>
      <xdr:row>178</xdr:row>
      <xdr:rowOff>172571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12" Type="http://schemas.openxmlformats.org/officeDocument/2006/relationships/image" Target="../media/image5.w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5.bin"/><Relationship Id="rId5" Type="http://schemas.openxmlformats.org/officeDocument/2006/relationships/oleObject" Target="../embeddings/oleObject2.bin"/><Relationship Id="rId10" Type="http://schemas.openxmlformats.org/officeDocument/2006/relationships/image" Target="../media/image4.wmf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6.wmf"/><Relationship Id="rId4" Type="http://schemas.openxmlformats.org/officeDocument/2006/relationships/oleObject" Target="../embeddings/oleObject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A3" sqref="A1:A3"/>
    </sheetView>
  </sheetViews>
  <sheetFormatPr defaultRowHeight="15" x14ac:dyDescent="0.25"/>
  <cols>
    <col min="1" max="1" width="50.28515625" customWidth="1"/>
    <col min="2" max="2" width="13.140625" customWidth="1"/>
    <col min="3" max="3" width="10.140625" customWidth="1"/>
    <col min="6" max="6" width="16" customWidth="1"/>
    <col min="7" max="7" width="11" customWidth="1"/>
  </cols>
  <sheetData>
    <row r="1" spans="1:10" ht="45" x14ac:dyDescent="0.25">
      <c r="A1" s="1" t="s">
        <v>0</v>
      </c>
    </row>
    <row r="2" spans="1:10" x14ac:dyDescent="0.25">
      <c r="A2" t="s">
        <v>1</v>
      </c>
    </row>
    <row r="3" spans="1:10" x14ac:dyDescent="0.25">
      <c r="A3" t="s">
        <v>6</v>
      </c>
    </row>
    <row r="4" spans="1:10" ht="15.75" thickBot="1" x14ac:dyDescent="0.3"/>
    <row r="5" spans="1:10" ht="93.75" customHeight="1" x14ac:dyDescent="0.25">
      <c r="B5" s="2" t="s">
        <v>8</v>
      </c>
      <c r="C5" s="3" t="s">
        <v>9</v>
      </c>
      <c r="D5" s="59" t="s">
        <v>10</v>
      </c>
      <c r="E5" s="59" t="s">
        <v>2</v>
      </c>
      <c r="F5" s="59" t="s">
        <v>3</v>
      </c>
      <c r="G5" s="59" t="s">
        <v>4</v>
      </c>
      <c r="J5" t="s">
        <v>14</v>
      </c>
    </row>
    <row r="6" spans="1:10" ht="16.5" thickBot="1" x14ac:dyDescent="0.3">
      <c r="B6" s="5"/>
      <c r="C6" s="4"/>
      <c r="D6" s="60"/>
      <c r="E6" s="60"/>
      <c r="F6" s="60"/>
      <c r="G6" s="60"/>
    </row>
    <row r="7" spans="1:10" x14ac:dyDescent="0.25">
      <c r="B7" s="6"/>
      <c r="G7" s="7"/>
    </row>
    <row r="8" spans="1:10" ht="15.75" thickBot="1" x14ac:dyDescent="0.3">
      <c r="B8" s="6"/>
      <c r="G8" s="7"/>
    </row>
    <row r="9" spans="1:10" ht="16.5" thickBot="1" x14ac:dyDescent="0.3">
      <c r="B9" s="8" t="s">
        <v>7</v>
      </c>
      <c r="C9" s="9">
        <v>100000</v>
      </c>
      <c r="D9" s="9">
        <v>150</v>
      </c>
      <c r="E9" s="9">
        <v>5</v>
      </c>
      <c r="F9" s="9">
        <v>6</v>
      </c>
      <c r="G9" s="9">
        <v>0.85</v>
      </c>
    </row>
    <row r="14" spans="1:10" ht="15.75" x14ac:dyDescent="0.25">
      <c r="A14" s="10"/>
      <c r="B14" t="s">
        <v>5</v>
      </c>
      <c r="C14">
        <f>((0.5*0.7*C9)/D9)/G9</f>
        <v>274.50980392156862</v>
      </c>
    </row>
    <row r="19" spans="2:10" x14ac:dyDescent="0.25">
      <c r="B19" t="s">
        <v>11</v>
      </c>
      <c r="C19">
        <f>(60*0.7*C9)/(E9*D9)</f>
        <v>5600</v>
      </c>
      <c r="D19" t="s">
        <v>16</v>
      </c>
      <c r="E19" t="s">
        <v>13</v>
      </c>
      <c r="F19">
        <f>60/(E9*C19)</f>
        <v>2.142857142857143E-3</v>
      </c>
      <c r="I19" t="s">
        <v>18</v>
      </c>
      <c r="J19">
        <f>F19*G9</f>
        <v>1.8214285714285715E-3</v>
      </c>
    </row>
    <row r="24" spans="2:10" ht="18.75" x14ac:dyDescent="0.35">
      <c r="B24" s="10" t="s">
        <v>12</v>
      </c>
      <c r="C24">
        <f>1/(C9*F19*(1-G9))</f>
        <v>3.11111111111111E-2</v>
      </c>
      <c r="D24" t="s">
        <v>15</v>
      </c>
      <c r="F24" s="10" t="s">
        <v>17</v>
      </c>
      <c r="G24">
        <f xml:space="preserve"> ((0.5*C9)/J19) *F9</f>
        <v>164705882.35294116</v>
      </c>
    </row>
    <row r="37" spans="1:3" x14ac:dyDescent="0.25">
      <c r="A37" t="s">
        <v>22</v>
      </c>
    </row>
    <row r="38" spans="1:3" x14ac:dyDescent="0.25">
      <c r="A38" t="s">
        <v>23</v>
      </c>
      <c r="B38" s="12">
        <f>C14</f>
        <v>274.50980392156862</v>
      </c>
      <c r="C38" s="12" t="s">
        <v>19</v>
      </c>
    </row>
    <row r="39" spans="1:3" x14ac:dyDescent="0.25">
      <c r="A39" t="s">
        <v>24</v>
      </c>
      <c r="B39" s="12">
        <f>C19</f>
        <v>5600</v>
      </c>
      <c r="C39" s="12" t="s">
        <v>16</v>
      </c>
    </row>
    <row r="40" spans="1:3" ht="18.75" x14ac:dyDescent="0.35">
      <c r="A40" s="11" t="s">
        <v>20</v>
      </c>
      <c r="B40" s="12">
        <f>C24</f>
        <v>3.11111111111111E-2</v>
      </c>
      <c r="C40" s="12" t="s">
        <v>19</v>
      </c>
    </row>
    <row r="41" spans="1:3" ht="15.75" x14ac:dyDescent="0.25">
      <c r="A41" s="11" t="s">
        <v>21</v>
      </c>
      <c r="B41" s="12">
        <f>G24/1000000</f>
        <v>164.70588235294116</v>
      </c>
      <c r="C41" s="12" t="s">
        <v>25</v>
      </c>
    </row>
  </sheetData>
  <mergeCells count="4">
    <mergeCell ref="D5:D6"/>
    <mergeCell ref="E5:E6"/>
    <mergeCell ref="F5:F6"/>
    <mergeCell ref="G5:G6"/>
  </mergeCells>
  <pageMargins left="0.7" right="0.7" top="0.75" bottom="0.75" header="0.3" footer="0.3"/>
  <pageSetup paperSize="0" orientation="portrait" horizontalDpi="0" verticalDpi="0" copies="0"/>
  <drawing r:id="rId1"/>
  <legacyDrawing r:id="rId2"/>
  <oleObjects>
    <mc:AlternateContent xmlns:mc="http://schemas.openxmlformats.org/markup-compatibility/2006">
      <mc:Choice Requires="x14">
        <oleObject progId="Equation.3" shapeId="1026" r:id="rId3">
          <objectPr defaultSize="0" autoPict="0" r:id="rId4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3</xdr:col>
                <xdr:colOff>180975</xdr:colOff>
                <xdr:row>16</xdr:row>
                <xdr:rowOff>66675</xdr:rowOff>
              </to>
            </anchor>
          </objectPr>
        </oleObject>
      </mc:Choice>
      <mc:Fallback>
        <oleObject progId="Equation.3" shapeId="1026" r:id="rId3"/>
      </mc:Fallback>
    </mc:AlternateContent>
    <mc:AlternateContent xmlns:mc="http://schemas.openxmlformats.org/markup-compatibility/2006">
      <mc:Choice Requires="x14">
        <oleObject progId="Equation.3" shapeId="1027" r:id="rId5">
          <objectPr defaultSize="0" autoPict="0" r:id="rId6">
            <anchor moveWithCells="1" sizeWithCells="1">
              <from>
                <xdr:col>1</xdr:col>
                <xdr:colOff>0</xdr:colOff>
                <xdr:row>19</xdr:row>
                <xdr:rowOff>0</xdr:rowOff>
              </from>
              <to>
                <xdr:col>3</xdr:col>
                <xdr:colOff>47625</xdr:colOff>
                <xdr:row>21</xdr:row>
                <xdr:rowOff>47625</xdr:rowOff>
              </to>
            </anchor>
          </objectPr>
        </oleObject>
      </mc:Choice>
      <mc:Fallback>
        <oleObject progId="Equation.3" shapeId="1027" r:id="rId5"/>
      </mc:Fallback>
    </mc:AlternateContent>
    <mc:AlternateContent xmlns:mc="http://schemas.openxmlformats.org/markup-compatibility/2006">
      <mc:Choice Requires="x14">
        <oleObject progId="Equation.3" shapeId="1028" r:id="rId7">
          <objectPr defaultSize="0" autoPict="0" r:id="rId8">
            <anchor moveWithCells="1" sizeWithCells="1">
              <from>
                <xdr:col>1</xdr:col>
                <xdr:colOff>0</xdr:colOff>
                <xdr:row>24</xdr:row>
                <xdr:rowOff>0</xdr:rowOff>
              </from>
              <to>
                <xdr:col>3</xdr:col>
                <xdr:colOff>304800</xdr:colOff>
                <xdr:row>26</xdr:row>
                <xdr:rowOff>47625</xdr:rowOff>
              </to>
            </anchor>
          </objectPr>
        </oleObject>
      </mc:Choice>
      <mc:Fallback>
        <oleObject progId="Equation.3" shapeId="1028" r:id="rId7"/>
      </mc:Fallback>
    </mc:AlternateContent>
    <mc:AlternateContent xmlns:mc="http://schemas.openxmlformats.org/markup-compatibility/2006">
      <mc:Choice Requires="x14">
        <oleObject progId="Equation.3" shapeId="1029" r:id="rId9">
          <objectPr defaultSize="0" autoPict="0" r:id="rId10">
            <anchor moveWithCells="1" sizeWithCells="1">
              <from>
                <xdr:col>5</xdr:col>
                <xdr:colOff>0</xdr:colOff>
                <xdr:row>25</xdr:row>
                <xdr:rowOff>0</xdr:rowOff>
              </from>
              <to>
                <xdr:col>5</xdr:col>
                <xdr:colOff>800100</xdr:colOff>
                <xdr:row>27</xdr:row>
                <xdr:rowOff>66675</xdr:rowOff>
              </to>
            </anchor>
          </objectPr>
        </oleObject>
      </mc:Choice>
      <mc:Fallback>
        <oleObject progId="Equation.3" shapeId="1029" r:id="rId9"/>
      </mc:Fallback>
    </mc:AlternateContent>
    <mc:AlternateContent xmlns:mc="http://schemas.openxmlformats.org/markup-compatibility/2006">
      <mc:Choice Requires="x14">
        <oleObject progId="Equation.3" shapeId="1030" r:id="rId11">
          <objectPr defaultSize="0" autoPict="0" r:id="rId12">
            <anchor moveWithCells="1" sizeWithCells="1">
              <from>
                <xdr:col>8</xdr:col>
                <xdr:colOff>0</xdr:colOff>
                <xdr:row>19</xdr:row>
                <xdr:rowOff>0</xdr:rowOff>
              </from>
              <to>
                <xdr:col>9</xdr:col>
                <xdr:colOff>104775</xdr:colOff>
                <xdr:row>21</xdr:row>
                <xdr:rowOff>76200</xdr:rowOff>
              </to>
            </anchor>
          </objectPr>
        </oleObject>
      </mc:Choice>
      <mc:Fallback>
        <oleObject progId="Equation.3" shapeId="1030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2254-582D-451C-99D4-0DD6B73501DB}">
  <dimension ref="A1:E37"/>
  <sheetViews>
    <sheetView zoomScale="115" zoomScaleNormal="115" workbookViewId="0">
      <selection sqref="A1:B3"/>
    </sheetView>
  </sheetViews>
  <sheetFormatPr defaultRowHeight="15" x14ac:dyDescent="0.25"/>
  <cols>
    <col min="1" max="1" width="30.5703125" style="13" customWidth="1"/>
    <col min="2" max="2" width="72.42578125" style="13" customWidth="1"/>
    <col min="3" max="3" width="30.7109375" style="13" customWidth="1"/>
    <col min="4" max="4" width="9.140625" style="13"/>
    <col min="5" max="5" width="18" style="13" customWidth="1"/>
    <col min="6" max="16384" width="9.140625" style="13"/>
  </cols>
  <sheetData>
    <row r="1" spans="1:5" ht="30" x14ac:dyDescent="0.25">
      <c r="A1" s="21" t="s">
        <v>47</v>
      </c>
      <c r="B1" s="16" t="s">
        <v>36</v>
      </c>
    </row>
    <row r="2" spans="1:5" x14ac:dyDescent="0.25">
      <c r="A2" s="13" t="s">
        <v>37</v>
      </c>
      <c r="B2" s="13" t="s">
        <v>38</v>
      </c>
    </row>
    <row r="3" spans="1:5" x14ac:dyDescent="0.25">
      <c r="A3" s="13" t="s">
        <v>6</v>
      </c>
    </row>
    <row r="5" spans="1:5" ht="15.75" thickBot="1" x14ac:dyDescent="0.3"/>
    <row r="6" spans="1:5" ht="15.75" thickBot="1" x14ac:dyDescent="0.3">
      <c r="B6" s="17" t="s">
        <v>26</v>
      </c>
      <c r="C6" s="18">
        <f>33/3600</f>
        <v>9.1666666666666667E-3</v>
      </c>
    </row>
    <row r="7" spans="1:5" ht="30.75" customHeight="1" thickBot="1" x14ac:dyDescent="0.3">
      <c r="B7" s="19" t="s">
        <v>31</v>
      </c>
      <c r="C7" s="20">
        <f>(15/(20+3)*60)</f>
        <v>39.130434782608695</v>
      </c>
    </row>
    <row r="8" spans="1:5" ht="15.75" thickBot="1" x14ac:dyDescent="0.3">
      <c r="B8" s="19" t="s">
        <v>32</v>
      </c>
      <c r="C8" s="20">
        <v>1</v>
      </c>
    </row>
    <row r="9" spans="1:5" ht="15.75" thickBot="1" x14ac:dyDescent="0.3">
      <c r="B9" s="19" t="s">
        <v>33</v>
      </c>
      <c r="C9" s="20">
        <v>2</v>
      </c>
    </row>
    <row r="10" spans="1:5" ht="15.75" thickBot="1" x14ac:dyDescent="0.3">
      <c r="B10" s="19" t="s">
        <v>34</v>
      </c>
      <c r="C10" s="20">
        <f>(6 + 0.1*3)/1000</f>
        <v>6.3E-3</v>
      </c>
    </row>
    <row r="11" spans="1:5" ht="15.75" thickBot="1" x14ac:dyDescent="0.3">
      <c r="B11" s="19" t="s">
        <v>27</v>
      </c>
      <c r="C11" s="20">
        <f>1.42+0.1*3</f>
        <v>1.72</v>
      </c>
    </row>
    <row r="12" spans="1:5" ht="15.75" thickBot="1" x14ac:dyDescent="0.3">
      <c r="B12" s="19" t="s">
        <v>35</v>
      </c>
      <c r="C12" s="20">
        <f>0.12+0.005*3</f>
        <v>0.13500000000000001</v>
      </c>
      <c r="E12" s="13">
        <f>C21/0.75</f>
        <v>0.24510869565217389</v>
      </c>
    </row>
    <row r="13" spans="1:5" ht="15.75" thickBot="1" x14ac:dyDescent="0.3">
      <c r="B13" s="19" t="s">
        <v>28</v>
      </c>
      <c r="C13" s="20">
        <f>0.3+0.01*3</f>
        <v>0.32999999999999996</v>
      </c>
    </row>
    <row r="14" spans="1:5" ht="15.75" thickBot="1" x14ac:dyDescent="0.3">
      <c r="B14" s="19" t="s">
        <v>29</v>
      </c>
      <c r="C14" s="20">
        <f>0.8/1000</f>
        <v>8.0000000000000004E-4</v>
      </c>
    </row>
    <row r="15" spans="1:5" ht="15.75" thickBot="1" x14ac:dyDescent="0.3">
      <c r="B15" s="19" t="s">
        <v>30</v>
      </c>
      <c r="C15" s="20">
        <v>1.2</v>
      </c>
    </row>
    <row r="17" spans="2:3" x14ac:dyDescent="0.25">
      <c r="B17" s="14" t="s">
        <v>44</v>
      </c>
      <c r="C17" s="13">
        <f>C6*(C11+C13)</f>
        <v>1.8791666666666665E-2</v>
      </c>
    </row>
    <row r="18" spans="2:3" x14ac:dyDescent="0.25">
      <c r="B18" s="15"/>
    </row>
    <row r="19" spans="2:3" x14ac:dyDescent="0.25">
      <c r="B19" s="15" t="s">
        <v>39</v>
      </c>
      <c r="C19" s="13">
        <f>(60*C17)/(C11+C13)</f>
        <v>0.55000000000000004</v>
      </c>
    </row>
    <row r="20" spans="2:3" x14ac:dyDescent="0.25">
      <c r="B20" s="15"/>
    </row>
    <row r="21" spans="2:3" x14ac:dyDescent="0.25">
      <c r="B21" s="15" t="s">
        <v>45</v>
      </c>
      <c r="C21" s="13">
        <f>(C7*C17)/(2*C8*C9)</f>
        <v>0.18383152173913042</v>
      </c>
    </row>
    <row r="22" spans="2:3" x14ac:dyDescent="0.25">
      <c r="B22" s="15"/>
    </row>
    <row r="23" spans="2:3" x14ac:dyDescent="0.25">
      <c r="B23" s="15"/>
    </row>
    <row r="24" spans="2:3" x14ac:dyDescent="0.25">
      <c r="B24" s="15" t="s">
        <v>40</v>
      </c>
      <c r="C24" s="13">
        <f>INT((C15-C21)/(1.4*C21))+1</f>
        <v>4</v>
      </c>
    </row>
    <row r="25" spans="2:3" x14ac:dyDescent="0.25">
      <c r="B25" s="15"/>
    </row>
    <row r="26" spans="2:3" x14ac:dyDescent="0.25">
      <c r="B26" s="15" t="s">
        <v>46</v>
      </c>
      <c r="C26" s="13">
        <f>((E12/0.74)^3)*(C14/(1000*(C10^4)))</f>
        <v>18.454776356815707</v>
      </c>
    </row>
    <row r="27" spans="2:3" x14ac:dyDescent="0.25">
      <c r="B27" s="15"/>
    </row>
    <row r="28" spans="2:3" x14ac:dyDescent="0.25">
      <c r="B28" s="15" t="s">
        <v>41</v>
      </c>
      <c r="C28" s="13">
        <f>C26-SQRT(2*9.8*C12)</f>
        <v>16.828123351408593</v>
      </c>
    </row>
    <row r="29" spans="2:3" x14ac:dyDescent="0.25">
      <c r="B29" s="15"/>
    </row>
    <row r="30" spans="2:3" x14ac:dyDescent="0.25">
      <c r="B30" s="15" t="s">
        <v>42</v>
      </c>
      <c r="C30" s="13">
        <f>C8*C9*C24*(3.14*C10*C10/4)*C28</f>
        <v>4.1944635953333163E-3</v>
      </c>
    </row>
    <row r="31" spans="2:3" x14ac:dyDescent="0.25">
      <c r="B31" s="15" t="s">
        <v>43</v>
      </c>
      <c r="C31" s="13">
        <f>C30*3600</f>
        <v>15.100068943199938</v>
      </c>
    </row>
    <row r="36" spans="1:3" x14ac:dyDescent="0.25">
      <c r="A36" s="13" t="s">
        <v>22</v>
      </c>
      <c r="B36" s="13" t="str">
        <f>B30</f>
        <v>Расход раствора в секции  м3/с</v>
      </c>
      <c r="C36" s="13">
        <f>C30</f>
        <v>4.1944635953333163E-3</v>
      </c>
    </row>
    <row r="37" spans="1:3" x14ac:dyDescent="0.25">
      <c r="B37" s="13" t="str">
        <f>B31</f>
        <v>Расход раствора в секции м3/ч</v>
      </c>
      <c r="C37" s="13">
        <f>C31</f>
        <v>15.100068943199938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0" r:id="rId4">
          <objectPr defaultSize="0" autoPict="0" r:id="rId5">
            <anchor moveWithCells="1" sizeWithCells="1">
              <from>
                <xdr:col>3</xdr:col>
                <xdr:colOff>0</xdr:colOff>
                <xdr:row>16</xdr:row>
                <xdr:rowOff>0</xdr:rowOff>
              </from>
              <to>
                <xdr:col>4</xdr:col>
                <xdr:colOff>266700</xdr:colOff>
                <xdr:row>17</xdr:row>
                <xdr:rowOff>0</xdr:rowOff>
              </to>
            </anchor>
          </objectPr>
        </oleObject>
      </mc:Choice>
      <mc:Fallback>
        <oleObject progId="Equation.3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6100-A417-4609-98E8-0F0C4F7DD8D4}">
  <dimension ref="A1:C56"/>
  <sheetViews>
    <sheetView workbookViewId="0">
      <selection sqref="A1:C3"/>
    </sheetView>
  </sheetViews>
  <sheetFormatPr defaultRowHeight="15" x14ac:dyDescent="0.25"/>
  <cols>
    <col min="1" max="1" width="25.140625" customWidth="1"/>
  </cols>
  <sheetData>
    <row r="1" spans="1:2" ht="30" x14ac:dyDescent="0.25">
      <c r="A1" s="21" t="s">
        <v>50</v>
      </c>
      <c r="B1" s="16" t="s">
        <v>49</v>
      </c>
    </row>
    <row r="2" spans="1:2" x14ac:dyDescent="0.25">
      <c r="A2" s="13" t="s">
        <v>37</v>
      </c>
      <c r="B2" s="13" t="s">
        <v>48</v>
      </c>
    </row>
    <row r="3" spans="1:2" x14ac:dyDescent="0.25">
      <c r="A3" s="13" t="s">
        <v>6</v>
      </c>
      <c r="B3" s="13"/>
    </row>
    <row r="25" spans="3:3" x14ac:dyDescent="0.25">
      <c r="C25" t="s">
        <v>52</v>
      </c>
    </row>
    <row r="53" spans="2:3" x14ac:dyDescent="0.25">
      <c r="C53" t="s">
        <v>52</v>
      </c>
    </row>
    <row r="56" spans="2:3" x14ac:dyDescent="0.25">
      <c r="B56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BC82-90CB-4DBA-9214-11F398F2BDCD}">
  <dimension ref="A1:I277"/>
  <sheetViews>
    <sheetView zoomScale="82" zoomScaleNormal="85" workbookViewId="0">
      <selection activeCell="B1" sqref="B1"/>
    </sheetView>
  </sheetViews>
  <sheetFormatPr defaultRowHeight="15" x14ac:dyDescent="0.25"/>
  <cols>
    <col min="1" max="1" width="34.85546875" customWidth="1"/>
    <col min="2" max="2" width="28.85546875" customWidth="1"/>
    <col min="3" max="3" width="18.5703125" bestFit="1" customWidth="1"/>
    <col min="5" max="5" width="15.140625" customWidth="1"/>
    <col min="6" max="6" width="14.42578125" customWidth="1"/>
    <col min="8" max="8" width="14.7109375" customWidth="1"/>
    <col min="9" max="9" width="13.140625" bestFit="1" customWidth="1"/>
  </cols>
  <sheetData>
    <row r="1" spans="1:9" ht="21" customHeight="1" x14ac:dyDescent="0.25">
      <c r="A1" s="21" t="s">
        <v>54</v>
      </c>
      <c r="B1" s="16" t="s">
        <v>110</v>
      </c>
    </row>
    <row r="2" spans="1:9" x14ac:dyDescent="0.25">
      <c r="A2" s="13" t="s">
        <v>37</v>
      </c>
      <c r="B2" s="13" t="s">
        <v>53</v>
      </c>
    </row>
    <row r="3" spans="1:9" x14ac:dyDescent="0.25">
      <c r="A3" s="13" t="s">
        <v>6</v>
      </c>
      <c r="B3" s="13"/>
    </row>
    <row r="5" spans="1:9" x14ac:dyDescent="0.25">
      <c r="B5" t="s">
        <v>55</v>
      </c>
      <c r="C5">
        <f>14+0.5*3</f>
        <v>15.5</v>
      </c>
      <c r="D5" t="s">
        <v>56</v>
      </c>
      <c r="E5">
        <f>14+0.5*3</f>
        <v>15.5</v>
      </c>
    </row>
    <row r="6" spans="1:9" x14ac:dyDescent="0.25">
      <c r="B6" t="s">
        <v>58</v>
      </c>
      <c r="C6">
        <f>90+2*3</f>
        <v>96</v>
      </c>
      <c r="D6" t="s">
        <v>59</v>
      </c>
      <c r="E6">
        <f>1-(1/(3*C7))+((1-C7)/(10*C7*C7))</f>
        <v>0.53333333333333344</v>
      </c>
    </row>
    <row r="7" spans="1:9" x14ac:dyDescent="0.25">
      <c r="B7" t="s">
        <v>61</v>
      </c>
      <c r="C7">
        <v>0.5</v>
      </c>
      <c r="D7" t="s">
        <v>62</v>
      </c>
      <c r="E7">
        <f>((2*E6*C6^4)/100)*SQRT((2*C5*E5*C8)/((C5+E5)*C11))</f>
        <v>118893537.79919727</v>
      </c>
    </row>
    <row r="8" spans="1:9" x14ac:dyDescent="0.25">
      <c r="B8" t="s">
        <v>63</v>
      </c>
      <c r="C8" s="22">
        <v>200</v>
      </c>
      <c r="D8" t="s">
        <v>64</v>
      </c>
      <c r="E8">
        <f>(2+C7)/(2*C7)</f>
        <v>2.5</v>
      </c>
    </row>
    <row r="9" spans="1:9" x14ac:dyDescent="0.25">
      <c r="B9" t="s">
        <v>65</v>
      </c>
      <c r="C9">
        <v>250</v>
      </c>
      <c r="D9" t="s">
        <v>66</v>
      </c>
      <c r="E9">
        <f>2*E6*SQRT((2*C5*E5/(C5+E5)))*((C8/C11)^2)</f>
        <v>5184531.9335057205</v>
      </c>
      <c r="G9" t="s">
        <v>81</v>
      </c>
    </row>
    <row r="11" spans="1:9" x14ac:dyDescent="0.25">
      <c r="B11" t="s">
        <v>68</v>
      </c>
      <c r="C11">
        <f>0.15+0.01*3</f>
        <v>0.18</v>
      </c>
      <c r="D11" t="s">
        <v>69</v>
      </c>
      <c r="E11">
        <f>$C$11*C13^$C$7/$C$8</f>
        <v>1.9091883092036785E-2</v>
      </c>
      <c r="F11" t="s">
        <v>80</v>
      </c>
    </row>
    <row r="12" spans="1:9" x14ac:dyDescent="0.25">
      <c r="B12" t="s">
        <v>57</v>
      </c>
      <c r="C12">
        <f>1.5+0.1*3</f>
        <v>1.8</v>
      </c>
      <c r="D12" t="s">
        <v>70</v>
      </c>
      <c r="E12">
        <f>E11*C12^C7</f>
        <v>2.5614449047363874E-2</v>
      </c>
      <c r="F12" t="s">
        <v>80</v>
      </c>
    </row>
    <row r="13" spans="1:9" x14ac:dyDescent="0.25">
      <c r="B13" t="s">
        <v>60</v>
      </c>
      <c r="C13">
        <f>C9*C12</f>
        <v>450</v>
      </c>
      <c r="D13" t="s">
        <v>67</v>
      </c>
      <c r="E13">
        <f>E12-E11</f>
        <v>6.5225659553270893E-3</v>
      </c>
      <c r="F13" t="s">
        <v>80</v>
      </c>
    </row>
    <row r="15" spans="1:9" x14ac:dyDescent="0.25">
      <c r="B15" t="s">
        <v>57</v>
      </c>
      <c r="C15" t="s">
        <v>71</v>
      </c>
      <c r="D15" t="s">
        <v>72</v>
      </c>
      <c r="E15" t="s">
        <v>78</v>
      </c>
      <c r="F15" t="s">
        <v>73</v>
      </c>
      <c r="G15" t="s">
        <v>74</v>
      </c>
      <c r="H15" t="s">
        <v>75</v>
      </c>
      <c r="I15" t="s">
        <v>76</v>
      </c>
    </row>
    <row r="16" spans="1:9" x14ac:dyDescent="0.25">
      <c r="B16">
        <v>1</v>
      </c>
      <c r="C16" s="22" t="e">
        <f>$E$7*($C$9^((2-$C$7)/2))*((1+0.3*(B16^((2-$C$7)/2)))/(B16^$C$7 - 1))</f>
        <v>#DIV/0!</v>
      </c>
      <c r="D16">
        <f>$C$11*$C$9^$C$7/$C$8</f>
        <v>1.4230249470757706E-2</v>
      </c>
      <c r="E16">
        <f>D16*B16^$C$7</f>
        <v>1.4230249470757706E-2</v>
      </c>
      <c r="F16" s="23">
        <f>E16-D16</f>
        <v>0</v>
      </c>
      <c r="G16">
        <f>$E$9*((E16-F16)^$E$8)</f>
        <v>125.23935960565726</v>
      </c>
      <c r="H16">
        <f>$E$9*(E16^$E$8)</f>
        <v>125.23935960565726</v>
      </c>
      <c r="I16">
        <f>$C$6*(0.36*H16+0.64*G16)</f>
        <v>12022.978522143098</v>
      </c>
    </row>
    <row r="17" spans="2:9" x14ac:dyDescent="0.25">
      <c r="B17">
        <v>1.01</v>
      </c>
      <c r="C17" s="22">
        <f>$E$7*($C$9^((2-$C$7)/2))*((1+0.3*(B17^((2-$C$7)/2)))/(B17^$C$7 - 1))</f>
        <v>1951723860213.9087</v>
      </c>
      <c r="D17">
        <f>$C$11*$C$9^$C$7/$C$8</f>
        <v>1.4230249470757706E-2</v>
      </c>
      <c r="E17">
        <f>D17*B17^$C$7</f>
        <v>1.4301223723863631E-2</v>
      </c>
      <c r="F17" s="23">
        <f>E17-D17</f>
        <v>7.0974253105924798E-5</v>
      </c>
      <c r="G17">
        <f>$E$9*((E17-F17)^$E$8)</f>
        <v>125.23935960565726</v>
      </c>
      <c r="H17">
        <f>$E$9*(E17^$E$8)</f>
        <v>126.80680359484553</v>
      </c>
      <c r="I17">
        <f>$C$6*(0.36*H17+0.64*G17)</f>
        <v>12077.149386409443</v>
      </c>
    </row>
    <row r="18" spans="2:9" x14ac:dyDescent="0.25">
      <c r="B18">
        <v>1.02</v>
      </c>
      <c r="C18" s="22">
        <f>$E$7*($C$9^((2-$C$7)/2))*((1+0.3*(B18^((2-$C$7)/2)))/(B18^$C$7 - 1))</f>
        <v>979961447543.94128</v>
      </c>
      <c r="D18">
        <f>$C$11*$C$9^$C$7/$C$8</f>
        <v>1.4230249470757706E-2</v>
      </c>
      <c r="E18">
        <f>D18*B18^$C$7</f>
        <v>1.437184748040418E-2</v>
      </c>
      <c r="F18" s="23">
        <f>E18-D18</f>
        <v>1.4159800964647432E-4</v>
      </c>
      <c r="G18">
        <f>$E$9*((E18-F18)^$E$8)</f>
        <v>125.23935960565726</v>
      </c>
      <c r="H18">
        <f>$E$9*(E18^$E$8)</f>
        <v>128.37813225720504</v>
      </c>
      <c r="I18">
        <f>$C$6*(0.36*H18+0.64*G18)</f>
        <v>12131.454504980587</v>
      </c>
    </row>
    <row r="19" spans="2:9" x14ac:dyDescent="0.25">
      <c r="B19">
        <v>1.03</v>
      </c>
      <c r="C19" s="22">
        <f t="shared" ref="C19:C82" si="0">$E$7*($C$9^((2-$C$7)/2))*((1+0.3*(B19^((2-$C$7)/2)))/(B19^$C$7 - 1))</f>
        <v>656035530456.70703</v>
      </c>
      <c r="D19">
        <f t="shared" ref="D19:D82" si="1">$C$11*$C$9^$C$7/$C$8</f>
        <v>1.4230249470757706E-2</v>
      </c>
      <c r="E19">
        <f t="shared" ref="E19:E35" si="2">D19*B19^$C$7</f>
        <v>1.4442125882293089E-2</v>
      </c>
      <c r="F19" s="23">
        <f t="shared" ref="F19:F35" si="3">E19-D19</f>
        <v>2.1187641153538363E-4</v>
      </c>
      <c r="G19">
        <f t="shared" ref="G19:G35" si="4">$E$9*((E19-F19)^$E$8)</f>
        <v>125.23935960565726</v>
      </c>
      <c r="H19">
        <f t="shared" ref="H19:H35" si="5">$E$9*(E19^$E$8)</f>
        <v>129.95331699300743</v>
      </c>
      <c r="I19">
        <f t="shared" ref="I19:I35" si="6">$C$6*(0.36*H19+0.64*G19)</f>
        <v>12185.892889449919</v>
      </c>
    </row>
    <row r="20" spans="2:9" x14ac:dyDescent="0.25">
      <c r="B20">
        <v>1.04</v>
      </c>
      <c r="C20" s="22">
        <f t="shared" si="0"/>
        <v>494068803001.18073</v>
      </c>
      <c r="D20">
        <f t="shared" si="1"/>
        <v>1.4230249470757706E-2</v>
      </c>
      <c r="E20">
        <f t="shared" si="2"/>
        <v>1.4512063946937388E-2</v>
      </c>
      <c r="F20" s="23">
        <f t="shared" si="3"/>
        <v>2.8181447617968251E-4</v>
      </c>
      <c r="G20">
        <f t="shared" si="4"/>
        <v>125.23935960565726</v>
      </c>
      <c r="H20">
        <f t="shared" si="5"/>
        <v>131.53232968905593</v>
      </c>
      <c r="I20">
        <f t="shared" si="6"/>
        <v>12240.463568225356</v>
      </c>
    </row>
    <row r="21" spans="2:9" x14ac:dyDescent="0.25">
      <c r="B21">
        <v>1.05</v>
      </c>
      <c r="C21" s="22">
        <f t="shared" si="0"/>
        <v>396885802677.7652</v>
      </c>
      <c r="D21">
        <f t="shared" si="1"/>
        <v>1.4230249470757706E-2</v>
      </c>
      <c r="E21">
        <f t="shared" si="2"/>
        <v>1.4581666571417686E-2</v>
      </c>
      <c r="F21" s="23">
        <f t="shared" si="3"/>
        <v>3.5141710065998005E-4</v>
      </c>
      <c r="G21">
        <f t="shared" si="4"/>
        <v>125.23935960565726</v>
      </c>
      <c r="H21">
        <f t="shared" si="5"/>
        <v>133.11514270580469</v>
      </c>
      <c r="I21">
        <f t="shared" si="6"/>
        <v>12295.165586084193</v>
      </c>
    </row>
    <row r="22" spans="2:9" x14ac:dyDescent="0.25">
      <c r="B22">
        <v>1.06</v>
      </c>
      <c r="C22" s="22">
        <f t="shared" si="0"/>
        <v>332094707598.95142</v>
      </c>
      <c r="D22">
        <f t="shared" si="1"/>
        <v>1.4230249470757706E-2</v>
      </c>
      <c r="E22">
        <f t="shared" si="2"/>
        <v>1.4650938536489733E-2</v>
      </c>
      <c r="F22" s="23">
        <f t="shared" si="3"/>
        <v>4.2068906573202759E-4</v>
      </c>
      <c r="G22">
        <f t="shared" si="4"/>
        <v>125.23935960565726</v>
      </c>
      <c r="H22">
        <f t="shared" si="5"/>
        <v>134.7017288649385</v>
      </c>
      <c r="I22">
        <f t="shared" si="6"/>
        <v>12349.998003743858</v>
      </c>
    </row>
    <row r="23" spans="2:9" x14ac:dyDescent="0.25">
      <c r="B23">
        <v>1.07</v>
      </c>
      <c r="C23" s="22">
        <f t="shared" si="0"/>
        <v>285813307510.92902</v>
      </c>
      <c r="D23">
        <f t="shared" si="1"/>
        <v>1.4230249470757706E-2</v>
      </c>
      <c r="E23">
        <f t="shared" si="2"/>
        <v>1.4719884510416512E-2</v>
      </c>
      <c r="F23" s="23">
        <f t="shared" si="3"/>
        <v>4.8963503965880617E-4</v>
      </c>
      <c r="G23">
        <f t="shared" si="4"/>
        <v>125.23935960565726</v>
      </c>
      <c r="H23">
        <f t="shared" si="5"/>
        <v>136.29206143739034</v>
      </c>
      <c r="I23">
        <f t="shared" si="6"/>
        <v>12404.959897447794</v>
      </c>
    </row>
    <row r="24" spans="2:9" x14ac:dyDescent="0.25">
      <c r="B24">
        <v>1.08</v>
      </c>
      <c r="C24" s="22">
        <f t="shared" si="0"/>
        <v>251100496547.87912</v>
      </c>
      <c r="D24">
        <f t="shared" si="1"/>
        <v>1.4230249470757706E-2</v>
      </c>
      <c r="E24">
        <f t="shared" si="2"/>
        <v>1.4788509052639485E-2</v>
      </c>
      <c r="F24" s="23">
        <f t="shared" si="3"/>
        <v>5.5825958188177906E-4</v>
      </c>
      <c r="G24">
        <f t="shared" si="4"/>
        <v>125.23935960565726</v>
      </c>
      <c r="H24">
        <f t="shared" si="5"/>
        <v>137.88611413178285</v>
      </c>
      <c r="I24">
        <f t="shared" si="6"/>
        <v>12460.050358565999</v>
      </c>
    </row>
    <row r="25" spans="2:9" x14ac:dyDescent="0.25">
      <c r="B25">
        <v>1.0900000000000001</v>
      </c>
      <c r="C25" s="22">
        <f t="shared" si="0"/>
        <v>224100104149.11716</v>
      </c>
      <c r="D25">
        <f t="shared" si="1"/>
        <v>1.4230249470757706E-2</v>
      </c>
      <c r="E25">
        <f t="shared" si="2"/>
        <v>1.485681661729726E-2</v>
      </c>
      <c r="F25" s="23">
        <f t="shared" si="3"/>
        <v>6.2656714653955455E-4</v>
      </c>
      <c r="G25">
        <f t="shared" si="4"/>
        <v>125.23935960565726</v>
      </c>
      <c r="H25">
        <f t="shared" si="5"/>
        <v>139.4838610832681</v>
      </c>
      <c r="I25">
        <f t="shared" si="6"/>
        <v>12515.268493209329</v>
      </c>
    </row>
    <row r="26" spans="2:9" x14ac:dyDescent="0.25">
      <c r="B26">
        <v>1.1000000000000001</v>
      </c>
      <c r="C26" s="22">
        <f t="shared" si="0"/>
        <v>202498427425.14273</v>
      </c>
      <c r="D26">
        <f t="shared" si="1"/>
        <v>1.4230249470757706E-2</v>
      </c>
      <c r="E26">
        <f t="shared" si="2"/>
        <v>1.4924811556599299E-2</v>
      </c>
      <c r="F26" s="23">
        <f t="shared" si="3"/>
        <v>6.9456208584159351E-4</v>
      </c>
      <c r="G26">
        <f t="shared" si="4"/>
        <v>125.23935960565726</v>
      </c>
      <c r="H26">
        <f t="shared" si="5"/>
        <v>141.08527684275543</v>
      </c>
      <c r="I26">
        <f t="shared" si="6"/>
        <v>12570.613421857212</v>
      </c>
    </row>
    <row r="27" spans="2:9" x14ac:dyDescent="0.25">
      <c r="B27">
        <v>1.1100000000000001</v>
      </c>
      <c r="C27" s="22">
        <f t="shared" si="0"/>
        <v>184823109505.15479</v>
      </c>
      <c r="D27">
        <f t="shared" si="1"/>
        <v>1.4230249470757706E-2</v>
      </c>
      <c r="E27">
        <f t="shared" si="2"/>
        <v>1.4992498124061912E-2</v>
      </c>
      <c r="F27" s="23">
        <f t="shared" si="3"/>
        <v>7.6224865330420596E-4</v>
      </c>
      <c r="G27">
        <f t="shared" si="4"/>
        <v>125.23935960565726</v>
      </c>
      <c r="H27">
        <f t="shared" si="5"/>
        <v>142.69033636650371</v>
      </c>
      <c r="I27">
        <f t="shared" si="6"/>
        <v>12626.084278997949</v>
      </c>
    </row>
    <row r="28" spans="2:9" x14ac:dyDescent="0.25">
      <c r="B28">
        <v>1.1200000000000001</v>
      </c>
      <c r="C28" s="22">
        <f t="shared" si="0"/>
        <v>170092578710.19318</v>
      </c>
      <c r="D28">
        <f t="shared" si="1"/>
        <v>1.4230249470757706E-2</v>
      </c>
      <c r="E28">
        <f t="shared" si="2"/>
        <v>1.505988047761336E-2</v>
      </c>
      <c r="F28" s="23">
        <f t="shared" si="3"/>
        <v>8.2963100685565401E-4</v>
      </c>
      <c r="G28">
        <f t="shared" si="4"/>
        <v>125.23935960565726</v>
      </c>
      <c r="H28">
        <f t="shared" si="5"/>
        <v>144.29901500606772</v>
      </c>
      <c r="I28">
        <f t="shared" si="6"/>
        <v>12681.680212781283</v>
      </c>
    </row>
    <row r="29" spans="2:9" x14ac:dyDescent="0.25">
      <c r="B29">
        <v>1.1299999999999999</v>
      </c>
      <c r="C29" s="22">
        <f t="shared" si="0"/>
        <v>157627285030.4606</v>
      </c>
      <c r="D29">
        <f t="shared" si="1"/>
        <v>1.4230249470757706E-2</v>
      </c>
      <c r="E29">
        <f t="shared" si="2"/>
        <v>1.5126962682574447E-2</v>
      </c>
      <c r="F29" s="23">
        <f t="shared" si="3"/>
        <v>8.967132118167416E-4</v>
      </c>
      <c r="G29">
        <f t="shared" si="4"/>
        <v>125.23935960565726</v>
      </c>
      <c r="H29">
        <f t="shared" si="5"/>
        <v>145.91128849857998</v>
      </c>
      <c r="I29">
        <f t="shared" si="6"/>
        <v>12737.400384682505</v>
      </c>
    </row>
    <row r="30" spans="2:9" x14ac:dyDescent="0.25">
      <c r="B30">
        <v>1.1399999999999999</v>
      </c>
      <c r="C30" s="22">
        <f t="shared" si="0"/>
        <v>146941835254.73932</v>
      </c>
      <c r="D30">
        <f t="shared" si="1"/>
        <v>1.4230249470757706E-2</v>
      </c>
      <c r="E30">
        <f t="shared" si="2"/>
        <v>1.5193748714520717E-2</v>
      </c>
      <c r="F30" s="23">
        <f t="shared" si="3"/>
        <v>9.6349924376301112E-4</v>
      </c>
      <c r="G30">
        <f t="shared" si="4"/>
        <v>125.23935960565726</v>
      </c>
      <c r="H30">
        <f t="shared" si="5"/>
        <v>147.52713295735722</v>
      </c>
      <c r="I30">
        <f t="shared" si="6"/>
        <v>12793.243969177849</v>
      </c>
    </row>
    <row r="31" spans="2:9" x14ac:dyDescent="0.25">
      <c r="B31">
        <v>1.1499999999999999</v>
      </c>
      <c r="C31" s="22">
        <f t="shared" si="0"/>
        <v>137680274047.63443</v>
      </c>
      <c r="D31">
        <f t="shared" si="1"/>
        <v>1.4230249470757706E-2</v>
      </c>
      <c r="E31">
        <f t="shared" si="2"/>
        <v>1.5260242462031852E-2</v>
      </c>
      <c r="F31" s="23">
        <f t="shared" si="3"/>
        <v>1.0299929912741465E-3</v>
      </c>
      <c r="G31">
        <f t="shared" si="4"/>
        <v>125.23935960565726</v>
      </c>
      <c r="H31">
        <f t="shared" si="5"/>
        <v>149.14652486281483</v>
      </c>
      <c r="I31">
        <f t="shared" si="6"/>
        <v>12849.210153430464</v>
      </c>
    </row>
    <row r="32" spans="2:9" x14ac:dyDescent="0.25">
      <c r="B32">
        <v>1.1599999999999999</v>
      </c>
      <c r="C32" s="22">
        <f t="shared" si="0"/>
        <v>129575634622.46956</v>
      </c>
      <c r="D32">
        <f t="shared" si="1"/>
        <v>1.4230249470757706E-2</v>
      </c>
      <c r="E32">
        <f t="shared" si="2"/>
        <v>1.5326447729333758E-2</v>
      </c>
      <c r="F32" s="23">
        <f t="shared" si="3"/>
        <v>1.0961982585760525E-3</v>
      </c>
      <c r="G32">
        <f t="shared" si="4"/>
        <v>125.23935960565726</v>
      </c>
      <c r="H32">
        <f t="shared" si="5"/>
        <v>150.76944105367849</v>
      </c>
      <c r="I32">
        <f t="shared" si="6"/>
        <v>12905.298136986712</v>
      </c>
    </row>
    <row r="33" spans="2:9" x14ac:dyDescent="0.25">
      <c r="B33">
        <v>1.17</v>
      </c>
      <c r="C33" s="22">
        <f t="shared" si="0"/>
        <v>122423765646.94713</v>
      </c>
      <c r="D33">
        <f t="shared" si="1"/>
        <v>1.4230249470757706E-2</v>
      </c>
      <c r="E33">
        <f t="shared" si="2"/>
        <v>1.5392368238838359E-2</v>
      </c>
      <c r="F33" s="23">
        <f t="shared" si="3"/>
        <v>1.1621187680806531E-3</v>
      </c>
      <c r="G33">
        <f t="shared" si="4"/>
        <v>125.23935960565726</v>
      </c>
      <c r="H33">
        <f t="shared" si="5"/>
        <v>152.39585871847999</v>
      </c>
      <c r="I33">
        <f t="shared" si="6"/>
        <v>12961.507131482251</v>
      </c>
    </row>
    <row r="34" spans="2:9" x14ac:dyDescent="0.25">
      <c r="B34">
        <v>1.18</v>
      </c>
      <c r="C34" s="22">
        <f t="shared" si="0"/>
        <v>116065882513.28772</v>
      </c>
      <c r="D34">
        <f t="shared" si="1"/>
        <v>1.4230249470757706E-2</v>
      </c>
      <c r="E34">
        <f t="shared" si="2"/>
        <v>1.5458007633585898E-2</v>
      </c>
      <c r="F34" s="23">
        <f t="shared" si="3"/>
        <v>1.2277581628281926E-3</v>
      </c>
      <c r="G34">
        <f t="shared" si="4"/>
        <v>125.23935960565726</v>
      </c>
      <c r="H34">
        <f t="shared" si="5"/>
        <v>154.02575538732674</v>
      </c>
      <c r="I34">
        <f t="shared" si="6"/>
        <v>13017.836360357593</v>
      </c>
    </row>
    <row r="35" spans="2:9" x14ac:dyDescent="0.25">
      <c r="B35">
        <v>1.19</v>
      </c>
      <c r="C35" s="22">
        <f t="shared" si="0"/>
        <v>110376628733.31633</v>
      </c>
      <c r="D35">
        <f t="shared" si="1"/>
        <v>1.4230249470757706E-2</v>
      </c>
      <c r="E35">
        <f t="shared" si="2"/>
        <v>1.5523369479594306E-2</v>
      </c>
      <c r="F35" s="23">
        <f t="shared" si="3"/>
        <v>1.2931200088365999E-3</v>
      </c>
      <c r="G35">
        <f t="shared" si="4"/>
        <v>125.23935960565726</v>
      </c>
      <c r="H35">
        <f t="shared" si="5"/>
        <v>155.65910892393131</v>
      </c>
      <c r="I35">
        <f t="shared" si="6"/>
        <v>13074.285058582647</v>
      </c>
    </row>
    <row r="36" spans="2:9" x14ac:dyDescent="0.25">
      <c r="B36">
        <v>1.2</v>
      </c>
      <c r="C36" s="22">
        <f t="shared" si="0"/>
        <v>105255718914.77687</v>
      </c>
      <c r="D36">
        <f t="shared" si="1"/>
        <v>1.4230249470757706E-2</v>
      </c>
      <c r="E36">
        <f t="shared" ref="E36:E99" si="7">D36*B36^$C$7</f>
        <v>1.5588457268119893E-2</v>
      </c>
      <c r="F36" s="23">
        <f t="shared" ref="F36:F99" si="8">E36-D36</f>
        <v>1.3582077973621869E-3</v>
      </c>
      <c r="G36">
        <f t="shared" ref="G36:G99" si="9">$E$9*((E36-F36)^$E$8)</f>
        <v>125.23935960565726</v>
      </c>
      <c r="H36">
        <f t="shared" ref="H36:H99" si="10">$E$9*(E36^$E$8)</f>
        <v>157.29589751789433</v>
      </c>
      <c r="I36">
        <f t="shared" ref="I36:I99" si="11">$C$6*(0.36*H36+0.64*G36)</f>
        <v>13130.852472390012</v>
      </c>
    </row>
    <row r="37" spans="2:9" x14ac:dyDescent="0.25">
      <c r="B37">
        <v>1.21</v>
      </c>
      <c r="C37" s="22">
        <f t="shared" si="0"/>
        <v>100621969458.47443</v>
      </c>
      <c r="D37">
        <f t="shared" si="1"/>
        <v>1.4230249470757706E-2</v>
      </c>
      <c r="E37">
        <f t="shared" si="7"/>
        <v>1.5653274417833478E-2</v>
      </c>
      <c r="F37" s="23">
        <f t="shared" si="8"/>
        <v>1.4230249470757721E-3</v>
      </c>
      <c r="G37">
        <f t="shared" si="9"/>
        <v>125.23935960565726</v>
      </c>
      <c r="H37">
        <f t="shared" si="10"/>
        <v>158.93609967722821</v>
      </c>
      <c r="I37">
        <f t="shared" si="11"/>
        <v>13187.537859016589</v>
      </c>
    </row>
    <row r="38" spans="2:9" x14ac:dyDescent="0.25">
      <c r="B38">
        <v>1.22</v>
      </c>
      <c r="C38" s="22">
        <f t="shared" si="0"/>
        <v>96408957246.905334</v>
      </c>
      <c r="D38">
        <f t="shared" si="1"/>
        <v>1.4230249470757706E-2</v>
      </c>
      <c r="E38">
        <f t="shared" si="7"/>
        <v>1.571782427691568E-2</v>
      </c>
      <c r="F38" s="23">
        <f t="shared" si="8"/>
        <v>1.4875748061579739E-3</v>
      </c>
      <c r="G38">
        <f t="shared" si="9"/>
        <v>125.23935960565726</v>
      </c>
      <c r="H38">
        <f t="shared" si="10"/>
        <v>160.57969422111194</v>
      </c>
      <c r="I38">
        <f t="shared" si="11"/>
        <v>13244.340486453209</v>
      </c>
    </row>
    <row r="39" spans="2:9" x14ac:dyDescent="0.25">
      <c r="B39">
        <v>1.23</v>
      </c>
      <c r="C39" s="22">
        <f t="shared" si="0"/>
        <v>92561810848.707245</v>
      </c>
      <c r="D39">
        <f t="shared" si="1"/>
        <v>1.4230249470757706E-2</v>
      </c>
      <c r="E39">
        <f t="shared" si="7"/>
        <v>1.5782110125075161E-2</v>
      </c>
      <c r="F39" s="23">
        <f t="shared" si="8"/>
        <v>1.5518606543174548E-3</v>
      </c>
      <c r="G39">
        <f t="shared" si="9"/>
        <v>125.23935960565726</v>
      </c>
      <c r="H39">
        <f t="shared" si="10"/>
        <v>162.2266602728705</v>
      </c>
      <c r="I39">
        <f t="shared" si="11"/>
        <v>13301.259633201988</v>
      </c>
    </row>
    <row r="40" spans="2:9" x14ac:dyDescent="0.25">
      <c r="B40">
        <v>1.24</v>
      </c>
      <c r="C40" s="22">
        <f t="shared" si="0"/>
        <v>89034803921.828705</v>
      </c>
      <c r="D40">
        <f t="shared" si="1"/>
        <v>1.4230249470757706E-2</v>
      </c>
      <c r="E40">
        <f t="shared" si="7"/>
        <v>1.5846135175493107E-2</v>
      </c>
      <c r="F40" s="23">
        <f t="shared" si="8"/>
        <v>1.6158857047354012E-3</v>
      </c>
      <c r="G40">
        <f t="shared" si="9"/>
        <v>125.23935960565726</v>
      </c>
      <c r="H40">
        <f t="shared" si="10"/>
        <v>163.8769772531671</v>
      </c>
      <c r="I40">
        <f t="shared" si="11"/>
        <v>13358.294588041037</v>
      </c>
    </row>
    <row r="41" spans="2:9" x14ac:dyDescent="0.25">
      <c r="B41">
        <v>1.25</v>
      </c>
      <c r="C41" s="22">
        <f t="shared" si="0"/>
        <v>85789526199.781372</v>
      </c>
      <c r="D41">
        <f t="shared" si="1"/>
        <v>1.4230249470757706E-2</v>
      </c>
      <c r="E41">
        <f t="shared" si="7"/>
        <v>1.5909902576697318E-2</v>
      </c>
      <c r="F41" s="23">
        <f t="shared" si="8"/>
        <v>1.6796531059396127E-3</v>
      </c>
      <c r="G41">
        <f t="shared" si="9"/>
        <v>125.23935960565726</v>
      </c>
      <c r="H41">
        <f t="shared" si="10"/>
        <v>165.53062487340131</v>
      </c>
      <c r="I41">
        <f t="shared" si="11"/>
        <v>13415.444649796333</v>
      </c>
    </row>
    <row r="42" spans="2:9" x14ac:dyDescent="0.25">
      <c r="B42">
        <v>1.26</v>
      </c>
      <c r="C42" s="22">
        <f t="shared" si="0"/>
        <v>82793476557.843323</v>
      </c>
      <c r="D42">
        <f t="shared" si="1"/>
        <v>1.4230249470757706E-2</v>
      </c>
      <c r="E42">
        <f t="shared" si="7"/>
        <v>1.5973415414368964E-2</v>
      </c>
      <c r="F42" s="23">
        <f t="shared" si="8"/>
        <v>1.7431659436112582E-3</v>
      </c>
      <c r="G42">
        <f t="shared" si="9"/>
        <v>125.23935960565726</v>
      </c>
      <c r="H42">
        <f t="shared" si="10"/>
        <v>167.18758312930811</v>
      </c>
      <c r="I42">
        <f t="shared" si="11"/>
        <v>13472.70912712047</v>
      </c>
    </row>
    <row r="43" spans="2:9" x14ac:dyDescent="0.25">
      <c r="B43">
        <v>1.27</v>
      </c>
      <c r="C43" s="22">
        <f t="shared" si="0"/>
        <v>80018968731.085968</v>
      </c>
      <c r="D43">
        <f t="shared" si="1"/>
        <v>1.4230249470757706E-2</v>
      </c>
      <c r="E43">
        <f t="shared" si="7"/>
        <v>1.6036676713084914E-2</v>
      </c>
      <c r="F43" s="23">
        <f t="shared" si="8"/>
        <v>1.806427242327208E-3</v>
      </c>
      <c r="G43">
        <f t="shared" si="9"/>
        <v>125.23935960565726</v>
      </c>
      <c r="H43">
        <f t="shared" si="10"/>
        <v>168.84783229474348</v>
      </c>
      <c r="I43">
        <f t="shared" si="11"/>
        <v>13530.087338277917</v>
      </c>
    </row>
    <row r="44" spans="2:9" x14ac:dyDescent="0.25">
      <c r="B44">
        <v>1.28</v>
      </c>
      <c r="C44" s="22">
        <f t="shared" si="0"/>
        <v>77442271521.272705</v>
      </c>
      <c r="D44">
        <f t="shared" si="1"/>
        <v>1.4230249470757706E-2</v>
      </c>
      <c r="E44">
        <f t="shared" si="7"/>
        <v>1.6099689437998485E-2</v>
      </c>
      <c r="F44" s="23">
        <f t="shared" si="8"/>
        <v>1.8694399672407793E-3</v>
      </c>
      <c r="G44">
        <f t="shared" si="9"/>
        <v>125.23935960565726</v>
      </c>
      <c r="H44">
        <f t="shared" si="10"/>
        <v>170.51135291565683</v>
      </c>
      <c r="I44">
        <f t="shared" si="11"/>
        <v>13587.578610936682</v>
      </c>
    </row>
    <row r="45" spans="2:9" x14ac:dyDescent="0.25">
      <c r="B45">
        <v>1.29</v>
      </c>
      <c r="C45" s="22">
        <f t="shared" si="0"/>
        <v>75042926891.873413</v>
      </c>
      <c r="D45">
        <f t="shared" si="1"/>
        <v>1.4230249470757706E-2</v>
      </c>
      <c r="E45">
        <f t="shared" si="7"/>
        <v>1.6162456496461169E-2</v>
      </c>
      <c r="F45" s="23">
        <f t="shared" si="8"/>
        <v>1.9322070257034637E-3</v>
      </c>
      <c r="G45">
        <f t="shared" si="9"/>
        <v>125.23935960565726</v>
      </c>
      <c r="H45">
        <f t="shared" si="10"/>
        <v>172.17812580424101</v>
      </c>
      <c r="I45">
        <f t="shared" si="11"/>
        <v>13645.18228196615</v>
      </c>
    </row>
    <row r="46" spans="2:9" x14ac:dyDescent="0.25">
      <c r="B46">
        <v>1.3</v>
      </c>
      <c r="C46" s="22">
        <f t="shared" si="0"/>
        <v>72803204443.970764</v>
      </c>
      <c r="D46">
        <f t="shared" si="1"/>
        <v>1.4230249470757706E-2</v>
      </c>
      <c r="E46">
        <f t="shared" si="7"/>
        <v>1.622498073958795E-2</v>
      </c>
      <c r="F46" s="23">
        <f t="shared" si="8"/>
        <v>1.9947312688302441E-3</v>
      </c>
      <c r="G46">
        <f t="shared" si="9"/>
        <v>125.23935960565726</v>
      </c>
      <c r="H46">
        <f t="shared" si="10"/>
        <v>173.84813203324714</v>
      </c>
      <c r="I46">
        <f t="shared" si="11"/>
        <v>13702.897697240604</v>
      </c>
    </row>
    <row r="47" spans="2:9" x14ac:dyDescent="0.25">
      <c r="B47">
        <v>1.31</v>
      </c>
      <c r="C47" s="22">
        <f t="shared" si="0"/>
        <v>70707661477.379745</v>
      </c>
      <c r="D47">
        <f t="shared" si="1"/>
        <v>1.4230249470757706E-2</v>
      </c>
      <c r="E47">
        <f t="shared" si="7"/>
        <v>1.628726496376847E-2</v>
      </c>
      <c r="F47" s="23">
        <f t="shared" si="8"/>
        <v>2.0570154930107647E-3</v>
      </c>
      <c r="G47">
        <f t="shared" si="9"/>
        <v>125.23935960565726</v>
      </c>
      <c r="H47">
        <f t="shared" si="10"/>
        <v>175.52135293047058</v>
      </c>
      <c r="I47">
        <f t="shared" si="11"/>
        <v>13760.724211448647</v>
      </c>
    </row>
    <row r="48" spans="2:9" x14ac:dyDescent="0.25">
      <c r="B48">
        <v>1.32</v>
      </c>
      <c r="C48" s="22">
        <f t="shared" si="0"/>
        <v>68742785540.216217</v>
      </c>
      <c r="D48">
        <f t="shared" si="1"/>
        <v>1.4230249470757706E-2</v>
      </c>
      <c r="E48">
        <f t="shared" si="7"/>
        <v>1.6349311912126453E-2</v>
      </c>
      <c r="F48" s="23">
        <f t="shared" si="8"/>
        <v>2.1190624413687468E-3</v>
      </c>
      <c r="G48">
        <f t="shared" si="9"/>
        <v>125.23935960565726</v>
      </c>
      <c r="H48">
        <f t="shared" si="10"/>
        <v>177.19777007338953</v>
      </c>
      <c r="I48">
        <f t="shared" si="11"/>
        <v>13818.661187907925</v>
      </c>
    </row>
    <row r="49" spans="2:9" x14ac:dyDescent="0.25">
      <c r="B49">
        <v>1.33</v>
      </c>
      <c r="C49" s="22">
        <f t="shared" si="0"/>
        <v>66896701969.370819</v>
      </c>
      <c r="D49">
        <f t="shared" si="1"/>
        <v>1.4230249470757706E-2</v>
      </c>
      <c r="E49">
        <f t="shared" si="7"/>
        <v>1.6411124275929421E-2</v>
      </c>
      <c r="F49" s="23">
        <f t="shared" si="8"/>
        <v>2.1808748051717151E-3</v>
      </c>
      <c r="G49">
        <f t="shared" si="9"/>
        <v>125.23935960565726</v>
      </c>
      <c r="H49">
        <f t="shared" si="10"/>
        <v>178.87736528395982</v>
      </c>
      <c r="I49">
        <f t="shared" si="11"/>
        <v>13876.707998385233</v>
      </c>
    </row>
    <row r="50" spans="2:9" x14ac:dyDescent="0.25">
      <c r="B50">
        <v>1.34</v>
      </c>
      <c r="C50" s="22">
        <f t="shared" si="0"/>
        <v>65158933041.409668</v>
      </c>
      <c r="D50">
        <f t="shared" si="1"/>
        <v>1.4230249470757706E-2</v>
      </c>
      <c r="E50">
        <f t="shared" si="7"/>
        <v>1.6472704695950816E-2</v>
      </c>
      <c r="F50" s="23">
        <f t="shared" si="8"/>
        <v>2.2424552251931098E-3</v>
      </c>
      <c r="G50">
        <f t="shared" si="9"/>
        <v>125.23935960565726</v>
      </c>
      <c r="H50">
        <f t="shared" si="10"/>
        <v>180.56012062355319</v>
      </c>
      <c r="I50">
        <f t="shared" si="11"/>
        <v>13934.86402292158</v>
      </c>
    </row>
    <row r="51" spans="2:9" x14ac:dyDescent="0.25">
      <c r="B51">
        <v>1.35</v>
      </c>
      <c r="C51" s="22">
        <f t="shared" si="0"/>
        <v>63520198411.819778</v>
      </c>
      <c r="D51">
        <f t="shared" si="1"/>
        <v>1.4230249470757706E-2</v>
      </c>
      <c r="E51">
        <f t="shared" si="7"/>
        <v>1.653405576378645E-2</v>
      </c>
      <c r="F51" s="23">
        <f t="shared" si="8"/>
        <v>2.3038062930287439E-3</v>
      </c>
      <c r="G51">
        <f t="shared" si="9"/>
        <v>125.23935960565726</v>
      </c>
      <c r="H51">
        <f t="shared" si="10"/>
        <v>182.24601838804114</v>
      </c>
      <c r="I51">
        <f t="shared" si="11"/>
        <v>13993.128649662285</v>
      </c>
    </row>
    <row r="52" spans="2:9" x14ac:dyDescent="0.25">
      <c r="B52">
        <v>1.36</v>
      </c>
      <c r="C52" s="22">
        <f t="shared" si="0"/>
        <v>61972248814.313072</v>
      </c>
      <c r="D52">
        <f t="shared" si="1"/>
        <v>1.4230249470757706E-2</v>
      </c>
      <c r="E52">
        <f t="shared" si="7"/>
        <v>1.6595180023127196E-2</v>
      </c>
      <c r="F52" s="23">
        <f t="shared" si="8"/>
        <v>2.3649305523694899E-3</v>
      </c>
      <c r="G52">
        <f t="shared" si="9"/>
        <v>125.23935960565726</v>
      </c>
      <c r="H52">
        <f t="shared" si="10"/>
        <v>183.93504110301137</v>
      </c>
      <c r="I52">
        <f t="shared" si="11"/>
        <v>14051.501274691656</v>
      </c>
    </row>
    <row r="53" spans="2:9" x14ac:dyDescent="0.25">
      <c r="B53">
        <v>1.37</v>
      </c>
      <c r="C53" s="22">
        <f t="shared" si="0"/>
        <v>60507726727.748253</v>
      </c>
      <c r="D53">
        <f t="shared" si="1"/>
        <v>1.4230249470757706E-2</v>
      </c>
      <c r="E53">
        <f t="shared" si="7"/>
        <v>1.6656079970989571E-2</v>
      </c>
      <c r="F53" s="23">
        <f t="shared" si="8"/>
        <v>2.425830500231865E-3</v>
      </c>
      <c r="G53">
        <f t="shared" si="9"/>
        <v>125.23935960565726</v>
      </c>
      <c r="H53">
        <f t="shared" si="10"/>
        <v>185.62717151912003</v>
      </c>
      <c r="I53">
        <f t="shared" si="11"/>
        <v>14109.981301872369</v>
      </c>
    </row>
    <row r="54" spans="2:9" x14ac:dyDescent="0.25">
      <c r="B54">
        <v>1.38</v>
      </c>
      <c r="C54" s="22">
        <f t="shared" si="0"/>
        <v>59120049042.953194</v>
      </c>
      <c r="D54">
        <f t="shared" si="1"/>
        <v>1.4230249470757706E-2</v>
      </c>
      <c r="E54">
        <f t="shared" si="7"/>
        <v>1.6716758058906038E-2</v>
      </c>
      <c r="F54" s="23">
        <f t="shared" si="8"/>
        <v>2.4865085881483322E-3</v>
      </c>
      <c r="G54">
        <f t="shared" si="9"/>
        <v>125.23935960565726</v>
      </c>
      <c r="H54">
        <f t="shared" si="10"/>
        <v>187.32239260756864</v>
      </c>
      <c r="I54">
        <f t="shared" si="11"/>
        <v>14168.568142689153</v>
      </c>
    </row>
    <row r="55" spans="2:9" x14ac:dyDescent="0.25">
      <c r="B55">
        <v>1.39</v>
      </c>
      <c r="C55" s="22">
        <f t="shared" si="0"/>
        <v>57803307780.751282</v>
      </c>
      <c r="D55">
        <f t="shared" si="1"/>
        <v>1.4230249470757706E-2</v>
      </c>
      <c r="E55">
        <f t="shared" si="7"/>
        <v>1.6777216694076523E-2</v>
      </c>
      <c r="F55" s="23">
        <f t="shared" si="8"/>
        <v>2.5469672233188172E-3</v>
      </c>
      <c r="G55">
        <f t="shared" si="9"/>
        <v>125.23935960565726</v>
      </c>
      <c r="H55">
        <f t="shared" si="10"/>
        <v>189.020687555705</v>
      </c>
      <c r="I55">
        <f t="shared" si="11"/>
        <v>14227.261216096747</v>
      </c>
    </row>
    <row r="56" spans="2:9" x14ac:dyDescent="0.25">
      <c r="B56">
        <v>1.4</v>
      </c>
      <c r="C56" s="22">
        <f t="shared" si="0"/>
        <v>56552185702.231705</v>
      </c>
      <c r="D56">
        <f t="shared" si="1"/>
        <v>1.4230249470757706E-2</v>
      </c>
      <c r="E56">
        <f t="shared" si="7"/>
        <v>1.6837458240482734E-2</v>
      </c>
      <c r="F56" s="23">
        <f t="shared" si="8"/>
        <v>2.6072087697250283E-3</v>
      </c>
      <c r="G56">
        <f t="shared" si="9"/>
        <v>125.23935960565726</v>
      </c>
      <c r="H56">
        <f t="shared" si="10"/>
        <v>190.72203976274355</v>
      </c>
      <c r="I56">
        <f t="shared" si="11"/>
        <v>14286.059948372</v>
      </c>
    </row>
    <row r="57" spans="2:9" x14ac:dyDescent="0.25">
      <c r="B57">
        <v>1.41</v>
      </c>
      <c r="C57" s="22">
        <f t="shared" si="0"/>
        <v>55361884268.688499</v>
      </c>
      <c r="D57">
        <f t="shared" si="1"/>
        <v>1.4230249470757706E-2</v>
      </c>
      <c r="E57">
        <f t="shared" si="7"/>
        <v>1.6897485019966726E-2</v>
      </c>
      <c r="F57" s="23">
        <f t="shared" si="8"/>
        <v>2.6672355492090207E-3</v>
      </c>
      <c r="G57">
        <f t="shared" si="9"/>
        <v>125.23935960565726</v>
      </c>
      <c r="H57">
        <f t="shared" si="10"/>
        <v>192.42643283560002</v>
      </c>
      <c r="I57">
        <f t="shared" si="11"/>
        <v>14344.963772969917</v>
      </c>
    </row>
    <row r="58" spans="2:9" x14ac:dyDescent="0.25">
      <c r="B58">
        <v>1.42</v>
      </c>
      <c r="C58" s="22">
        <f t="shared" si="0"/>
        <v>54228061892.95182</v>
      </c>
      <c r="D58">
        <f t="shared" si="1"/>
        <v>1.4230249470757706E-2</v>
      </c>
      <c r="E58">
        <f t="shared" si="7"/>
        <v>1.6957299313275092E-2</v>
      </c>
      <c r="F58" s="23">
        <f t="shared" si="8"/>
        <v>2.7270498425173862E-3</v>
      </c>
      <c r="G58">
        <f t="shared" si="9"/>
        <v>125.23935960565726</v>
      </c>
      <c r="H58">
        <f t="shared" si="10"/>
        <v>194.13385058483507</v>
      </c>
      <c r="I58">
        <f t="shared" si="11"/>
        <v>14403.972130383481</v>
      </c>
    </row>
    <row r="59" spans="2:9" x14ac:dyDescent="0.25">
      <c r="B59">
        <v>1.43</v>
      </c>
      <c r="C59" s="22">
        <f t="shared" si="0"/>
        <v>53146780806.769707</v>
      </c>
      <c r="D59">
        <f t="shared" si="1"/>
        <v>1.4230249470757706E-2</v>
      </c>
      <c r="E59">
        <f t="shared" si="7"/>
        <v>1.7016903361070132E-2</v>
      </c>
      <c r="F59" s="23">
        <f t="shared" si="8"/>
        <v>2.7866538903124263E-3</v>
      </c>
      <c r="G59">
        <f t="shared" si="9"/>
        <v>125.23935960565726</v>
      </c>
      <c r="H59">
        <f t="shared" si="10"/>
        <v>195.84427702070931</v>
      </c>
      <c r="I59">
        <f t="shared" si="11"/>
        <v>14463.084468007297</v>
      </c>
    </row>
    <row r="60" spans="2:9" x14ac:dyDescent="0.25">
      <c r="B60">
        <v>1.44</v>
      </c>
      <c r="C60" s="22">
        <f t="shared" si="0"/>
        <v>52114461173.507828</v>
      </c>
      <c r="D60">
        <f t="shared" si="1"/>
        <v>1.4230249470757706E-2</v>
      </c>
      <c r="E60">
        <f t="shared" si="7"/>
        <v>1.7076299364909245E-2</v>
      </c>
      <c r="F60" s="23">
        <f t="shared" si="8"/>
        <v>2.8460498941515391E-3</v>
      </c>
      <c r="G60">
        <f t="shared" si="9"/>
        <v>125.23935960565726</v>
      </c>
      <c r="H60">
        <f t="shared" si="10"/>
        <v>197.55769634933711</v>
      </c>
      <c r="I60">
        <f t="shared" si="11"/>
        <v>14522.300240004672</v>
      </c>
    </row>
    <row r="61" spans="2:9" x14ac:dyDescent="0.25">
      <c r="B61">
        <v>1.45</v>
      </c>
      <c r="C61" s="22">
        <f t="shared" si="0"/>
        <v>51127841319.117371</v>
      </c>
      <c r="D61">
        <f t="shared" si="1"/>
        <v>1.4230249470757706E-2</v>
      </c>
      <c r="E61">
        <f t="shared" si="7"/>
        <v>1.7135489488193795E-2</v>
      </c>
      <c r="F61" s="23">
        <f t="shared" si="8"/>
        <v>2.9052400174360889E-3</v>
      </c>
      <c r="G61">
        <f t="shared" si="9"/>
        <v>125.23935960565726</v>
      </c>
      <c r="H61">
        <f t="shared" si="10"/>
        <v>199.27409296894473</v>
      </c>
      <c r="I61">
        <f t="shared" si="11"/>
        <v>14581.61890717831</v>
      </c>
    </row>
    <row r="62" spans="2:9" x14ac:dyDescent="0.25">
      <c r="B62">
        <v>1.46</v>
      </c>
      <c r="C62" s="22">
        <f t="shared" si="0"/>
        <v>50183943150.333916</v>
      </c>
      <c r="D62">
        <f t="shared" si="1"/>
        <v>1.4230249470757706E-2</v>
      </c>
      <c r="E62">
        <f t="shared" si="7"/>
        <v>1.7194475857088519E-2</v>
      </c>
      <c r="F62" s="23">
        <f t="shared" si="8"/>
        <v>2.9642263863308132E-3</v>
      </c>
      <c r="G62">
        <f t="shared" si="9"/>
        <v>125.23935960565726</v>
      </c>
      <c r="H62">
        <f t="shared" si="10"/>
        <v>200.99345146622227</v>
      </c>
      <c r="I62">
        <f t="shared" si="11"/>
        <v>14641.039936844225</v>
      </c>
    </row>
    <row r="63" spans="2:9" x14ac:dyDescent="0.25">
      <c r="B63">
        <v>1.47</v>
      </c>
      <c r="C63" s="22">
        <f t="shared" si="0"/>
        <v>49280041987.540314</v>
      </c>
      <c r="D63">
        <f t="shared" si="1"/>
        <v>1.4230249470757706E-2</v>
      </c>
      <c r="E63">
        <f t="shared" si="7"/>
        <v>1.7253260561412732E-2</v>
      </c>
      <c r="F63" s="23">
        <f t="shared" si="8"/>
        <v>3.0230110906550259E-3</v>
      </c>
      <c r="G63">
        <f t="shared" si="9"/>
        <v>125.23935960565726</v>
      </c>
      <c r="H63">
        <f t="shared" si="10"/>
        <v>202.71575661277137</v>
      </c>
      <c r="I63">
        <f t="shared" si="11"/>
        <v>14700.562802708962</v>
      </c>
    </row>
    <row r="64" spans="2:9" x14ac:dyDescent="0.25">
      <c r="B64">
        <v>1.48</v>
      </c>
      <c r="C64" s="22">
        <f t="shared" si="0"/>
        <v>48413640168.490891</v>
      </c>
      <c r="D64">
        <f t="shared" si="1"/>
        <v>1.4230249470757706E-2</v>
      </c>
      <c r="E64">
        <f t="shared" si="7"/>
        <v>1.7311845655504206E-2</v>
      </c>
      <c r="F64" s="23">
        <f t="shared" si="8"/>
        <v>3.0815961847465E-3</v>
      </c>
      <c r="G64">
        <f t="shared" si="9"/>
        <v>125.23935960565726</v>
      </c>
      <c r="H64">
        <f t="shared" si="10"/>
        <v>204.44099336164336</v>
      </c>
      <c r="I64">
        <f t="shared" si="11"/>
        <v>14760.186984749978</v>
      </c>
    </row>
    <row r="65" spans="2:9" x14ac:dyDescent="0.25">
      <c r="B65">
        <v>1.49</v>
      </c>
      <c r="C65" s="22">
        <f t="shared" si="0"/>
        <v>47582443884.202911</v>
      </c>
      <c r="D65">
        <f t="shared" si="1"/>
        <v>1.4230249470757706E-2</v>
      </c>
      <c r="E65">
        <f t="shared" si="7"/>
        <v>1.7370233159056902E-2</v>
      </c>
      <c r="F65" s="23">
        <f t="shared" si="8"/>
        <v>3.1399836882991961E-3</v>
      </c>
      <c r="G65">
        <f t="shared" si="9"/>
        <v>125.23935960565726</v>
      </c>
      <c r="H65">
        <f t="shared" si="10"/>
        <v>206.16914684396303</v>
      </c>
      <c r="I65">
        <f t="shared" si="11"/>
        <v>14819.911969098945</v>
      </c>
    </row>
    <row r="66" spans="2:9" x14ac:dyDescent="0.25">
      <c r="B66">
        <v>1.5</v>
      </c>
      <c r="C66" s="22">
        <f t="shared" si="0"/>
        <v>46784342794.513718</v>
      </c>
      <c r="D66">
        <f t="shared" si="1"/>
        <v>1.4230249470757706E-2</v>
      </c>
      <c r="E66">
        <f t="shared" si="7"/>
        <v>1.7428425057933374E-2</v>
      </c>
      <c r="F66" s="23">
        <f t="shared" si="8"/>
        <v>3.1981755871756685E-3</v>
      </c>
      <c r="G66">
        <f t="shared" si="9"/>
        <v>125.23935960565726</v>
      </c>
      <c r="H66">
        <f t="shared" si="10"/>
        <v>207.90020236564189</v>
      </c>
      <c r="I66">
        <f t="shared" si="11"/>
        <v>14879.737247928168</v>
      </c>
    </row>
    <row r="67" spans="2:9" x14ac:dyDescent="0.25">
      <c r="B67">
        <v>1.51</v>
      </c>
      <c r="C67" s="22">
        <f t="shared" si="0"/>
        <v>46017392041.780655</v>
      </c>
      <c r="D67">
        <f t="shared" si="1"/>
        <v>1.4230249470757706E-2</v>
      </c>
      <c r="E67">
        <f t="shared" si="7"/>
        <v>1.7486423304952901E-2</v>
      </c>
      <c r="F67" s="23">
        <f t="shared" si="8"/>
        <v>3.2561738341951949E-3</v>
      </c>
      <c r="G67">
        <f t="shared" si="9"/>
        <v>125.23935960565726</v>
      </c>
      <c r="H67">
        <f t="shared" si="10"/>
        <v>209.63414540416767</v>
      </c>
      <c r="I67">
        <f t="shared" si="11"/>
        <v>14939.662319339615</v>
      </c>
    </row>
    <row r="68" spans="2:9" x14ac:dyDescent="0.25">
      <c r="B68">
        <v>1.52</v>
      </c>
      <c r="C68" s="22">
        <f t="shared" si="0"/>
        <v>45279796339.899277</v>
      </c>
      <c r="D68">
        <f t="shared" si="1"/>
        <v>1.4230249470757706E-2</v>
      </c>
      <c r="E68">
        <f t="shared" si="7"/>
        <v>1.7544229820656135E-2</v>
      </c>
      <c r="F68" s="23">
        <f t="shared" si="8"/>
        <v>3.313980349898429E-3</v>
      </c>
      <c r="G68">
        <f t="shared" si="9"/>
        <v>125.23935960565726</v>
      </c>
      <c r="H68">
        <f t="shared" si="10"/>
        <v>211.37096160548003</v>
      </c>
      <c r="I68">
        <f t="shared" si="11"/>
        <v>14999.686687256974</v>
      </c>
    </row>
    <row r="69" spans="2:9" x14ac:dyDescent="0.25">
      <c r="B69">
        <v>1.53</v>
      </c>
      <c r="C69" s="22">
        <f t="shared" si="0"/>
        <v>44569895864.540581</v>
      </c>
      <c r="D69">
        <f t="shared" si="1"/>
        <v>1.4230249470757706E-2</v>
      </c>
      <c r="E69">
        <f t="shared" si="7"/>
        <v>1.7601846494047151E-2</v>
      </c>
      <c r="F69" s="23">
        <f t="shared" si="8"/>
        <v>3.3715970232894455E-3</v>
      </c>
      <c r="G69">
        <f t="shared" si="9"/>
        <v>125.23935960565726</v>
      </c>
      <c r="H69">
        <f t="shared" si="10"/>
        <v>213.11063678091855</v>
      </c>
      <c r="I69">
        <f t="shared" si="11"/>
        <v>15059.809861320129</v>
      </c>
    </row>
    <row r="70" spans="2:9" x14ac:dyDescent="0.25">
      <c r="B70">
        <v>1.54</v>
      </c>
      <c r="C70" s="22">
        <f t="shared" si="0"/>
        <v>43886153711.118088</v>
      </c>
      <c r="D70">
        <f t="shared" si="1"/>
        <v>1.4230249470757706E-2</v>
      </c>
      <c r="E70">
        <f t="shared" si="7"/>
        <v>1.7659275183313724E-2</v>
      </c>
      <c r="F70" s="23">
        <f t="shared" si="8"/>
        <v>3.4290257125560181E-3</v>
      </c>
      <c r="G70">
        <f t="shared" si="9"/>
        <v>125.23935960565726</v>
      </c>
      <c r="H70">
        <f t="shared" si="10"/>
        <v>214.85315690424693</v>
      </c>
      <c r="I70">
        <f t="shared" si="11"/>
        <v>15120.031356782356</v>
      </c>
    </row>
    <row r="71" spans="2:9" x14ac:dyDescent="0.25">
      <c r="B71">
        <v>1.55</v>
      </c>
      <c r="C71" s="22">
        <f t="shared" si="0"/>
        <v>43227144720.955231</v>
      </c>
      <c r="D71">
        <f t="shared" si="1"/>
        <v>1.4230249470757706E-2</v>
      </c>
      <c r="E71">
        <f t="shared" si="7"/>
        <v>1.7716517716526572E-2</v>
      </c>
      <c r="F71" s="23">
        <f t="shared" si="8"/>
        <v>3.486268245768866E-3</v>
      </c>
      <c r="G71">
        <f t="shared" si="9"/>
        <v>125.23935960565726</v>
      </c>
      <c r="H71">
        <f t="shared" si="10"/>
        <v>216.5985081087521</v>
      </c>
      <c r="I71">
        <f t="shared" si="11"/>
        <v>15180.350694410054</v>
      </c>
    </row>
    <row r="72" spans="2:9" x14ac:dyDescent="0.25">
      <c r="B72">
        <v>1.56</v>
      </c>
      <c r="C72" s="22">
        <f t="shared" si="0"/>
        <v>42591545504.629433</v>
      </c>
      <c r="D72">
        <f t="shared" si="1"/>
        <v>1.4230249470757706E-2</v>
      </c>
      <c r="E72">
        <f t="shared" si="7"/>
        <v>1.7773575892318347E-2</v>
      </c>
      <c r="F72" s="23">
        <f t="shared" si="8"/>
        <v>3.5433264215606417E-3</v>
      </c>
      <c r="G72">
        <f t="shared" si="9"/>
        <v>125.23935960565726</v>
      </c>
      <c r="H72">
        <f t="shared" si="10"/>
        <v>218.34667668440963</v>
      </c>
      <c r="I72">
        <f t="shared" si="11"/>
        <v>15240.767400384779</v>
      </c>
    </row>
    <row r="73" spans="2:9" x14ac:dyDescent="0.25">
      <c r="B73">
        <v>1.57</v>
      </c>
      <c r="C73" s="22">
        <f t="shared" si="0"/>
        <v>41978125515.471672</v>
      </c>
      <c r="D73">
        <f t="shared" si="1"/>
        <v>1.4230249470757706E-2</v>
      </c>
      <c r="E73">
        <f t="shared" si="7"/>
        <v>1.783045148054305E-2</v>
      </c>
      <c r="F73" s="23">
        <f t="shared" si="8"/>
        <v>3.6002020097853447E-3</v>
      </c>
      <c r="G73">
        <f t="shared" si="9"/>
        <v>125.23935960565726</v>
      </c>
      <c r="H73">
        <f t="shared" si="10"/>
        <v>220.0976490751207</v>
      </c>
      <c r="I73">
        <f t="shared" si="11"/>
        <v>15301.281006207753</v>
      </c>
    </row>
    <row r="74" spans="2:9" x14ac:dyDescent="0.25">
      <c r="B74">
        <v>1.58</v>
      </c>
      <c r="C74" s="22">
        <f t="shared" si="0"/>
        <v>41385739046.479027</v>
      </c>
      <c r="D74">
        <f t="shared" si="1"/>
        <v>1.4230249470757706E-2</v>
      </c>
      <c r="E74">
        <f t="shared" si="7"/>
        <v>1.7887146222916612E-2</v>
      </c>
      <c r="F74" s="23">
        <f t="shared" si="8"/>
        <v>3.6568967521589061E-3</v>
      </c>
      <c r="G74">
        <f t="shared" si="9"/>
        <v>125.23935960565726</v>
      </c>
      <c r="H74">
        <f t="shared" si="10"/>
        <v>221.85141187601172</v>
      </c>
      <c r="I74">
        <f t="shared" si="11"/>
        <v>15361.891048606545</v>
      </c>
    </row>
    <row r="75" spans="2:9" x14ac:dyDescent="0.25">
      <c r="B75">
        <v>1.59</v>
      </c>
      <c r="C75" s="22">
        <f t="shared" si="0"/>
        <v>40813318041.083916</v>
      </c>
      <c r="D75">
        <f t="shared" si="1"/>
        <v>1.4230249470757706E-2</v>
      </c>
      <c r="E75">
        <f t="shared" si="7"/>
        <v>1.7943661833639196E-2</v>
      </c>
      <c r="F75" s="23">
        <f t="shared" si="8"/>
        <v>3.7134123628814898E-3</v>
      </c>
      <c r="G75">
        <f t="shared" si="9"/>
        <v>125.23935960565726</v>
      </c>
      <c r="H75">
        <f t="shared" si="10"/>
        <v>223.60795183080393</v>
      </c>
      <c r="I75">
        <f t="shared" si="11"/>
        <v>15422.597069444166</v>
      </c>
    </row>
    <row r="76" spans="2:9" x14ac:dyDescent="0.25">
      <c r="B76">
        <v>1.6</v>
      </c>
      <c r="C76" s="22">
        <f t="shared" si="0"/>
        <v>40259865622.829895</v>
      </c>
      <c r="D76">
        <f t="shared" si="1"/>
        <v>1.4230249470757706E-2</v>
      </c>
      <c r="E76">
        <f t="shared" si="7"/>
        <v>1.7999999999999999E-2</v>
      </c>
      <c r="F76" s="23">
        <f t="shared" si="8"/>
        <v>3.7697505292422929E-3</v>
      </c>
      <c r="G76">
        <f t="shared" si="9"/>
        <v>125.23935960565726</v>
      </c>
      <c r="H76">
        <f t="shared" si="10"/>
        <v>225.36725582923552</v>
      </c>
      <c r="I76">
        <f t="shared" si="11"/>
        <v>15483.398615629963</v>
      </c>
    </row>
    <row r="77" spans="2:9" x14ac:dyDescent="0.25">
      <c r="B77">
        <v>1.61</v>
      </c>
      <c r="C77" s="22">
        <f t="shared" si="0"/>
        <v>39724450261.457863</v>
      </c>
      <c r="D77">
        <f t="shared" si="1"/>
        <v>1.4230249470757706E-2</v>
      </c>
      <c r="E77">
        <f t="shared" si="7"/>
        <v>1.805616238296499E-2</v>
      </c>
      <c r="F77" s="23">
        <f t="shared" si="8"/>
        <v>3.8259129122072844E-3</v>
      </c>
      <c r="G77">
        <f t="shared" si="9"/>
        <v>125.23935960565726</v>
      </c>
      <c r="H77">
        <f t="shared" si="10"/>
        <v>227.12931090455581</v>
      </c>
      <c r="I77">
        <f t="shared" si="11"/>
        <v>15544.295239033032</v>
      </c>
    </row>
    <row r="78" spans="2:9" x14ac:dyDescent="0.25">
      <c r="B78">
        <v>1.62</v>
      </c>
      <c r="C78" s="22">
        <f t="shared" si="0"/>
        <v>39206200503.549942</v>
      </c>
      <c r="D78">
        <f t="shared" si="1"/>
        <v>1.4230249470757706E-2</v>
      </c>
      <c r="E78">
        <f t="shared" si="7"/>
        <v>1.8112150617748294E-2</v>
      </c>
      <c r="F78" s="23">
        <f t="shared" si="8"/>
        <v>3.8819011469905882E-3</v>
      </c>
      <c r="G78">
        <f t="shared" si="9"/>
        <v>125.23935960565726</v>
      </c>
      <c r="H78">
        <f t="shared" si="10"/>
        <v>228.89410423106864</v>
      </c>
      <c r="I78">
        <f t="shared" si="11"/>
        <v>15605.286496397315</v>
      </c>
    </row>
    <row r="79" spans="2:9" x14ac:dyDescent="0.25">
      <c r="B79">
        <v>1.63</v>
      </c>
      <c r="C79" s="22">
        <f t="shared" si="0"/>
        <v>38704300205.002831</v>
      </c>
      <c r="D79">
        <f t="shared" si="1"/>
        <v>1.4230249470757706E-2</v>
      </c>
      <c r="E79">
        <f t="shared" si="7"/>
        <v>1.8167966314367713E-2</v>
      </c>
      <c r="F79" s="23">
        <f t="shared" si="8"/>
        <v>3.9377168436100073E-3</v>
      </c>
      <c r="G79">
        <f t="shared" si="9"/>
        <v>125.23935960565726</v>
      </c>
      <c r="H79">
        <f t="shared" si="10"/>
        <v>230.66162312173611</v>
      </c>
      <c r="I79">
        <f t="shared" si="11"/>
        <v>15666.371949258781</v>
      </c>
    </row>
    <row r="80" spans="2:9" x14ac:dyDescent="0.25">
      <c r="B80">
        <v>1.64</v>
      </c>
      <c r="C80" s="22">
        <f t="shared" si="0"/>
        <v>38217984210.444016</v>
      </c>
      <c r="D80">
        <f t="shared" si="1"/>
        <v>1.4230249470757706E-2</v>
      </c>
      <c r="E80">
        <f t="shared" si="7"/>
        <v>1.8223611058184926E-2</v>
      </c>
      <c r="F80" s="23">
        <f t="shared" si="8"/>
        <v>3.9933615874272205E-3</v>
      </c>
      <c r="G80">
        <f t="shared" si="9"/>
        <v>125.23935960565726</v>
      </c>
      <c r="H80">
        <f t="shared" si="10"/>
        <v>232.43185502583924</v>
      </c>
      <c r="I80">
        <f t="shared" si="11"/>
        <v>15727.551163864586</v>
      </c>
    </row>
    <row r="81" spans="2:9" x14ac:dyDescent="0.25">
      <c r="B81">
        <v>1.65</v>
      </c>
      <c r="C81" s="22">
        <f t="shared" si="0"/>
        <v>37746534431.45826</v>
      </c>
      <c r="D81">
        <f t="shared" si="1"/>
        <v>1.4230249470757706E-2</v>
      </c>
      <c r="E81">
        <f t="shared" si="7"/>
        <v>1.8279086410430908E-2</v>
      </c>
      <c r="F81" s="23">
        <f t="shared" si="8"/>
        <v>4.0488369396732022E-3</v>
      </c>
      <c r="G81">
        <f t="shared" si="9"/>
        <v>125.23935960565726</v>
      </c>
      <c r="H81">
        <f t="shared" si="10"/>
        <v>234.20478752668785</v>
      </c>
      <c r="I81">
        <f t="shared" si="11"/>
        <v>15788.823711093915</v>
      </c>
    </row>
    <row r="82" spans="2:9" x14ac:dyDescent="0.25">
      <c r="B82">
        <v>1.66</v>
      </c>
      <c r="C82" s="22">
        <f t="shared" si="0"/>
        <v>37289276281.327286</v>
      </c>
      <c r="D82">
        <f t="shared" si="1"/>
        <v>1.4230249470757706E-2</v>
      </c>
      <c r="E82">
        <f t="shared" si="7"/>
        <v>1.8334393908717026E-2</v>
      </c>
      <c r="F82" s="23">
        <f t="shared" si="8"/>
        <v>4.1041444379593204E-3</v>
      </c>
      <c r="G82">
        <f t="shared" si="9"/>
        <v>125.23935960565726</v>
      </c>
      <c r="H82">
        <f t="shared" si="10"/>
        <v>235.98040833938782</v>
      </c>
      <c r="I82">
        <f t="shared" si="11"/>
        <v>15850.189166380824</v>
      </c>
    </row>
    <row r="83" spans="2:9" x14ac:dyDescent="0.25">
      <c r="B83">
        <v>1.67</v>
      </c>
      <c r="C83" s="22">
        <f t="shared" ref="C83:C146" si="12">$E$7*($C$9^((2-$C$7)/2))*((1+0.3*(B83^((2-$C$7)/2)))/(B83^$C$7 - 1))</f>
        <v>36845575429.035149</v>
      </c>
      <c r="D83">
        <f t="shared" ref="D83:D146" si="13">$C$11*$C$9^$C$7/$C$8</f>
        <v>1.4230249470757706E-2</v>
      </c>
      <c r="E83">
        <f t="shared" si="7"/>
        <v>1.8389535067532291E-2</v>
      </c>
      <c r="F83" s="23">
        <f t="shared" si="8"/>
        <v>4.159285596774585E-3</v>
      </c>
      <c r="G83">
        <f t="shared" si="9"/>
        <v>125.23935960565726</v>
      </c>
      <c r="H83">
        <f t="shared" si="10"/>
        <v>237.75870530865265</v>
      </c>
      <c r="I83">
        <f t="shared" si="11"/>
        <v>15911.647109638616</v>
      </c>
    </row>
    <row r="84" spans="2:9" x14ac:dyDescent="0.25">
      <c r="B84">
        <v>1.68</v>
      </c>
      <c r="C84" s="22">
        <f t="shared" si="12"/>
        <v>36414834839.674042</v>
      </c>
      <c r="D84">
        <f t="shared" si="13"/>
        <v>1.4230249470757706E-2</v>
      </c>
      <c r="E84">
        <f t="shared" si="7"/>
        <v>1.8444511378727275E-2</v>
      </c>
      <c r="F84" s="23">
        <f t="shared" si="8"/>
        <v>4.2142619079695697E-3</v>
      </c>
      <c r="G84">
        <f t="shared" si="9"/>
        <v>125.23935960565726</v>
      </c>
      <c r="H84">
        <f t="shared" si="10"/>
        <v>239.53966640667082</v>
      </c>
      <c r="I84">
        <f t="shared" si="11"/>
        <v>15973.197125186125</v>
      </c>
    </row>
    <row r="85" spans="2:9" x14ac:dyDescent="0.25">
      <c r="B85">
        <v>1.69</v>
      </c>
      <c r="C85" s="22">
        <f t="shared" si="12"/>
        <v>35996492072.195961</v>
      </c>
      <c r="D85">
        <f t="shared" si="13"/>
        <v>1.4230249470757706E-2</v>
      </c>
      <c r="E85">
        <f t="shared" si="7"/>
        <v>1.8499324311985019E-2</v>
      </c>
      <c r="F85" s="23">
        <f t="shared" si="8"/>
        <v>4.2690748412273129E-3</v>
      </c>
      <c r="G85">
        <f t="shared" si="9"/>
        <v>125.23935960565726</v>
      </c>
      <c r="H85">
        <f t="shared" si="10"/>
        <v>241.32327973101562</v>
      </c>
      <c r="I85">
        <f t="shared" si="11"/>
        <v>16034.838801675483</v>
      </c>
    </row>
    <row r="86" spans="2:9" x14ac:dyDescent="0.25">
      <c r="B86">
        <v>1.7</v>
      </c>
      <c r="C86" s="22">
        <f t="shared" si="12"/>
        <v>35590016808.775909</v>
      </c>
      <c r="D86">
        <f t="shared" si="13"/>
        <v>1.4230249470757706E-2</v>
      </c>
      <c r="E86">
        <f t="shared" si="7"/>
        <v>1.855397531527947E-2</v>
      </c>
      <c r="F86" s="23">
        <f t="shared" si="8"/>
        <v>4.3237258445217638E-3</v>
      </c>
      <c r="G86">
        <f t="shared" si="9"/>
        <v>125.23935960565726</v>
      </c>
      <c r="H86">
        <f t="shared" si="10"/>
        <v>243.10953350260419</v>
      </c>
      <c r="I86">
        <f t="shared" si="11"/>
        <v>16096.571732021583</v>
      </c>
    </row>
    <row r="87" spans="2:9" x14ac:dyDescent="0.25">
      <c r="B87">
        <v>1.71</v>
      </c>
      <c r="C87" s="22">
        <f t="shared" si="12"/>
        <v>35194908592.951683</v>
      </c>
      <c r="D87">
        <f t="shared" si="13"/>
        <v>1.4230249470757706E-2</v>
      </c>
      <c r="E87">
        <f t="shared" si="7"/>
        <v>1.8608465815321797E-2</v>
      </c>
      <c r="F87" s="23">
        <f t="shared" si="8"/>
        <v>4.3782163445640915E-3</v>
      </c>
      <c r="G87">
        <f t="shared" si="9"/>
        <v>125.23935960565726</v>
      </c>
      <c r="H87">
        <f t="shared" si="10"/>
        <v>244.89841606369902</v>
      </c>
      <c r="I87">
        <f t="shared" si="11"/>
        <v>16158.39551333302</v>
      </c>
    </row>
    <row r="88" spans="2:9" x14ac:dyDescent="0.25">
      <c r="B88">
        <v>1.72</v>
      </c>
      <c r="C88" s="22">
        <f t="shared" si="12"/>
        <v>34810694756.243454</v>
      </c>
      <c r="D88">
        <f t="shared" si="13"/>
        <v>1.4230249470757706E-2</v>
      </c>
      <c r="E88">
        <f t="shared" si="7"/>
        <v>1.8662797217994947E-2</v>
      </c>
      <c r="F88" s="23">
        <f t="shared" si="8"/>
        <v>4.4325477472372411E-3</v>
      </c>
      <c r="G88">
        <f t="shared" si="9"/>
        <v>125.23935960565726</v>
      </c>
      <c r="H88">
        <f t="shared" si="10"/>
        <v>246.68991587595815</v>
      </c>
      <c r="I88">
        <f t="shared" si="11"/>
        <v>16220.309746844694</v>
      </c>
    </row>
    <row r="89" spans="2:9" x14ac:dyDescent="0.25">
      <c r="B89">
        <v>1.73</v>
      </c>
      <c r="C89" s="22">
        <f t="shared" si="12"/>
        <v>34436928515.179482</v>
      </c>
      <c r="D89">
        <f t="shared" si="13"/>
        <v>1.4230249470757706E-2</v>
      </c>
      <c r="E89">
        <f t="shared" si="7"/>
        <v>1.8716970908776876E-2</v>
      </c>
      <c r="F89" s="23">
        <f t="shared" si="8"/>
        <v>4.4867214380191704E-3</v>
      </c>
      <c r="G89">
        <f t="shared" si="9"/>
        <v>125.23935960565726</v>
      </c>
      <c r="H89">
        <f t="shared" si="10"/>
        <v>248.4840215185213</v>
      </c>
      <c r="I89">
        <f t="shared" si="11"/>
        <v>16282.314037851676</v>
      </c>
    </row>
    <row r="90" spans="2:9" x14ac:dyDescent="0.25">
      <c r="B90">
        <v>1.74</v>
      </c>
      <c r="C90" s="22">
        <f t="shared" si="12"/>
        <v>34073187222.608879</v>
      </c>
      <c r="D90">
        <f t="shared" si="13"/>
        <v>1.4230249470757706E-2</v>
      </c>
      <c r="E90">
        <f t="shared" si="7"/>
        <v>1.8770988253152786E-2</v>
      </c>
      <c r="F90" s="23">
        <f t="shared" si="8"/>
        <v>4.54073878239508E-3</v>
      </c>
      <c r="G90">
        <f t="shared" si="9"/>
        <v>125.23935960565726</v>
      </c>
      <c r="H90">
        <f t="shared" si="10"/>
        <v>250.28072168614415</v>
      </c>
      <c r="I90">
        <f t="shared" si="11"/>
        <v>16344.407995644724</v>
      </c>
    </row>
    <row r="91" spans="2:9" x14ac:dyDescent="0.25">
      <c r="B91">
        <v>1.75</v>
      </c>
      <c r="C91" s="22">
        <f t="shared" si="12"/>
        <v>33719070758.901775</v>
      </c>
      <c r="D91">
        <f t="shared" si="13"/>
        <v>1.4230249470757706E-2</v>
      </c>
      <c r="E91">
        <f t="shared" si="7"/>
        <v>1.8824850597016701E-2</v>
      </c>
      <c r="F91" s="23">
        <f t="shared" si="8"/>
        <v>4.5946011262589948E-3</v>
      </c>
      <c r="G91">
        <f t="shared" si="9"/>
        <v>125.23935960565726</v>
      </c>
      <c r="H91">
        <f t="shared" si="10"/>
        <v>252.08000518736725</v>
      </c>
      <c r="I91">
        <f t="shared" si="11"/>
        <v>16406.59123344699</v>
      </c>
    </row>
    <row r="92" spans="2:9" x14ac:dyDescent="0.25">
      <c r="B92">
        <v>1.76</v>
      </c>
      <c r="C92" s="22">
        <f t="shared" si="12"/>
        <v>33374200050.152489</v>
      </c>
      <c r="D92">
        <f t="shared" si="13"/>
        <v>1.4230249470757706E-2</v>
      </c>
      <c r="E92">
        <f t="shared" si="7"/>
        <v>1.8878559267062726E-2</v>
      </c>
      <c r="F92" s="23">
        <f t="shared" si="8"/>
        <v>4.64830979630502E-3</v>
      </c>
      <c r="G92">
        <f t="shared" si="9"/>
        <v>125.23935960565726</v>
      </c>
      <c r="H92">
        <f t="shared" si="10"/>
        <v>253.88186094272794</v>
      </c>
      <c r="I92">
        <f t="shared" si="11"/>
        <v>16468.86336835226</v>
      </c>
    </row>
    <row r="93" spans="2:9" x14ac:dyDescent="0.25">
      <c r="B93">
        <v>1.77</v>
      </c>
      <c r="C93" s="22">
        <f t="shared" si="12"/>
        <v>33038215701.840111</v>
      </c>
      <c r="D93">
        <f t="shared" si="13"/>
        <v>1.4230249470757706E-2</v>
      </c>
      <c r="E93">
        <f t="shared" si="7"/>
        <v>1.8932115571166367E-2</v>
      </c>
      <c r="F93" s="23">
        <f t="shared" si="8"/>
        <v>4.7018661004086613E-3</v>
      </c>
      <c r="G93">
        <f t="shared" si="9"/>
        <v>125.23935960565726</v>
      </c>
      <c r="H93">
        <f t="shared" si="10"/>
        <v>255.68627798300841</v>
      </c>
      <c r="I93">
        <f t="shared" si="11"/>
        <v>16531.224021264352</v>
      </c>
    </row>
    <row r="94" spans="2:9" x14ac:dyDescent="0.25">
      <c r="B94">
        <v>1.78</v>
      </c>
      <c r="C94" s="22">
        <f t="shared" si="12"/>
        <v>32710776737.585785</v>
      </c>
      <c r="D94">
        <f t="shared" si="13"/>
        <v>1.4230249470757706E-2</v>
      </c>
      <c r="E94">
        <f t="shared" si="7"/>
        <v>1.8985520798756084E-2</v>
      </c>
      <c r="F94" s="23">
        <f t="shared" si="8"/>
        <v>4.7552713279983786E-3</v>
      </c>
      <c r="G94">
        <f t="shared" si="9"/>
        <v>125.23935960565726</v>
      </c>
      <c r="H94">
        <f t="shared" si="10"/>
        <v>257.49324544752284</v>
      </c>
      <c r="I94">
        <f t="shared" si="11"/>
        <v>16593.67281683797</v>
      </c>
    </row>
    <row r="95" spans="2:9" x14ac:dyDescent="0.25">
      <c r="B95">
        <v>1.79</v>
      </c>
      <c r="C95" s="22">
        <f t="shared" si="12"/>
        <v>32391559433.693562</v>
      </c>
      <c r="D95">
        <f t="shared" si="13"/>
        <v>1.4230249470757706E-2</v>
      </c>
      <c r="E95">
        <f t="shared" si="7"/>
        <v>1.9038776221175557E-2</v>
      </c>
      <c r="F95" s="23">
        <f t="shared" si="8"/>
        <v>4.8085267504178516E-3</v>
      </c>
      <c r="G95">
        <f t="shared" si="9"/>
        <v>125.23935960565726</v>
      </c>
      <c r="H95">
        <f t="shared" si="10"/>
        <v>259.30275258243864</v>
      </c>
      <c r="I95">
        <f t="shared" si="11"/>
        <v>16656.209383420661</v>
      </c>
    </row>
    <row r="96" spans="2:9" x14ac:dyDescent="0.25">
      <c r="B96">
        <v>1.8</v>
      </c>
      <c r="C96" s="22">
        <f t="shared" si="12"/>
        <v>32080256241.094978</v>
      </c>
      <c r="D96">
        <f t="shared" si="13"/>
        <v>1.4230249470757706E-2</v>
      </c>
      <c r="E96">
        <f t="shared" si="7"/>
        <v>1.9091883092036781E-2</v>
      </c>
      <c r="F96" s="23">
        <f t="shared" si="8"/>
        <v>4.8616336212790757E-3</v>
      </c>
      <c r="G96">
        <f t="shared" si="9"/>
        <v>125.23935960565726</v>
      </c>
      <c r="H96">
        <f t="shared" si="10"/>
        <v>261.11478873913251</v>
      </c>
      <c r="I96">
        <f t="shared" si="11"/>
        <v>16718.833352996</v>
      </c>
    </row>
    <row r="97" spans="2:9" x14ac:dyDescent="0.25">
      <c r="B97">
        <v>1.81</v>
      </c>
      <c r="C97" s="22">
        <f t="shared" si="12"/>
        <v>31776574787.143318</v>
      </c>
      <c r="D97">
        <f t="shared" si="13"/>
        <v>1.4230249470757706E-2</v>
      </c>
      <c r="E97">
        <f t="shared" si="7"/>
        <v>1.9144842647564383E-2</v>
      </c>
      <c r="F97" s="23">
        <f t="shared" si="8"/>
        <v>4.914593176806677E-3</v>
      </c>
      <c r="G97">
        <f t="shared" si="9"/>
        <v>125.23935960565726</v>
      </c>
      <c r="H97">
        <f t="shared" si="10"/>
        <v>262.92934337258379</v>
      </c>
      <c r="I97">
        <f t="shared" si="11"/>
        <v>16781.544361128079</v>
      </c>
    </row>
    <row r="98" spans="2:9" x14ac:dyDescent="0.25">
      <c r="B98">
        <v>1.82</v>
      </c>
      <c r="C98" s="22">
        <f t="shared" si="12"/>
        <v>31480236950.441757</v>
      </c>
      <c r="D98">
        <f t="shared" si="13"/>
        <v>1.4230249470757706E-2</v>
      </c>
      <c r="E98">
        <f t="shared" si="7"/>
        <v>1.9197656106931388E-2</v>
      </c>
      <c r="F98" s="23">
        <f t="shared" si="8"/>
        <v>4.967406636173682E-3</v>
      </c>
      <c r="G98">
        <f t="shared" si="9"/>
        <v>125.23935960565726</v>
      </c>
      <c r="H98">
        <f t="shared" si="10"/>
        <v>264.74640603979833</v>
      </c>
      <c r="I98">
        <f t="shared" si="11"/>
        <v>16844.342046907012</v>
      </c>
    </row>
    <row r="99" spans="2:9" x14ac:dyDescent="0.25">
      <c r="B99">
        <v>1.83</v>
      </c>
      <c r="C99" s="22">
        <f t="shared" si="12"/>
        <v>31190978002.545971</v>
      </c>
      <c r="D99">
        <f t="shared" si="13"/>
        <v>1.4230249470757706E-2</v>
      </c>
      <c r="E99">
        <f t="shared" si="7"/>
        <v>1.9250324672586694E-2</v>
      </c>
      <c r="F99" s="23">
        <f t="shared" si="8"/>
        <v>5.0200752018289881E-3</v>
      </c>
      <c r="G99">
        <f t="shared" si="9"/>
        <v>125.23935960565726</v>
      </c>
      <c r="H99">
        <f t="shared" si="10"/>
        <v>266.5659663982662</v>
      </c>
      <c r="I99">
        <f t="shared" si="11"/>
        <v>16907.226052895661</v>
      </c>
    </row>
    <row r="100" spans="2:9" x14ac:dyDescent="0.25">
      <c r="B100">
        <v>1.84</v>
      </c>
      <c r="C100" s="22">
        <f t="shared" si="12"/>
        <v>30908545810.968433</v>
      </c>
      <c r="D100">
        <f t="shared" si="13"/>
        <v>1.4230249470757706E-2</v>
      </c>
      <c r="E100">
        <f t="shared" ref="E100:E153" si="14">D100*B100^$C$7</f>
        <v>1.9302849530574494E-2</v>
      </c>
      <c r="F100" s="23">
        <f t="shared" ref="F100:F153" si="15">E100-D100</f>
        <v>5.0726000598167887E-3</v>
      </c>
      <c r="G100">
        <f t="shared" ref="G100:G153" si="16">$E$9*((E100-F100)^$E$8)</f>
        <v>125.23935960565726</v>
      </c>
      <c r="H100">
        <f t="shared" ref="H100:H153" si="17">$E$9*(E100^$E$8)</f>
        <v>268.38801420445003</v>
      </c>
      <c r="I100">
        <f t="shared" ref="I100:I153" si="18">$C$6*(0.36*H100+0.64*G100)</f>
        <v>16970.196025077374</v>
      </c>
    </row>
    <row r="101" spans="2:9" x14ac:dyDescent="0.25">
      <c r="B101">
        <v>1.85</v>
      </c>
      <c r="C101" s="22">
        <f t="shared" si="12"/>
        <v>30632700098.436245</v>
      </c>
      <c r="D101">
        <f t="shared" si="13"/>
        <v>1.4230249470757706E-2</v>
      </c>
      <c r="E101">
        <f t="shared" si="14"/>
        <v>1.9355231850845908E-2</v>
      </c>
      <c r="F101" s="23">
        <f t="shared" si="15"/>
        <v>5.1249823800882024E-3</v>
      </c>
      <c r="G101">
        <f t="shared" si="16"/>
        <v>125.23935960565726</v>
      </c>
      <c r="H101">
        <f t="shared" si="17"/>
        <v>270.21253931230569</v>
      </c>
      <c r="I101">
        <f t="shared" si="18"/>
        <v>17033.251612804866</v>
      </c>
    </row>
    <row r="102" spans="2:9" x14ac:dyDescent="0.25">
      <c r="B102">
        <v>1.86</v>
      </c>
      <c r="C102" s="22">
        <f t="shared" si="12"/>
        <v>30363211753.823898</v>
      </c>
      <c r="D102">
        <f t="shared" si="13"/>
        <v>1.4230249470757706E-2</v>
      </c>
      <c r="E102">
        <f t="shared" si="14"/>
        <v>1.9407472787563041E-2</v>
      </c>
      <c r="F102" s="23">
        <f t="shared" si="15"/>
        <v>5.1772233168053353E-3</v>
      </c>
      <c r="G102">
        <f t="shared" si="16"/>
        <v>125.23935960565726</v>
      </c>
      <c r="H102">
        <f t="shared" si="17"/>
        <v>272.0395316718313</v>
      </c>
      <c r="I102">
        <f t="shared" si="18"/>
        <v>17096.392468750073</v>
      </c>
    </row>
    <row r="103" spans="2:9" x14ac:dyDescent="0.25">
      <c r="B103">
        <v>1.87</v>
      </c>
      <c r="C103" s="22">
        <f t="shared" si="12"/>
        <v>30099862190.603271</v>
      </c>
      <c r="D103">
        <f t="shared" si="13"/>
        <v>1.4230249470757706E-2</v>
      </c>
      <c r="E103">
        <f t="shared" si="14"/>
        <v>1.9459573479395687E-2</v>
      </c>
      <c r="F103" s="23">
        <f t="shared" si="15"/>
        <v>5.2293240086379814E-3</v>
      </c>
      <c r="G103">
        <f t="shared" si="16"/>
        <v>125.23935960565726</v>
      </c>
      <c r="H103">
        <f t="shared" si="17"/>
        <v>273.86898132764554</v>
      </c>
      <c r="I103">
        <f t="shared" si="18"/>
        <v>17159.618248855011</v>
      </c>
    </row>
    <row r="104" spans="2:9" x14ac:dyDescent="0.25">
      <c r="B104">
        <v>1.88</v>
      </c>
      <c r="C104" s="22">
        <f t="shared" si="12"/>
        <v>29842442749.031303</v>
      </c>
      <c r="D104">
        <f t="shared" si="13"/>
        <v>1.4230249470757706E-2</v>
      </c>
      <c r="E104">
        <f t="shared" si="14"/>
        <v>1.9511535049810919E-2</v>
      </c>
      <c r="F104" s="23">
        <f t="shared" si="15"/>
        <v>5.2812855790532135E-3</v>
      </c>
      <c r="G104">
        <f t="shared" si="16"/>
        <v>125.23935960565726</v>
      </c>
      <c r="H104">
        <f t="shared" si="17"/>
        <v>275.7008784175971</v>
      </c>
      <c r="I104">
        <f t="shared" si="18"/>
        <v>17222.928612283737</v>
      </c>
    </row>
    <row r="105" spans="2:9" x14ac:dyDescent="0.25">
      <c r="B105">
        <v>1.89</v>
      </c>
      <c r="C105" s="22">
        <f t="shared" si="12"/>
        <v>29590754138.635284</v>
      </c>
      <c r="D105">
        <f t="shared" si="13"/>
        <v>1.4230249470757706E-2</v>
      </c>
      <c r="E105">
        <f t="shared" si="14"/>
        <v>1.9563358607355742E-2</v>
      </c>
      <c r="F105" s="23">
        <f t="shared" si="15"/>
        <v>5.3331091365980358E-3</v>
      </c>
      <c r="G105">
        <f t="shared" si="16"/>
        <v>125.23935960565726</v>
      </c>
      <c r="H105">
        <f t="shared" si="17"/>
        <v>277.53521317139973</v>
      </c>
      <c r="I105">
        <f t="shared" si="18"/>
        <v>17286.323221375158</v>
      </c>
    </row>
    <row r="106" spans="2:9" x14ac:dyDescent="0.25">
      <c r="B106">
        <v>1.9</v>
      </c>
      <c r="C106" s="22">
        <f t="shared" si="12"/>
        <v>29344605917.861908</v>
      </c>
      <c r="D106">
        <f t="shared" si="13"/>
        <v>1.4230249470757706E-2</v>
      </c>
      <c r="E106">
        <f t="shared" si="14"/>
        <v>1.9615045245933029E-2</v>
      </c>
      <c r="F106" s="23">
        <f t="shared" si="15"/>
        <v>5.3847957751753227E-3</v>
      </c>
      <c r="G106">
        <f t="shared" si="16"/>
        <v>125.23935960565726</v>
      </c>
      <c r="H106">
        <f t="shared" si="17"/>
        <v>279.37197590929139</v>
      </c>
      <c r="I106">
        <f t="shared" si="18"/>
        <v>17349.80174159669</v>
      </c>
    </row>
    <row r="107" spans="2:9" x14ac:dyDescent="0.25">
      <c r="B107">
        <v>1.91</v>
      </c>
      <c r="C107" s="22">
        <f t="shared" si="12"/>
        <v>29103816008.03109</v>
      </c>
      <c r="D107">
        <f t="shared" si="13"/>
        <v>1.4230249470757706E-2</v>
      </c>
      <c r="E107">
        <f t="shared" si="14"/>
        <v>1.9666596045070938E-2</v>
      </c>
      <c r="F107" s="23">
        <f t="shared" si="15"/>
        <v>5.4363465743132323E-3</v>
      </c>
      <c r="G107">
        <f t="shared" si="16"/>
        <v>125.23935960565726</v>
      </c>
      <c r="H107">
        <f t="shared" si="17"/>
        <v>281.21115704072906</v>
      </c>
      <c r="I107">
        <f t="shared" si="18"/>
        <v>17413.363841499176</v>
      </c>
    </row>
    <row r="108" spans="2:9" x14ac:dyDescent="0.25">
      <c r="B108">
        <v>1.92</v>
      </c>
      <c r="C108" s="22">
        <f t="shared" si="12"/>
        <v>28868210238.984848</v>
      </c>
      <c r="D108">
        <f t="shared" si="13"/>
        <v>1.4230249470757706E-2</v>
      </c>
      <c r="E108">
        <f t="shared" si="14"/>
        <v>1.9718012070185979E-2</v>
      </c>
      <c r="F108" s="23">
        <f t="shared" si="15"/>
        <v>5.4877625994282728E-3</v>
      </c>
      <c r="G108">
        <f t="shared" si="16"/>
        <v>125.23935960565726</v>
      </c>
      <c r="H108">
        <f t="shared" si="17"/>
        <v>283.05274706309774</v>
      </c>
      <c r="I108">
        <f t="shared" si="18"/>
        <v>17477.009192672238</v>
      </c>
    </row>
    <row r="109" spans="2:9" x14ac:dyDescent="0.25">
      <c r="B109">
        <v>1.93</v>
      </c>
      <c r="C109" s="22">
        <f t="shared" si="12"/>
        <v>28637621924.045494</v>
      </c>
      <c r="D109">
        <f t="shared" si="13"/>
        <v>1.4230249470757706E-2</v>
      </c>
      <c r="E109">
        <f t="shared" si="14"/>
        <v>1.9769294372839915E-2</v>
      </c>
      <c r="F109" s="23">
        <f t="shared" si="15"/>
        <v>5.5390449020822092E-3</v>
      </c>
      <c r="G109">
        <f t="shared" si="16"/>
        <v>125.23935960565726</v>
      </c>
      <c r="H109">
        <f t="shared" si="17"/>
        <v>284.89673656045238</v>
      </c>
      <c r="I109">
        <f t="shared" si="18"/>
        <v>17540.73746970082</v>
      </c>
    </row>
    <row r="110" spans="2:9" x14ac:dyDescent="0.25">
      <c r="B110">
        <v>1.94</v>
      </c>
      <c r="C110" s="22">
        <f t="shared" si="12"/>
        <v>28411891462.100716</v>
      </c>
      <c r="D110">
        <f t="shared" si="13"/>
        <v>1.4230249470757706E-2</v>
      </c>
      <c r="E110">
        <f t="shared" si="14"/>
        <v>1.9820443990990713E-2</v>
      </c>
      <c r="F110" s="23">
        <f t="shared" si="15"/>
        <v>5.5901945202330074E-3</v>
      </c>
      <c r="G110">
        <f t="shared" si="16"/>
        <v>125.23935960565726</v>
      </c>
      <c r="H110">
        <f t="shared" si="17"/>
        <v>286.74311620228383</v>
      </c>
      <c r="I110">
        <f t="shared" si="18"/>
        <v>17604.54835012251</v>
      </c>
    </row>
    <row r="111" spans="2:9" x14ac:dyDescent="0.25">
      <c r="B111">
        <v>1.95</v>
      </c>
      <c r="C111" s="22">
        <f t="shared" si="12"/>
        <v>28190865964.816704</v>
      </c>
      <c r="D111">
        <f t="shared" si="13"/>
        <v>1.4230249470757706E-2</v>
      </c>
      <c r="E111">
        <f t="shared" si="14"/>
        <v>1.9871461949237654E-2</v>
      </c>
      <c r="F111" s="23">
        <f t="shared" si="15"/>
        <v>5.641212478479948E-3</v>
      </c>
      <c r="G111">
        <f t="shared" si="16"/>
        <v>125.23935960565726</v>
      </c>
      <c r="H111">
        <f t="shared" si="17"/>
        <v>288.59187674230344</v>
      </c>
      <c r="I111">
        <f t="shared" si="18"/>
        <v>17668.441514385588</v>
      </c>
    </row>
    <row r="112" spans="2:9" x14ac:dyDescent="0.25">
      <c r="B112">
        <v>1.96</v>
      </c>
      <c r="C112" s="22">
        <f t="shared" si="12"/>
        <v>27974398907.147495</v>
      </c>
      <c r="D112">
        <f t="shared" si="13"/>
        <v>1.4230249470757706E-2</v>
      </c>
      <c r="E112">
        <f t="shared" si="14"/>
        <v>1.9922349259060786E-2</v>
      </c>
      <c r="F112" s="23">
        <f t="shared" si="15"/>
        <v>5.6920997883030799E-3</v>
      </c>
      <c r="G112">
        <f t="shared" si="16"/>
        <v>125.23935960565726</v>
      </c>
      <c r="H112">
        <f t="shared" si="17"/>
        <v>290.44300901725751</v>
      </c>
      <c r="I112">
        <f t="shared" si="18"/>
        <v>17732.416645808</v>
      </c>
    </row>
    <row r="113" spans="2:9" x14ac:dyDescent="0.25">
      <c r="B113">
        <v>1.97</v>
      </c>
      <c r="C113" s="22">
        <f t="shared" si="12"/>
        <v>27762349799.458973</v>
      </c>
      <c r="D113">
        <f t="shared" si="13"/>
        <v>1.4230249470757706E-2</v>
      </c>
      <c r="E113">
        <f t="shared" si="14"/>
        <v>1.997310691905493E-2</v>
      </c>
      <c r="F113" s="23">
        <f t="shared" si="15"/>
        <v>5.7428574482972245E-3</v>
      </c>
      <c r="G113">
        <f t="shared" si="16"/>
        <v>125.23935960565726</v>
      </c>
      <c r="H113">
        <f t="shared" si="17"/>
        <v>292.29650394576095</v>
      </c>
      <c r="I113">
        <f t="shared" si="18"/>
        <v>17796.47343053708</v>
      </c>
    </row>
    <row r="114" spans="2:9" x14ac:dyDescent="0.25">
      <c r="B114">
        <v>1.98</v>
      </c>
      <c r="C114" s="22">
        <f t="shared" si="12"/>
        <v>27554583879.724075</v>
      </c>
      <c r="D114">
        <f t="shared" si="13"/>
        <v>1.4230249470757706E-2</v>
      </c>
      <c r="E114">
        <f t="shared" si="14"/>
        <v>2.002373591515829E-2</v>
      </c>
      <c r="F114" s="23">
        <f t="shared" si="15"/>
        <v>5.7934864444005845E-3</v>
      </c>
      <c r="G114">
        <f t="shared" si="16"/>
        <v>125.23935960565726</v>
      </c>
      <c r="H114">
        <f t="shared" si="17"/>
        <v>294.15235252715246</v>
      </c>
      <c r="I114">
        <f t="shared" si="18"/>
        <v>17860.611557509972</v>
      </c>
    </row>
    <row r="115" spans="2:9" x14ac:dyDescent="0.25">
      <c r="B115">
        <v>1.99</v>
      </c>
      <c r="C115" s="22">
        <f t="shared" si="12"/>
        <v>27350971824.370022</v>
      </c>
      <c r="D115">
        <f t="shared" si="13"/>
        <v>1.4230249470757706E-2</v>
      </c>
      <c r="E115">
        <f t="shared" si="14"/>
        <v>2.0074237220875916E-2</v>
      </c>
      <c r="F115" s="23">
        <f t="shared" si="15"/>
        <v>5.8439877501182107E-3</v>
      </c>
      <c r="G115">
        <f t="shared" si="16"/>
        <v>125.23935960565726</v>
      </c>
      <c r="H115">
        <f t="shared" si="17"/>
        <v>296.01054584037229</v>
      </c>
      <c r="I115">
        <f t="shared" si="18"/>
        <v>17924.830718414847</v>
      </c>
    </row>
    <row r="116" spans="2:9" x14ac:dyDescent="0.25">
      <c r="B116">
        <v>2</v>
      </c>
      <c r="C116" s="22">
        <f t="shared" si="12"/>
        <v>27151389476.471878</v>
      </c>
      <c r="D116">
        <f t="shared" si="13"/>
        <v>1.4230249470757706E-2</v>
      </c>
      <c r="E116">
        <f t="shared" si="14"/>
        <v>2.0124611797498106E-2</v>
      </c>
      <c r="F116" s="23">
        <f t="shared" si="15"/>
        <v>5.8943623267404006E-3</v>
      </c>
      <c r="G116">
        <f t="shared" si="16"/>
        <v>125.23935960565726</v>
      </c>
      <c r="H116">
        <f t="shared" si="17"/>
        <v>297.87107504286416</v>
      </c>
      <c r="I116">
        <f t="shared" si="18"/>
        <v>17989.130607652969</v>
      </c>
    </row>
    <row r="117" spans="2:9" x14ac:dyDescent="0.25">
      <c r="B117">
        <v>2.0099999999999998</v>
      </c>
      <c r="C117" s="22">
        <f t="shared" si="12"/>
        <v>26955717590.090481</v>
      </c>
      <c r="D117">
        <f t="shared" si="13"/>
        <v>1.4230249470757706E-2</v>
      </c>
      <c r="E117">
        <f t="shared" si="14"/>
        <v>2.0174860594313903E-2</v>
      </c>
      <c r="F117" s="23">
        <f t="shared" si="15"/>
        <v>5.9446111235561972E-3</v>
      </c>
      <c r="G117">
        <f t="shared" si="16"/>
        <v>125.23935960565726</v>
      </c>
      <c r="H117">
        <f t="shared" si="17"/>
        <v>299.73393136949329</v>
      </c>
      <c r="I117">
        <f t="shared" si="18"/>
        <v>18053.51092230127</v>
      </c>
    </row>
    <row r="118" spans="2:9" x14ac:dyDescent="0.25">
      <c r="B118">
        <v>2.02</v>
      </c>
      <c r="C118" s="22">
        <f t="shared" si="12"/>
        <v>26763841589.646683</v>
      </c>
      <c r="D118">
        <f t="shared" si="13"/>
        <v>1.4230249470757706E-2</v>
      </c>
      <c r="E118">
        <f t="shared" si="14"/>
        <v>2.0224984548819807E-2</v>
      </c>
      <c r="F118" s="23">
        <f t="shared" si="15"/>
        <v>5.9947350780621012E-3</v>
      </c>
      <c r="G118">
        <f t="shared" si="16"/>
        <v>125.23935960565726</v>
      </c>
      <c r="H118">
        <f t="shared" si="17"/>
        <v>301.59910613148605</v>
      </c>
      <c r="I118">
        <f t="shared" si="18"/>
        <v>18117.971362075739</v>
      </c>
    </row>
    <row r="119" spans="2:9" x14ac:dyDescent="0.25">
      <c r="B119">
        <v>2.0299999999999998</v>
      </c>
      <c r="C119" s="22">
        <f t="shared" si="12"/>
        <v>26575651343.310341</v>
      </c>
      <c r="D119">
        <f t="shared" si="13"/>
        <v>1.4230249470757706E-2</v>
      </c>
      <c r="E119">
        <f t="shared" si="14"/>
        <v>2.0274984586923856E-2</v>
      </c>
      <c r="F119" s="23">
        <f t="shared" si="15"/>
        <v>6.0447351161661503E-3</v>
      </c>
      <c r="G119">
        <f t="shared" si="16"/>
        <v>125.23935960565726</v>
      </c>
      <c r="H119">
        <f t="shared" si="17"/>
        <v>303.46659071539159</v>
      </c>
      <c r="I119">
        <f t="shared" si="18"/>
        <v>18182.511629295514</v>
      </c>
    </row>
    <row r="120" spans="2:9" x14ac:dyDescent="0.25">
      <c r="B120">
        <v>2.04</v>
      </c>
      <c r="C120" s="22">
        <f t="shared" si="12"/>
        <v>26391040949.460495</v>
      </c>
      <c r="D120">
        <f t="shared" si="13"/>
        <v>1.4230249470757706E-2</v>
      </c>
      <c r="E120">
        <f t="shared" si="14"/>
        <v>2.0324861623145184E-2</v>
      </c>
      <c r="F120" s="23">
        <f t="shared" si="15"/>
        <v>6.0946121523874786E-3</v>
      </c>
      <c r="G120">
        <f t="shared" si="16"/>
        <v>125.23935960565726</v>
      </c>
      <c r="H120">
        <f t="shared" si="17"/>
        <v>305.33637658205731</v>
      </c>
      <c r="I120">
        <f t="shared" si="18"/>
        <v>18247.131428847482</v>
      </c>
    </row>
    <row r="121" spans="2:9" x14ac:dyDescent="0.25">
      <c r="B121">
        <v>2.0499999999999998</v>
      </c>
      <c r="C121" s="22">
        <f t="shared" si="12"/>
        <v>26209908535.345657</v>
      </c>
      <c r="D121">
        <f t="shared" si="13"/>
        <v>1.4230249470757706E-2</v>
      </c>
      <c r="E121">
        <f t="shared" si="14"/>
        <v>2.0374616560809185E-2</v>
      </c>
      <c r="F121" s="23">
        <f t="shared" si="15"/>
        <v>6.1443670900514797E-3</v>
      </c>
      <c r="G121">
        <f t="shared" si="16"/>
        <v>125.23935960565726</v>
      </c>
      <c r="H121">
        <f t="shared" si="17"/>
        <v>307.20845526563176</v>
      </c>
      <c r="I121">
        <f t="shared" si="18"/>
        <v>18311.830468151817</v>
      </c>
    </row>
    <row r="122" spans="2:9" x14ac:dyDescent="0.25">
      <c r="B122">
        <v>2.06</v>
      </c>
      <c r="C122" s="22">
        <f t="shared" si="12"/>
        <v>26032156067.138474</v>
      </c>
      <c r="D122">
        <f t="shared" si="13"/>
        <v>1.4230249470757706E-2</v>
      </c>
      <c r="E122">
        <f t="shared" si="14"/>
        <v>2.0424250292238391E-2</v>
      </c>
      <c r="F122" s="23">
        <f t="shared" si="15"/>
        <v>6.1940008214806854E-3</v>
      </c>
      <c r="G122">
        <f t="shared" si="16"/>
        <v>125.23935960565726</v>
      </c>
      <c r="H122">
        <f t="shared" si="17"/>
        <v>309.08281837257658</v>
      </c>
      <c r="I122">
        <f t="shared" si="18"/>
        <v>18376.60845712783</v>
      </c>
    </row>
    <row r="123" spans="2:9" x14ac:dyDescent="0.25">
      <c r="B123">
        <v>2.0699999999999998</v>
      </c>
      <c r="C123" s="22">
        <f t="shared" si="12"/>
        <v>25857689170.639446</v>
      </c>
      <c r="D123">
        <f t="shared" si="13"/>
        <v>1.4230249470757706E-2</v>
      </c>
      <c r="E123">
        <f t="shared" si="14"/>
        <v>2.0473763698939183E-2</v>
      </c>
      <c r="F123" s="23">
        <f t="shared" si="15"/>
        <v>6.2435142281814775E-3</v>
      </c>
      <c r="G123">
        <f t="shared" si="16"/>
        <v>125.23935960565726</v>
      </c>
      <c r="H123">
        <f t="shared" si="17"/>
        <v>310.95945758070161</v>
      </c>
      <c r="I123">
        <f t="shared" si="18"/>
        <v>18441.465108160628</v>
      </c>
    </row>
    <row r="124" spans="2:9" x14ac:dyDescent="0.25">
      <c r="B124">
        <v>2.08</v>
      </c>
      <c r="C124" s="22">
        <f t="shared" si="12"/>
        <v>25686416961.939411</v>
      </c>
      <c r="D124">
        <f t="shared" si="13"/>
        <v>1.4230249470757706E-2</v>
      </c>
      <c r="E124">
        <f t="shared" si="14"/>
        <v>2.0523157651784484E-2</v>
      </c>
      <c r="F124" s="23">
        <f t="shared" si="15"/>
        <v>6.2929081810267785E-3</v>
      </c>
      <c r="G124">
        <f t="shared" si="16"/>
        <v>125.23935960565726</v>
      </c>
      <c r="H124">
        <f t="shared" si="17"/>
        <v>312.83836463821751</v>
      </c>
      <c r="I124">
        <f t="shared" si="18"/>
        <v>18506.40013606838</v>
      </c>
    </row>
    <row r="125" spans="2:9" x14ac:dyDescent="0.25">
      <c r="B125">
        <v>2.09</v>
      </c>
      <c r="C125" s="22">
        <f t="shared" si="12"/>
        <v>25518251887.40163</v>
      </c>
      <c r="D125">
        <f t="shared" si="13"/>
        <v>1.4230249470757706E-2</v>
      </c>
      <c r="E125">
        <f t="shared" si="14"/>
        <v>2.0572433011192427E-2</v>
      </c>
      <c r="F125" s="23">
        <f t="shared" si="15"/>
        <v>6.3421835404347208E-3</v>
      </c>
      <c r="G125">
        <f t="shared" si="16"/>
        <v>125.23935960565726</v>
      </c>
      <c r="H125">
        <f t="shared" si="17"/>
        <v>314.71953136280268</v>
      </c>
      <c r="I125">
        <f t="shared" si="18"/>
        <v>18571.413258070046</v>
      </c>
    </row>
    <row r="126" spans="2:9" x14ac:dyDescent="0.25">
      <c r="B126">
        <v>2.1</v>
      </c>
      <c r="C126" s="22">
        <f t="shared" si="12"/>
        <v>25353109572.369976</v>
      </c>
      <c r="D126">
        <f t="shared" si="13"/>
        <v>1.4230249470757706E-2</v>
      </c>
      <c r="E126">
        <f t="shared" si="14"/>
        <v>2.0621590627301279E-2</v>
      </c>
      <c r="F126" s="23">
        <f t="shared" si="15"/>
        <v>6.3913411565435733E-3</v>
      </c>
      <c r="G126">
        <f t="shared" si="16"/>
        <v>125.23935960565726</v>
      </c>
      <c r="H126">
        <f t="shared" si="17"/>
        <v>316.60294964069124</v>
      </c>
      <c r="I126">
        <f t="shared" si="18"/>
        <v>18636.50419375387</v>
      </c>
    </row>
    <row r="127" spans="2:9" x14ac:dyDescent="0.25">
      <c r="B127">
        <v>2.11</v>
      </c>
      <c r="C127" s="22">
        <f t="shared" si="12"/>
        <v>25190908678.053402</v>
      </c>
      <c r="D127">
        <f t="shared" si="13"/>
        <v>1.4230249470757706E-2</v>
      </c>
      <c r="E127">
        <f t="shared" si="14"/>
        <v>2.0670631340140532E-2</v>
      </c>
      <c r="F127" s="23">
        <f t="shared" si="15"/>
        <v>6.4403818693828264E-3</v>
      </c>
      <c r="G127">
        <f t="shared" si="16"/>
        <v>125.23935960565726</v>
      </c>
      <c r="H127">
        <f t="shared" si="17"/>
        <v>318.48861142577107</v>
      </c>
      <c r="I127">
        <f t="shared" si="18"/>
        <v>18701.67266504623</v>
      </c>
    </row>
    <row r="128" spans="2:9" x14ac:dyDescent="0.25">
      <c r="B128">
        <v>2.12</v>
      </c>
      <c r="C128" s="22">
        <f t="shared" si="12"/>
        <v>25031570766.075493</v>
      </c>
      <c r="D128">
        <f t="shared" si="13"/>
        <v>1.4230249470757706E-2</v>
      </c>
      <c r="E128">
        <f t="shared" si="14"/>
        <v>2.0719555979798406E-2</v>
      </c>
      <c r="F128" s="23">
        <f t="shared" si="15"/>
        <v>6.4893065090407005E-3</v>
      </c>
      <c r="G128">
        <f t="shared" si="16"/>
        <v>125.23935960565726</v>
      </c>
      <c r="H128">
        <f t="shared" si="17"/>
        <v>320.37650873870416</v>
      </c>
      <c r="I128">
        <f t="shared" si="18"/>
        <v>18766.918396181201</v>
      </c>
    </row>
    <row r="129" spans="2:9" x14ac:dyDescent="0.25">
      <c r="B129">
        <v>2.13</v>
      </c>
      <c r="C129" s="22">
        <f t="shared" si="12"/>
        <v>24875020170.214397</v>
      </c>
      <c r="D129">
        <f t="shared" si="13"/>
        <v>1.4230249470757706E-2</v>
      </c>
      <c r="E129">
        <f t="shared" si="14"/>
        <v>2.0768365366585783E-2</v>
      </c>
      <c r="F129" s="23">
        <f t="shared" si="15"/>
        <v>6.5381158958280772E-3</v>
      </c>
      <c r="G129">
        <f t="shared" si="16"/>
        <v>125.23935960565726</v>
      </c>
      <c r="H129">
        <f t="shared" si="17"/>
        <v>322.26663366606101</v>
      </c>
      <c r="I129">
        <f t="shared" si="18"/>
        <v>18832.241113670651</v>
      </c>
    </row>
    <row r="130" spans="2:9" x14ac:dyDescent="0.25">
      <c r="B130">
        <v>2.14</v>
      </c>
      <c r="C130" s="22">
        <f t="shared" si="12"/>
        <v>24721183874.891605</v>
      </c>
      <c r="D130">
        <f t="shared" si="13"/>
        <v>1.4230249470757706E-2</v>
      </c>
      <c r="E130">
        <f t="shared" si="14"/>
        <v>2.0817060311196681E-2</v>
      </c>
      <c r="F130" s="23">
        <f t="shared" si="15"/>
        <v>6.5868108404389756E-3</v>
      </c>
      <c r="G130">
        <f t="shared" si="16"/>
        <v>125.23935960565726</v>
      </c>
      <c r="H130">
        <f t="shared" si="17"/>
        <v>324.15897835946538</v>
      </c>
      <c r="I130">
        <f t="shared" si="18"/>
        <v>18897.640546274706</v>
      </c>
    </row>
    <row r="131" spans="2:9" x14ac:dyDescent="0.25">
      <c r="B131">
        <v>2.15</v>
      </c>
      <c r="C131" s="22">
        <f t="shared" si="12"/>
        <v>24569991399.99902</v>
      </c>
      <c r="D131">
        <f t="shared" si="13"/>
        <v>1.4230249470757706E-2</v>
      </c>
      <c r="E131">
        <f t="shared" si="14"/>
        <v>2.0865641614865333E-2</v>
      </c>
      <c r="F131" s="23">
        <f t="shared" si="15"/>
        <v>6.6353921441076272E-3</v>
      </c>
      <c r="G131">
        <f t="shared" si="16"/>
        <v>125.23935960565726</v>
      </c>
      <c r="H131">
        <f t="shared" si="17"/>
        <v>326.05353503476061</v>
      </c>
      <c r="I131">
        <f t="shared" si="18"/>
        <v>18963.116424972912</v>
      </c>
    </row>
    <row r="132" spans="2:9" x14ac:dyDescent="0.25">
      <c r="B132">
        <v>2.16</v>
      </c>
      <c r="C132" s="22">
        <f t="shared" si="12"/>
        <v>24421374691.681431</v>
      </c>
      <c r="D132">
        <f t="shared" si="13"/>
        <v>1.4230249470757706E-2</v>
      </c>
      <c r="E132">
        <f t="shared" si="14"/>
        <v>2.0914110069520049E-2</v>
      </c>
      <c r="F132" s="23">
        <f t="shared" si="15"/>
        <v>6.6838605987623433E-3</v>
      </c>
      <c r="G132">
        <f t="shared" si="16"/>
        <v>125.23935960565726</v>
      </c>
      <c r="H132">
        <f t="shared" si="17"/>
        <v>327.95029597118639</v>
      </c>
      <c r="I132">
        <f t="shared" si="18"/>
        <v>19028.668482935784</v>
      </c>
    </row>
    <row r="133" spans="2:9" x14ac:dyDescent="0.25">
      <c r="B133">
        <v>2.17</v>
      </c>
      <c r="C133" s="22">
        <f t="shared" si="12"/>
        <v>24275268018.718697</v>
      </c>
      <c r="D133">
        <f t="shared" si="13"/>
        <v>1.4230249470757706E-2</v>
      </c>
      <c r="E133">
        <f t="shared" si="14"/>
        <v>2.0962466457933808E-2</v>
      </c>
      <c r="F133" s="23">
        <f t="shared" si="15"/>
        <v>6.7322169871761022E-3</v>
      </c>
      <c r="G133">
        <f t="shared" si="16"/>
        <v>125.23935960565726</v>
      </c>
      <c r="H133">
        <f t="shared" si="17"/>
        <v>329.8492535105737</v>
      </c>
      <c r="I133">
        <f t="shared" si="18"/>
        <v>19094.296455497009</v>
      </c>
    </row>
    <row r="134" spans="2:9" x14ac:dyDescent="0.25">
      <c r="B134">
        <v>2.1800000000000002</v>
      </c>
      <c r="C134" s="22">
        <f t="shared" si="12"/>
        <v>24131607874.175064</v>
      </c>
      <c r="D134">
        <f t="shared" si="13"/>
        <v>1.4230249470757706E-2</v>
      </c>
      <c r="E134">
        <f t="shared" si="14"/>
        <v>2.1010711553871752E-2</v>
      </c>
      <c r="F134" s="23">
        <f t="shared" si="15"/>
        <v>6.7804620831140461E-3</v>
      </c>
      <c r="G134">
        <f t="shared" si="16"/>
        <v>125.23935960565726</v>
      </c>
      <c r="H134">
        <f t="shared" si="17"/>
        <v>331.75040005654677</v>
      </c>
      <c r="I134">
        <f t="shared" si="18"/>
        <v>19160.000080125839</v>
      </c>
    </row>
    <row r="135" spans="2:9" x14ac:dyDescent="0.25">
      <c r="B135">
        <v>2.19</v>
      </c>
      <c r="C135" s="22">
        <f t="shared" si="12"/>
        <v>23990332882.005974</v>
      </c>
      <c r="D135">
        <f t="shared" si="13"/>
        <v>1.4230249470757706E-2</v>
      </c>
      <c r="E135">
        <f t="shared" si="14"/>
        <v>2.1058846122235662E-2</v>
      </c>
      <c r="F135" s="23">
        <f t="shared" si="15"/>
        <v>6.8285966514779559E-3</v>
      </c>
      <c r="G135">
        <f t="shared" si="16"/>
        <v>125.23935960565726</v>
      </c>
      <c r="H135">
        <f t="shared" si="17"/>
        <v>333.65372807374837</v>
      </c>
      <c r="I135">
        <f t="shared" si="18"/>
        <v>19225.779096400325</v>
      </c>
    </row>
    <row r="136" spans="2:9" x14ac:dyDescent="0.25">
      <c r="B136">
        <v>2.2000000000000002</v>
      </c>
      <c r="C136" s="22">
        <f t="shared" si="12"/>
        <v>23851383708.333206</v>
      </c>
      <c r="D136">
        <f t="shared" si="13"/>
        <v>1.4230249470757706E-2</v>
      </c>
      <c r="E136">
        <f t="shared" si="14"/>
        <v>2.110687091920543E-2</v>
      </c>
      <c r="F136" s="23">
        <f t="shared" si="15"/>
        <v>6.8766214484477246E-3</v>
      </c>
      <c r="G136">
        <f t="shared" si="16"/>
        <v>125.23935960565726</v>
      </c>
      <c r="H136">
        <f t="shared" si="17"/>
        <v>335.55923008706691</v>
      </c>
      <c r="I136">
        <f t="shared" si="18"/>
        <v>19291.633245980614</v>
      </c>
    </row>
    <row r="137" spans="2:9" x14ac:dyDescent="0.25">
      <c r="B137">
        <v>2.21</v>
      </c>
      <c r="C137" s="22">
        <f t="shared" si="12"/>
        <v>23714702977.11837</v>
      </c>
      <c r="D137">
        <f t="shared" si="13"/>
        <v>1.4230249470757706E-2</v>
      </c>
      <c r="E137">
        <f t="shared" si="14"/>
        <v>2.1154786692377685E-2</v>
      </c>
      <c r="F137" s="23">
        <f t="shared" si="15"/>
        <v>6.924537221619979E-3</v>
      </c>
      <c r="G137">
        <f t="shared" si="16"/>
        <v>125.23935960565726</v>
      </c>
      <c r="H137">
        <f t="shared" si="17"/>
        <v>337.46689868088981</v>
      </c>
      <c r="I137">
        <f t="shared" si="18"/>
        <v>19357.562272583134</v>
      </c>
    </row>
    <row r="138" spans="2:9" x14ac:dyDescent="0.25">
      <c r="B138">
        <v>2.2200000000000002</v>
      </c>
      <c r="C138" s="22">
        <f t="shared" si="12"/>
        <v>23580235189.98225</v>
      </c>
      <c r="D138">
        <f t="shared" si="13"/>
        <v>1.4230249470757706E-2</v>
      </c>
      <c r="E138">
        <f t="shared" si="14"/>
        <v>2.1202594180901542E-2</v>
      </c>
      <c r="F138" s="23">
        <f t="shared" si="15"/>
        <v>6.9723447101438362E-3</v>
      </c>
      <c r="G138">
        <f t="shared" si="16"/>
        <v>125.23935960565726</v>
      </c>
      <c r="H138">
        <f t="shared" si="17"/>
        <v>339.37672649835565</v>
      </c>
      <c r="I138">
        <f t="shared" si="18"/>
        <v>19423.565921954752</v>
      </c>
    </row>
    <row r="139" spans="2:9" x14ac:dyDescent="0.25">
      <c r="B139">
        <v>2.23</v>
      </c>
      <c r="C139" s="22">
        <f t="shared" si="12"/>
        <v>23447926649.934303</v>
      </c>
      <c r="D139">
        <f t="shared" si="13"/>
        <v>1.4230249470757706E-2</v>
      </c>
      <c r="E139">
        <f t="shared" si="14"/>
        <v>2.1250294115611669E-2</v>
      </c>
      <c r="F139" s="23">
        <f t="shared" si="15"/>
        <v>7.0200446448539632E-3</v>
      </c>
      <c r="G139">
        <f t="shared" si="16"/>
        <v>125.23935960565726</v>
      </c>
      <c r="H139">
        <f t="shared" si="17"/>
        <v>341.28870624063399</v>
      </c>
      <c r="I139">
        <f t="shared" si="18"/>
        <v>19489.643941847891</v>
      </c>
    </row>
    <row r="140" spans="2:9" x14ac:dyDescent="0.25">
      <c r="B140">
        <v>2.2400000000000002</v>
      </c>
      <c r="C140" s="22">
        <f t="shared" si="12"/>
        <v>23317725388.791412</v>
      </c>
      <c r="D140">
        <f t="shared" si="13"/>
        <v>1.4230249470757706E-2</v>
      </c>
      <c r="E140">
        <f t="shared" si="14"/>
        <v>2.1297887219158616E-2</v>
      </c>
      <c r="F140" s="23">
        <f t="shared" si="15"/>
        <v>7.0676377484009106E-3</v>
      </c>
      <c r="G140">
        <f t="shared" si="16"/>
        <v>125.23935960565726</v>
      </c>
      <c r="H140">
        <f t="shared" si="17"/>
        <v>343.2028306662005</v>
      </c>
      <c r="I140">
        <f t="shared" si="18"/>
        <v>19555.796081995471</v>
      </c>
    </row>
    <row r="141" spans="2:9" x14ac:dyDescent="0.25">
      <c r="B141">
        <v>2.25</v>
      </c>
      <c r="C141" s="22">
        <f t="shared" si="12"/>
        <v>23189581098.079521</v>
      </c>
      <c r="D141">
        <f t="shared" si="13"/>
        <v>1.4230249470757706E-2</v>
      </c>
      <c r="E141">
        <f t="shared" si="14"/>
        <v>2.134537420613656E-2</v>
      </c>
      <c r="F141" s="23">
        <f t="shared" si="15"/>
        <v>7.1151247353788537E-3</v>
      </c>
      <c r="G141">
        <f t="shared" si="16"/>
        <v>125.23935960565726</v>
      </c>
      <c r="H141">
        <f t="shared" si="17"/>
        <v>345.11909259014027</v>
      </c>
      <c r="I141">
        <f t="shared" si="18"/>
        <v>19622.022094086828</v>
      </c>
    </row>
    <row r="142" spans="2:9" x14ac:dyDescent="0.25">
      <c r="B142">
        <v>2.2599999999999998</v>
      </c>
      <c r="C142" s="22">
        <f t="shared" si="12"/>
        <v>23063445063.22443</v>
      </c>
      <c r="D142">
        <f t="shared" si="13"/>
        <v>1.4230249470757706E-2</v>
      </c>
      <c r="E142">
        <f t="shared" si="14"/>
        <v>2.139275578320848E-2</v>
      </c>
      <c r="F142" s="23">
        <f t="shared" si="15"/>
        <v>7.1625063124507744E-3</v>
      </c>
      <c r="G142">
        <f t="shared" si="16"/>
        <v>125.23935960565726</v>
      </c>
      <c r="H142">
        <f t="shared" si="17"/>
        <v>347.03748488345218</v>
      </c>
      <c r="I142">
        <f t="shared" si="18"/>
        <v>19688.32173174369</v>
      </c>
    </row>
    <row r="143" spans="2:9" x14ac:dyDescent="0.25">
      <c r="B143">
        <v>2.27</v>
      </c>
      <c r="C143" s="22">
        <f t="shared" si="12"/>
        <v>22939270100.850792</v>
      </c>
      <c r="D143">
        <f t="shared" si="13"/>
        <v>1.4230249470757706E-2</v>
      </c>
      <c r="E143">
        <f t="shared" si="14"/>
        <v>2.144003264922887E-2</v>
      </c>
      <c r="F143" s="23">
        <f t="shared" si="15"/>
        <v>7.2097831784711641E-3</v>
      </c>
      <c r="G143">
        <f t="shared" si="16"/>
        <v>125.23935960565726</v>
      </c>
      <c r="H143">
        <f t="shared" si="17"/>
        <v>348.95800047236798</v>
      </c>
      <c r="I143">
        <f t="shared" si="18"/>
        <v>19754.694750496616</v>
      </c>
    </row>
    <row r="144" spans="2:9" x14ac:dyDescent="0.25">
      <c r="B144">
        <v>2.2799999999999998</v>
      </c>
      <c r="C144" s="22">
        <f t="shared" si="12"/>
        <v>22817010499.019073</v>
      </c>
      <c r="D144">
        <f t="shared" si="13"/>
        <v>1.4230249470757706E-2</v>
      </c>
      <c r="E144">
        <f t="shared" si="14"/>
        <v>2.1487205495363978E-2</v>
      </c>
      <c r="F144" s="23">
        <f t="shared" si="15"/>
        <v>7.2569560246062721E-3</v>
      </c>
      <c r="G144">
        <f t="shared" si="16"/>
        <v>125.23935960565726</v>
      </c>
      <c r="H144">
        <f t="shared" si="17"/>
        <v>350.88063233768349</v>
      </c>
      <c r="I144">
        <f t="shared" si="18"/>
        <v>19821.140907761925</v>
      </c>
    </row>
    <row r="145" spans="2:9" x14ac:dyDescent="0.25">
      <c r="B145">
        <v>2.29</v>
      </c>
      <c r="C145" s="22">
        <f t="shared" si="12"/>
        <v>22696621960.24128</v>
      </c>
      <c r="D145">
        <f t="shared" si="13"/>
        <v>1.4230249470757706E-2</v>
      </c>
      <c r="E145">
        <f t="shared" si="14"/>
        <v>2.1534275005209717E-2</v>
      </c>
      <c r="F145" s="23">
        <f t="shared" si="15"/>
        <v>7.3040255344520109E-3</v>
      </c>
      <c r="G145">
        <f t="shared" si="16"/>
        <v>125.23935960565726</v>
      </c>
      <c r="H145">
        <f t="shared" si="17"/>
        <v>352.80537351410095</v>
      </c>
      <c r="I145">
        <f t="shared" si="18"/>
        <v>19887.659962818914</v>
      </c>
    </row>
    <row r="146" spans="2:9" x14ac:dyDescent="0.25">
      <c r="B146">
        <v>2.2999999999999998</v>
      </c>
      <c r="C146" s="22">
        <f t="shared" si="12"/>
        <v>22578061547.125748</v>
      </c>
      <c r="D146">
        <f t="shared" si="13"/>
        <v>1.4230249470757706E-2</v>
      </c>
      <c r="E146">
        <f t="shared" si="14"/>
        <v>2.1581241854907233E-2</v>
      </c>
      <c r="F146" s="23">
        <f t="shared" si="15"/>
        <v>7.3509923841495271E-3</v>
      </c>
      <c r="G146">
        <f t="shared" si="16"/>
        <v>125.23935960565726</v>
      </c>
      <c r="H146">
        <f t="shared" si="17"/>
        <v>354.73221708957948</v>
      </c>
      <c r="I146">
        <f t="shared" si="18"/>
        <v>19954.251676787448</v>
      </c>
    </row>
    <row r="147" spans="2:9" x14ac:dyDescent="0.25">
      <c r="B147">
        <v>2.31</v>
      </c>
      <c r="C147" s="22">
        <f t="shared" ref="C147:C153" si="19">$E$7*($C$9^((2-$C$7)/2))*((1+0.3*(B147^((2-$C$7)/2)))/(B147^$C$7 - 1))</f>
        <v>22461287630.510506</v>
      </c>
      <c r="D147">
        <f t="shared" ref="D147:D153" si="20">$C$11*$C$9^$C$7/$C$8</f>
        <v>1.4230249470757706E-2</v>
      </c>
      <c r="E147">
        <f t="shared" si="14"/>
        <v>2.1628106713256247E-2</v>
      </c>
      <c r="F147" s="23">
        <f t="shared" si="15"/>
        <v>7.3978572424985411E-3</v>
      </c>
      <c r="G147">
        <f t="shared" si="16"/>
        <v>125.23935960565726</v>
      </c>
      <c r="H147">
        <f t="shared" si="17"/>
        <v>356.66115620469964</v>
      </c>
      <c r="I147">
        <f t="shared" si="18"/>
        <v>20020.915812605999</v>
      </c>
    </row>
    <row r="148" spans="2:9" x14ac:dyDescent="0.25">
      <c r="B148">
        <v>2.3199999999999998</v>
      </c>
      <c r="C148" s="22">
        <f t="shared" si="19"/>
        <v>22346259839.953434</v>
      </c>
      <c r="D148">
        <f t="shared" si="20"/>
        <v>1.4230249470757706E-2</v>
      </c>
      <c r="E148">
        <f t="shared" si="14"/>
        <v>2.1674870241826127E-2</v>
      </c>
      <c r="F148" s="23">
        <f t="shared" si="15"/>
        <v>7.4446207710684217E-3</v>
      </c>
      <c r="G148">
        <f t="shared" si="16"/>
        <v>125.23935960565726</v>
      </c>
      <c r="H148">
        <f t="shared" si="17"/>
        <v>358.59218405203586</v>
      </c>
      <c r="I148">
        <f t="shared" si="18"/>
        <v>20087.652135009943</v>
      </c>
    </row>
    <row r="149" spans="2:9" x14ac:dyDescent="0.25">
      <c r="B149">
        <v>2.33</v>
      </c>
      <c r="C149" s="22">
        <f t="shared" si="19"/>
        <v>22232939016.45496</v>
      </c>
      <c r="D149">
        <f t="shared" si="20"/>
        <v>1.4230249470757706E-2</v>
      </c>
      <c r="E149">
        <f t="shared" si="14"/>
        <v>2.1721533095064905E-2</v>
      </c>
      <c r="F149" s="23">
        <f t="shared" si="15"/>
        <v>7.4912836243071993E-3</v>
      </c>
      <c r="G149">
        <f t="shared" si="16"/>
        <v>125.23935960565726</v>
      </c>
      <c r="H149">
        <f t="shared" si="17"/>
        <v>360.52529387553938</v>
      </c>
      <c r="I149">
        <f t="shared" si="18"/>
        <v>20154.460410510223</v>
      </c>
    </row>
    <row r="150" spans="2:9" x14ac:dyDescent="0.25">
      <c r="B150">
        <v>2.34</v>
      </c>
      <c r="C150" s="22">
        <f t="shared" si="19"/>
        <v>22121287167.296886</v>
      </c>
      <c r="D150">
        <f t="shared" si="20"/>
        <v>1.4230249470757706E-2</v>
      </c>
      <c r="E150">
        <f t="shared" si="14"/>
        <v>2.1768095920406082E-2</v>
      </c>
      <c r="F150" s="23">
        <f t="shared" si="15"/>
        <v>7.5378464496483766E-3</v>
      </c>
      <c r="G150">
        <f t="shared" si="16"/>
        <v>125.23935960565726</v>
      </c>
      <c r="H150">
        <f t="shared" si="17"/>
        <v>362.4604789699319</v>
      </c>
      <c r="I150">
        <f t="shared" si="18"/>
        <v>20221.34040737243</v>
      </c>
    </row>
    <row r="151" spans="2:9" x14ac:dyDescent="0.25">
      <c r="B151">
        <v>2.35</v>
      </c>
      <c r="C151" s="22">
        <f t="shared" si="19"/>
        <v>22011267422.887501</v>
      </c>
      <c r="D151">
        <f t="shared" si="20"/>
        <v>1.4230249470757706E-2</v>
      </c>
      <c r="E151">
        <f t="shared" si="14"/>
        <v>2.1814559358373481E-2</v>
      </c>
      <c r="F151" s="23">
        <f t="shared" si="15"/>
        <v>7.5843098876157752E-3</v>
      </c>
      <c r="G151">
        <f t="shared" si="16"/>
        <v>125.23935960565726</v>
      </c>
      <c r="H151">
        <f t="shared" si="17"/>
        <v>364.39773268011089</v>
      </c>
      <c r="I151">
        <f t="shared" si="18"/>
        <v>20288.291895596216</v>
      </c>
    </row>
    <row r="152" spans="2:9" x14ac:dyDescent="0.25">
      <c r="B152">
        <v>2.36</v>
      </c>
      <c r="C152" s="22">
        <f t="shared" si="19"/>
        <v>21902843995.509892</v>
      </c>
      <c r="D152">
        <f t="shared" si="20"/>
        <v>1.4230249470757706E-2</v>
      </c>
      <c r="E152">
        <f t="shared" si="14"/>
        <v>2.1860924042684013E-2</v>
      </c>
      <c r="F152" s="23">
        <f t="shared" si="15"/>
        <v>7.6306745719263071E-3</v>
      </c>
      <c r="G152">
        <f t="shared" si="16"/>
        <v>125.23935960565726</v>
      </c>
      <c r="H152">
        <f t="shared" si="17"/>
        <v>366.33704840055555</v>
      </c>
      <c r="I152">
        <f t="shared" si="18"/>
        <v>20355.314646894782</v>
      </c>
    </row>
    <row r="153" spans="2:9" x14ac:dyDescent="0.25">
      <c r="B153">
        <v>2.37</v>
      </c>
      <c r="C153" s="22">
        <f t="shared" si="19"/>
        <v>21795982139.87598</v>
      </c>
      <c r="D153">
        <f t="shared" si="20"/>
        <v>1.4230249470757706E-2</v>
      </c>
      <c r="E153">
        <f t="shared" si="14"/>
        <v>2.1907190600348552E-2</v>
      </c>
      <c r="F153" s="23">
        <f t="shared" si="15"/>
        <v>7.6769411295908464E-3</v>
      </c>
      <c r="G153">
        <f t="shared" si="16"/>
        <v>125.23935960565726</v>
      </c>
      <c r="H153">
        <f t="shared" si="17"/>
        <v>368.27841957475778</v>
      </c>
      <c r="I153">
        <f t="shared" si="18"/>
        <v>20422.40843467521</v>
      </c>
    </row>
    <row r="154" spans="2:9" x14ac:dyDescent="0.25">
      <c r="B154">
        <v>2.38</v>
      </c>
      <c r="C154" s="22">
        <f>$E$7*($C$9^((2-$C$7)/2))*((1+0.3*(B154^((2-$C$7)/2)))/(B154^$C$7 - 1))</f>
        <v>21690648115.395054</v>
      </c>
      <c r="D154">
        <f>$C$11*$C$9^$C$7/$C$8</f>
        <v>1.4230249470757706E-2</v>
      </c>
      <c r="E154">
        <f>D154*B154^$C$7</f>
        <v>2.1953359651770841E-2</v>
      </c>
      <c r="F154" s="23">
        <f>E154-D154</f>
        <v>7.7231101810131351E-3</v>
      </c>
      <c r="G154">
        <f>$E$9*((E154-F154)^$E$8)</f>
        <v>125.23935960565726</v>
      </c>
      <c r="H154">
        <f>$E$9*(E154^$E$8)</f>
        <v>370.22183969464498</v>
      </c>
      <c r="I154">
        <f>$C$6*(0.36*H154+0.64*G154)</f>
        <v>20489.573034018515</v>
      </c>
    </row>
    <row r="155" spans="2:9" x14ac:dyDescent="0.25">
      <c r="B155">
        <v>2.39</v>
      </c>
      <c r="C155" s="22">
        <f>$E$7*($C$9^((2-$C$7)/2))*((1+0.3*(B155^((2-$C$7)/2)))/(B155^$C$7 - 1))</f>
        <v>21586809150.070045</v>
      </c>
      <c r="D155">
        <f>$C$11*$C$9^$C$7/$C$8</f>
        <v>1.4230249470757706E-2</v>
      </c>
      <c r="E155">
        <f>D155*B155^$C$7</f>
        <v>2.1999431810844568E-2</v>
      </c>
      <c r="F155" s="23">
        <f>E155-D155</f>
        <v>7.7691823400868627E-3</v>
      </c>
      <c r="G155">
        <f>$E$9*((E155-F155)^$E$8)</f>
        <v>125.23935960565726</v>
      </c>
      <c r="H155">
        <f>$E$9*(E155^$E$8)</f>
        <v>372.16730230002662</v>
      </c>
      <c r="I155">
        <f>$C$6*(0.36*H155+0.64*G155)</f>
        <v>20556.808221660503</v>
      </c>
    </row>
    <row r="156" spans="2:9" x14ac:dyDescent="0.25">
      <c r="B156">
        <v>2.4</v>
      </c>
      <c r="C156" s="22">
        <f t="shared" ref="C156:C158" si="21">$E$7*($C$9^((2-$C$7)/2))*((1+0.3*(B156^((2-$C$7)/2)))/(B156^$C$7 - 1))</f>
        <v>21484433405.940666</v>
      </c>
      <c r="D156">
        <f t="shared" ref="D156:D158" si="22">$C$11*$C$9^$C$7/$C$8</f>
        <v>1.4230249470757706E-2</v>
      </c>
      <c r="E156">
        <f t="shared" ref="E156:E158" si="23">D156*B156^$C$7</f>
        <v>2.2045407685048601E-2</v>
      </c>
      <c r="F156" s="23">
        <f t="shared" ref="F156:F158" si="24">E156-D156</f>
        <v>7.8151582142908949E-3</v>
      </c>
      <c r="G156">
        <f t="shared" ref="G156:G158" si="25">$E$9*((E156-F156)^$E$8)</f>
        <v>125.23935960565726</v>
      </c>
      <c r="H156">
        <f t="shared" ref="H156:H158" si="26">$E$9*(E156^$E$8)</f>
        <v>374.11480097803712</v>
      </c>
      <c r="I156">
        <f t="shared" ref="I156:I158" si="27">$C$6*(0.36*H156+0.64*G156)</f>
        <v>20624.113775972546</v>
      </c>
    </row>
    <row r="157" spans="2:9" x14ac:dyDescent="0.25">
      <c r="B157">
        <v>2.41</v>
      </c>
      <c r="C157" s="22">
        <f t="shared" si="21"/>
        <v>21383489945.996136</v>
      </c>
      <c r="D157">
        <f t="shared" si="22"/>
        <v>1.4230249470757706E-2</v>
      </c>
      <c r="E157">
        <f t="shared" si="23"/>
        <v>2.209128787554044E-2</v>
      </c>
      <c r="F157" s="23">
        <f t="shared" si="24"/>
        <v>7.8610384047827341E-3</v>
      </c>
      <c r="G157">
        <f t="shared" si="25"/>
        <v>125.23935960565726</v>
      </c>
      <c r="H157">
        <f t="shared" si="26"/>
        <v>376.0643293625987</v>
      </c>
      <c r="I157">
        <f t="shared" si="27"/>
        <v>20691.489476942992</v>
      </c>
    </row>
    <row r="158" spans="2:9" x14ac:dyDescent="0.25">
      <c r="B158">
        <v>2.42</v>
      </c>
      <c r="C158" s="22">
        <f t="shared" si="21"/>
        <v>21283948702.485474</v>
      </c>
      <c r="D158">
        <f t="shared" si="22"/>
        <v>1.4230249470757706E-2</v>
      </c>
      <c r="E158">
        <f t="shared" si="23"/>
        <v>2.2137072977247915E-2</v>
      </c>
      <c r="F158" s="23">
        <f t="shared" si="24"/>
        <v>7.9068235064902095E-3</v>
      </c>
      <c r="G158">
        <f t="shared" si="25"/>
        <v>125.23935960565726</v>
      </c>
      <c r="H158">
        <f t="shared" si="26"/>
        <v>378.01588113388249</v>
      </c>
      <c r="I158">
        <f t="shared" si="27"/>
        <v>20758.935106158558</v>
      </c>
    </row>
    <row r="159" spans="2:9" x14ac:dyDescent="0.25">
      <c r="B159">
        <v>2.4300000000000002</v>
      </c>
      <c r="C159" s="22">
        <f>$E$7*($C$9^((2-$C$7)/2))*((1+0.3*(B159^((2-$C$7)/2)))/(B159^$C$7 - 1))</f>
        <v>21185780446.556698</v>
      </c>
      <c r="D159">
        <f>$C$11*$C$9^$C$7/$C$8</f>
        <v>1.4230249470757706E-2</v>
      </c>
      <c r="E159">
        <f>D159*B159^$C$7</f>
        <v>2.2182763578959225E-2</v>
      </c>
      <c r="F159" s="23">
        <f>E159-D159</f>
        <v>7.9525141082015197E-3</v>
      </c>
      <c r="G159">
        <f>$E$9*((E159-F159)^$E$8)</f>
        <v>125.23935960565726</v>
      </c>
      <c r="H159">
        <f>$E$9*(E159^$E$8)</f>
        <v>379.96945001778687</v>
      </c>
      <c r="I159">
        <f>$C$6*(0.36*H159+0.64*G159)</f>
        <v>20826.450446786297</v>
      </c>
    </row>
    <row r="160" spans="2:9" x14ac:dyDescent="0.25">
      <c r="B160">
        <v>2.44</v>
      </c>
      <c r="C160" s="22">
        <f>$E$7*($C$9^((2-$C$7)/2))*((1+0.3*(B160^((2-$C$7)/2)))/(B160^$C$7 - 1))</f>
        <v>21088956759.160473</v>
      </c>
      <c r="D160">
        <f>$C$11*$C$9^$C$7/$C$8</f>
        <v>1.4230249470757706E-2</v>
      </c>
      <c r="E160">
        <f>D160*B160^$C$7</f>
        <v>2.2228360263411243E-2</v>
      </c>
      <c r="F160" s="23">
        <f>E160-D160</f>
        <v>7.9981107926535375E-3</v>
      </c>
      <c r="G160">
        <f>$E$9*((E160-F160)^$E$8)</f>
        <v>125.23935960565726</v>
      </c>
      <c r="H160">
        <f>$E$9*(E160^$E$8)</f>
        <v>381.92502978541552</v>
      </c>
      <c r="I160">
        <f>$C$6*(0.36*H160+0.64*G160)</f>
        <v>20894.035283555542</v>
      </c>
    </row>
    <row r="161" spans="2:9" x14ac:dyDescent="0.25">
      <c r="B161">
        <v>2.4500000000000002</v>
      </c>
      <c r="C161" s="22">
        <f t="shared" ref="C161:C164" si="28">$E$7*($C$9^((2-$C$7)/2))*((1+0.3*(B161^((2-$C$7)/2)))/(B161^$C$7 - 1))</f>
        <v>20993450003.157162</v>
      </c>
      <c r="D161">
        <f t="shared" ref="D161:D164" si="29">$C$11*$C$9^$C$7/$C$8</f>
        <v>1.4230249470757706E-2</v>
      </c>
      <c r="E161">
        <f t="shared" ref="E161:E164" si="30">D161*B161^$C$7</f>
        <v>2.2273863607376244E-2</v>
      </c>
      <c r="F161" s="23">
        <f t="shared" ref="F161:F164" si="31">E161-D161</f>
        <v>8.0436141366185387E-3</v>
      </c>
      <c r="G161">
        <f t="shared" ref="G161:G164" si="32">$E$9*((E161-F161)^$E$8)</f>
        <v>125.23935960565726</v>
      </c>
      <c r="H161">
        <f t="shared" ref="H161:H164" si="33">$E$9*(E161^$E$8)</f>
        <v>383.8826142525719</v>
      </c>
      <c r="I161">
        <f t="shared" ref="I161:I164" si="34">$C$6*(0.36*H161+0.64*G161)</f>
        <v>20961.689402740467</v>
      </c>
    </row>
    <row r="162" spans="2:9" x14ac:dyDescent="0.25">
      <c r="B162">
        <v>2.46</v>
      </c>
      <c r="C162" s="22">
        <f t="shared" si="28"/>
        <v>20899233296.569534</v>
      </c>
      <c r="D162">
        <f t="shared" si="29"/>
        <v>1.4230249470757706E-2</v>
      </c>
      <c r="E162">
        <f t="shared" si="30"/>
        <v>2.2319274181747038E-2</v>
      </c>
      <c r="F162" s="23">
        <f t="shared" si="31"/>
        <v>8.0890247109893319E-3</v>
      </c>
      <c r="G162">
        <f t="shared" si="32"/>
        <v>125.23935960565726</v>
      </c>
      <c r="H162">
        <f t="shared" si="33"/>
        <v>385.84219727925398</v>
      </c>
      <c r="I162">
        <f t="shared" si="34"/>
        <v>21029.412592142602</v>
      </c>
    </row>
    <row r="163" spans="2:9" x14ac:dyDescent="0.25">
      <c r="B163">
        <v>2.4700000000000002</v>
      </c>
      <c r="C163" s="22">
        <f t="shared" si="28"/>
        <v>20806280486.926708</v>
      </c>
      <c r="D163">
        <f t="shared" si="29"/>
        <v>1.4230249470757706E-2</v>
      </c>
      <c r="E163">
        <f t="shared" si="30"/>
        <v>2.2364592551620519E-2</v>
      </c>
      <c r="F163" s="23">
        <f t="shared" si="31"/>
        <v>8.1343430808628134E-3</v>
      </c>
      <c r="G163">
        <f t="shared" si="32"/>
        <v>125.23935960565726</v>
      </c>
      <c r="H163">
        <f t="shared" si="33"/>
        <v>387.8037727691617</v>
      </c>
      <c r="I163">
        <f t="shared" si="34"/>
        <v>21097.204641073811</v>
      </c>
    </row>
    <row r="164" spans="2:9" x14ac:dyDescent="0.25">
      <c r="B164">
        <v>2.48</v>
      </c>
      <c r="C164" s="22">
        <f t="shared" si="28"/>
        <v>20714566126.64753</v>
      </c>
      <c r="D164">
        <f t="shared" si="29"/>
        <v>1.4230249470757706E-2</v>
      </c>
      <c r="E164">
        <f t="shared" si="30"/>
        <v>2.2409819276379719E-2</v>
      </c>
      <c r="F164" s="23">
        <f t="shared" si="31"/>
        <v>8.1795698056220129E-3</v>
      </c>
      <c r="G164">
        <f t="shared" si="32"/>
        <v>125.23935960565726</v>
      </c>
      <c r="H164">
        <f t="shared" si="33"/>
        <v>389.76733466921024</v>
      </c>
      <c r="I164">
        <f t="shared" si="34"/>
        <v>21165.06534033949</v>
      </c>
    </row>
    <row r="165" spans="2:9" x14ac:dyDescent="0.25">
      <c r="B165">
        <v>2.4900000000000002</v>
      </c>
      <c r="C165" s="22">
        <f>$E$7*($C$9^((2-$C$7)/2))*((1+0.3*(B165^((2-$C$7)/2)))/(B165^$C$7 - 1))</f>
        <v>20624065449.414864</v>
      </c>
      <c r="D165">
        <f>$C$11*$C$9^$C$7/$C$8</f>
        <v>1.4230249470757706E-2</v>
      </c>
      <c r="E165">
        <f>D165*B165^$C$7</f>
        <v>2.2454954909774366E-2</v>
      </c>
      <c r="F165" s="23">
        <f>E165-D165</f>
        <v>8.2247054390166604E-3</v>
      </c>
      <c r="G165">
        <f>$E$9*((E165-F165)^$E$8)</f>
        <v>125.23935960565726</v>
      </c>
      <c r="H165">
        <f>$E$9*(E165^$E$8)</f>
        <v>391.7328769690493</v>
      </c>
      <c r="I165">
        <f>$C$6*(0.36*H165+0.64*G165)</f>
        <v>21232.994482221926</v>
      </c>
    </row>
    <row r="166" spans="2:9" x14ac:dyDescent="0.25">
      <c r="B166">
        <v>2.5</v>
      </c>
      <c r="C166" s="22">
        <f>$E$7*($C$9^((2-$C$7)/2))*((1+0.3*(B166^((2-$C$7)/2)))/(B166^$C$7 - 1))</f>
        <v>20534754347.494205</v>
      </c>
      <c r="D166">
        <f>$C$11*$C$9^$C$7/$C$8</f>
        <v>1.4230249470757706E-2</v>
      </c>
      <c r="E166">
        <f>D166*B166^$C$7</f>
        <v>2.2499999999999999E-2</v>
      </c>
      <c r="F166" s="23">
        <f>E166-D166</f>
        <v>8.2697505292422934E-3</v>
      </c>
      <c r="G166">
        <f>$E$9*((E166-F166)^$E$8)</f>
        <v>125.23935960565726</v>
      </c>
      <c r="H166">
        <f>$E$9*(E166^$E$8)</f>
        <v>393.70039370059072</v>
      </c>
      <c r="I166">
        <f>$C$6*(0.36*H166+0.64*G166)</f>
        <v>21300.991860463997</v>
      </c>
    </row>
    <row r="167" spans="2:9" x14ac:dyDescent="0.25">
      <c r="C167" s="22"/>
      <c r="F167" s="23"/>
    </row>
    <row r="168" spans="2:9" x14ac:dyDescent="0.25">
      <c r="C168" s="22"/>
      <c r="F168" s="22"/>
    </row>
    <row r="169" spans="2:9" x14ac:dyDescent="0.25">
      <c r="C169" s="22"/>
      <c r="F169" s="22"/>
    </row>
    <row r="170" spans="2:9" x14ac:dyDescent="0.25">
      <c r="C170" s="22"/>
      <c r="F170" s="22"/>
    </row>
    <row r="171" spans="2:9" x14ac:dyDescent="0.25">
      <c r="C171" s="22"/>
      <c r="F171" s="22"/>
    </row>
    <row r="172" spans="2:9" x14ac:dyDescent="0.25">
      <c r="C172" s="22"/>
      <c r="F172" s="22"/>
    </row>
    <row r="173" spans="2:9" x14ac:dyDescent="0.25">
      <c r="C173" s="22"/>
      <c r="F173" s="22"/>
    </row>
    <row r="174" spans="2:9" x14ac:dyDescent="0.25">
      <c r="C174" s="22"/>
      <c r="F174" s="22"/>
    </row>
    <row r="175" spans="2:9" x14ac:dyDescent="0.25">
      <c r="C175" s="22"/>
      <c r="F175" s="22"/>
    </row>
    <row r="176" spans="2:9" x14ac:dyDescent="0.25">
      <c r="C176" s="22"/>
      <c r="F176" s="22"/>
    </row>
    <row r="177" spans="3:6" x14ac:dyDescent="0.25">
      <c r="C177" s="22"/>
      <c r="F177" s="22"/>
    </row>
    <row r="178" spans="3:6" x14ac:dyDescent="0.25">
      <c r="C178" s="22"/>
      <c r="F178" s="22"/>
    </row>
    <row r="179" spans="3:6" x14ac:dyDescent="0.25">
      <c r="C179" s="22"/>
      <c r="F179" s="22"/>
    </row>
    <row r="180" spans="3:6" x14ac:dyDescent="0.25">
      <c r="C180" s="22"/>
      <c r="F180" s="22"/>
    </row>
    <row r="181" spans="3:6" x14ac:dyDescent="0.25">
      <c r="C181" s="22"/>
      <c r="F181" s="22"/>
    </row>
    <row r="182" spans="3:6" x14ac:dyDescent="0.25">
      <c r="C182" s="22"/>
      <c r="F182" s="22"/>
    </row>
    <row r="183" spans="3:6" x14ac:dyDescent="0.25">
      <c r="C183" s="22"/>
      <c r="F183" s="22"/>
    </row>
    <row r="184" spans="3:6" x14ac:dyDescent="0.25">
      <c r="C184" s="22"/>
      <c r="F184" s="22"/>
    </row>
    <row r="185" spans="3:6" x14ac:dyDescent="0.25">
      <c r="C185" s="22"/>
      <c r="F185" s="22"/>
    </row>
    <row r="186" spans="3:6" x14ac:dyDescent="0.25">
      <c r="C186" s="22"/>
      <c r="F186" s="22"/>
    </row>
    <row r="187" spans="3:6" x14ac:dyDescent="0.25">
      <c r="C187" s="22"/>
      <c r="F187" s="22"/>
    </row>
    <row r="188" spans="3:6" x14ac:dyDescent="0.25">
      <c r="C188" s="22"/>
      <c r="F188" s="22"/>
    </row>
    <row r="189" spans="3:6" x14ac:dyDescent="0.25">
      <c r="C189" s="22"/>
      <c r="F189" s="22"/>
    </row>
    <row r="190" spans="3:6" x14ac:dyDescent="0.25">
      <c r="C190" s="22"/>
      <c r="F190" s="22"/>
    </row>
    <row r="191" spans="3:6" x14ac:dyDescent="0.25">
      <c r="C191" s="22"/>
      <c r="F191" s="22"/>
    </row>
    <row r="192" spans="3:6" x14ac:dyDescent="0.25">
      <c r="C192" s="22"/>
      <c r="F192" s="22"/>
    </row>
    <row r="193" spans="3:6" x14ac:dyDescent="0.25">
      <c r="C193" s="22"/>
      <c r="F193" s="22"/>
    </row>
    <row r="194" spans="3:6" x14ac:dyDescent="0.25">
      <c r="C194" s="22"/>
      <c r="F194" s="22"/>
    </row>
    <row r="195" spans="3:6" x14ac:dyDescent="0.25">
      <c r="C195" s="22"/>
      <c r="F195" s="22"/>
    </row>
    <row r="196" spans="3:6" x14ac:dyDescent="0.25">
      <c r="C196" s="22"/>
      <c r="F196" s="22"/>
    </row>
    <row r="197" spans="3:6" x14ac:dyDescent="0.25">
      <c r="C197" s="22"/>
      <c r="F197" s="22"/>
    </row>
    <row r="198" spans="3:6" x14ac:dyDescent="0.25">
      <c r="C198" s="22"/>
      <c r="F198" s="22"/>
    </row>
    <row r="199" spans="3:6" x14ac:dyDescent="0.25">
      <c r="C199" s="22"/>
      <c r="F199" s="22"/>
    </row>
    <row r="200" spans="3:6" x14ac:dyDescent="0.25">
      <c r="C200" s="22"/>
      <c r="F200" s="22"/>
    </row>
    <row r="201" spans="3:6" x14ac:dyDescent="0.25">
      <c r="C201" s="22"/>
      <c r="F201" s="22"/>
    </row>
    <row r="202" spans="3:6" x14ac:dyDescent="0.25">
      <c r="C202" s="22"/>
      <c r="F202" s="22"/>
    </row>
    <row r="203" spans="3:6" x14ac:dyDescent="0.25">
      <c r="C203" s="22"/>
      <c r="F203" s="22"/>
    </row>
    <row r="204" spans="3:6" x14ac:dyDescent="0.25">
      <c r="C204" s="22"/>
      <c r="F204" s="22"/>
    </row>
    <row r="205" spans="3:6" x14ac:dyDescent="0.25">
      <c r="C205" s="22"/>
      <c r="F205" s="22"/>
    </row>
    <row r="206" spans="3:6" x14ac:dyDescent="0.25">
      <c r="C206" s="22"/>
      <c r="F206" s="22"/>
    </row>
    <row r="207" spans="3:6" x14ac:dyDescent="0.25">
      <c r="C207" s="22"/>
      <c r="F207" s="22"/>
    </row>
    <row r="208" spans="3:6" x14ac:dyDescent="0.25">
      <c r="C208" s="22"/>
      <c r="F208" s="22"/>
    </row>
    <row r="209" spans="3:6" x14ac:dyDescent="0.25">
      <c r="C209" s="22"/>
      <c r="F209" s="22"/>
    </row>
    <row r="210" spans="3:6" x14ac:dyDescent="0.25">
      <c r="C210" s="22"/>
      <c r="F210" s="22"/>
    </row>
    <row r="211" spans="3:6" x14ac:dyDescent="0.25">
      <c r="C211" s="22"/>
      <c r="F211" s="22"/>
    </row>
    <row r="212" spans="3:6" x14ac:dyDescent="0.25">
      <c r="C212" s="22"/>
      <c r="F212" s="22"/>
    </row>
    <row r="213" spans="3:6" x14ac:dyDescent="0.25">
      <c r="C213" s="22"/>
      <c r="F213" s="22"/>
    </row>
    <row r="214" spans="3:6" x14ac:dyDescent="0.25">
      <c r="C214" s="22"/>
      <c r="F214" s="22"/>
    </row>
    <row r="215" spans="3:6" x14ac:dyDescent="0.25">
      <c r="C215" s="22"/>
      <c r="F215" s="22"/>
    </row>
    <row r="216" spans="3:6" x14ac:dyDescent="0.25">
      <c r="C216" s="22"/>
      <c r="F216" s="22"/>
    </row>
    <row r="217" spans="3:6" x14ac:dyDescent="0.25">
      <c r="C217" s="22"/>
      <c r="F217" s="22"/>
    </row>
    <row r="218" spans="3:6" x14ac:dyDescent="0.25">
      <c r="C218" s="22"/>
      <c r="F218" s="22"/>
    </row>
    <row r="219" spans="3:6" x14ac:dyDescent="0.25">
      <c r="C219" s="22"/>
      <c r="F219" s="22"/>
    </row>
    <row r="220" spans="3:6" x14ac:dyDescent="0.25">
      <c r="C220" s="22"/>
      <c r="F220" s="22"/>
    </row>
    <row r="221" spans="3:6" x14ac:dyDescent="0.25">
      <c r="C221" s="22"/>
      <c r="F221" s="22"/>
    </row>
    <row r="222" spans="3:6" x14ac:dyDescent="0.25">
      <c r="C222" s="22"/>
      <c r="F222" s="22"/>
    </row>
    <row r="223" spans="3:6" x14ac:dyDescent="0.25">
      <c r="C223" s="22"/>
      <c r="F223" s="22"/>
    </row>
    <row r="224" spans="3:6" x14ac:dyDescent="0.25">
      <c r="C224" s="22"/>
      <c r="F224" s="22"/>
    </row>
    <row r="225" spans="3:6" x14ac:dyDescent="0.25">
      <c r="C225" s="22"/>
      <c r="F225" s="22"/>
    </row>
    <row r="226" spans="3:6" x14ac:dyDescent="0.25">
      <c r="C226" s="22"/>
      <c r="F226" s="22"/>
    </row>
    <row r="227" spans="3:6" x14ac:dyDescent="0.25">
      <c r="C227" s="22"/>
      <c r="F227" s="22"/>
    </row>
    <row r="228" spans="3:6" x14ac:dyDescent="0.25">
      <c r="C228" s="22"/>
      <c r="F228" s="22"/>
    </row>
    <row r="229" spans="3:6" x14ac:dyDescent="0.25">
      <c r="C229" s="22"/>
      <c r="F229" s="22"/>
    </row>
    <row r="230" spans="3:6" x14ac:dyDescent="0.25">
      <c r="C230" s="22"/>
      <c r="F230" s="22"/>
    </row>
    <row r="231" spans="3:6" x14ac:dyDescent="0.25">
      <c r="C231" s="22"/>
      <c r="F231" s="22"/>
    </row>
    <row r="232" spans="3:6" x14ac:dyDescent="0.25">
      <c r="C232" s="22"/>
      <c r="F232" s="22"/>
    </row>
    <row r="233" spans="3:6" x14ac:dyDescent="0.25">
      <c r="C233" s="22"/>
      <c r="F233" s="22"/>
    </row>
    <row r="234" spans="3:6" x14ac:dyDescent="0.25">
      <c r="C234" s="22"/>
      <c r="F234" s="22"/>
    </row>
    <row r="235" spans="3:6" x14ac:dyDescent="0.25">
      <c r="C235" s="22"/>
      <c r="F235" s="22"/>
    </row>
    <row r="236" spans="3:6" x14ac:dyDescent="0.25">
      <c r="C236" s="22"/>
      <c r="F236" s="22"/>
    </row>
    <row r="237" spans="3:6" x14ac:dyDescent="0.25">
      <c r="C237" s="22"/>
      <c r="F237" s="22"/>
    </row>
    <row r="238" spans="3:6" x14ac:dyDescent="0.25">
      <c r="C238" s="22"/>
      <c r="F238" s="22"/>
    </row>
    <row r="239" spans="3:6" x14ac:dyDescent="0.25">
      <c r="C239" s="22"/>
      <c r="F239" s="22"/>
    </row>
    <row r="240" spans="3:6" x14ac:dyDescent="0.25">
      <c r="C240" s="22"/>
      <c r="F240" s="22"/>
    </row>
    <row r="241" spans="2:6" x14ac:dyDescent="0.25">
      <c r="C241" s="22"/>
      <c r="F241" s="22"/>
    </row>
    <row r="242" spans="2:6" x14ac:dyDescent="0.25">
      <c r="B242" t="s">
        <v>77</v>
      </c>
      <c r="C242" s="24">
        <f>E13</f>
        <v>6.5225659553270893E-3</v>
      </c>
      <c r="D242" t="s">
        <v>80</v>
      </c>
      <c r="F242" s="22"/>
    </row>
    <row r="243" spans="2:6" x14ac:dyDescent="0.25">
      <c r="B243" t="s">
        <v>109</v>
      </c>
      <c r="F243" s="22"/>
    </row>
    <row r="244" spans="2:6" x14ac:dyDescent="0.25">
      <c r="C244" s="22"/>
      <c r="F244" s="22"/>
    </row>
    <row r="245" spans="2:6" x14ac:dyDescent="0.25">
      <c r="C245" s="22"/>
      <c r="F245" s="22"/>
    </row>
    <row r="246" spans="2:6" x14ac:dyDescent="0.25">
      <c r="C246" s="22"/>
      <c r="F246" s="22"/>
    </row>
    <row r="247" spans="2:6" x14ac:dyDescent="0.25">
      <c r="C247" s="22"/>
      <c r="F247" s="22"/>
    </row>
    <row r="248" spans="2:6" x14ac:dyDescent="0.25">
      <c r="C248" s="22"/>
      <c r="F248" s="22"/>
    </row>
    <row r="249" spans="2:6" x14ac:dyDescent="0.25">
      <c r="C249" s="22"/>
      <c r="F249" s="22"/>
    </row>
    <row r="250" spans="2:6" x14ac:dyDescent="0.25">
      <c r="C250" s="22"/>
      <c r="F250" s="22"/>
    </row>
    <row r="251" spans="2:6" x14ac:dyDescent="0.25">
      <c r="C251" s="22"/>
      <c r="F251" s="22"/>
    </row>
    <row r="252" spans="2:6" x14ac:dyDescent="0.25">
      <c r="C252" s="22"/>
      <c r="F252" s="22"/>
    </row>
    <row r="253" spans="2:6" x14ac:dyDescent="0.25">
      <c r="C253" s="22"/>
      <c r="F253" s="22"/>
    </row>
    <row r="254" spans="2:6" x14ac:dyDescent="0.25">
      <c r="C254" s="22"/>
      <c r="F254" s="22"/>
    </row>
    <row r="255" spans="2:6" x14ac:dyDescent="0.25">
      <c r="C255" s="22"/>
      <c r="F255" s="22"/>
    </row>
    <row r="256" spans="2:6" x14ac:dyDescent="0.25">
      <c r="C256" s="22"/>
      <c r="F256" s="22"/>
    </row>
    <row r="257" spans="3:6" x14ac:dyDescent="0.25">
      <c r="C257" s="22"/>
      <c r="F257" s="22"/>
    </row>
    <row r="258" spans="3:6" x14ac:dyDescent="0.25">
      <c r="C258" s="22"/>
      <c r="F258" s="22"/>
    </row>
    <row r="259" spans="3:6" x14ac:dyDescent="0.25">
      <c r="C259" s="22"/>
      <c r="F259" s="22"/>
    </row>
    <row r="260" spans="3:6" x14ac:dyDescent="0.25">
      <c r="C260" s="22"/>
      <c r="F260" s="22"/>
    </row>
    <row r="261" spans="3:6" x14ac:dyDescent="0.25">
      <c r="C261" s="22"/>
      <c r="F261" s="22"/>
    </row>
    <row r="262" spans="3:6" x14ac:dyDescent="0.25">
      <c r="C262" s="22"/>
      <c r="F262" s="22"/>
    </row>
    <row r="263" spans="3:6" x14ac:dyDescent="0.25">
      <c r="C263" s="22"/>
      <c r="F263" s="22"/>
    </row>
    <row r="264" spans="3:6" x14ac:dyDescent="0.25">
      <c r="C264" s="22"/>
      <c r="F264" s="22"/>
    </row>
    <row r="265" spans="3:6" x14ac:dyDescent="0.25">
      <c r="C265" s="22"/>
      <c r="F265" s="22"/>
    </row>
    <row r="266" spans="3:6" x14ac:dyDescent="0.25">
      <c r="C266" s="22"/>
      <c r="F266" s="22"/>
    </row>
    <row r="267" spans="3:6" x14ac:dyDescent="0.25">
      <c r="C267" s="22"/>
      <c r="F267" s="22"/>
    </row>
    <row r="268" spans="3:6" x14ac:dyDescent="0.25">
      <c r="C268" s="22"/>
      <c r="F268" s="22"/>
    </row>
    <row r="269" spans="3:6" x14ac:dyDescent="0.25">
      <c r="C269" s="22"/>
      <c r="F269" s="22"/>
    </row>
    <row r="270" spans="3:6" x14ac:dyDescent="0.25">
      <c r="C270" s="22"/>
      <c r="F270" s="22"/>
    </row>
    <row r="271" spans="3:6" x14ac:dyDescent="0.25">
      <c r="C271" s="22"/>
      <c r="F271" s="22"/>
    </row>
    <row r="272" spans="3:6" x14ac:dyDescent="0.25">
      <c r="C272" s="22"/>
      <c r="F272" s="22"/>
    </row>
    <row r="273" spans="3:6" x14ac:dyDescent="0.25">
      <c r="C273" s="22"/>
      <c r="F273" s="22"/>
    </row>
    <row r="274" spans="3:6" x14ac:dyDescent="0.25">
      <c r="C274" s="22"/>
      <c r="F274" s="22"/>
    </row>
    <row r="275" spans="3:6" x14ac:dyDescent="0.25">
      <c r="C275" s="22"/>
      <c r="F275" s="22"/>
    </row>
    <row r="276" spans="3:6" x14ac:dyDescent="0.25">
      <c r="C276" s="22"/>
      <c r="F276" s="22"/>
    </row>
    <row r="277" spans="3:6" x14ac:dyDescent="0.25">
      <c r="C277" s="22"/>
      <c r="F277" s="2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632FA-E268-495F-A69B-9DF269355F2E}">
  <dimension ref="A1:R647"/>
  <sheetViews>
    <sheetView zoomScaleNormal="100" workbookViewId="0">
      <selection activeCell="B4" sqref="B4"/>
    </sheetView>
  </sheetViews>
  <sheetFormatPr defaultRowHeight="15" x14ac:dyDescent="0.25"/>
  <cols>
    <col min="1" max="1" width="23.5703125" customWidth="1"/>
    <col min="3" max="3" width="16" customWidth="1"/>
    <col min="4" max="4" width="17.28515625" customWidth="1"/>
    <col min="5" max="5" width="14.85546875" customWidth="1"/>
    <col min="7" max="7" width="10.7109375" customWidth="1"/>
    <col min="8" max="8" width="16" customWidth="1"/>
    <col min="9" max="9" width="12.5703125" customWidth="1"/>
    <col min="12" max="12" width="11.42578125" customWidth="1"/>
    <col min="13" max="13" width="13.85546875" customWidth="1"/>
    <col min="16" max="16" width="14.42578125" customWidth="1"/>
    <col min="17" max="17" width="13.140625" bestFit="1" customWidth="1"/>
  </cols>
  <sheetData>
    <row r="1" spans="1:17" ht="45" x14ac:dyDescent="0.25">
      <c r="A1" s="21" t="s">
        <v>79</v>
      </c>
      <c r="B1" s="25" t="s">
        <v>116</v>
      </c>
    </row>
    <row r="2" spans="1:17" x14ac:dyDescent="0.25">
      <c r="A2" s="13" t="s">
        <v>37</v>
      </c>
      <c r="B2" s="13" t="s">
        <v>117</v>
      </c>
    </row>
    <row r="3" spans="1:17" x14ac:dyDescent="0.25">
      <c r="A3" s="13" t="s">
        <v>82</v>
      </c>
      <c r="B3" s="13">
        <v>3</v>
      </c>
    </row>
    <row r="4" spans="1:17" x14ac:dyDescent="0.25">
      <c r="A4" t="s">
        <v>22</v>
      </c>
      <c r="B4" t="s">
        <v>115</v>
      </c>
    </row>
    <row r="6" spans="1:17" x14ac:dyDescent="0.25">
      <c r="A6" t="s">
        <v>86</v>
      </c>
      <c r="D6" t="s">
        <v>87</v>
      </c>
      <c r="H6" t="s">
        <v>95</v>
      </c>
      <c r="I6">
        <v>3.1415926500000002</v>
      </c>
    </row>
    <row r="7" spans="1:17" x14ac:dyDescent="0.25">
      <c r="A7" t="s">
        <v>83</v>
      </c>
      <c r="B7">
        <f>3.66+0.05*B3</f>
        <v>3.81</v>
      </c>
      <c r="C7" t="s">
        <v>88</v>
      </c>
      <c r="D7" t="s">
        <v>83</v>
      </c>
      <c r="E7">
        <f>8.25+0.05*B3</f>
        <v>8.4</v>
      </c>
      <c r="F7" t="s">
        <v>88</v>
      </c>
      <c r="H7" t="s">
        <v>97</v>
      </c>
      <c r="I7">
        <v>9.81</v>
      </c>
    </row>
    <row r="8" spans="1:17" x14ac:dyDescent="0.25">
      <c r="A8" t="s">
        <v>84</v>
      </c>
      <c r="B8">
        <v>0.84</v>
      </c>
      <c r="C8" t="s">
        <v>85</v>
      </c>
      <c r="D8" t="s">
        <v>84</v>
      </c>
      <c r="E8">
        <v>1.68</v>
      </c>
      <c r="F8" t="s">
        <v>85</v>
      </c>
    </row>
    <row r="9" spans="1:17" x14ac:dyDescent="0.25">
      <c r="A9" t="s">
        <v>68</v>
      </c>
      <c r="B9">
        <f>0.1/1000</f>
        <v>1E-4</v>
      </c>
      <c r="C9" t="s">
        <v>85</v>
      </c>
      <c r="D9" t="s">
        <v>68</v>
      </c>
      <c r="E9">
        <f>0.08/1000</f>
        <v>8.0000000000000007E-5</v>
      </c>
      <c r="F9" t="s">
        <v>85</v>
      </c>
    </row>
    <row r="10" spans="1:17" x14ac:dyDescent="0.25">
      <c r="D10" t="s">
        <v>89</v>
      </c>
      <c r="E10">
        <f>(8+0.25*B3)*1000</f>
        <v>8750</v>
      </c>
      <c r="F10" t="s">
        <v>90</v>
      </c>
    </row>
    <row r="11" spans="1:17" x14ac:dyDescent="0.25">
      <c r="D11" t="s">
        <v>91</v>
      </c>
      <c r="E11">
        <f>0.45+0.01*B3</f>
        <v>0.48</v>
      </c>
      <c r="F11" t="s">
        <v>85</v>
      </c>
    </row>
    <row r="12" spans="1:17" x14ac:dyDescent="0.25">
      <c r="D12" t="s">
        <v>92</v>
      </c>
      <c r="E12">
        <f>0.005+0.001*B3</f>
        <v>8.0000000000000002E-3</v>
      </c>
      <c r="F12" t="s">
        <v>85</v>
      </c>
    </row>
    <row r="13" spans="1:17" x14ac:dyDescent="0.25">
      <c r="D13" t="s">
        <v>93</v>
      </c>
      <c r="E13">
        <v>0.5</v>
      </c>
      <c r="F13" t="s">
        <v>88</v>
      </c>
    </row>
    <row r="15" spans="1:17" x14ac:dyDescent="0.25">
      <c r="D15" t="s">
        <v>111</v>
      </c>
      <c r="E15">
        <f>MAX(E18:E647)</f>
        <v>135.85035654220184</v>
      </c>
      <c r="G15">
        <f t="shared" ref="G15" si="0">MAX(G18:G647)</f>
        <v>272.5077564051694</v>
      </c>
      <c r="H15">
        <f t="shared" ref="H15" si="1">MAX(H18:H647)</f>
        <v>136.94341451849604</v>
      </c>
      <c r="M15" t="s">
        <v>111</v>
      </c>
      <c r="N15">
        <f>MAX(N18:N647)</f>
        <v>273.27155643302751</v>
      </c>
      <c r="P15">
        <f>MAX(P18:P647)</f>
        <v>1601.9174304034204</v>
      </c>
      <c r="Q15">
        <f>MAX(Q18:Q647)</f>
        <v>1330.783100656075</v>
      </c>
    </row>
    <row r="16" spans="1:17" x14ac:dyDescent="0.25">
      <c r="D16" t="s">
        <v>112</v>
      </c>
      <c r="E16">
        <f>MIN(E18:E647)</f>
        <v>135.79381014587696</v>
      </c>
      <c r="G16">
        <f t="shared" ref="G16:P16" si="2">MIN(G18:G647)</f>
        <v>-0.86315535857639247</v>
      </c>
      <c r="H16">
        <f t="shared" ref="H16" si="3">MIN(H18:H647)</f>
        <v>-136.39926899184761</v>
      </c>
      <c r="M16" t="s">
        <v>112</v>
      </c>
      <c r="N16">
        <f>MIN(N18:N647)</f>
        <v>273.18108031178667</v>
      </c>
      <c r="P16">
        <f t="shared" si="2"/>
        <v>-1055.4612824238361</v>
      </c>
      <c r="Q16">
        <f t="shared" ref="Q16" si="4">MIN(Q18:Q647)</f>
        <v>-1326.5504460251755</v>
      </c>
    </row>
    <row r="17" spans="2:18" x14ac:dyDescent="0.25">
      <c r="B17" s="12" t="s">
        <v>94</v>
      </c>
      <c r="C17" s="12" t="s">
        <v>96</v>
      </c>
      <c r="D17" s="12" t="s">
        <v>85</v>
      </c>
      <c r="E17" s="12" t="s">
        <v>98</v>
      </c>
      <c r="F17" s="12" t="s">
        <v>99</v>
      </c>
      <c r="G17" s="12" t="s">
        <v>100</v>
      </c>
      <c r="H17" s="12" t="s">
        <v>101</v>
      </c>
      <c r="I17" s="12" t="s">
        <v>102</v>
      </c>
      <c r="J17" s="12"/>
      <c r="K17" s="12" t="s">
        <v>94</v>
      </c>
      <c r="L17" s="12" t="s">
        <v>103</v>
      </c>
      <c r="M17" s="12" t="s">
        <v>61</v>
      </c>
      <c r="N17" s="12" t="s">
        <v>104</v>
      </c>
      <c r="O17" s="12" t="s">
        <v>105</v>
      </c>
      <c r="P17" s="12" t="s">
        <v>106</v>
      </c>
      <c r="Q17" s="12" t="s">
        <v>107</v>
      </c>
      <c r="R17" s="12" t="s">
        <v>108</v>
      </c>
    </row>
    <row r="18" spans="2:18" x14ac:dyDescent="0.25">
      <c r="B18">
        <v>0</v>
      </c>
      <c r="C18">
        <f>$E$11-$B$9*B18/(2*$I$6)</f>
        <v>0.48</v>
      </c>
      <c r="D18">
        <f>$I$6*$B$8*(C18*C18)*$E$10/$I$7</f>
        <v>542.31382846238535</v>
      </c>
      <c r="E18">
        <f>$B$8*$E$10*$B$9*$B$7*$B$7/(4*$I$7) + (1/2)*D18*$E$13</f>
        <v>135.85035654220184</v>
      </c>
      <c r="F18">
        <f>$B$8*$E$10*$B$9*$B$7*$B$7/(4*$I$7)</f>
        <v>0.27189942660550459</v>
      </c>
      <c r="G18">
        <f>($B$8*$E$10*$B$9/(4*$I$7))*$B$7*$B$7 + D18*$E$13/2 + $I$6*$B$8*$E$10*$B$7*$B$7*$E$12*SIN(B18)/(2*$I$7)</f>
        <v>135.85035654220184</v>
      </c>
      <c r="H18">
        <f>($B$8*$E$10*$B$9/(4*$I$7))*$B$7*$B$7+ $I$6*$B$8*$E$10*$B$7*$B$7*$E$12*SIN(B18)/(2*$I$7)</f>
        <v>0.27189942660550459</v>
      </c>
      <c r="I18">
        <f xml:space="preserve"> $I$6*$B$8*$E$10*$B$7*$B$7*$E$9*SIN(B18)/(2*$I$7)</f>
        <v>0</v>
      </c>
      <c r="K18">
        <v>0</v>
      </c>
      <c r="L18">
        <f>$E$11-$E$9*K18/(2*$I$6)</f>
        <v>0.48</v>
      </c>
      <c r="M18">
        <f>$I$6*$E$8*(L18*L18)*$E$10/$I$7</f>
        <v>1084.6276569247707</v>
      </c>
      <c r="N18">
        <f>$E$8*$E$10*$E$9*$E$7*$E$7/(4*$I$7) + (1/2)*M18*$E$13</f>
        <v>273.27155643302751</v>
      </c>
      <c r="O18">
        <f>$E$8*$E$10*$E$9*$E$7*$E$7/(4*$I$7)</f>
        <v>2.1146422018348625</v>
      </c>
      <c r="P18">
        <f>($E$8*$E$10*$E$9/(4*$I$7))*$E$7*$E$7 + M18*$E$13/2 + $I$6*$E$8*$E$10*$E$7*$E$7*$E$12*SIN(K18)/(2*$I$7)</f>
        <v>273.27155643302751</v>
      </c>
      <c r="Q18">
        <f>($E$8*$E$10*$E$9/(4*$I$7))*$E$7*$E$7+ $I$6*$E$8*$E$10*$E$7*$E$7*$E$12*SIN(K18)/(2*$I$7)</f>
        <v>2.114642201834863</v>
      </c>
      <c r="R18">
        <f>$E$7*$E$7+ $I$6*$E$8*$E$10*$E$7*$E$7*$E$12*SIN(K18)/(2*$I$7)</f>
        <v>70.56</v>
      </c>
    </row>
    <row r="19" spans="2:18" x14ac:dyDescent="0.25">
      <c r="B19">
        <v>0.01</v>
      </c>
      <c r="C19">
        <f>$E$11-$B$9*B19/(2*$I$6)</f>
        <v>0.4799998408450567</v>
      </c>
      <c r="D19">
        <f>$I$6*$B$8*(C19*C19)*$E$10/$I$7</f>
        <v>542.3134688294175</v>
      </c>
      <c r="E19">
        <f>$B$8*$E$10*$B$9*$B$7*$B$7/(4*$I$7) + (1/2)*D19*$E$13</f>
        <v>135.85026663395988</v>
      </c>
      <c r="F19">
        <f>$B$8*$E$10*$B$9*$B$7*$B$7/(4*$I$7)</f>
        <v>0.27189942660550459</v>
      </c>
      <c r="G19">
        <f t="shared" ref="G19:G82" si="5">($B$8*$E$10*$B$9/(4*$I$7))*$B$7*$B$7 + D19*$E$13/2 + $I$6*$B$8*$E$10*$B$7*$B$7*$E$12*SIN(B19)/(2*$I$7)</f>
        <v>137.2169594397416</v>
      </c>
      <c r="H19">
        <f>($B$8*$E$10*$B$9/(4*$I$7))*$B$7*$B$7+ $I$6*$B$8*$E$10*$B$7*$B$7*$E$12*SIN(B19)/(2*$I$7)</f>
        <v>1.6385922323872344</v>
      </c>
      <c r="I19">
        <f xml:space="preserve"> $I$6*$B$8*$E$10*$B$7*$B$7*$E$9*SIN(B19)/(2*$I$7)</f>
        <v>1.36669280578173E-2</v>
      </c>
      <c r="K19">
        <v>0.01</v>
      </c>
      <c r="L19">
        <f>$E$11-$E$9*K19/(2*$I$6)</f>
        <v>0.47999987267604538</v>
      </c>
      <c r="M19">
        <f>$I$6*$E$8*(L19*L19)*$E$10/$I$7</f>
        <v>1084.6270815120031</v>
      </c>
      <c r="N19">
        <f>$E$8*$E$10*$E$9*$E$7*$E$7/(4*$I$7) + (1/2)*M19*$E$13</f>
        <v>273.27141257983561</v>
      </c>
      <c r="O19">
        <f>$E$8*$E$10*$E$9*$E$7*$E$7/(4*$I$7)</f>
        <v>2.1146422018348625</v>
      </c>
      <c r="P19">
        <f t="shared" ref="P19:P82" si="6">($E$8*$E$10*$E$9/(4*$I$7))*$E$7*$E$7 + M19*$E$13/2 + $I$6*$E$8*$E$10*$E$7*$E$7*$E$12*SIN(K19)/(2*$I$7)</f>
        <v>286.55787993345797</v>
      </c>
      <c r="Q19">
        <f>($E$8*$E$10*$E$9/(4*$I$7))*$E$7*$E$7+ $I$6*$E$8*$E$10*$E$7*$E$7*$E$12*SIN(K19)/(2*$I$7)</f>
        <v>15.401109555457239</v>
      </c>
      <c r="R19">
        <f>$E$7*$E$7+ $I$6*$E$8*$E$10*$E$7*$E$7*$E$12*SIN(K19)/(2*$I$7)</f>
        <v>83.846467353622373</v>
      </c>
    </row>
    <row r="20" spans="2:18" x14ac:dyDescent="0.25">
      <c r="B20">
        <v>0.02</v>
      </c>
      <c r="C20">
        <f t="shared" ref="C20:C83" si="7">$E$11-$B$9*B20/(2*$I$6)</f>
        <v>0.47999968169011342</v>
      </c>
      <c r="D20">
        <f t="shared" ref="D20:D83" si="8">$I$6*$B$8*(C20*C20)*$E$10/$I$7</f>
        <v>542.31310919656869</v>
      </c>
      <c r="E20">
        <f t="shared" ref="E20:E83" si="9">$B$8*$E$10*$B$9*$B$7*$B$7/(4*$I$7) + (1/2)*D20*$E$13</f>
        <v>135.85017672574767</v>
      </c>
      <c r="F20">
        <f t="shared" ref="F20:F83" si="10">$B$8*$E$10*$B$9*$B$7*$B$7/(4*$I$7)</f>
        <v>0.27189942660550459</v>
      </c>
      <c r="G20">
        <f t="shared" si="5"/>
        <v>138.58342566916946</v>
      </c>
      <c r="H20">
        <f t="shared" ref="H20:H83" si="11">($B$8*$E$10*$B$9/(4*$I$7))*$B$7*$B$7+ $I$6*$B$8*$E$10*$B$7*$B$7*$E$12*SIN(B20)/(2*$I$7)</f>
        <v>3.0051483700272934</v>
      </c>
      <c r="I20">
        <f t="shared" ref="I20:I83" si="12" xml:space="preserve"> $I$6*$B$8*$E$10*$B$7*$B$7*$E$9*SIN(B20)/(2*$I$7)</f>
        <v>2.7332489434217889E-2</v>
      </c>
      <c r="K20">
        <v>0.02</v>
      </c>
      <c r="L20">
        <f t="shared" ref="L20:L83" si="13">$E$11-$E$9*K20/(2*$I$6)</f>
        <v>0.47999974535209072</v>
      </c>
      <c r="M20">
        <f t="shared" ref="M20:M83" si="14">$I$6*$E$8*(L20*L20)*$E$10/$I$7</f>
        <v>1084.6265060993878</v>
      </c>
      <c r="N20">
        <f t="shared" ref="N20:N83" si="15">$E$8*$E$10*$E$9*$E$7*$E$7/(4*$I$7) + (1/2)*M20*$E$13</f>
        <v>273.2712687266818</v>
      </c>
      <c r="O20">
        <f t="shared" ref="O20:O83" si="16">$E$8*$E$10*$E$9*$E$7*$E$7/(4*$I$7)</f>
        <v>2.1146422018348625</v>
      </c>
      <c r="P20">
        <f t="shared" si="6"/>
        <v>299.84287479826321</v>
      </c>
      <c r="Q20">
        <f t="shared" ref="Q20:Q83" si="17">($E$8*$E$10*$E$9/(4*$I$7))*$E$7*$E$7+ $I$6*$E$8*$E$10*$E$7*$E$7*$E$12*SIN(K20)/(2*$I$7)</f>
        <v>28.686248273416272</v>
      </c>
      <c r="R20">
        <f t="shared" ref="R20:R83" si="18">$E$7*$E$7+ $I$6*$E$8*$E$10*$E$7*$E$7*$E$12*SIN(K20)/(2*$I$7)</f>
        <v>97.131606071581416</v>
      </c>
    </row>
    <row r="21" spans="2:18" x14ac:dyDescent="0.25">
      <c r="B21">
        <v>0.03</v>
      </c>
      <c r="C21">
        <f t="shared" si="7"/>
        <v>0.47999952253517014</v>
      </c>
      <c r="D21">
        <f t="shared" si="8"/>
        <v>542.31274956383925</v>
      </c>
      <c r="E21">
        <f t="shared" si="9"/>
        <v>135.85008681756531</v>
      </c>
      <c r="F21">
        <f t="shared" si="10"/>
        <v>0.27189942660550459</v>
      </c>
      <c r="G21">
        <f t="shared" si="5"/>
        <v>139.94961857601052</v>
      </c>
      <c r="H21">
        <f t="shared" si="11"/>
        <v>4.3714311850507102</v>
      </c>
      <c r="I21">
        <f t="shared" si="12"/>
        <v>4.0995317584452053E-2</v>
      </c>
      <c r="K21">
        <v>0.03</v>
      </c>
      <c r="L21">
        <f t="shared" si="13"/>
        <v>0.47999961802813612</v>
      </c>
      <c r="M21">
        <f t="shared" si="14"/>
        <v>1084.6259306869251</v>
      </c>
      <c r="N21">
        <f t="shared" si="15"/>
        <v>273.27112487356612</v>
      </c>
      <c r="O21">
        <f t="shared" si="16"/>
        <v>2.1146422018348625</v>
      </c>
      <c r="P21">
        <f t="shared" si="6"/>
        <v>313.12521252464234</v>
      </c>
      <c r="Q21">
        <f t="shared" si="17"/>
        <v>41.968729852911075</v>
      </c>
      <c r="R21">
        <f t="shared" si="18"/>
        <v>110.41408765107622</v>
      </c>
    </row>
    <row r="22" spans="2:18" x14ac:dyDescent="0.25">
      <c r="B22">
        <v>0.04</v>
      </c>
      <c r="C22">
        <f t="shared" si="7"/>
        <v>0.47999936338022686</v>
      </c>
      <c r="D22">
        <f t="shared" si="8"/>
        <v>542.31238993122918</v>
      </c>
      <c r="E22">
        <f t="shared" si="9"/>
        <v>135.84999690941279</v>
      </c>
      <c r="F22">
        <f t="shared" si="10"/>
        <v>0.27189942660550459</v>
      </c>
      <c r="G22">
        <f t="shared" si="5"/>
        <v>141.31540153312184</v>
      </c>
      <c r="H22">
        <f t="shared" si="11"/>
        <v>5.7373040503145472</v>
      </c>
      <c r="I22">
        <f t="shared" si="12"/>
        <v>5.4654046237090421E-2</v>
      </c>
      <c r="K22">
        <v>0.04</v>
      </c>
      <c r="L22">
        <f t="shared" si="13"/>
        <v>0.47999949070418152</v>
      </c>
      <c r="M22">
        <f t="shared" si="14"/>
        <v>1084.6253552746155</v>
      </c>
      <c r="N22">
        <f t="shared" si="15"/>
        <v>273.2709810204887</v>
      </c>
      <c r="O22">
        <f t="shared" si="16"/>
        <v>2.1146422018348625</v>
      </c>
      <c r="P22">
        <f t="shared" si="6"/>
        <v>326.40356487550628</v>
      </c>
      <c r="Q22">
        <f t="shared" si="17"/>
        <v>55.247226056852412</v>
      </c>
      <c r="R22">
        <f t="shared" si="18"/>
        <v>123.69258385501755</v>
      </c>
    </row>
    <row r="23" spans="2:18" x14ac:dyDescent="0.25">
      <c r="B23">
        <v>0.05</v>
      </c>
      <c r="C23">
        <f t="shared" si="7"/>
        <v>0.47999920422528364</v>
      </c>
      <c r="D23">
        <f t="shared" si="8"/>
        <v>542.31203029873825</v>
      </c>
      <c r="E23">
        <f t="shared" si="9"/>
        <v>135.84990700129006</v>
      </c>
      <c r="F23">
        <f t="shared" si="10"/>
        <v>0.27189942660550459</v>
      </c>
      <c r="G23">
        <f t="shared" si="5"/>
        <v>142.68063795435506</v>
      </c>
      <c r="H23">
        <f t="shared" si="11"/>
        <v>7.1026303796705008</v>
      </c>
      <c r="I23">
        <f t="shared" si="12"/>
        <v>6.8307309530649979E-2</v>
      </c>
      <c r="K23">
        <v>0.05</v>
      </c>
      <c r="L23">
        <f t="shared" si="13"/>
        <v>0.47999936338022686</v>
      </c>
      <c r="M23">
        <f t="shared" si="14"/>
        <v>1084.6247798624584</v>
      </c>
      <c r="N23">
        <f t="shared" si="15"/>
        <v>273.27083716744943</v>
      </c>
      <c r="O23">
        <f t="shared" si="16"/>
        <v>2.1146422018348625</v>
      </c>
      <c r="P23">
        <f t="shared" si="6"/>
        <v>339.67660401229978</v>
      </c>
      <c r="Q23">
        <f t="shared" si="17"/>
        <v>68.520409046685245</v>
      </c>
      <c r="R23">
        <f t="shared" si="18"/>
        <v>136.96576684485038</v>
      </c>
    </row>
    <row r="24" spans="2:18" x14ac:dyDescent="0.25">
      <c r="B24">
        <v>0.06</v>
      </c>
      <c r="C24">
        <f t="shared" si="7"/>
        <v>0.47999904507034036</v>
      </c>
      <c r="D24">
        <f t="shared" si="8"/>
        <v>542.31167066636669</v>
      </c>
      <c r="E24">
        <f t="shared" si="9"/>
        <v>135.84981709319717</v>
      </c>
      <c r="F24">
        <f t="shared" si="10"/>
        <v>0.27189942660550459</v>
      </c>
      <c r="G24">
        <f t="shared" si="5"/>
        <v>144.04519130821507</v>
      </c>
      <c r="H24">
        <f t="shared" si="11"/>
        <v>8.4672736416234056</v>
      </c>
      <c r="I24">
        <f t="shared" si="12"/>
        <v>8.1953742150179018E-2</v>
      </c>
      <c r="K24">
        <v>0.06</v>
      </c>
      <c r="L24">
        <f t="shared" si="13"/>
        <v>0.47999923605627226</v>
      </c>
      <c r="M24">
        <f t="shared" si="14"/>
        <v>1084.6242044504536</v>
      </c>
      <c r="N24">
        <f t="shared" si="15"/>
        <v>273.27069331444824</v>
      </c>
      <c r="O24">
        <f t="shared" si="16"/>
        <v>2.1146422018348625</v>
      </c>
      <c r="P24">
        <f t="shared" si="6"/>
        <v>352.94300262778489</v>
      </c>
      <c r="Q24">
        <f t="shared" si="17"/>
        <v>81.786951515171538</v>
      </c>
      <c r="R24">
        <f t="shared" si="18"/>
        <v>150.23230931333666</v>
      </c>
    </row>
    <row r="25" spans="2:18" x14ac:dyDescent="0.25">
      <c r="B25">
        <v>7.0000000000000007E-2</v>
      </c>
      <c r="C25">
        <f t="shared" si="7"/>
        <v>0.47999888591539708</v>
      </c>
      <c r="D25">
        <f t="shared" si="8"/>
        <v>542.31131103411406</v>
      </c>
      <c r="E25">
        <f t="shared" si="9"/>
        <v>135.84972718513401</v>
      </c>
      <c r="F25">
        <f t="shared" si="10"/>
        <v>0.27189942660550459</v>
      </c>
      <c r="G25">
        <f t="shared" si="5"/>
        <v>145.40892513151277</v>
      </c>
      <c r="H25">
        <f t="shared" si="11"/>
        <v>9.8310973729842654</v>
      </c>
      <c r="I25">
        <f t="shared" si="12"/>
        <v>9.5591979463787613E-2</v>
      </c>
      <c r="K25">
        <v>7.0000000000000007E-2</v>
      </c>
      <c r="L25">
        <f t="shared" si="13"/>
        <v>0.47999910873231766</v>
      </c>
      <c r="M25">
        <f t="shared" si="14"/>
        <v>1084.6236290386021</v>
      </c>
      <c r="N25">
        <f t="shared" si="15"/>
        <v>273.27054946148536</v>
      </c>
      <c r="O25">
        <f t="shared" si="16"/>
        <v>2.1146422018348625</v>
      </c>
      <c r="P25">
        <f t="shared" si="6"/>
        <v>366.20143407877038</v>
      </c>
      <c r="Q25">
        <f t="shared" si="17"/>
        <v>95.045526819119885</v>
      </c>
      <c r="R25">
        <f t="shared" si="18"/>
        <v>163.49088461728502</v>
      </c>
    </row>
    <row r="26" spans="2:18" x14ac:dyDescent="0.25">
      <c r="B26">
        <v>0.08</v>
      </c>
      <c r="C26">
        <f t="shared" si="7"/>
        <v>0.4799987267604538</v>
      </c>
      <c r="D26">
        <f t="shared" si="8"/>
        <v>542.3109514019809</v>
      </c>
      <c r="E26">
        <f t="shared" si="9"/>
        <v>135.84963727710073</v>
      </c>
      <c r="F26">
        <f t="shared" si="10"/>
        <v>0.27189942660550459</v>
      </c>
      <c r="G26">
        <f t="shared" si="5"/>
        <v>146.77170304301168</v>
      </c>
      <c r="H26">
        <f t="shared" si="11"/>
        <v>11.193965192516458</v>
      </c>
      <c r="I26">
        <f t="shared" si="12"/>
        <v>0.10922065765910954</v>
      </c>
      <c r="K26">
        <v>0.08</v>
      </c>
      <c r="L26">
        <f t="shared" si="13"/>
        <v>0.47999898140836306</v>
      </c>
      <c r="M26">
        <f t="shared" si="14"/>
        <v>1084.6230536269029</v>
      </c>
      <c r="N26">
        <f t="shared" si="15"/>
        <v>273.27040560856057</v>
      </c>
      <c r="O26">
        <f t="shared" si="16"/>
        <v>2.1146422018348625</v>
      </c>
      <c r="P26">
        <f t="shared" si="6"/>
        <v>379.45057251877432</v>
      </c>
      <c r="Q26">
        <f t="shared" si="17"/>
        <v>108.29480911204864</v>
      </c>
      <c r="R26">
        <f t="shared" si="18"/>
        <v>176.74016691021376</v>
      </c>
    </row>
    <row r="27" spans="2:18" x14ac:dyDescent="0.25">
      <c r="B27">
        <v>0.09</v>
      </c>
      <c r="C27">
        <f t="shared" si="7"/>
        <v>0.47999856760551052</v>
      </c>
      <c r="D27">
        <f t="shared" si="8"/>
        <v>542.31059176996689</v>
      </c>
      <c r="E27">
        <f t="shared" si="9"/>
        <v>135.84954736909722</v>
      </c>
      <c r="F27">
        <f t="shared" si="10"/>
        <v>0.27189942660550459</v>
      </c>
      <c r="G27">
        <f t="shared" si="5"/>
        <v>148.13338875706546</v>
      </c>
      <c r="H27">
        <f t="shared" si="11"/>
        <v>12.555740814573749</v>
      </c>
      <c r="I27">
        <f t="shared" si="12"/>
        <v>0.12283841387968246</v>
      </c>
      <c r="K27">
        <v>0.09</v>
      </c>
      <c r="L27">
        <f t="shared" si="13"/>
        <v>0.4799988540844084</v>
      </c>
      <c r="M27">
        <f t="shared" si="14"/>
        <v>1084.6224782153558</v>
      </c>
      <c r="N27">
        <f t="shared" si="15"/>
        <v>273.2702617556738</v>
      </c>
      <c r="O27">
        <f t="shared" si="16"/>
        <v>2.1146422018348625</v>
      </c>
      <c r="P27">
        <f t="shared" si="6"/>
        <v>392.68909303060843</v>
      </c>
      <c r="Q27">
        <f t="shared" si="17"/>
        <v>121.53347347676953</v>
      </c>
      <c r="R27">
        <f t="shared" si="18"/>
        <v>189.97883127493466</v>
      </c>
    </row>
    <row r="28" spans="2:18" x14ac:dyDescent="0.25">
      <c r="B28">
        <v>0.1</v>
      </c>
      <c r="C28">
        <f t="shared" si="7"/>
        <v>0.47999840845056724</v>
      </c>
      <c r="D28">
        <f t="shared" si="8"/>
        <v>542.31023213807225</v>
      </c>
      <c r="E28">
        <f t="shared" si="9"/>
        <v>135.84945746112356</v>
      </c>
      <c r="F28">
        <f t="shared" si="10"/>
        <v>0.27189942660550459</v>
      </c>
      <c r="G28">
        <f t="shared" si="5"/>
        <v>149.4938460972468</v>
      </c>
      <c r="H28">
        <f t="shared" si="11"/>
        <v>13.916288062728746</v>
      </c>
      <c r="I28">
        <f t="shared" si="12"/>
        <v>0.13644388636123245</v>
      </c>
      <c r="K28">
        <v>0.1</v>
      </c>
      <c r="L28">
        <f t="shared" si="13"/>
        <v>0.4799987267604538</v>
      </c>
      <c r="M28">
        <f t="shared" si="14"/>
        <v>1084.6219028039618</v>
      </c>
      <c r="N28">
        <f t="shared" si="15"/>
        <v>273.27011790282529</v>
      </c>
      <c r="O28">
        <f t="shared" si="16"/>
        <v>2.1146422018348625</v>
      </c>
      <c r="P28">
        <f t="shared" si="6"/>
        <v>405.91567175886871</v>
      </c>
      <c r="Q28">
        <f t="shared" si="17"/>
        <v>134.76019605787832</v>
      </c>
      <c r="R28">
        <f t="shared" si="18"/>
        <v>203.20555385604345</v>
      </c>
    </row>
    <row r="29" spans="2:18" x14ac:dyDescent="0.25">
      <c r="B29">
        <v>0.11</v>
      </c>
      <c r="C29">
        <f t="shared" si="7"/>
        <v>0.47999824929562396</v>
      </c>
      <c r="D29">
        <f t="shared" si="8"/>
        <v>542.30987250629687</v>
      </c>
      <c r="E29">
        <f t="shared" si="9"/>
        <v>135.84936755317972</v>
      </c>
      <c r="F29">
        <f t="shared" si="10"/>
        <v>0.27189942660550459</v>
      </c>
      <c r="G29">
        <f t="shared" si="5"/>
        <v>150.85293900996464</v>
      </c>
      <c r="H29">
        <f t="shared" si="11"/>
        <v>15.275470883390417</v>
      </c>
      <c r="I29">
        <f t="shared" si="12"/>
        <v>0.15003571456784914</v>
      </c>
      <c r="K29">
        <v>0.11</v>
      </c>
      <c r="L29">
        <f t="shared" si="13"/>
        <v>0.4799985994364992</v>
      </c>
      <c r="M29">
        <f t="shared" si="14"/>
        <v>1084.6213273927208</v>
      </c>
      <c r="N29">
        <f t="shared" si="15"/>
        <v>273.26997405001504</v>
      </c>
      <c r="O29">
        <f t="shared" si="16"/>
        <v>2.1146422018348625</v>
      </c>
      <c r="P29">
        <f t="shared" si="6"/>
        <v>419.12898604231924</v>
      </c>
      <c r="Q29">
        <f t="shared" si="17"/>
        <v>147.97365419413907</v>
      </c>
      <c r="R29">
        <f t="shared" si="18"/>
        <v>216.41901199230421</v>
      </c>
    </row>
    <row r="30" spans="2:18" x14ac:dyDescent="0.25">
      <c r="B30">
        <v>0.12</v>
      </c>
      <c r="C30">
        <f t="shared" si="7"/>
        <v>0.47999809014068068</v>
      </c>
      <c r="D30">
        <f t="shared" si="8"/>
        <v>542.30951287464052</v>
      </c>
      <c r="E30">
        <f t="shared" si="9"/>
        <v>135.84927764526563</v>
      </c>
      <c r="F30">
        <f t="shared" si="10"/>
        <v>0.27189942660550459</v>
      </c>
      <c r="G30">
        <f t="shared" si="5"/>
        <v>152.21053157806946</v>
      </c>
      <c r="H30">
        <f t="shared" si="11"/>
        <v>16.633153359409341</v>
      </c>
      <c r="I30">
        <f t="shared" si="12"/>
        <v>0.1636125393280384</v>
      </c>
      <c r="K30">
        <v>0.12</v>
      </c>
      <c r="L30">
        <f t="shared" si="13"/>
        <v>0.47999847211254454</v>
      </c>
      <c r="M30">
        <f t="shared" si="14"/>
        <v>1084.6207519816317</v>
      </c>
      <c r="N30">
        <f t="shared" si="15"/>
        <v>273.26983019724275</v>
      </c>
      <c r="O30">
        <f t="shared" si="16"/>
        <v>2.1146422018348625</v>
      </c>
      <c r="P30">
        <f t="shared" si="6"/>
        <v>432.32771454615727</v>
      </c>
      <c r="Q30">
        <f t="shared" si="17"/>
        <v>161.17252655074941</v>
      </c>
      <c r="R30">
        <f t="shared" si="18"/>
        <v>229.61788434891454</v>
      </c>
    </row>
    <row r="31" spans="2:18" x14ac:dyDescent="0.25">
      <c r="B31">
        <v>0.13</v>
      </c>
      <c r="C31">
        <f t="shared" si="7"/>
        <v>0.4799979309857374</v>
      </c>
      <c r="D31">
        <f t="shared" si="8"/>
        <v>542.30915324310365</v>
      </c>
      <c r="E31">
        <f t="shared" si="9"/>
        <v>135.84918773738141</v>
      </c>
      <c r="F31">
        <f t="shared" si="10"/>
        <v>0.27189942660550459</v>
      </c>
      <c r="G31">
        <f t="shared" si="5"/>
        <v>153.56648803444523</v>
      </c>
      <c r="H31">
        <f t="shared" si="11"/>
        <v>17.989199723669319</v>
      </c>
      <c r="I31">
        <f t="shared" si="12"/>
        <v>0.1771730029706382</v>
      </c>
      <c r="K31">
        <v>0.13</v>
      </c>
      <c r="L31">
        <f t="shared" si="13"/>
        <v>0.47999834478858994</v>
      </c>
      <c r="M31">
        <f t="shared" si="14"/>
        <v>1084.6201765706958</v>
      </c>
      <c r="N31">
        <f t="shared" si="15"/>
        <v>273.26968634450878</v>
      </c>
      <c r="O31">
        <f t="shared" si="16"/>
        <v>2.1146422018348625</v>
      </c>
      <c r="P31">
        <f t="shared" si="6"/>
        <v>445.51053739414652</v>
      </c>
      <c r="Q31">
        <f t="shared" si="17"/>
        <v>174.35549325147261</v>
      </c>
      <c r="R31">
        <f t="shared" si="18"/>
        <v>242.80085104963774</v>
      </c>
    </row>
    <row r="32" spans="2:18" x14ac:dyDescent="0.25">
      <c r="B32">
        <v>0.14000000000000001</v>
      </c>
      <c r="C32">
        <f t="shared" si="7"/>
        <v>0.47999777183079417</v>
      </c>
      <c r="D32">
        <f t="shared" si="8"/>
        <v>542.30879361168604</v>
      </c>
      <c r="E32">
        <f t="shared" si="9"/>
        <v>135.84909782952701</v>
      </c>
      <c r="F32">
        <f t="shared" si="10"/>
        <v>0.27189942660550459</v>
      </c>
      <c r="G32">
        <f t="shared" si="5"/>
        <v>154.92067277558547</v>
      </c>
      <c r="H32">
        <f t="shared" si="11"/>
        <v>19.343474372663962</v>
      </c>
      <c r="I32">
        <f t="shared" si="12"/>
        <v>0.19071574946058459</v>
      </c>
      <c r="K32">
        <v>0.14000000000000001</v>
      </c>
      <c r="L32">
        <f t="shared" si="13"/>
        <v>0.47999821746463534</v>
      </c>
      <c r="M32">
        <f t="shared" si="14"/>
        <v>1084.6196011599122</v>
      </c>
      <c r="N32">
        <f t="shared" si="15"/>
        <v>273.2695424918129</v>
      </c>
      <c r="O32">
        <f t="shared" si="16"/>
        <v>2.1146422018348625</v>
      </c>
      <c r="P32">
        <f t="shared" si="6"/>
        <v>458.67613630060248</v>
      </c>
      <c r="Q32">
        <f t="shared" si="17"/>
        <v>187.52123601062442</v>
      </c>
      <c r="R32">
        <f t="shared" si="18"/>
        <v>255.96659380878955</v>
      </c>
    </row>
    <row r="33" spans="2:18" x14ac:dyDescent="0.25">
      <c r="B33">
        <v>0.15</v>
      </c>
      <c r="C33">
        <f t="shared" si="7"/>
        <v>0.47999761267585089</v>
      </c>
      <c r="D33">
        <f t="shared" si="8"/>
        <v>542.30843398038758</v>
      </c>
      <c r="E33">
        <f t="shared" si="9"/>
        <v>135.84900792170239</v>
      </c>
      <c r="F33">
        <f t="shared" si="10"/>
        <v>0.27189942660550459</v>
      </c>
      <c r="G33">
        <f t="shared" si="5"/>
        <v>156.27295037515381</v>
      </c>
      <c r="H33">
        <f t="shared" si="11"/>
        <v>20.695841880056921</v>
      </c>
      <c r="I33">
        <f t="shared" si="12"/>
        <v>0.20423942453451419</v>
      </c>
      <c r="K33">
        <v>0.15</v>
      </c>
      <c r="L33">
        <f t="shared" si="13"/>
        <v>0.47999809014068068</v>
      </c>
      <c r="M33">
        <f t="shared" si="14"/>
        <v>1084.619025749281</v>
      </c>
      <c r="N33">
        <f t="shared" si="15"/>
        <v>273.2693986391551</v>
      </c>
      <c r="O33">
        <f t="shared" si="16"/>
        <v>2.1146422018348625</v>
      </c>
      <c r="P33">
        <f t="shared" si="6"/>
        <v>471.82319470222058</v>
      </c>
      <c r="Q33">
        <f t="shared" si="17"/>
        <v>200.66843826490032</v>
      </c>
      <c r="R33">
        <f t="shared" si="18"/>
        <v>269.11379606306548</v>
      </c>
    </row>
    <row r="34" spans="2:18" x14ac:dyDescent="0.25">
      <c r="B34">
        <v>0.16</v>
      </c>
      <c r="C34">
        <f t="shared" si="7"/>
        <v>0.47999745352090761</v>
      </c>
      <c r="D34">
        <f t="shared" si="8"/>
        <v>542.30807434920825</v>
      </c>
      <c r="E34">
        <f t="shared" si="9"/>
        <v>135.84891801390756</v>
      </c>
      <c r="F34">
        <f t="shared" si="10"/>
        <v>0.27189942660550459</v>
      </c>
      <c r="G34">
        <f t="shared" si="5"/>
        <v>157.62318559752649</v>
      </c>
      <c r="H34">
        <f t="shared" si="11"/>
        <v>22.046167010224433</v>
      </c>
      <c r="I34">
        <f t="shared" si="12"/>
        <v>0.21774267583618934</v>
      </c>
      <c r="K34">
        <v>0.16</v>
      </c>
      <c r="L34">
        <f t="shared" si="13"/>
        <v>0.47999796281672608</v>
      </c>
      <c r="M34">
        <f t="shared" si="14"/>
        <v>1084.6184503388029</v>
      </c>
      <c r="N34">
        <f t="shared" si="15"/>
        <v>273.26925478653556</v>
      </c>
      <c r="O34">
        <f t="shared" si="16"/>
        <v>2.1146422018348625</v>
      </c>
      <c r="P34">
        <f t="shared" si="6"/>
        <v>484.95039788973156</v>
      </c>
      <c r="Q34">
        <f t="shared" si="17"/>
        <v>213.79578530503088</v>
      </c>
      <c r="R34">
        <f t="shared" si="18"/>
        <v>282.24114310319601</v>
      </c>
    </row>
    <row r="35" spans="2:18" x14ac:dyDescent="0.25">
      <c r="B35">
        <v>0.17</v>
      </c>
      <c r="C35">
        <f t="shared" si="7"/>
        <v>0.47999729436596433</v>
      </c>
      <c r="D35">
        <f t="shared" si="8"/>
        <v>542.3077147181483</v>
      </c>
      <c r="E35">
        <f t="shared" si="9"/>
        <v>135.84882810614258</v>
      </c>
      <c r="F35">
        <f t="shared" si="10"/>
        <v>0.27189942660550459</v>
      </c>
      <c r="G35">
        <f t="shared" si="5"/>
        <v>158.97124341131581</v>
      </c>
      <c r="H35">
        <f t="shared" si="11"/>
        <v>23.394314731778746</v>
      </c>
      <c r="I35">
        <f t="shared" si="12"/>
        <v>0.23122415305173244</v>
      </c>
      <c r="K35">
        <v>0.17</v>
      </c>
      <c r="L35">
        <f t="shared" si="13"/>
        <v>0.47999783549277147</v>
      </c>
      <c r="M35">
        <f t="shared" si="14"/>
        <v>1084.6178749284775</v>
      </c>
      <c r="N35">
        <f t="shared" si="15"/>
        <v>273.26911093395421</v>
      </c>
      <c r="O35">
        <f t="shared" si="16"/>
        <v>2.1146422018348625</v>
      </c>
      <c r="P35">
        <f t="shared" si="6"/>
        <v>498.05643313937082</v>
      </c>
      <c r="Q35">
        <f t="shared" si="17"/>
        <v>226.90196440725148</v>
      </c>
      <c r="R35">
        <f t="shared" si="18"/>
        <v>295.34732220541662</v>
      </c>
    </row>
    <row r="36" spans="2:18" x14ac:dyDescent="0.25">
      <c r="B36">
        <v>0.18</v>
      </c>
      <c r="C36">
        <f t="shared" si="7"/>
        <v>0.47999713521102105</v>
      </c>
      <c r="D36">
        <f t="shared" si="8"/>
        <v>542.3073550872075</v>
      </c>
      <c r="E36">
        <f t="shared" si="9"/>
        <v>135.84873819840737</v>
      </c>
      <c r="F36">
        <f t="shared" si="10"/>
        <v>0.27189942660550459</v>
      </c>
      <c r="G36">
        <f t="shared" si="5"/>
        <v>160.31698900287302</v>
      </c>
      <c r="H36">
        <f t="shared" si="11"/>
        <v>24.740150231071151</v>
      </c>
      <c r="I36">
        <f t="shared" si="12"/>
        <v>0.24468250804465649</v>
      </c>
      <c r="K36">
        <v>0.18</v>
      </c>
      <c r="L36">
        <f t="shared" si="13"/>
        <v>0.47999770816881682</v>
      </c>
      <c r="M36">
        <f t="shared" si="14"/>
        <v>1084.6172995183044</v>
      </c>
      <c r="N36">
        <f t="shared" si="15"/>
        <v>273.26896708141095</v>
      </c>
      <c r="O36">
        <f t="shared" si="16"/>
        <v>2.1146422018348625</v>
      </c>
      <c r="P36">
        <f t="shared" si="6"/>
        <v>511.1399898441498</v>
      </c>
      <c r="Q36">
        <f t="shared" si="17"/>
        <v>239.98566496457369</v>
      </c>
      <c r="R36">
        <f t="shared" si="18"/>
        <v>308.43102276273885</v>
      </c>
    </row>
    <row r="37" spans="2:18" x14ac:dyDescent="0.25">
      <c r="B37">
        <v>0.19</v>
      </c>
      <c r="C37">
        <f t="shared" si="7"/>
        <v>0.47999697605607777</v>
      </c>
      <c r="D37">
        <f t="shared" si="8"/>
        <v>542.30699545638606</v>
      </c>
      <c r="E37">
        <f t="shared" si="9"/>
        <v>135.84864829070202</v>
      </c>
      <c r="F37">
        <f t="shared" si="10"/>
        <v>0.27189942660550459</v>
      </c>
      <c r="G37">
        <f t="shared" si="5"/>
        <v>161.66028778976977</v>
      </c>
      <c r="H37">
        <f t="shared" si="11"/>
        <v>26.083538925673253</v>
      </c>
      <c r="I37">
        <f t="shared" si="12"/>
        <v>0.25811639499067757</v>
      </c>
      <c r="K37">
        <v>0.19</v>
      </c>
      <c r="L37">
        <f t="shared" si="13"/>
        <v>0.47999758084486221</v>
      </c>
      <c r="M37">
        <f t="shared" si="14"/>
        <v>1084.6167241082842</v>
      </c>
      <c r="N37">
        <f t="shared" si="15"/>
        <v>273.26882322890589</v>
      </c>
      <c r="O37">
        <f t="shared" si="16"/>
        <v>2.1146422018348625</v>
      </c>
      <c r="P37">
        <f t="shared" si="6"/>
        <v>524.19975964491584</v>
      </c>
      <c r="Q37">
        <f t="shared" si="17"/>
        <v>253.0455786178448</v>
      </c>
      <c r="R37">
        <f t="shared" si="18"/>
        <v>321.49093641600996</v>
      </c>
    </row>
    <row r="38" spans="2:18" x14ac:dyDescent="0.25">
      <c r="B38">
        <v>0.2</v>
      </c>
      <c r="C38">
        <f t="shared" si="7"/>
        <v>0.47999681690113449</v>
      </c>
      <c r="D38">
        <f t="shared" si="8"/>
        <v>542.30663582568366</v>
      </c>
      <c r="E38">
        <f t="shared" si="9"/>
        <v>135.84855838302641</v>
      </c>
      <c r="F38">
        <f t="shared" si="10"/>
        <v>0.27189942660550459</v>
      </c>
      <c r="G38">
        <f t="shared" si="5"/>
        <v>163.001005434256</v>
      </c>
      <c r="H38">
        <f t="shared" si="11"/>
        <v>27.42434647783508</v>
      </c>
      <c r="I38">
        <f t="shared" si="12"/>
        <v>0.27152447051229578</v>
      </c>
      <c r="K38">
        <v>0.2</v>
      </c>
      <c r="L38">
        <f t="shared" si="13"/>
        <v>0.47999745352090761</v>
      </c>
      <c r="M38">
        <f t="shared" si="14"/>
        <v>1084.6161486984165</v>
      </c>
      <c r="N38">
        <f t="shared" si="15"/>
        <v>273.26867937643897</v>
      </c>
      <c r="O38">
        <f t="shared" si="16"/>
        <v>2.1146422018348625</v>
      </c>
      <c r="P38">
        <f t="shared" si="6"/>
        <v>537.23443656118684</v>
      </c>
      <c r="Q38">
        <f t="shared" si="17"/>
        <v>266.08039938658271</v>
      </c>
      <c r="R38">
        <f t="shared" si="18"/>
        <v>334.52575718474787</v>
      </c>
    </row>
    <row r="39" spans="2:18" x14ac:dyDescent="0.25">
      <c r="B39">
        <v>0.21</v>
      </c>
      <c r="C39">
        <f t="shared" si="7"/>
        <v>0.47999665774619121</v>
      </c>
      <c r="D39">
        <f t="shared" si="8"/>
        <v>542.30627619510074</v>
      </c>
      <c r="E39">
        <f t="shared" si="9"/>
        <v>135.84846847538068</v>
      </c>
      <c r="F39">
        <f t="shared" si="10"/>
        <v>0.27189942660550459</v>
      </c>
      <c r="G39">
        <f t="shared" si="5"/>
        <v>164.33900785669391</v>
      </c>
      <c r="H39">
        <f t="shared" si="11"/>
        <v>28.762438807918741</v>
      </c>
      <c r="I39">
        <f t="shared" si="12"/>
        <v>0.2849053938131324</v>
      </c>
      <c r="K39">
        <v>0.21</v>
      </c>
      <c r="L39">
        <f t="shared" si="13"/>
        <v>0.47999732619695296</v>
      </c>
      <c r="M39">
        <f t="shared" si="14"/>
        <v>1084.6155732887014</v>
      </c>
      <c r="N39">
        <f t="shared" si="15"/>
        <v>273.26853552401019</v>
      </c>
      <c r="O39">
        <f t="shared" si="16"/>
        <v>2.1146422018348625</v>
      </c>
      <c r="P39">
        <f t="shared" si="6"/>
        <v>550.24271712174823</v>
      </c>
      <c r="Q39">
        <f t="shared" si="17"/>
        <v>279.08882379957288</v>
      </c>
      <c r="R39">
        <f t="shared" si="18"/>
        <v>347.53418159773804</v>
      </c>
    </row>
    <row r="40" spans="2:18" x14ac:dyDescent="0.25">
      <c r="B40">
        <v>0.22</v>
      </c>
      <c r="C40">
        <f t="shared" si="7"/>
        <v>0.47999649859124793</v>
      </c>
      <c r="D40">
        <f t="shared" si="8"/>
        <v>542.30591656463685</v>
      </c>
      <c r="E40">
        <f t="shared" si="9"/>
        <v>135.84837856776471</v>
      </c>
      <c r="F40">
        <f t="shared" si="10"/>
        <v>0.27189942660550459</v>
      </c>
      <c r="G40">
        <f t="shared" si="5"/>
        <v>165.67416124896553</v>
      </c>
      <c r="H40">
        <f t="shared" si="11"/>
        <v>30.097682107806317</v>
      </c>
      <c r="I40">
        <f t="shared" si="12"/>
        <v>0.29825782681200813</v>
      </c>
      <c r="K40">
        <v>0.22</v>
      </c>
      <c r="L40">
        <f t="shared" si="13"/>
        <v>0.47999719887299835</v>
      </c>
      <c r="M40">
        <f t="shared" si="14"/>
        <v>1084.6149978791391</v>
      </c>
      <c r="N40">
        <f t="shared" si="15"/>
        <v>273.26839167161961</v>
      </c>
      <c r="O40">
        <f t="shared" si="16"/>
        <v>2.1146422018348625</v>
      </c>
      <c r="P40">
        <f t="shared" si="6"/>
        <v>563.22330049499919</v>
      </c>
      <c r="Q40">
        <f t="shared" si="17"/>
        <v>292.06955102521437</v>
      </c>
      <c r="R40">
        <f t="shared" si="18"/>
        <v>360.51490882337953</v>
      </c>
    </row>
    <row r="41" spans="2:18" x14ac:dyDescent="0.25">
      <c r="B41">
        <v>0.23</v>
      </c>
      <c r="C41">
        <f t="shared" si="7"/>
        <v>0.47999633943630471</v>
      </c>
      <c r="D41">
        <f t="shared" si="8"/>
        <v>542.30555693429244</v>
      </c>
      <c r="E41">
        <f t="shared" si="9"/>
        <v>135.84828866017861</v>
      </c>
      <c r="F41">
        <f t="shared" si="10"/>
        <v>0.27189942660550459</v>
      </c>
      <c r="G41">
        <f t="shared" si="5"/>
        <v>167.00633208785359</v>
      </c>
      <c r="H41">
        <f t="shared" si="11"/>
        <v>31.429942854280501</v>
      </c>
      <c r="I41">
        <f t="shared" si="12"/>
        <v>0.31158043427675003</v>
      </c>
      <c r="K41">
        <v>0.23</v>
      </c>
      <c r="L41">
        <f t="shared" si="13"/>
        <v>0.47999707154904375</v>
      </c>
      <c r="M41">
        <f t="shared" si="14"/>
        <v>1084.6144224697291</v>
      </c>
      <c r="N41">
        <f t="shared" si="15"/>
        <v>273.26824781926712</v>
      </c>
      <c r="O41">
        <f t="shared" si="16"/>
        <v>2.1146422018348625</v>
      </c>
      <c r="P41">
        <f t="shared" si="6"/>
        <v>576.17488861903405</v>
      </c>
      <c r="Q41">
        <f t="shared" si="17"/>
        <v>305.02128300160177</v>
      </c>
      <c r="R41">
        <f t="shared" si="18"/>
        <v>373.46664079976694</v>
      </c>
    </row>
    <row r="42" spans="2:18" x14ac:dyDescent="0.25">
      <c r="B42">
        <v>0.24</v>
      </c>
      <c r="C42">
        <f t="shared" si="7"/>
        <v>0.47999618028136143</v>
      </c>
      <c r="D42">
        <f t="shared" si="8"/>
        <v>542.30519730406729</v>
      </c>
      <c r="E42">
        <f t="shared" si="9"/>
        <v>135.84819875262232</v>
      </c>
      <c r="F42">
        <f t="shared" si="10"/>
        <v>0.27189942660550459</v>
      </c>
      <c r="G42">
        <f t="shared" si="5"/>
        <v>168.33538714839369</v>
      </c>
      <c r="H42">
        <f t="shared" si="11"/>
        <v>32.75908782237687</v>
      </c>
      <c r="I42">
        <f t="shared" si="12"/>
        <v>0.32487188395771371</v>
      </c>
      <c r="K42">
        <v>0.24</v>
      </c>
      <c r="L42">
        <f t="shared" si="13"/>
        <v>0.47999694422508915</v>
      </c>
      <c r="M42">
        <f t="shared" si="14"/>
        <v>1084.6138470604722</v>
      </c>
      <c r="N42">
        <f t="shared" si="15"/>
        <v>273.26810396695288</v>
      </c>
      <c r="O42">
        <f t="shared" si="16"/>
        <v>2.1146422018348625</v>
      </c>
      <c r="P42">
        <f t="shared" si="6"/>
        <v>589.09618633144851</v>
      </c>
      <c r="Q42">
        <f t="shared" si="17"/>
        <v>317.94272456633053</v>
      </c>
      <c r="R42">
        <f t="shared" si="18"/>
        <v>386.38808236449569</v>
      </c>
    </row>
    <row r="43" spans="2:18" x14ac:dyDescent="0.25">
      <c r="B43">
        <v>0.25</v>
      </c>
      <c r="C43">
        <f t="shared" si="7"/>
        <v>0.47999602112641815</v>
      </c>
      <c r="D43">
        <f t="shared" si="8"/>
        <v>542.30483767396117</v>
      </c>
      <c r="E43">
        <f t="shared" si="9"/>
        <v>135.84810884509579</v>
      </c>
      <c r="F43">
        <f t="shared" si="10"/>
        <v>0.27189942660550459</v>
      </c>
      <c r="G43">
        <f t="shared" si="5"/>
        <v>169.66119351719652</v>
      </c>
      <c r="H43">
        <f t="shared" si="11"/>
        <v>34.084984098706229</v>
      </c>
      <c r="I43">
        <f t="shared" si="12"/>
        <v>0.33813084672100729</v>
      </c>
      <c r="K43">
        <v>0.25</v>
      </c>
      <c r="L43">
        <f t="shared" si="13"/>
        <v>0.47999681690113449</v>
      </c>
      <c r="M43">
        <f t="shared" si="14"/>
        <v>1084.6132716513673</v>
      </c>
      <c r="N43">
        <f t="shared" si="15"/>
        <v>273.26796011467667</v>
      </c>
      <c r="O43">
        <f t="shared" si="16"/>
        <v>2.1146422018348625</v>
      </c>
      <c r="P43">
        <f t="shared" si="6"/>
        <v>601.98590149885399</v>
      </c>
      <c r="Q43">
        <f t="shared" si="17"/>
        <v>330.83258358601211</v>
      </c>
      <c r="R43">
        <f t="shared" si="18"/>
        <v>399.27794138417727</v>
      </c>
    </row>
    <row r="44" spans="2:18" x14ac:dyDescent="0.25">
      <c r="B44">
        <v>0.26</v>
      </c>
      <c r="C44">
        <f t="shared" si="7"/>
        <v>0.47999586197147487</v>
      </c>
      <c r="D44">
        <f t="shared" si="8"/>
        <v>542.30447804397431</v>
      </c>
      <c r="E44">
        <f t="shared" si="9"/>
        <v>135.84801893759908</v>
      </c>
      <c r="F44">
        <f t="shared" si="10"/>
        <v>0.27189942660550459</v>
      </c>
      <c r="G44">
        <f t="shared" si="5"/>
        <v>170.98361860573942</v>
      </c>
      <c r="H44">
        <f t="shared" si="11"/>
        <v>35.407499094745859</v>
      </c>
      <c r="I44">
        <f t="shared" si="12"/>
        <v>0.35135599668140355</v>
      </c>
      <c r="K44">
        <v>0.26</v>
      </c>
      <c r="L44">
        <f t="shared" si="13"/>
        <v>0.47999668957717989</v>
      </c>
      <c r="M44">
        <f t="shared" si="14"/>
        <v>1084.6126962424155</v>
      </c>
      <c r="N44">
        <f t="shared" si="15"/>
        <v>273.26781626243871</v>
      </c>
      <c r="O44">
        <f t="shared" si="16"/>
        <v>2.1146422018348625</v>
      </c>
      <c r="P44">
        <f t="shared" si="6"/>
        <v>614.84274514608978</v>
      </c>
      <c r="Q44">
        <f t="shared" si="17"/>
        <v>343.68957108548591</v>
      </c>
      <c r="R44">
        <f t="shared" si="18"/>
        <v>412.13492888365107</v>
      </c>
    </row>
    <row r="45" spans="2:18" x14ac:dyDescent="0.25">
      <c r="B45">
        <v>0.27</v>
      </c>
      <c r="C45">
        <f t="shared" si="7"/>
        <v>0.47999570281653159</v>
      </c>
      <c r="D45">
        <f t="shared" si="8"/>
        <v>542.30411841410694</v>
      </c>
      <c r="E45">
        <f t="shared" si="9"/>
        <v>135.84792903013224</v>
      </c>
      <c r="F45">
        <f t="shared" si="10"/>
        <v>0.27189942660550459</v>
      </c>
      <c r="G45">
        <f t="shared" si="5"/>
        <v>172.30253016362497</v>
      </c>
      <c r="H45">
        <f t="shared" si="11"/>
        <v>36.726500560098238</v>
      </c>
      <c r="I45">
        <f t="shared" si="12"/>
        <v>0.36454601133492737</v>
      </c>
      <c r="K45">
        <v>0.27</v>
      </c>
      <c r="L45">
        <f t="shared" si="13"/>
        <v>0.47999656225322529</v>
      </c>
      <c r="M45">
        <f t="shared" si="14"/>
        <v>1084.6121208336165</v>
      </c>
      <c r="N45">
        <f t="shared" si="15"/>
        <v>273.26767241023896</v>
      </c>
      <c r="O45">
        <f t="shared" si="16"/>
        <v>2.1146422018348625</v>
      </c>
      <c r="P45">
        <f t="shared" si="6"/>
        <v>627.66543158512036</v>
      </c>
      <c r="Q45">
        <f t="shared" si="17"/>
        <v>356.51240137671618</v>
      </c>
      <c r="R45">
        <f t="shared" si="18"/>
        <v>424.95775917488135</v>
      </c>
    </row>
    <row r="46" spans="2:18" x14ac:dyDescent="0.25">
      <c r="B46">
        <v>0.28000000000000003</v>
      </c>
      <c r="C46">
        <f t="shared" si="7"/>
        <v>0.47999554366158831</v>
      </c>
      <c r="D46">
        <f t="shared" si="8"/>
        <v>542.30375878435848</v>
      </c>
      <c r="E46">
        <f t="shared" si="9"/>
        <v>135.84783912269512</v>
      </c>
      <c r="F46">
        <f t="shared" si="10"/>
        <v>0.27189942660550459</v>
      </c>
      <c r="G46">
        <f t="shared" si="5"/>
        <v>173.61779629180563</v>
      </c>
      <c r="H46">
        <f t="shared" si="11"/>
        <v>38.041856595716006</v>
      </c>
      <c r="I46">
        <f t="shared" si="12"/>
        <v>0.37769957169110502</v>
      </c>
      <c r="K46">
        <v>0.28000000000000003</v>
      </c>
      <c r="L46">
        <f t="shared" si="13"/>
        <v>0.47999643492927063</v>
      </c>
      <c r="M46">
        <f t="shared" si="14"/>
        <v>1084.6115454249696</v>
      </c>
      <c r="N46">
        <f t="shared" si="15"/>
        <v>273.26752855807723</v>
      </c>
      <c r="O46">
        <f t="shared" si="16"/>
        <v>2.1146422018348625</v>
      </c>
      <c r="P46">
        <f t="shared" si="6"/>
        <v>640.45267854360191</v>
      </c>
      <c r="Q46">
        <f t="shared" si="17"/>
        <v>369.29979218735951</v>
      </c>
      <c r="R46">
        <f t="shared" si="18"/>
        <v>437.74514998552468</v>
      </c>
    </row>
    <row r="47" spans="2:18" x14ac:dyDescent="0.25">
      <c r="B47">
        <v>0.28999999999999998</v>
      </c>
      <c r="C47">
        <f t="shared" si="7"/>
        <v>0.47999538450664503</v>
      </c>
      <c r="D47">
        <f t="shared" si="8"/>
        <v>542.30339915472939</v>
      </c>
      <c r="E47">
        <f t="shared" si="9"/>
        <v>135.84774921528785</v>
      </c>
      <c r="F47">
        <f t="shared" si="10"/>
        <v>0.27189942660550459</v>
      </c>
      <c r="G47">
        <f t="shared" si="5"/>
        <v>174.92928545577405</v>
      </c>
      <c r="H47">
        <f t="shared" si="11"/>
        <v>39.353435667091709</v>
      </c>
      <c r="I47">
        <f t="shared" si="12"/>
        <v>0.39081536240486209</v>
      </c>
      <c r="K47">
        <v>0.28999999999999998</v>
      </c>
      <c r="L47">
        <f t="shared" si="13"/>
        <v>0.47999630760531603</v>
      </c>
      <c r="M47">
        <f t="shared" si="14"/>
        <v>1084.6109700164759</v>
      </c>
      <c r="N47">
        <f t="shared" si="15"/>
        <v>273.26738470595382</v>
      </c>
      <c r="O47">
        <f t="shared" si="16"/>
        <v>2.1146422018348625</v>
      </c>
      <c r="P47">
        <f t="shared" si="6"/>
        <v>653.20320729310981</v>
      </c>
      <c r="Q47">
        <f t="shared" si="17"/>
        <v>382.05046478899084</v>
      </c>
      <c r="R47">
        <f t="shared" si="18"/>
        <v>450.495822587156</v>
      </c>
    </row>
    <row r="48" spans="2:18" x14ac:dyDescent="0.25">
      <c r="B48">
        <v>0.3</v>
      </c>
      <c r="C48">
        <f t="shared" si="7"/>
        <v>0.47999522535170175</v>
      </c>
      <c r="D48">
        <f t="shared" si="8"/>
        <v>542.30303952521967</v>
      </c>
      <c r="E48">
        <f t="shared" si="9"/>
        <v>135.84765930791042</v>
      </c>
      <c r="F48">
        <f t="shared" si="10"/>
        <v>0.27189942660550459</v>
      </c>
      <c r="G48">
        <f t="shared" si="5"/>
        <v>176.23686649871613</v>
      </c>
      <c r="H48">
        <f t="shared" si="11"/>
        <v>40.661106617411207</v>
      </c>
      <c r="I48">
        <f t="shared" si="12"/>
        <v>0.40389207190805704</v>
      </c>
      <c r="K48">
        <v>0.3</v>
      </c>
      <c r="L48">
        <f t="shared" si="13"/>
        <v>0.47999618028136143</v>
      </c>
      <c r="M48">
        <f t="shared" si="14"/>
        <v>1084.6103946081346</v>
      </c>
      <c r="N48">
        <f t="shared" si="15"/>
        <v>273.26724085386849</v>
      </c>
      <c r="O48">
        <f t="shared" si="16"/>
        <v>2.1146422018348625</v>
      </c>
      <c r="P48">
        <f t="shared" si="6"/>
        <v>665.9157427770092</v>
      </c>
      <c r="Q48">
        <f t="shared" si="17"/>
        <v>394.7631441249755</v>
      </c>
      <c r="R48">
        <f t="shared" si="18"/>
        <v>463.20850192314066</v>
      </c>
    </row>
    <row r="49" spans="2:18" x14ac:dyDescent="0.25">
      <c r="B49">
        <v>0.31</v>
      </c>
      <c r="C49">
        <f t="shared" si="7"/>
        <v>0.47999506619675847</v>
      </c>
      <c r="D49">
        <f t="shared" si="8"/>
        <v>542.30267989582899</v>
      </c>
      <c r="E49">
        <f t="shared" si="9"/>
        <v>135.84756940056275</v>
      </c>
      <c r="F49">
        <f t="shared" si="10"/>
        <v>0.27189942660550459</v>
      </c>
      <c r="G49">
        <f t="shared" si="5"/>
        <v>177.54040865462645</v>
      </c>
      <c r="H49">
        <f t="shared" si="11"/>
        <v>41.9647386806692</v>
      </c>
      <c r="I49">
        <f t="shared" si="12"/>
        <v>0.41692839254063691</v>
      </c>
      <c r="K49">
        <v>0.31</v>
      </c>
      <c r="L49">
        <f t="shared" si="13"/>
        <v>0.47999605295740677</v>
      </c>
      <c r="M49">
        <f t="shared" si="14"/>
        <v>1084.6098191999454</v>
      </c>
      <c r="N49">
        <f t="shared" si="15"/>
        <v>273.26709700182118</v>
      </c>
      <c r="O49">
        <f t="shared" si="16"/>
        <v>2.1146422018348625</v>
      </c>
      <c r="P49">
        <f t="shared" si="6"/>
        <v>678.58901373796027</v>
      </c>
      <c r="Q49">
        <f t="shared" si="17"/>
        <v>407.43655893797393</v>
      </c>
      <c r="R49">
        <f t="shared" si="18"/>
        <v>475.88191673613909</v>
      </c>
    </row>
    <row r="50" spans="2:18" x14ac:dyDescent="0.25">
      <c r="B50">
        <v>0.32</v>
      </c>
      <c r="C50">
        <f t="shared" si="7"/>
        <v>0.47999490704181524</v>
      </c>
      <c r="D50">
        <f t="shared" si="8"/>
        <v>542.30232026655779</v>
      </c>
      <c r="E50">
        <f t="shared" si="9"/>
        <v>135.84747949324495</v>
      </c>
      <c r="F50">
        <f t="shared" si="10"/>
        <v>0.27189942660550459</v>
      </c>
      <c r="G50">
        <f t="shared" si="5"/>
        <v>178.83978156138514</v>
      </c>
      <c r="H50">
        <f t="shared" si="11"/>
        <v>43.264201494745691</v>
      </c>
      <c r="I50">
        <f t="shared" si="12"/>
        <v>0.42992302068140187</v>
      </c>
      <c r="K50">
        <v>0.32</v>
      </c>
      <c r="L50">
        <f t="shared" si="13"/>
        <v>0.47999592563345217</v>
      </c>
      <c r="M50">
        <f t="shared" si="14"/>
        <v>1084.6092437919096</v>
      </c>
      <c r="N50">
        <f t="shared" si="15"/>
        <v>273.26695314981225</v>
      </c>
      <c r="O50">
        <f t="shared" si="16"/>
        <v>2.1146422018348625</v>
      </c>
      <c r="P50">
        <f t="shared" si="6"/>
        <v>691.22175284504328</v>
      </c>
      <c r="Q50">
        <f t="shared" si="17"/>
        <v>420.06944189706587</v>
      </c>
      <c r="R50">
        <f t="shared" si="18"/>
        <v>488.51479969523103</v>
      </c>
    </row>
    <row r="51" spans="2:18" x14ac:dyDescent="0.25">
      <c r="B51">
        <v>0.33</v>
      </c>
      <c r="C51">
        <f t="shared" si="7"/>
        <v>0.47999474788687196</v>
      </c>
      <c r="D51">
        <f t="shared" si="8"/>
        <v>542.30196063740573</v>
      </c>
      <c r="E51">
        <f t="shared" si="9"/>
        <v>135.84738958595693</v>
      </c>
      <c r="F51">
        <f t="shared" si="10"/>
        <v>0.27189942660550459</v>
      </c>
      <c r="G51">
        <f t="shared" si="5"/>
        <v>180.13485527379359</v>
      </c>
      <c r="H51">
        <f t="shared" si="11"/>
        <v>44.559365114442173</v>
      </c>
      <c r="I51">
        <f t="shared" si="12"/>
        <v>0.44287465687836669</v>
      </c>
      <c r="K51">
        <v>0.33</v>
      </c>
      <c r="L51">
        <f t="shared" si="13"/>
        <v>0.47999579830949757</v>
      </c>
      <c r="M51">
        <f t="shared" si="14"/>
        <v>1084.608668384026</v>
      </c>
      <c r="N51">
        <f t="shared" si="15"/>
        <v>273.26680929784135</v>
      </c>
      <c r="O51">
        <f t="shared" si="16"/>
        <v>2.1146422018348625</v>
      </c>
      <c r="P51">
        <f t="shared" si="6"/>
        <v>703.81269682048946</v>
      </c>
      <c r="Q51">
        <f t="shared" si="17"/>
        <v>432.6605297244829</v>
      </c>
      <c r="R51">
        <f t="shared" si="18"/>
        <v>501.10588752264806</v>
      </c>
    </row>
    <row r="52" spans="2:18" x14ac:dyDescent="0.25">
      <c r="B52">
        <v>0.34</v>
      </c>
      <c r="C52">
        <f t="shared" si="7"/>
        <v>0.47999458873192868</v>
      </c>
      <c r="D52">
        <f t="shared" si="8"/>
        <v>542.30160100837293</v>
      </c>
      <c r="E52">
        <f t="shared" si="9"/>
        <v>135.84729967869873</v>
      </c>
      <c r="F52">
        <f t="shared" si="10"/>
        <v>0.27189942660550459</v>
      </c>
      <c r="G52">
        <f t="shared" si="5"/>
        <v>181.42550027656918</v>
      </c>
      <c r="H52">
        <f t="shared" si="11"/>
        <v>45.850100024475957</v>
      </c>
      <c r="I52">
        <f t="shared" si="12"/>
        <v>0.45578200597870455</v>
      </c>
      <c r="K52">
        <v>0.34</v>
      </c>
      <c r="L52">
        <f t="shared" si="13"/>
        <v>0.47999567098554291</v>
      </c>
      <c r="M52">
        <f t="shared" si="14"/>
        <v>1084.608092976295</v>
      </c>
      <c r="N52">
        <f t="shared" si="15"/>
        <v>273.26666544590859</v>
      </c>
      <c r="O52">
        <f t="shared" si="16"/>
        <v>2.1146422018348625</v>
      </c>
      <c r="P52">
        <f t="shared" si="6"/>
        <v>716.36058656600835</v>
      </c>
      <c r="Q52">
        <f t="shared" si="17"/>
        <v>445.20856332193455</v>
      </c>
      <c r="R52">
        <f t="shared" si="18"/>
        <v>513.65392112009977</v>
      </c>
    </row>
    <row r="53" spans="2:18" x14ac:dyDescent="0.25">
      <c r="B53">
        <v>0.35</v>
      </c>
      <c r="C53">
        <f t="shared" si="7"/>
        <v>0.4799944295769854</v>
      </c>
      <c r="D53">
        <f t="shared" si="8"/>
        <v>542.30124137945927</v>
      </c>
      <c r="E53">
        <f t="shared" si="9"/>
        <v>135.84720977147032</v>
      </c>
      <c r="F53">
        <f t="shared" si="10"/>
        <v>0.27189942660550459</v>
      </c>
      <c r="G53">
        <f t="shared" si="5"/>
        <v>182.71158749729648</v>
      </c>
      <c r="H53">
        <f t="shared" si="11"/>
        <v>47.136277152431667</v>
      </c>
      <c r="I53">
        <f t="shared" si="12"/>
        <v>0.46864377725826167</v>
      </c>
      <c r="K53">
        <v>0.35</v>
      </c>
      <c r="L53">
        <f t="shared" si="13"/>
        <v>0.47999554366158831</v>
      </c>
      <c r="M53">
        <f t="shared" si="14"/>
        <v>1084.607517568717</v>
      </c>
      <c r="N53">
        <f t="shared" si="15"/>
        <v>273.26652159401408</v>
      </c>
      <c r="O53">
        <f t="shared" si="16"/>
        <v>2.1146422018348625</v>
      </c>
      <c r="P53">
        <f t="shared" si="6"/>
        <v>728.86416728869722</v>
      </c>
      <c r="Q53">
        <f t="shared" si="17"/>
        <v>457.71228789651792</v>
      </c>
      <c r="R53">
        <f t="shared" si="18"/>
        <v>526.15764569468308</v>
      </c>
    </row>
    <row r="54" spans="2:18" x14ac:dyDescent="0.25">
      <c r="B54">
        <v>0.36</v>
      </c>
      <c r="C54">
        <f t="shared" si="7"/>
        <v>0.47999427042204212</v>
      </c>
      <c r="D54">
        <f t="shared" si="8"/>
        <v>542.30088175066487</v>
      </c>
      <c r="E54">
        <f t="shared" si="9"/>
        <v>135.84711986427172</v>
      </c>
      <c r="F54">
        <f t="shared" si="10"/>
        <v>0.27189942660550459</v>
      </c>
      <c r="G54">
        <f t="shared" si="5"/>
        <v>183.99298831933453</v>
      </c>
      <c r="H54">
        <f t="shared" si="11"/>
        <v>48.417767881668311</v>
      </c>
      <c r="I54">
        <f t="shared" si="12"/>
        <v>0.48145868455062807</v>
      </c>
      <c r="K54">
        <v>0.36</v>
      </c>
      <c r="L54">
        <f t="shared" si="13"/>
        <v>0.47999541633763371</v>
      </c>
      <c r="M54">
        <f t="shared" si="14"/>
        <v>1084.6069421612915</v>
      </c>
      <c r="N54">
        <f t="shared" si="15"/>
        <v>273.26637774215772</v>
      </c>
      <c r="O54">
        <f t="shared" si="16"/>
        <v>2.1146422018348625</v>
      </c>
      <c r="P54">
        <f t="shared" si="6"/>
        <v>741.32218862651814</v>
      </c>
      <c r="Q54">
        <f t="shared" si="17"/>
        <v>470.17045308619527</v>
      </c>
      <c r="R54">
        <f t="shared" si="18"/>
        <v>538.61581088436037</v>
      </c>
    </row>
    <row r="55" spans="2:18" x14ac:dyDescent="0.25">
      <c r="B55">
        <v>0.37</v>
      </c>
      <c r="C55">
        <f t="shared" si="7"/>
        <v>0.47999411126709884</v>
      </c>
      <c r="D55">
        <f t="shared" si="8"/>
        <v>542.30052212198984</v>
      </c>
      <c r="E55">
        <f t="shared" si="9"/>
        <v>135.84702995710296</v>
      </c>
      <c r="F55">
        <f t="shared" si="10"/>
        <v>0.27189942660550459</v>
      </c>
      <c r="G55">
        <f t="shared" si="5"/>
        <v>185.26957459467832</v>
      </c>
      <c r="H55">
        <f t="shared" si="11"/>
        <v>49.694444064180878</v>
      </c>
      <c r="I55">
        <f t="shared" si="12"/>
        <v>0.49422544637575377</v>
      </c>
      <c r="K55">
        <v>0.37</v>
      </c>
      <c r="L55">
        <f t="shared" si="13"/>
        <v>0.47999528901367911</v>
      </c>
      <c r="M55">
        <f t="shared" si="14"/>
        <v>1084.6063667540186</v>
      </c>
      <c r="N55">
        <f t="shared" si="15"/>
        <v>273.26623389033949</v>
      </c>
      <c r="O55">
        <f t="shared" si="16"/>
        <v>2.1146422018348625</v>
      </c>
      <c r="P55">
        <f t="shared" si="6"/>
        <v>753.73340477333409</v>
      </c>
      <c r="Q55">
        <f t="shared" si="17"/>
        <v>482.58181308482949</v>
      </c>
      <c r="R55">
        <f t="shared" si="18"/>
        <v>551.0271708829946</v>
      </c>
    </row>
    <row r="56" spans="2:18" x14ac:dyDescent="0.25">
      <c r="B56">
        <v>0.38</v>
      </c>
      <c r="C56">
        <f t="shared" si="7"/>
        <v>0.47999395211215556</v>
      </c>
      <c r="D56">
        <f t="shared" si="8"/>
        <v>542.30016249343396</v>
      </c>
      <c r="E56">
        <f t="shared" si="9"/>
        <v>135.84694004996399</v>
      </c>
      <c r="F56">
        <f t="shared" si="10"/>
        <v>0.27189942660550459</v>
      </c>
      <c r="G56">
        <f t="shared" si="5"/>
        <v>186.54121865677348</v>
      </c>
      <c r="H56">
        <f t="shared" si="11"/>
        <v>50.966178033415005</v>
      </c>
      <c r="I56">
        <f t="shared" si="12"/>
        <v>0.50694278606809495</v>
      </c>
      <c r="K56">
        <v>0.38</v>
      </c>
      <c r="L56">
        <f t="shared" si="13"/>
        <v>0.47999516168972445</v>
      </c>
      <c r="M56">
        <f t="shared" si="14"/>
        <v>1084.6057913468983</v>
      </c>
      <c r="N56">
        <f t="shared" si="15"/>
        <v>273.26609003855941</v>
      </c>
      <c r="O56">
        <f t="shared" si="16"/>
        <v>2.1146422018348625</v>
      </c>
      <c r="P56">
        <f t="shared" si="6"/>
        <v>766.09657460348785</v>
      </c>
      <c r="Q56">
        <f t="shared" si="17"/>
        <v>494.94512676676328</v>
      </c>
      <c r="R56">
        <f t="shared" si="18"/>
        <v>563.39048456492844</v>
      </c>
    </row>
    <row r="57" spans="2:18" x14ac:dyDescent="0.25">
      <c r="B57">
        <v>0.39</v>
      </c>
      <c r="C57">
        <f t="shared" si="7"/>
        <v>0.47999379295721228</v>
      </c>
      <c r="D57">
        <f t="shared" si="8"/>
        <v>542.29980286499733</v>
      </c>
      <c r="E57">
        <f t="shared" si="9"/>
        <v>135.84685014285483</v>
      </c>
      <c r="F57">
        <f t="shared" si="10"/>
        <v>0.27189942660550459</v>
      </c>
      <c r="G57">
        <f t="shared" si="5"/>
        <v>187.80779333328286</v>
      </c>
      <c r="H57">
        <f t="shared" si="11"/>
        <v>52.23284261703354</v>
      </c>
      <c r="I57">
        <f t="shared" si="12"/>
        <v>0.51960943190428033</v>
      </c>
      <c r="K57">
        <v>0.39</v>
      </c>
      <c r="L57">
        <f t="shared" si="13"/>
        <v>0.47999503436576985</v>
      </c>
      <c r="M57">
        <f t="shared" si="14"/>
        <v>1084.6052159399308</v>
      </c>
      <c r="N57">
        <f t="shared" si="15"/>
        <v>273.26594618681753</v>
      </c>
      <c r="O57">
        <f t="shared" si="16"/>
        <v>2.1146422018348625</v>
      </c>
      <c r="P57">
        <f t="shared" si="6"/>
        <v>778.41046179591399</v>
      </c>
      <c r="Q57">
        <f t="shared" si="17"/>
        <v>507.25915781093136</v>
      </c>
      <c r="R57">
        <f t="shared" si="18"/>
        <v>575.70451560909646</v>
      </c>
    </row>
    <row r="58" spans="2:18" x14ac:dyDescent="0.25">
      <c r="B58">
        <v>0.4</v>
      </c>
      <c r="C58">
        <f t="shared" si="7"/>
        <v>0.47999363380226906</v>
      </c>
      <c r="D58">
        <f t="shared" si="8"/>
        <v>542.29944323668019</v>
      </c>
      <c r="E58">
        <f t="shared" si="9"/>
        <v>135.84676023577555</v>
      </c>
      <c r="F58">
        <f t="shared" si="10"/>
        <v>0.27189942660550459</v>
      </c>
      <c r="G58">
        <f t="shared" si="5"/>
        <v>189.06917195880374</v>
      </c>
      <c r="H58">
        <f t="shared" si="11"/>
        <v>53.494311149633681</v>
      </c>
      <c r="I58">
        <f t="shared" si="12"/>
        <v>0.53222411723028162</v>
      </c>
      <c r="K58">
        <v>0.4</v>
      </c>
      <c r="L58">
        <f t="shared" si="13"/>
        <v>0.47999490704181524</v>
      </c>
      <c r="M58">
        <f t="shared" si="14"/>
        <v>1084.6046405331156</v>
      </c>
      <c r="N58">
        <f t="shared" si="15"/>
        <v>273.26580233511373</v>
      </c>
      <c r="O58">
        <f t="shared" si="16"/>
        <v>2.1146422018348625</v>
      </c>
      <c r="P58">
        <f t="shared" si="6"/>
        <v>790.67383495776971</v>
      </c>
      <c r="Q58">
        <f t="shared" si="17"/>
        <v>519.52267482449076</v>
      </c>
      <c r="R58">
        <f t="shared" si="18"/>
        <v>587.96803262265598</v>
      </c>
    </row>
    <row r="59" spans="2:18" x14ac:dyDescent="0.25">
      <c r="B59">
        <v>0.41</v>
      </c>
      <c r="C59">
        <f t="shared" si="7"/>
        <v>0.47999347464732578</v>
      </c>
      <c r="D59">
        <f t="shared" si="8"/>
        <v>542.29908360848196</v>
      </c>
      <c r="E59">
        <f t="shared" si="9"/>
        <v>135.84667032872599</v>
      </c>
      <c r="F59">
        <f t="shared" si="10"/>
        <v>0.27189942660550459</v>
      </c>
      <c r="G59">
        <f t="shared" si="5"/>
        <v>190.32522838753385</v>
      </c>
      <c r="H59">
        <f t="shared" si="11"/>
        <v>54.750457485413364</v>
      </c>
      <c r="I59">
        <f t="shared" si="12"/>
        <v>0.54478558058807858</v>
      </c>
      <c r="K59">
        <v>0.41</v>
      </c>
      <c r="L59">
        <f t="shared" si="13"/>
        <v>0.47999477971786059</v>
      </c>
      <c r="M59">
        <f t="shared" si="14"/>
        <v>1084.6040651264532</v>
      </c>
      <c r="N59">
        <f t="shared" si="15"/>
        <v>273.26565848344814</v>
      </c>
      <c r="O59">
        <f t="shared" si="16"/>
        <v>2.1146422018348625</v>
      </c>
      <c r="P59">
        <f t="shared" si="6"/>
        <v>802.88546774757333</v>
      </c>
      <c r="Q59">
        <f t="shared" si="17"/>
        <v>531.73445146595998</v>
      </c>
      <c r="R59">
        <f t="shared" si="18"/>
        <v>600.1798092641252</v>
      </c>
    </row>
    <row r="60" spans="2:18" x14ac:dyDescent="0.25">
      <c r="B60">
        <v>0.42</v>
      </c>
      <c r="C60">
        <f t="shared" si="7"/>
        <v>0.4799933154923825</v>
      </c>
      <c r="D60">
        <f t="shared" si="8"/>
        <v>542.298723980403</v>
      </c>
      <c r="E60">
        <f t="shared" si="9"/>
        <v>135.84658042170625</v>
      </c>
      <c r="F60">
        <f t="shared" si="10"/>
        <v>0.27189942660550459</v>
      </c>
      <c r="G60">
        <f t="shared" si="5"/>
        <v>191.57583700588657</v>
      </c>
      <c r="H60">
        <f t="shared" si="11"/>
        <v>56.00115601078582</v>
      </c>
      <c r="I60">
        <f t="shared" si="12"/>
        <v>0.55729256584180309</v>
      </c>
      <c r="K60">
        <v>0.42</v>
      </c>
      <c r="L60">
        <f t="shared" si="13"/>
        <v>0.47999465239390599</v>
      </c>
      <c r="M60">
        <f t="shared" si="14"/>
        <v>1084.6034897199436</v>
      </c>
      <c r="N60">
        <f t="shared" si="15"/>
        <v>273.26551463182074</v>
      </c>
      <c r="O60">
        <f t="shared" si="16"/>
        <v>2.1146422018348625</v>
      </c>
      <c r="P60">
        <f t="shared" si="6"/>
        <v>815.04413899783685</v>
      </c>
      <c r="Q60">
        <f t="shared" si="17"/>
        <v>543.89326656785101</v>
      </c>
      <c r="R60">
        <f t="shared" si="18"/>
        <v>612.33862436601612</v>
      </c>
    </row>
    <row r="61" spans="2:18" x14ac:dyDescent="0.25">
      <c r="B61">
        <v>0.43</v>
      </c>
      <c r="C61">
        <f t="shared" si="7"/>
        <v>0.47999315633743922</v>
      </c>
      <c r="D61">
        <f t="shared" si="8"/>
        <v>542.2983643524434</v>
      </c>
      <c r="E61">
        <f t="shared" si="9"/>
        <v>135.84649051471635</v>
      </c>
      <c r="F61">
        <f t="shared" si="10"/>
        <v>0.27189942660550459</v>
      </c>
      <c r="G61">
        <f t="shared" si="5"/>
        <v>192.82087274505159</v>
      </c>
      <c r="H61">
        <f t="shared" si="11"/>
        <v>57.246281656940745</v>
      </c>
      <c r="I61">
        <f t="shared" si="12"/>
        <v>0.56974382230335252</v>
      </c>
      <c r="K61">
        <v>0.43</v>
      </c>
      <c r="L61">
        <f t="shared" si="13"/>
        <v>0.47999452506995138</v>
      </c>
      <c r="M61">
        <f t="shared" si="14"/>
        <v>1084.6029143135863</v>
      </c>
      <c r="N61">
        <f t="shared" si="15"/>
        <v>273.26537078023142</v>
      </c>
      <c r="O61">
        <f t="shared" si="16"/>
        <v>2.1146422018348625</v>
      </c>
      <c r="P61">
        <f t="shared" si="6"/>
        <v>827.14863283718273</v>
      </c>
      <c r="Q61">
        <f t="shared" si="17"/>
        <v>555.99790425878621</v>
      </c>
      <c r="R61">
        <f t="shared" si="18"/>
        <v>624.44326205695143</v>
      </c>
    </row>
    <row r="62" spans="2:18" x14ac:dyDescent="0.25">
      <c r="B62">
        <v>0.44</v>
      </c>
      <c r="C62">
        <f t="shared" si="7"/>
        <v>0.47999299718249594</v>
      </c>
      <c r="D62">
        <f t="shared" si="8"/>
        <v>542.29800472460295</v>
      </c>
      <c r="E62">
        <f t="shared" si="9"/>
        <v>135.84640060775624</v>
      </c>
      <c r="F62">
        <f t="shared" si="10"/>
        <v>0.27189942660550459</v>
      </c>
      <c r="G62">
        <f t="shared" si="5"/>
        <v>194.06021109350186</v>
      </c>
      <c r="H62">
        <f t="shared" si="11"/>
        <v>58.48570991235114</v>
      </c>
      <c r="I62">
        <f t="shared" si="12"/>
        <v>0.58213810485745643</v>
      </c>
      <c r="K62">
        <v>0.44</v>
      </c>
      <c r="L62">
        <f t="shared" si="13"/>
        <v>0.47999439774599673</v>
      </c>
      <c r="M62">
        <f t="shared" si="14"/>
        <v>1084.6023389073816</v>
      </c>
      <c r="N62">
        <f t="shared" si="15"/>
        <v>273.26522692868025</v>
      </c>
      <c r="O62">
        <f t="shared" si="16"/>
        <v>2.1146422018348625</v>
      </c>
      <c r="P62">
        <f t="shared" si="6"/>
        <v>839.19773881192884</v>
      </c>
      <c r="Q62">
        <f t="shared" si="17"/>
        <v>568.04715408508343</v>
      </c>
      <c r="R62">
        <f t="shared" si="18"/>
        <v>636.49251188324865</v>
      </c>
    </row>
    <row r="63" spans="2:18" x14ac:dyDescent="0.25">
      <c r="B63">
        <v>0.45</v>
      </c>
      <c r="C63">
        <f t="shared" si="7"/>
        <v>0.47999283802755266</v>
      </c>
      <c r="D63">
        <f t="shared" si="8"/>
        <v>542.29764509688187</v>
      </c>
      <c r="E63">
        <f t="shared" si="9"/>
        <v>135.84631070082597</v>
      </c>
      <c r="F63">
        <f t="shared" si="10"/>
        <v>0.27189942660550459</v>
      </c>
      <c r="G63">
        <f t="shared" si="5"/>
        <v>195.29372810944477</v>
      </c>
      <c r="H63">
        <f t="shared" si="11"/>
        <v>59.719316835224319</v>
      </c>
      <c r="I63">
        <f t="shared" si="12"/>
        <v>0.59447417408618819</v>
      </c>
      <c r="K63">
        <v>0.45</v>
      </c>
      <c r="L63">
        <f t="shared" si="13"/>
        <v>0.47999427042204212</v>
      </c>
      <c r="M63">
        <f t="shared" si="14"/>
        <v>1084.6017635013297</v>
      </c>
      <c r="N63">
        <f t="shared" si="15"/>
        <v>273.26508307716728</v>
      </c>
      <c r="O63">
        <f t="shared" si="16"/>
        <v>2.1146422018348625</v>
      </c>
      <c r="P63">
        <f t="shared" si="6"/>
        <v>851.19025200713372</v>
      </c>
      <c r="Q63">
        <f t="shared" si="17"/>
        <v>580.03981113180134</v>
      </c>
      <c r="R63">
        <f t="shared" si="18"/>
        <v>648.48516892996645</v>
      </c>
    </row>
    <row r="64" spans="2:18" x14ac:dyDescent="0.25">
      <c r="B64">
        <v>0.46</v>
      </c>
      <c r="C64">
        <f t="shared" si="7"/>
        <v>0.47999267887260938</v>
      </c>
      <c r="D64">
        <f t="shared" si="8"/>
        <v>542.29728546927993</v>
      </c>
      <c r="E64">
        <f t="shared" si="9"/>
        <v>135.84622079392548</v>
      </c>
      <c r="F64">
        <f t="shared" si="10"/>
        <v>0.27189942660550459</v>
      </c>
      <c r="G64">
        <f t="shared" si="5"/>
        <v>196.52130043321594</v>
      </c>
      <c r="H64">
        <f t="shared" si="11"/>
        <v>60.94697906589596</v>
      </c>
      <c r="I64">
        <f t="shared" si="12"/>
        <v>0.60675079639290463</v>
      </c>
      <c r="K64">
        <v>0.46</v>
      </c>
      <c r="L64">
        <f t="shared" si="13"/>
        <v>0.47999414309808752</v>
      </c>
      <c r="M64">
        <f t="shared" si="14"/>
        <v>1084.6011880954306</v>
      </c>
      <c r="N64">
        <f t="shared" si="15"/>
        <v>273.2649392256925</v>
      </c>
      <c r="O64">
        <f t="shared" si="16"/>
        <v>2.1146422018348625</v>
      </c>
      <c r="P64">
        <f t="shared" si="6"/>
        <v>863.12497316708664</v>
      </c>
      <c r="Q64">
        <f t="shared" si="17"/>
        <v>591.97467614322898</v>
      </c>
      <c r="R64">
        <f t="shared" si="18"/>
        <v>660.42003394139419</v>
      </c>
    </row>
    <row r="65" spans="2:18" x14ac:dyDescent="0.25">
      <c r="B65">
        <v>0.47</v>
      </c>
      <c r="C65">
        <f t="shared" si="7"/>
        <v>0.4799925197176661</v>
      </c>
      <c r="D65">
        <f t="shared" si="8"/>
        <v>542.29692584179736</v>
      </c>
      <c r="E65">
        <f t="shared" si="9"/>
        <v>135.84613088705484</v>
      </c>
      <c r="F65">
        <f t="shared" si="10"/>
        <v>0.27189942660550459</v>
      </c>
      <c r="G65">
        <f t="shared" si="5"/>
        <v>197.74280529961541</v>
      </c>
      <c r="H65">
        <f t="shared" si="11"/>
        <v>62.168573839166086</v>
      </c>
      <c r="I65">
        <f t="shared" si="12"/>
        <v>0.61896674412560571</v>
      </c>
      <c r="K65">
        <v>0.47</v>
      </c>
      <c r="L65">
        <f t="shared" si="13"/>
        <v>0.47999401577413287</v>
      </c>
      <c r="M65">
        <f t="shared" si="14"/>
        <v>1084.6006126896841</v>
      </c>
      <c r="N65">
        <f t="shared" si="15"/>
        <v>273.26479537425587</v>
      </c>
      <c r="O65">
        <f t="shared" si="16"/>
        <v>2.1146422018348625</v>
      </c>
      <c r="P65">
        <f t="shared" si="6"/>
        <v>875.00070881523175</v>
      </c>
      <c r="Q65">
        <f t="shared" si="17"/>
        <v>603.85055564281072</v>
      </c>
      <c r="R65">
        <f t="shared" si="18"/>
        <v>672.29591344097594</v>
      </c>
    </row>
    <row r="66" spans="2:18" x14ac:dyDescent="0.25">
      <c r="B66">
        <v>0.48</v>
      </c>
      <c r="C66">
        <f t="shared" si="7"/>
        <v>0.47999236056272282</v>
      </c>
      <c r="D66">
        <f t="shared" si="8"/>
        <v>542.29656621443382</v>
      </c>
      <c r="E66">
        <f t="shared" si="9"/>
        <v>135.84604098021396</v>
      </c>
      <c r="F66">
        <f t="shared" si="10"/>
        <v>0.27189942660550459</v>
      </c>
      <c r="G66">
        <f t="shared" si="5"/>
        <v>198.95812055018379</v>
      </c>
      <c r="H66">
        <f t="shared" si="11"/>
        <v>63.383978996575337</v>
      </c>
      <c r="I66">
        <f t="shared" si="12"/>
        <v>0.63112079569969837</v>
      </c>
      <c r="K66">
        <v>0.48</v>
      </c>
      <c r="L66">
        <f t="shared" si="13"/>
        <v>0.47999388845017826</v>
      </c>
      <c r="M66">
        <f t="shared" si="14"/>
        <v>1084.6000372840899</v>
      </c>
      <c r="N66">
        <f t="shared" si="15"/>
        <v>273.26465152285732</v>
      </c>
      <c r="O66">
        <f t="shared" si="16"/>
        <v>2.1146422018348625</v>
      </c>
      <c r="P66">
        <f t="shared" si="6"/>
        <v>886.81627137351586</v>
      </c>
      <c r="Q66">
        <f t="shared" si="17"/>
        <v>615.66626205249338</v>
      </c>
      <c r="R66">
        <f t="shared" si="18"/>
        <v>684.1116198506586</v>
      </c>
    </row>
    <row r="67" spans="2:18" x14ac:dyDescent="0.25">
      <c r="B67">
        <v>0.49</v>
      </c>
      <c r="C67">
        <f t="shared" si="7"/>
        <v>0.4799922014077796</v>
      </c>
      <c r="D67">
        <f t="shared" si="8"/>
        <v>542.29620658718977</v>
      </c>
      <c r="E67">
        <f t="shared" si="9"/>
        <v>135.84595107340294</v>
      </c>
      <c r="F67">
        <f t="shared" si="10"/>
        <v>0.27189942660550459</v>
      </c>
      <c r="G67">
        <f t="shared" si="5"/>
        <v>200.16712464541826</v>
      </c>
      <c r="H67">
        <f t="shared" si="11"/>
        <v>64.593072998620812</v>
      </c>
      <c r="I67">
        <f t="shared" si="12"/>
        <v>0.64321173572015311</v>
      </c>
      <c r="K67">
        <v>0.49</v>
      </c>
      <c r="L67">
        <f t="shared" si="13"/>
        <v>0.47999376112622366</v>
      </c>
      <c r="M67">
        <f t="shared" si="14"/>
        <v>1084.599461878649</v>
      </c>
      <c r="N67">
        <f t="shared" si="15"/>
        <v>273.26450767149709</v>
      </c>
      <c r="O67">
        <f t="shared" si="16"/>
        <v>2.1146422018348625</v>
      </c>
      <c r="P67">
        <f t="shared" si="6"/>
        <v>898.57047928114446</v>
      </c>
      <c r="Q67">
        <f t="shared" si="17"/>
        <v>627.42061381148221</v>
      </c>
      <c r="R67">
        <f t="shared" si="18"/>
        <v>695.86597160964743</v>
      </c>
    </row>
    <row r="68" spans="2:18" x14ac:dyDescent="0.25">
      <c r="B68">
        <v>0.5</v>
      </c>
      <c r="C68">
        <f t="shared" si="7"/>
        <v>0.47999204225283632</v>
      </c>
      <c r="D68">
        <f t="shared" si="8"/>
        <v>542.29584696006486</v>
      </c>
      <c r="E68">
        <f t="shared" si="9"/>
        <v>135.84586116662172</v>
      </c>
      <c r="F68">
        <f t="shared" si="10"/>
        <v>0.27189942660550459</v>
      </c>
      <c r="G68">
        <f t="shared" si="5"/>
        <v>201.36969667692611</v>
      </c>
      <c r="H68">
        <f t="shared" si="11"/>
        <v>65.795734936909895</v>
      </c>
      <c r="I68">
        <f t="shared" si="12"/>
        <v>0.65523835510304407</v>
      </c>
      <c r="K68">
        <v>0.5</v>
      </c>
      <c r="L68">
        <f t="shared" si="13"/>
        <v>0.47999363380226906</v>
      </c>
      <c r="M68">
        <f t="shared" si="14"/>
        <v>1084.5988864733604</v>
      </c>
      <c r="N68">
        <f t="shared" si="15"/>
        <v>273.26436382017494</v>
      </c>
      <c r="O68">
        <f t="shared" si="16"/>
        <v>2.1146422018348625</v>
      </c>
      <c r="P68">
        <f t="shared" si="6"/>
        <v>910.26215711273687</v>
      </c>
      <c r="Q68">
        <f t="shared" si="17"/>
        <v>639.11243549439678</v>
      </c>
      <c r="R68">
        <f t="shared" si="18"/>
        <v>707.55779329256188</v>
      </c>
    </row>
    <row r="69" spans="2:18" x14ac:dyDescent="0.25">
      <c r="B69">
        <v>0.51</v>
      </c>
      <c r="C69">
        <f t="shared" si="7"/>
        <v>0.47999188309789304</v>
      </c>
      <c r="D69">
        <f t="shared" si="8"/>
        <v>542.29548733305921</v>
      </c>
      <c r="E69">
        <f t="shared" si="9"/>
        <v>135.8457712598703</v>
      </c>
      <c r="F69">
        <f t="shared" si="10"/>
        <v>0.27189942660550459</v>
      </c>
      <c r="G69">
        <f t="shared" si="5"/>
        <v>202.56571637951578</v>
      </c>
      <c r="H69">
        <f t="shared" si="11"/>
        <v>66.99184454625096</v>
      </c>
      <c r="I69">
        <f t="shared" si="12"/>
        <v>0.66719945119645463</v>
      </c>
      <c r="K69">
        <v>0.51</v>
      </c>
      <c r="L69">
        <f t="shared" si="13"/>
        <v>0.4799935064783144</v>
      </c>
      <c r="M69">
        <f t="shared" si="14"/>
        <v>1084.5983110682239</v>
      </c>
      <c r="N69">
        <f t="shared" si="15"/>
        <v>273.26421996889081</v>
      </c>
      <c r="O69">
        <f t="shared" si="16"/>
        <v>2.1146422018348625</v>
      </c>
      <c r="P69">
        <f t="shared" si="6"/>
        <v>921.89013569586768</v>
      </c>
      <c r="Q69">
        <f t="shared" si="17"/>
        <v>650.74055792881165</v>
      </c>
      <c r="R69">
        <f t="shared" si="18"/>
        <v>719.18591572697687</v>
      </c>
    </row>
    <row r="70" spans="2:18" x14ac:dyDescent="0.25">
      <c r="B70">
        <v>0.52</v>
      </c>
      <c r="C70">
        <f t="shared" si="7"/>
        <v>0.47999172394294976</v>
      </c>
      <c r="D70">
        <f t="shared" si="8"/>
        <v>542.29512770617282</v>
      </c>
      <c r="E70">
        <f t="shared" si="9"/>
        <v>135.84568135314871</v>
      </c>
      <c r="F70">
        <f t="shared" si="10"/>
        <v>0.27189942660550459</v>
      </c>
      <c r="G70">
        <f t="shared" si="5"/>
        <v>203.75506414322302</v>
      </c>
      <c r="H70">
        <f t="shared" si="11"/>
        <v>68.181282216679833</v>
      </c>
      <c r="I70">
        <f t="shared" si="12"/>
        <v>0.67909382790074335</v>
      </c>
      <c r="K70">
        <v>0.52</v>
      </c>
      <c r="L70">
        <f t="shared" si="13"/>
        <v>0.4799933791543598</v>
      </c>
      <c r="M70">
        <f t="shared" si="14"/>
        <v>1084.5977356632404</v>
      </c>
      <c r="N70">
        <f t="shared" si="15"/>
        <v>273.26407611764495</v>
      </c>
      <c r="O70">
        <f t="shared" si="16"/>
        <v>2.1146422018348625</v>
      </c>
      <c r="P70">
        <f t="shared" si="6"/>
        <v>933.45325222798397</v>
      </c>
      <c r="Q70">
        <f t="shared" si="17"/>
        <v>662.3038183121738</v>
      </c>
      <c r="R70">
        <f t="shared" si="18"/>
        <v>730.74917611033902</v>
      </c>
    </row>
    <row r="71" spans="2:18" x14ac:dyDescent="0.25">
      <c r="B71">
        <v>0.53</v>
      </c>
      <c r="C71">
        <f t="shared" si="7"/>
        <v>0.47999156478800648</v>
      </c>
      <c r="D71">
        <f t="shared" si="8"/>
        <v>542.29476807940557</v>
      </c>
      <c r="E71">
        <f t="shared" si="9"/>
        <v>135.84559144645689</v>
      </c>
      <c r="F71">
        <f t="shared" si="10"/>
        <v>0.27189942660550459</v>
      </c>
      <c r="G71">
        <f t="shared" si="5"/>
        <v>204.93762102527205</v>
      </c>
      <c r="H71">
        <f t="shared" si="11"/>
        <v>69.363929005420644</v>
      </c>
      <c r="I71">
        <f t="shared" si="12"/>
        <v>0.69092029578815162</v>
      </c>
      <c r="K71">
        <v>0.53</v>
      </c>
      <c r="L71">
        <f t="shared" si="13"/>
        <v>0.4799932518304052</v>
      </c>
      <c r="M71">
        <f t="shared" si="14"/>
        <v>1084.59716025841</v>
      </c>
      <c r="N71">
        <f t="shared" si="15"/>
        <v>273.26393226643734</v>
      </c>
      <c r="O71">
        <f t="shared" si="16"/>
        <v>2.1146422018348625</v>
      </c>
      <c r="P71">
        <f t="shared" si="6"/>
        <v>944.95035039268305</v>
      </c>
      <c r="Q71">
        <f t="shared" si="17"/>
        <v>673.80106032808055</v>
      </c>
      <c r="R71">
        <f t="shared" si="18"/>
        <v>742.24641812624577</v>
      </c>
    </row>
    <row r="72" spans="2:18" x14ac:dyDescent="0.25">
      <c r="B72">
        <v>0.54</v>
      </c>
      <c r="C72">
        <f t="shared" si="7"/>
        <v>0.4799914056330632</v>
      </c>
      <c r="D72">
        <f t="shared" si="8"/>
        <v>542.29440845275758</v>
      </c>
      <c r="E72">
        <f t="shared" si="9"/>
        <v>135.8455015397949</v>
      </c>
      <c r="F72">
        <f t="shared" si="10"/>
        <v>0.27189942660550459</v>
      </c>
      <c r="G72">
        <f t="shared" si="5"/>
        <v>206.11326876196949</v>
      </c>
      <c r="H72">
        <f t="shared" si="11"/>
        <v>70.539666648780113</v>
      </c>
      <c r="I72">
        <f t="shared" si="12"/>
        <v>0.70267767222174615</v>
      </c>
      <c r="K72">
        <v>0.54</v>
      </c>
      <c r="L72">
        <f t="shared" si="13"/>
        <v>0.47999312450645054</v>
      </c>
      <c r="M72">
        <f t="shared" si="14"/>
        <v>1084.5965848537314</v>
      </c>
      <c r="N72">
        <f t="shared" si="15"/>
        <v>273.2637884152677</v>
      </c>
      <c r="O72">
        <f t="shared" si="16"/>
        <v>2.1146422018348625</v>
      </c>
      <c r="P72">
        <f t="shared" si="6"/>
        <v>956.38028047534453</v>
      </c>
      <c r="Q72">
        <f t="shared" si="17"/>
        <v>685.23113426191173</v>
      </c>
      <c r="R72">
        <f t="shared" si="18"/>
        <v>753.67649206007695</v>
      </c>
    </row>
    <row r="73" spans="2:18" x14ac:dyDescent="0.25">
      <c r="B73">
        <v>0.55000000000000004</v>
      </c>
      <c r="C73">
        <f t="shared" si="7"/>
        <v>0.47999124647811992</v>
      </c>
      <c r="D73">
        <f t="shared" si="8"/>
        <v>542.29404882622896</v>
      </c>
      <c r="E73">
        <f t="shared" si="9"/>
        <v>135.84541163316274</v>
      </c>
      <c r="F73">
        <f t="shared" si="10"/>
        <v>0.27189942660550459</v>
      </c>
      <c r="G73">
        <f t="shared" si="5"/>
        <v>207.28188978053083</v>
      </c>
      <c r="H73">
        <f t="shared" si="11"/>
        <v>71.708377573973607</v>
      </c>
      <c r="I73">
        <f t="shared" si="12"/>
        <v>0.7143647814736811</v>
      </c>
      <c r="K73">
        <v>0.55000000000000004</v>
      </c>
      <c r="L73">
        <f t="shared" si="13"/>
        <v>0.47999299718249594</v>
      </c>
      <c r="M73">
        <f t="shared" si="14"/>
        <v>1084.5960094492059</v>
      </c>
      <c r="N73">
        <f t="shared" si="15"/>
        <v>273.26364456413631</v>
      </c>
      <c r="O73">
        <f t="shared" si="16"/>
        <v>2.1146422018348625</v>
      </c>
      <c r="P73">
        <f t="shared" si="6"/>
        <v>967.74189947810009</v>
      </c>
      <c r="Q73">
        <f t="shared" si="17"/>
        <v>696.59289711579856</v>
      </c>
      <c r="R73">
        <f t="shared" si="18"/>
        <v>765.03825491396378</v>
      </c>
    </row>
    <row r="74" spans="2:18" x14ac:dyDescent="0.25">
      <c r="B74">
        <v>0.56000000000000005</v>
      </c>
      <c r="C74">
        <f t="shared" si="7"/>
        <v>0.47999108732317664</v>
      </c>
      <c r="D74">
        <f t="shared" si="8"/>
        <v>542.29368919981937</v>
      </c>
      <c r="E74">
        <f t="shared" si="9"/>
        <v>135.84532172656034</v>
      </c>
      <c r="F74">
        <f t="shared" si="10"/>
        <v>0.27189942660550459</v>
      </c>
      <c r="G74">
        <f t="shared" si="5"/>
        <v>208.44336721083741</v>
      </c>
      <c r="H74">
        <f t="shared" si="11"/>
        <v>72.869944910882566</v>
      </c>
      <c r="I74">
        <f t="shared" si="12"/>
        <v>0.72598045484277074</v>
      </c>
      <c r="K74">
        <v>0.56000000000000005</v>
      </c>
      <c r="L74">
        <f t="shared" si="13"/>
        <v>0.47999286985854134</v>
      </c>
      <c r="M74">
        <f t="shared" si="14"/>
        <v>1084.5954340448332</v>
      </c>
      <c r="N74">
        <f t="shared" si="15"/>
        <v>273.26350071304313</v>
      </c>
      <c r="O74">
        <f t="shared" si="16"/>
        <v>2.1146422018348625</v>
      </c>
      <c r="P74">
        <f t="shared" si="6"/>
        <v>979.03407123413217</v>
      </c>
      <c r="Q74">
        <f t="shared" si="17"/>
        <v>707.88521272292382</v>
      </c>
      <c r="R74">
        <f t="shared" si="18"/>
        <v>776.33057052108893</v>
      </c>
    </row>
    <row r="75" spans="2:18" x14ac:dyDescent="0.25">
      <c r="B75">
        <v>0.56999999999999995</v>
      </c>
      <c r="C75">
        <f t="shared" si="7"/>
        <v>0.47999092816823336</v>
      </c>
      <c r="D75">
        <f t="shared" si="8"/>
        <v>542.29332957352915</v>
      </c>
      <c r="E75">
        <f t="shared" si="9"/>
        <v>135.84523181998779</v>
      </c>
      <c r="F75">
        <f t="shared" si="10"/>
        <v>0.27189942660550459</v>
      </c>
      <c r="G75">
        <f t="shared" si="5"/>
        <v>209.59758489712357</v>
      </c>
      <c r="H75">
        <f t="shared" si="11"/>
        <v>74.024252503741266</v>
      </c>
      <c r="I75">
        <f t="shared" si="12"/>
        <v>0.73752353077135768</v>
      </c>
      <c r="K75">
        <v>0.56999999999999995</v>
      </c>
      <c r="L75">
        <f t="shared" si="13"/>
        <v>0.47999274253458668</v>
      </c>
      <c r="M75">
        <f t="shared" si="14"/>
        <v>1084.5948586406125</v>
      </c>
      <c r="N75">
        <f t="shared" si="15"/>
        <v>273.26335686198797</v>
      </c>
      <c r="O75">
        <f t="shared" si="16"/>
        <v>2.1146422018348625</v>
      </c>
      <c r="P75">
        <f t="shared" si="6"/>
        <v>990.25566652129044</v>
      </c>
      <c r="Q75">
        <f t="shared" si="17"/>
        <v>719.1069518611373</v>
      </c>
      <c r="R75">
        <f t="shared" si="18"/>
        <v>787.55230965930241</v>
      </c>
    </row>
    <row r="76" spans="2:18" x14ac:dyDescent="0.25">
      <c r="B76">
        <v>0.57999999999999996</v>
      </c>
      <c r="C76">
        <f t="shared" si="7"/>
        <v>0.47999076901329013</v>
      </c>
      <c r="D76">
        <f t="shared" si="8"/>
        <v>542.29296994735842</v>
      </c>
      <c r="E76">
        <f t="shared" si="9"/>
        <v>135.8451419134451</v>
      </c>
      <c r="F76">
        <f t="shared" si="10"/>
        <v>0.27189942660550459</v>
      </c>
      <c r="G76">
        <f t="shared" si="5"/>
        <v>210.74442740959196</v>
      </c>
      <c r="H76">
        <f t="shared" si="11"/>
        <v>75.17118492275236</v>
      </c>
      <c r="I76">
        <f t="shared" si="12"/>
        <v>0.74899285496146861</v>
      </c>
      <c r="K76">
        <v>0.57999999999999996</v>
      </c>
      <c r="L76">
        <f t="shared" si="13"/>
        <v>0.47999261521063208</v>
      </c>
      <c r="M76">
        <f t="shared" si="14"/>
        <v>1084.5942832365452</v>
      </c>
      <c r="N76">
        <f t="shared" si="15"/>
        <v>273.26321301097113</v>
      </c>
      <c r="O76">
        <f t="shared" si="16"/>
        <v>2.1146422018348625</v>
      </c>
      <c r="P76">
        <f t="shared" si="6"/>
        <v>1001.405563175013</v>
      </c>
      <c r="Q76">
        <f t="shared" si="17"/>
        <v>730.25699236587661</v>
      </c>
      <c r="R76">
        <f t="shared" si="18"/>
        <v>798.70235016404172</v>
      </c>
    </row>
    <row r="77" spans="2:18" x14ac:dyDescent="0.25">
      <c r="B77">
        <v>0.59</v>
      </c>
      <c r="C77">
        <f t="shared" si="7"/>
        <v>0.47999060985834685</v>
      </c>
      <c r="D77">
        <f t="shared" si="8"/>
        <v>542.2926103213066</v>
      </c>
      <c r="E77">
        <f t="shared" si="9"/>
        <v>135.84505200693215</v>
      </c>
      <c r="F77">
        <f t="shared" si="10"/>
        <v>0.27189942660550459</v>
      </c>
      <c r="G77">
        <f t="shared" si="5"/>
        <v>211.88378005595632</v>
      </c>
      <c r="H77">
        <f t="shared" si="11"/>
        <v>76.310627475629687</v>
      </c>
      <c r="I77">
        <f t="shared" si="12"/>
        <v>0.76038728049024196</v>
      </c>
      <c r="K77">
        <v>0.59</v>
      </c>
      <c r="L77">
        <f t="shared" si="13"/>
        <v>0.47999248788667748</v>
      </c>
      <c r="M77">
        <f t="shared" si="14"/>
        <v>1084.5937078326303</v>
      </c>
      <c r="N77">
        <f t="shared" si="15"/>
        <v>273.26306915999243</v>
      </c>
      <c r="O77">
        <f t="shared" si="16"/>
        <v>2.1146422018348625</v>
      </c>
      <c r="P77">
        <f t="shared" si="6"/>
        <v>1012.4826462005401</v>
      </c>
      <c r="Q77">
        <f t="shared" si="17"/>
        <v>741.33421924238257</v>
      </c>
      <c r="R77">
        <f t="shared" si="18"/>
        <v>809.77957704054779</v>
      </c>
    </row>
    <row r="78" spans="2:18" x14ac:dyDescent="0.25">
      <c r="B78">
        <v>0.6</v>
      </c>
      <c r="C78">
        <f t="shared" si="7"/>
        <v>0.47999045070340357</v>
      </c>
      <c r="D78">
        <f t="shared" si="8"/>
        <v>542.29225069537415</v>
      </c>
      <c r="E78">
        <f t="shared" si="9"/>
        <v>135.84496210044904</v>
      </c>
      <c r="F78">
        <f t="shared" si="10"/>
        <v>0.27189942660550459</v>
      </c>
      <c r="G78">
        <f t="shared" si="5"/>
        <v>213.01552889291105</v>
      </c>
      <c r="H78">
        <f t="shared" si="11"/>
        <v>77.442466219067512</v>
      </c>
      <c r="I78">
        <f t="shared" si="12"/>
        <v>0.77170566792462014</v>
      </c>
      <c r="K78">
        <v>0.6</v>
      </c>
      <c r="L78">
        <f t="shared" si="13"/>
        <v>0.47999236056272282</v>
      </c>
      <c r="M78">
        <f t="shared" si="14"/>
        <v>1084.5931324288676</v>
      </c>
      <c r="N78">
        <f t="shared" si="15"/>
        <v>273.26292530905175</v>
      </c>
      <c r="O78">
        <f t="shared" si="16"/>
        <v>2.1146422018348625</v>
      </c>
      <c r="P78">
        <f t="shared" si="6"/>
        <v>1023.4858078844157</v>
      </c>
      <c r="Q78">
        <f t="shared" si="17"/>
        <v>752.33752477719884</v>
      </c>
      <c r="R78">
        <f t="shared" si="18"/>
        <v>820.78288257536406</v>
      </c>
    </row>
    <row r="79" spans="2:18" x14ac:dyDescent="0.25">
      <c r="B79">
        <v>0.61</v>
      </c>
      <c r="C79">
        <f t="shared" si="7"/>
        <v>0.47999029154846029</v>
      </c>
      <c r="D79">
        <f t="shared" si="8"/>
        <v>542.29189106956096</v>
      </c>
      <c r="E79">
        <f t="shared" si="9"/>
        <v>135.84487219399574</v>
      </c>
      <c r="F79">
        <f t="shared" si="10"/>
        <v>0.27189942660550459</v>
      </c>
      <c r="G79">
        <f t="shared" si="5"/>
        <v>214.13956073752493</v>
      </c>
      <c r="H79">
        <f t="shared" si="11"/>
        <v>78.566587970134691</v>
      </c>
      <c r="I79">
        <f t="shared" si="12"/>
        <v>0.78294688543529189</v>
      </c>
      <c r="K79">
        <v>0.61</v>
      </c>
      <c r="L79">
        <f t="shared" si="13"/>
        <v>0.47999223323876822</v>
      </c>
      <c r="M79">
        <f t="shared" si="14"/>
        <v>1084.5925570252582</v>
      </c>
      <c r="N79">
        <f t="shared" si="15"/>
        <v>273.26278145814939</v>
      </c>
      <c r="O79">
        <f t="shared" si="16"/>
        <v>2.1146422018348625</v>
      </c>
      <c r="P79">
        <f t="shared" si="6"/>
        <v>1034.4139479052558</v>
      </c>
      <c r="Q79">
        <f t="shared" si="17"/>
        <v>763.26580864894117</v>
      </c>
      <c r="R79">
        <f t="shared" si="18"/>
        <v>831.71116644710628</v>
      </c>
    </row>
    <row r="80" spans="2:18" x14ac:dyDescent="0.25">
      <c r="B80">
        <v>0.62</v>
      </c>
      <c r="C80">
        <f t="shared" si="7"/>
        <v>0.47999013239351701</v>
      </c>
      <c r="D80">
        <f t="shared" si="8"/>
        <v>542.29153144386692</v>
      </c>
      <c r="E80">
        <f t="shared" si="9"/>
        <v>135.84478228757223</v>
      </c>
      <c r="F80">
        <f t="shared" si="10"/>
        <v>0.27189942660550459</v>
      </c>
      <c r="G80">
        <f t="shared" si="5"/>
        <v>215.25576317855959</v>
      </c>
      <c r="H80">
        <f t="shared" si="11"/>
        <v>79.682880317592861</v>
      </c>
      <c r="I80">
        <f t="shared" si="12"/>
        <v>0.79410980890987359</v>
      </c>
      <c r="K80">
        <v>0.62</v>
      </c>
      <c r="L80">
        <f t="shared" si="13"/>
        <v>0.47999210591481362</v>
      </c>
      <c r="M80">
        <f t="shared" si="14"/>
        <v>1084.5919816218009</v>
      </c>
      <c r="N80">
        <f t="shared" si="15"/>
        <v>273.26263760728506</v>
      </c>
      <c r="O80">
        <f t="shared" si="16"/>
        <v>2.1146422018348625</v>
      </c>
      <c r="P80">
        <f t="shared" si="6"/>
        <v>1045.2659734437796</v>
      </c>
      <c r="Q80">
        <f t="shared" si="17"/>
        <v>774.1179780383294</v>
      </c>
      <c r="R80">
        <f t="shared" si="18"/>
        <v>842.56333583649462</v>
      </c>
    </row>
    <row r="81" spans="2:18" x14ac:dyDescent="0.25">
      <c r="B81">
        <v>0.63</v>
      </c>
      <c r="C81">
        <f t="shared" si="7"/>
        <v>0.47998997323857373</v>
      </c>
      <c r="D81">
        <f t="shared" si="8"/>
        <v>542.29117181829213</v>
      </c>
      <c r="E81">
        <f t="shared" si="9"/>
        <v>135.84469238117853</v>
      </c>
      <c r="F81">
        <f t="shared" si="10"/>
        <v>0.27189942660550459</v>
      </c>
      <c r="G81">
        <f t="shared" si="5"/>
        <v>216.36402458771056</v>
      </c>
      <c r="H81">
        <f t="shared" si="11"/>
        <v>80.791231633137528</v>
      </c>
      <c r="I81">
        <f t="shared" si="12"/>
        <v>0.80519332206532024</v>
      </c>
      <c r="K81">
        <v>0.63</v>
      </c>
      <c r="L81">
        <f t="shared" si="13"/>
        <v>0.47999197859085896</v>
      </c>
      <c r="M81">
        <f t="shared" si="14"/>
        <v>1084.5914062184966</v>
      </c>
      <c r="N81">
        <f t="shared" si="15"/>
        <v>273.26249375645898</v>
      </c>
      <c r="O81">
        <f t="shared" si="16"/>
        <v>2.1146422018348625</v>
      </c>
      <c r="P81">
        <f t="shared" si="6"/>
        <v>1056.0407992920918</v>
      </c>
      <c r="Q81">
        <f t="shared" si="17"/>
        <v>784.89294773746781</v>
      </c>
      <c r="R81">
        <f t="shared" si="18"/>
        <v>853.33830553563303</v>
      </c>
    </row>
    <row r="82" spans="2:18" x14ac:dyDescent="0.25">
      <c r="B82">
        <v>0.64</v>
      </c>
      <c r="C82">
        <f t="shared" si="7"/>
        <v>0.47998981408363045</v>
      </c>
      <c r="D82">
        <f t="shared" si="8"/>
        <v>542.29081219283671</v>
      </c>
      <c r="E82">
        <f t="shared" si="9"/>
        <v>135.84460247481468</v>
      </c>
      <c r="F82">
        <f t="shared" si="10"/>
        <v>0.27189942660550459</v>
      </c>
      <c r="G82">
        <f t="shared" si="5"/>
        <v>217.46423413076997</v>
      </c>
      <c r="H82">
        <f t="shared" si="11"/>
        <v>81.891531082560775</v>
      </c>
      <c r="I82">
        <f t="shared" si="12"/>
        <v>0.81619631655955283</v>
      </c>
      <c r="K82">
        <v>0.64</v>
      </c>
      <c r="L82">
        <f t="shared" si="13"/>
        <v>0.47999185126690436</v>
      </c>
      <c r="M82">
        <f t="shared" si="14"/>
        <v>1084.5908308153446</v>
      </c>
      <c r="N82">
        <f t="shared" si="15"/>
        <v>273.26234990567099</v>
      </c>
      <c r="O82">
        <f t="shared" si="16"/>
        <v>2.1146422018348625</v>
      </c>
      <c r="P82">
        <f t="shared" si="6"/>
        <v>1066.737347962202</v>
      </c>
      <c r="Q82">
        <f t="shared" si="17"/>
        <v>795.58964025836588</v>
      </c>
      <c r="R82">
        <f t="shared" si="18"/>
        <v>864.03499805653109</v>
      </c>
    </row>
    <row r="83" spans="2:18" x14ac:dyDescent="0.25">
      <c r="B83">
        <v>0.65</v>
      </c>
      <c r="C83">
        <f t="shared" si="7"/>
        <v>0.47998965492868717</v>
      </c>
      <c r="D83">
        <f t="shared" si="8"/>
        <v>542.29045256750032</v>
      </c>
      <c r="E83">
        <f t="shared" si="9"/>
        <v>135.84451256848058</v>
      </c>
      <c r="F83">
        <f t="shared" si="10"/>
        <v>0.27189942660550459</v>
      </c>
      <c r="G83">
        <f t="shared" ref="G83:G146" si="19">($B$8*$E$10*$B$9/(4*$I$7))*$B$7*$B$7 + D83*$E$13/2 + $I$6*$B$8*$E$10*$B$7*$B$7*$E$12*SIN(B83)/(2*$I$7)</f>
        <v>218.5562817787096</v>
      </c>
      <c r="H83">
        <f t="shared" si="11"/>
        <v>82.983668636834537</v>
      </c>
      <c r="I83">
        <f t="shared" si="12"/>
        <v>0.82711769210229047</v>
      </c>
      <c r="K83">
        <v>0.65</v>
      </c>
      <c r="L83">
        <f t="shared" si="13"/>
        <v>0.47999172394294976</v>
      </c>
      <c r="M83">
        <f t="shared" si="14"/>
        <v>1084.5902554123456</v>
      </c>
      <c r="N83">
        <f t="shared" si="15"/>
        <v>273.26220605492125</v>
      </c>
      <c r="O83">
        <f t="shared" si="16"/>
        <v>2.1146422018348625</v>
      </c>
      <c r="P83">
        <f t="shared" ref="P83:P146" si="20">($E$8*$E$10*$E$9/(4*$I$7))*$E$7*$E$7 + M83*$E$13/2 + $I$6*$E$8*$E$10*$E$7*$E$7*$E$12*SIN(K83)/(2*$I$7)</f>
        <v>1077.3545497937714</v>
      </c>
      <c r="Q83">
        <f t="shared" si="17"/>
        <v>806.20698594068506</v>
      </c>
      <c r="R83">
        <f t="shared" si="18"/>
        <v>874.65234373885028</v>
      </c>
    </row>
    <row r="84" spans="2:18" x14ac:dyDescent="0.25">
      <c r="B84">
        <v>0.66</v>
      </c>
      <c r="C84">
        <f t="shared" ref="C84:C147" si="21">$E$11-$B$9*B84/(2*$I$6)</f>
        <v>0.47998949577374389</v>
      </c>
      <c r="D84">
        <f t="shared" ref="D84:D147" si="22">$I$6*$B$8*(C84*C84)*$E$10/$I$7</f>
        <v>542.29009294228331</v>
      </c>
      <c r="E84">
        <f t="shared" ref="E84:E147" si="23">$B$8*$E$10*$B$9*$B$7*$B$7/(4*$I$7) + (1/2)*D84*$E$13</f>
        <v>135.84442266217633</v>
      </c>
      <c r="F84">
        <f t="shared" ref="F84:F147" si="24">$B$8*$E$10*$B$9*$B$7*$B$7/(4*$I$7)</f>
        <v>0.27189942660550459</v>
      </c>
      <c r="G84">
        <f t="shared" si="19"/>
        <v>219.64005831868437</v>
      </c>
      <c r="H84">
        <f t="shared" ref="H84:H147" si="25">($B$8*$E$10*$B$9/(4*$I$7))*$B$7*$B$7+ $I$6*$B$8*$E$10*$B$7*$B$7*$E$12*SIN(B84)/(2*$I$7)</f>
        <v>84.06753508311354</v>
      </c>
      <c r="I84">
        <f t="shared" ref="I84:I147" si="26" xml:space="preserve"> $I$6*$B$8*$E$10*$B$7*$B$7*$E$9*SIN(B84)/(2*$I$7)</f>
        <v>0.8379563565650805</v>
      </c>
      <c r="K84">
        <v>0.66</v>
      </c>
      <c r="L84">
        <f t="shared" ref="L84:L147" si="27">$E$11-$E$9*K84/(2*$I$6)</f>
        <v>0.47999159661899515</v>
      </c>
      <c r="M84">
        <f t="shared" ref="M84:M147" si="28">$I$6*$E$8*(L84*L84)*$E$10/$I$7</f>
        <v>1084.5896800094988</v>
      </c>
      <c r="N84">
        <f t="shared" ref="N84:N147" si="29">$E$8*$E$10*$E$9*$E$7*$E$7/(4*$I$7) + (1/2)*M84*$E$13</f>
        <v>273.26206220420954</v>
      </c>
      <c r="O84">
        <f t="shared" ref="O84:O147" si="30">$E$8*$E$10*$E$9*$E$7*$E$7/(4*$I$7)</f>
        <v>2.1146422018348625</v>
      </c>
      <c r="P84">
        <f t="shared" si="20"/>
        <v>1087.8913430610801</v>
      </c>
      <c r="Q84">
        <f t="shared" ref="Q84:Q147" si="31">($E$8*$E$10*$E$9/(4*$I$7))*$E$7*$E$7+ $I$6*$E$8*$E$10*$E$7*$E$7*$E$12*SIN(K84)/(2*$I$7)</f>
        <v>816.74392305870526</v>
      </c>
      <c r="R84">
        <f t="shared" ref="R84:R147" si="32">$E$7*$E$7+ $I$6*$E$8*$E$10*$E$7*$E$7*$E$12*SIN(K84)/(2*$I$7)</f>
        <v>885.18928085687048</v>
      </c>
    </row>
    <row r="85" spans="2:18" x14ac:dyDescent="0.25">
      <c r="B85">
        <v>0.67</v>
      </c>
      <c r="C85">
        <f t="shared" si="21"/>
        <v>0.47998933661880067</v>
      </c>
      <c r="D85">
        <f t="shared" si="22"/>
        <v>542.28973331718578</v>
      </c>
      <c r="E85">
        <f t="shared" si="23"/>
        <v>135.84433275590195</v>
      </c>
      <c r="F85">
        <f t="shared" si="24"/>
        <v>0.27189942660550459</v>
      </c>
      <c r="G85">
        <f t="shared" si="19"/>
        <v>220.71545536495279</v>
      </c>
      <c r="H85">
        <f t="shared" si="25"/>
        <v>85.143022035656358</v>
      </c>
      <c r="I85">
        <f t="shared" si="26"/>
        <v>0.84871122609050864</v>
      </c>
      <c r="K85">
        <v>0.67</v>
      </c>
      <c r="L85">
        <f t="shared" si="27"/>
        <v>0.4799914692950405</v>
      </c>
      <c r="M85">
        <f t="shared" si="28"/>
        <v>1084.589104606805</v>
      </c>
      <c r="N85">
        <f t="shared" si="29"/>
        <v>273.26191835353609</v>
      </c>
      <c r="O85">
        <f t="shared" si="30"/>
        <v>2.1146422018348625</v>
      </c>
      <c r="P85">
        <f t="shared" si="20"/>
        <v>1098.3466740791964</v>
      </c>
      <c r="Q85">
        <f t="shared" si="31"/>
        <v>827.19939792749517</v>
      </c>
      <c r="R85">
        <f t="shared" si="32"/>
        <v>895.64475572566039</v>
      </c>
    </row>
    <row r="86" spans="2:18" x14ac:dyDescent="0.25">
      <c r="B86">
        <v>0.68</v>
      </c>
      <c r="C86">
        <f t="shared" si="21"/>
        <v>0.47998917746385739</v>
      </c>
      <c r="D86">
        <f t="shared" si="22"/>
        <v>542.28937369220716</v>
      </c>
      <c r="E86">
        <f t="shared" si="23"/>
        <v>135.84424284965729</v>
      </c>
      <c r="F86">
        <f t="shared" si="24"/>
        <v>0.27189942660550459</v>
      </c>
      <c r="G86">
        <f t="shared" si="19"/>
        <v>221.78236536971576</v>
      </c>
      <c r="H86">
        <f t="shared" si="25"/>
        <v>86.210021946663971</v>
      </c>
      <c r="I86">
        <f t="shared" si="26"/>
        <v>0.8593812252005848</v>
      </c>
      <c r="K86">
        <v>0.68</v>
      </c>
      <c r="L86">
        <f t="shared" si="27"/>
        <v>0.47999134197108589</v>
      </c>
      <c r="M86">
        <f t="shared" si="28"/>
        <v>1084.5885292042638</v>
      </c>
      <c r="N86">
        <f t="shared" si="29"/>
        <v>273.26177450290078</v>
      </c>
      <c r="O86">
        <f t="shared" si="30"/>
        <v>2.1146422018348625</v>
      </c>
      <c r="P86">
        <f t="shared" si="20"/>
        <v>1108.7194973093469</v>
      </c>
      <c r="Q86">
        <f t="shared" si="31"/>
        <v>837.57236500828094</v>
      </c>
      <c r="R86">
        <f t="shared" si="32"/>
        <v>906.01772280644605</v>
      </c>
    </row>
    <row r="87" spans="2:18" x14ac:dyDescent="0.25">
      <c r="B87">
        <v>0.69</v>
      </c>
      <c r="C87">
        <f t="shared" si="21"/>
        <v>0.47998901830891411</v>
      </c>
      <c r="D87">
        <f t="shared" si="22"/>
        <v>542.28901406734781</v>
      </c>
      <c r="E87">
        <f t="shared" si="23"/>
        <v>135.84415294344245</v>
      </c>
      <c r="F87">
        <f t="shared" si="24"/>
        <v>0.27189942660550459</v>
      </c>
      <c r="G87">
        <f t="shared" si="19"/>
        <v>222.84068163387136</v>
      </c>
      <c r="H87">
        <f t="shared" si="25"/>
        <v>87.268428117034404</v>
      </c>
      <c r="I87">
        <f t="shared" si="26"/>
        <v>0.86996528690428909</v>
      </c>
      <c r="K87">
        <v>0.69</v>
      </c>
      <c r="L87">
        <f t="shared" si="27"/>
        <v>0.47999121464713129</v>
      </c>
      <c r="M87">
        <f t="shared" si="28"/>
        <v>1084.5879538018748</v>
      </c>
      <c r="N87">
        <f t="shared" si="29"/>
        <v>273.26163065230355</v>
      </c>
      <c r="O87">
        <f t="shared" si="30"/>
        <v>2.1146422018348625</v>
      </c>
      <c r="P87">
        <f t="shared" si="20"/>
        <v>1119.0087754634669</v>
      </c>
      <c r="Q87">
        <f t="shared" si="31"/>
        <v>847.86178701299821</v>
      </c>
      <c r="R87">
        <f t="shared" si="32"/>
        <v>916.30714481116343</v>
      </c>
    </row>
    <row r="88" spans="2:18" x14ac:dyDescent="0.25">
      <c r="B88">
        <v>0.7</v>
      </c>
      <c r="C88">
        <f t="shared" si="21"/>
        <v>0.47998885915397083</v>
      </c>
      <c r="D88">
        <f t="shared" si="22"/>
        <v>542.28865444260771</v>
      </c>
      <c r="E88">
        <f t="shared" si="23"/>
        <v>135.84406303725743</v>
      </c>
      <c r="F88">
        <f t="shared" si="24"/>
        <v>0.27189942660550459</v>
      </c>
      <c r="G88">
        <f t="shared" si="19"/>
        <v>223.89029831768462</v>
      </c>
      <c r="H88">
        <f t="shared" si="25"/>
        <v>88.318134707032698</v>
      </c>
      <c r="I88">
        <f t="shared" si="26"/>
        <v>0.88046235280427199</v>
      </c>
      <c r="K88">
        <v>0.7</v>
      </c>
      <c r="L88">
        <f t="shared" si="27"/>
        <v>0.47999108732317664</v>
      </c>
      <c r="M88">
        <f t="shared" si="28"/>
        <v>1084.5873783996387</v>
      </c>
      <c r="N88">
        <f t="shared" si="29"/>
        <v>273.26148680174452</v>
      </c>
      <c r="O88">
        <f t="shared" si="30"/>
        <v>2.1146422018348625</v>
      </c>
      <c r="P88">
        <f t="shared" si="20"/>
        <v>1129.2134796079313</v>
      </c>
      <c r="Q88">
        <f t="shared" si="31"/>
        <v>858.06663500802165</v>
      </c>
      <c r="R88">
        <f t="shared" si="32"/>
        <v>926.51199280618675</v>
      </c>
    </row>
    <row r="89" spans="2:18" x14ac:dyDescent="0.25">
      <c r="B89">
        <v>0.71</v>
      </c>
      <c r="C89">
        <f t="shared" si="21"/>
        <v>0.47998869999902755</v>
      </c>
      <c r="D89">
        <f t="shared" si="22"/>
        <v>542.28829481798698</v>
      </c>
      <c r="E89">
        <f t="shared" si="23"/>
        <v>135.84397313110225</v>
      </c>
      <c r="F89">
        <f t="shared" si="24"/>
        <v>0.27189942660550459</v>
      </c>
      <c r="G89">
        <f t="shared" si="19"/>
        <v>224.9311104513713</v>
      </c>
      <c r="H89">
        <f t="shared" si="25"/>
        <v>89.359036746874551</v>
      </c>
      <c r="I89">
        <f t="shared" si="26"/>
        <v>0.89087137320269061</v>
      </c>
      <c r="K89">
        <v>0.71</v>
      </c>
      <c r="L89">
        <f t="shared" si="27"/>
        <v>0.47999095999922203</v>
      </c>
      <c r="M89">
        <f t="shared" si="28"/>
        <v>1084.5868029975557</v>
      </c>
      <c r="N89">
        <f t="shared" si="29"/>
        <v>273.26134295122375</v>
      </c>
      <c r="O89">
        <f t="shared" si="30"/>
        <v>2.1146422018348625</v>
      </c>
      <c r="P89">
        <f t="shared" si="20"/>
        <v>1139.3325892664441</v>
      </c>
      <c r="Q89">
        <f t="shared" si="31"/>
        <v>868.18588851705522</v>
      </c>
      <c r="R89">
        <f t="shared" si="32"/>
        <v>936.63124631522032</v>
      </c>
    </row>
    <row r="90" spans="2:18" x14ac:dyDescent="0.25">
      <c r="B90">
        <v>0.72</v>
      </c>
      <c r="C90">
        <f t="shared" si="21"/>
        <v>0.47998854084408427</v>
      </c>
      <c r="D90">
        <f t="shared" si="22"/>
        <v>542.28793519348551</v>
      </c>
      <c r="E90">
        <f t="shared" si="23"/>
        <v>135.84388322497688</v>
      </c>
      <c r="F90">
        <f t="shared" si="24"/>
        <v>0.27189942660550459</v>
      </c>
      <c r="G90">
        <f t="shared" si="19"/>
        <v>225.96301394559481</v>
      </c>
      <c r="H90">
        <f t="shared" si="25"/>
        <v>90.391030147223432</v>
      </c>
      <c r="I90">
        <f t="shared" si="26"/>
        <v>0.90119130720617924</v>
      </c>
      <c r="K90">
        <v>0.72</v>
      </c>
      <c r="L90">
        <f t="shared" si="27"/>
        <v>0.47999083267526743</v>
      </c>
      <c r="M90">
        <f t="shared" si="28"/>
        <v>1084.5862275956247</v>
      </c>
      <c r="N90">
        <f t="shared" si="29"/>
        <v>273.26119910074101</v>
      </c>
      <c r="O90">
        <f t="shared" si="30"/>
        <v>2.1146422018348625</v>
      </c>
      <c r="P90">
        <f t="shared" si="20"/>
        <v>1149.3650925220873</v>
      </c>
      <c r="Q90">
        <f t="shared" si="31"/>
        <v>878.21853562318108</v>
      </c>
      <c r="R90">
        <f t="shared" si="32"/>
        <v>946.6638934213463</v>
      </c>
    </row>
    <row r="91" spans="2:18" x14ac:dyDescent="0.25">
      <c r="B91">
        <v>0.73</v>
      </c>
      <c r="C91">
        <f t="shared" si="21"/>
        <v>0.47998838168914099</v>
      </c>
      <c r="D91">
        <f t="shared" si="22"/>
        <v>542.28757556910318</v>
      </c>
      <c r="E91">
        <f t="shared" si="23"/>
        <v>135.8437933188813</v>
      </c>
      <c r="F91">
        <f t="shared" si="24"/>
        <v>0.27189942660550459</v>
      </c>
      <c r="G91">
        <f t="shared" si="19"/>
        <v>226.98590560187506</v>
      </c>
      <c r="H91">
        <f t="shared" si="25"/>
        <v>91.414011709599265</v>
      </c>
      <c r="I91">
        <f t="shared" si="26"/>
        <v>0.9114211228299377</v>
      </c>
      <c r="K91">
        <v>0.73</v>
      </c>
      <c r="L91">
        <f t="shared" si="27"/>
        <v>0.47999070535131277</v>
      </c>
      <c r="M91">
        <f t="shared" si="28"/>
        <v>1084.5856521938465</v>
      </c>
      <c r="N91">
        <f t="shared" si="29"/>
        <v>273.26105525029647</v>
      </c>
      <c r="O91">
        <f t="shared" si="30"/>
        <v>2.1146422018348625</v>
      </c>
      <c r="P91">
        <f t="shared" si="20"/>
        <v>1159.3099861185106</v>
      </c>
      <c r="Q91">
        <f t="shared" si="31"/>
        <v>888.16357307004887</v>
      </c>
      <c r="R91">
        <f t="shared" si="32"/>
        <v>956.60893086821397</v>
      </c>
    </row>
    <row r="92" spans="2:18" x14ac:dyDescent="0.25">
      <c r="B92">
        <v>0.74</v>
      </c>
      <c r="C92">
        <f t="shared" si="21"/>
        <v>0.47998822253419771</v>
      </c>
      <c r="D92">
        <f t="shared" si="22"/>
        <v>542.28721594484011</v>
      </c>
      <c r="E92">
        <f t="shared" si="23"/>
        <v>135.84370341281553</v>
      </c>
      <c r="F92">
        <f t="shared" si="24"/>
        <v>0.27189942660550459</v>
      </c>
      <c r="G92">
        <f t="shared" si="19"/>
        <v>227.99968312290832</v>
      </c>
      <c r="H92">
        <f t="shared" si="25"/>
        <v>92.427879136698294</v>
      </c>
      <c r="I92">
        <f t="shared" si="26"/>
        <v>0.92155979710092806</v>
      </c>
      <c r="K92">
        <v>0.74</v>
      </c>
      <c r="L92">
        <f t="shared" si="27"/>
        <v>0.47999057802735817</v>
      </c>
      <c r="M92">
        <f t="shared" si="28"/>
        <v>1084.5850767922209</v>
      </c>
      <c r="N92">
        <f t="shared" si="29"/>
        <v>273.26091139989006</v>
      </c>
      <c r="O92">
        <f t="shared" si="30"/>
        <v>2.1146422018348625</v>
      </c>
      <c r="P92">
        <f t="shared" si="20"/>
        <v>1169.1662755602567</v>
      </c>
      <c r="Q92">
        <f t="shared" si="31"/>
        <v>898.02000636220157</v>
      </c>
      <c r="R92">
        <f t="shared" si="32"/>
        <v>966.46536416036679</v>
      </c>
    </row>
    <row r="93" spans="2:18" x14ac:dyDescent="0.25">
      <c r="B93">
        <v>0.75</v>
      </c>
      <c r="C93">
        <f t="shared" si="21"/>
        <v>0.47998806337925443</v>
      </c>
      <c r="D93">
        <f t="shared" si="22"/>
        <v>542.28685632069619</v>
      </c>
      <c r="E93">
        <f t="shared" si="23"/>
        <v>135.84361350677955</v>
      </c>
      <c r="F93">
        <f t="shared" si="24"/>
        <v>0.27189942660550459</v>
      </c>
      <c r="G93">
        <f t="shared" si="19"/>
        <v>229.00424512279676</v>
      </c>
      <c r="H93">
        <f t="shared" si="25"/>
        <v>93.432531042622713</v>
      </c>
      <c r="I93">
        <f t="shared" si="26"/>
        <v>0.9316063161601722</v>
      </c>
      <c r="K93">
        <v>0.75</v>
      </c>
      <c r="L93">
        <f t="shared" si="27"/>
        <v>0.47999045070340357</v>
      </c>
      <c r="M93">
        <f t="shared" si="28"/>
        <v>1084.5845013907483</v>
      </c>
      <c r="N93">
        <f t="shared" si="29"/>
        <v>273.26076754952192</v>
      </c>
      <c r="O93">
        <f t="shared" si="30"/>
        <v>2.1146422018348625</v>
      </c>
      <c r="P93">
        <f t="shared" si="20"/>
        <v>1178.9329752122103</v>
      </c>
      <c r="Q93">
        <f t="shared" si="31"/>
        <v>907.78684986452322</v>
      </c>
      <c r="R93">
        <f t="shared" si="32"/>
        <v>976.23220766268832</v>
      </c>
    </row>
    <row r="94" spans="2:18" x14ac:dyDescent="0.25">
      <c r="B94">
        <v>0.76</v>
      </c>
      <c r="C94">
        <f t="shared" si="21"/>
        <v>0.4799879042243112</v>
      </c>
      <c r="D94">
        <f t="shared" si="22"/>
        <v>542.28649669667186</v>
      </c>
      <c r="E94">
        <f t="shared" si="23"/>
        <v>135.84352360077347</v>
      </c>
      <c r="F94">
        <f t="shared" si="24"/>
        <v>0.27189942660550459</v>
      </c>
      <c r="G94">
        <f t="shared" si="19"/>
        <v>229.99949113718711</v>
      </c>
      <c r="H94">
        <f t="shared" si="25"/>
        <v>94.427866963019142</v>
      </c>
      <c r="I94">
        <f t="shared" si="26"/>
        <v>0.94155967536413643</v>
      </c>
      <c r="K94">
        <v>0.76</v>
      </c>
      <c r="L94">
        <f t="shared" si="27"/>
        <v>0.47999032337944891</v>
      </c>
      <c r="M94">
        <f t="shared" si="28"/>
        <v>1084.5839259894278</v>
      </c>
      <c r="N94">
        <f t="shared" si="29"/>
        <v>273.2606236991918</v>
      </c>
      <c r="O94">
        <f t="shared" si="30"/>
        <v>2.1146422018348625</v>
      </c>
      <c r="P94">
        <f t="shared" si="20"/>
        <v>1188.6091083981603</v>
      </c>
      <c r="Q94">
        <f t="shared" si="31"/>
        <v>917.46312690080333</v>
      </c>
      <c r="R94">
        <f t="shared" si="32"/>
        <v>985.90848469896855</v>
      </c>
    </row>
    <row r="95" spans="2:18" x14ac:dyDescent="0.25">
      <c r="B95">
        <v>0.77</v>
      </c>
      <c r="C95">
        <f t="shared" si="21"/>
        <v>0.47998774506936792</v>
      </c>
      <c r="D95">
        <f t="shared" si="22"/>
        <v>542.28613707276656</v>
      </c>
      <c r="E95">
        <f t="shared" si="23"/>
        <v>135.84343369479714</v>
      </c>
      <c r="F95">
        <f t="shared" si="24"/>
        <v>0.27189942660550459</v>
      </c>
      <c r="G95">
        <f t="shared" si="19"/>
        <v>230.9853216333166</v>
      </c>
      <c r="H95">
        <f t="shared" si="25"/>
        <v>95.413787365124961</v>
      </c>
      <c r="I95">
        <f t="shared" si="26"/>
        <v>0.95141887938519476</v>
      </c>
      <c r="K95">
        <v>0.77</v>
      </c>
      <c r="L95">
        <f t="shared" si="27"/>
        <v>0.47999019605549431</v>
      </c>
      <c r="M95">
        <f t="shared" si="28"/>
        <v>1084.5833505882601</v>
      </c>
      <c r="N95">
        <f t="shared" si="29"/>
        <v>273.26047984889988</v>
      </c>
      <c r="O95">
        <f t="shared" si="30"/>
        <v>2.1146422018348625</v>
      </c>
      <c r="P95">
        <f t="shared" si="20"/>
        <v>1198.1937074984662</v>
      </c>
      <c r="Q95">
        <f t="shared" si="31"/>
        <v>927.04786985140106</v>
      </c>
      <c r="R95">
        <f t="shared" si="32"/>
        <v>995.49322764956628</v>
      </c>
    </row>
    <row r="96" spans="2:18" x14ac:dyDescent="0.25">
      <c r="B96">
        <v>0.78</v>
      </c>
      <c r="C96">
        <f t="shared" si="21"/>
        <v>0.47998758591442464</v>
      </c>
      <c r="D96">
        <f t="shared" si="22"/>
        <v>542.28577744898041</v>
      </c>
      <c r="E96">
        <f t="shared" si="23"/>
        <v>135.8433437888506</v>
      </c>
      <c r="F96">
        <f t="shared" si="24"/>
        <v>0.27189942660550459</v>
      </c>
      <c r="G96">
        <f t="shared" si="19"/>
        <v>231.9616380199667</v>
      </c>
      <c r="H96">
        <f t="shared" si="25"/>
        <v>96.390193657721582</v>
      </c>
      <c r="I96">
        <f t="shared" si="26"/>
        <v>0.96118294231116086</v>
      </c>
      <c r="K96">
        <v>0.78</v>
      </c>
      <c r="L96">
        <f t="shared" si="27"/>
        <v>0.47999006873153971</v>
      </c>
      <c r="M96">
        <f t="shared" si="28"/>
        <v>1084.5827751872453</v>
      </c>
      <c r="N96">
        <f t="shared" si="29"/>
        <v>273.26033599864616</v>
      </c>
      <c r="O96">
        <f t="shared" si="30"/>
        <v>2.1146422018348625</v>
      </c>
      <c r="P96">
        <f t="shared" si="20"/>
        <v>1207.6858140468205</v>
      </c>
      <c r="Q96">
        <f t="shared" si="31"/>
        <v>936.54012025000918</v>
      </c>
      <c r="R96">
        <f t="shared" si="32"/>
        <v>1004.9854780481744</v>
      </c>
    </row>
    <row r="97" spans="2:18" x14ac:dyDescent="0.25">
      <c r="B97">
        <v>0.79</v>
      </c>
      <c r="C97">
        <f t="shared" si="21"/>
        <v>0.47998742675948136</v>
      </c>
      <c r="D97">
        <f t="shared" si="22"/>
        <v>542.28541782531352</v>
      </c>
      <c r="E97">
        <f t="shared" si="23"/>
        <v>135.84325388293388</v>
      </c>
      <c r="F97">
        <f t="shared" si="24"/>
        <v>0.27189942660550459</v>
      </c>
      <c r="G97">
        <f t="shared" si="19"/>
        <v>232.92834265732176</v>
      </c>
      <c r="H97">
        <f t="shared" si="25"/>
        <v>97.356988200993399</v>
      </c>
      <c r="I97">
        <f t="shared" si="26"/>
        <v>0.97085088774387907</v>
      </c>
      <c r="K97">
        <v>0.79</v>
      </c>
      <c r="L97">
        <f t="shared" si="27"/>
        <v>0.47998994140758511</v>
      </c>
      <c r="M97">
        <f t="shared" si="28"/>
        <v>1084.5821997863832</v>
      </c>
      <c r="N97">
        <f t="shared" si="29"/>
        <v>273.26019214843063</v>
      </c>
      <c r="O97">
        <f t="shared" si="30"/>
        <v>2.1146422018348625</v>
      </c>
      <c r="P97">
        <f t="shared" si="20"/>
        <v>1217.0844788260936</v>
      </c>
      <c r="Q97">
        <f t="shared" si="31"/>
        <v>945.93892887949778</v>
      </c>
      <c r="R97">
        <f t="shared" si="32"/>
        <v>1014.3842866776629</v>
      </c>
    </row>
    <row r="98" spans="2:18" x14ac:dyDescent="0.25">
      <c r="B98">
        <v>0.8</v>
      </c>
      <c r="C98">
        <f t="shared" si="21"/>
        <v>0.47998726760453808</v>
      </c>
      <c r="D98">
        <f t="shared" si="22"/>
        <v>542.28505820176599</v>
      </c>
      <c r="E98">
        <f t="shared" si="23"/>
        <v>135.843163977047</v>
      </c>
      <c r="F98">
        <f t="shared" si="24"/>
        <v>0.27189942660550459</v>
      </c>
      <c r="G98">
        <f t="shared" si="19"/>
        <v>233.88533886673326</v>
      </c>
      <c r="H98">
        <f t="shared" si="25"/>
        <v>98.314074316291752</v>
      </c>
      <c r="I98">
        <f t="shared" si="26"/>
        <v>0.98042174889686262</v>
      </c>
      <c r="K98">
        <v>0.8</v>
      </c>
      <c r="L98">
        <f t="shared" si="27"/>
        <v>0.47998981408363045</v>
      </c>
      <c r="M98">
        <f t="shared" si="28"/>
        <v>1084.5816243856734</v>
      </c>
      <c r="N98">
        <f t="shared" si="29"/>
        <v>273.2600482982532</v>
      </c>
      <c r="O98">
        <f t="shared" si="30"/>
        <v>2.1146422018348625</v>
      </c>
      <c r="P98">
        <f t="shared" si="20"/>
        <v>1226.3887619632546</v>
      </c>
      <c r="Q98">
        <f t="shared" si="31"/>
        <v>955.24335586683628</v>
      </c>
      <c r="R98">
        <f t="shared" si="32"/>
        <v>1023.6887136650014</v>
      </c>
    </row>
    <row r="99" spans="2:18" x14ac:dyDescent="0.25">
      <c r="B99">
        <v>0.81</v>
      </c>
      <c r="C99">
        <f t="shared" si="21"/>
        <v>0.4799871084495948</v>
      </c>
      <c r="D99">
        <f t="shared" si="22"/>
        <v>542.28469857833761</v>
      </c>
      <c r="E99">
        <f t="shared" si="23"/>
        <v>135.8430740711899</v>
      </c>
      <c r="F99">
        <f t="shared" si="24"/>
        <v>0.27189942660550459</v>
      </c>
      <c r="G99">
        <f t="shared" si="19"/>
        <v>234.83253094038707</v>
      </c>
      <c r="H99">
        <f t="shared" si="25"/>
        <v>99.261356295802671</v>
      </c>
      <c r="I99">
        <f t="shared" si="26"/>
        <v>0.98989456869197179</v>
      </c>
      <c r="K99">
        <v>0.81</v>
      </c>
      <c r="L99">
        <f t="shared" si="27"/>
        <v>0.47998968675967585</v>
      </c>
      <c r="M99">
        <f t="shared" si="28"/>
        <v>1084.5810489851162</v>
      </c>
      <c r="N99">
        <f t="shared" si="29"/>
        <v>273.2599044481139</v>
      </c>
      <c r="O99">
        <f t="shared" si="30"/>
        <v>2.1146422018348625</v>
      </c>
      <c r="P99">
        <f t="shared" si="20"/>
        <v>1235.5977330233584</v>
      </c>
      <c r="Q99">
        <f t="shared" si="31"/>
        <v>964.45247077707938</v>
      </c>
      <c r="R99">
        <f t="shared" si="32"/>
        <v>1032.8978285752446</v>
      </c>
    </row>
    <row r="100" spans="2:18" x14ac:dyDescent="0.25">
      <c r="B100">
        <v>0.82</v>
      </c>
      <c r="C100">
        <f t="shared" si="21"/>
        <v>0.47998694929465152</v>
      </c>
      <c r="D100">
        <f t="shared" si="22"/>
        <v>542.28433895502849</v>
      </c>
      <c r="E100">
        <f t="shared" si="23"/>
        <v>135.84298416536262</v>
      </c>
      <c r="F100">
        <f t="shared" si="24"/>
        <v>0.27189942660550459</v>
      </c>
      <c r="G100">
        <f t="shared" si="19"/>
        <v>235.76982415087471</v>
      </c>
      <c r="H100">
        <f t="shared" si="25"/>
        <v>100.19873941211759</v>
      </c>
      <c r="I100">
        <f t="shared" si="26"/>
        <v>0.99926839985512095</v>
      </c>
      <c r="K100">
        <v>0.82</v>
      </c>
      <c r="L100">
        <f t="shared" si="27"/>
        <v>0.47998955943572125</v>
      </c>
      <c r="M100">
        <f t="shared" si="28"/>
        <v>1084.5804735847119</v>
      </c>
      <c r="N100">
        <f t="shared" si="29"/>
        <v>273.2597605980128</v>
      </c>
      <c r="O100">
        <f t="shared" si="30"/>
        <v>2.1146422018348625</v>
      </c>
      <c r="P100">
        <f t="shared" si="20"/>
        <v>1244.7104711025884</v>
      </c>
      <c r="Q100">
        <f t="shared" si="31"/>
        <v>973.56535270641041</v>
      </c>
      <c r="R100">
        <f t="shared" si="32"/>
        <v>1042.0107105045756</v>
      </c>
    </row>
    <row r="101" spans="2:18" x14ac:dyDescent="0.25">
      <c r="B101">
        <v>0.83</v>
      </c>
      <c r="C101">
        <f t="shared" si="21"/>
        <v>0.47998679013970824</v>
      </c>
      <c r="D101">
        <f t="shared" si="22"/>
        <v>542.28397933183862</v>
      </c>
      <c r="E101">
        <f t="shared" si="23"/>
        <v>135.84289425956516</v>
      </c>
      <c r="F101">
        <f t="shared" si="24"/>
        <v>0.27189942660550459</v>
      </c>
      <c r="G101">
        <f t="shared" si="19"/>
        <v>236.69712476066573</v>
      </c>
      <c r="H101">
        <f t="shared" si="25"/>
        <v>101.12612992770607</v>
      </c>
      <c r="I101">
        <f t="shared" si="26"/>
        <v>1.0085423050110058</v>
      </c>
      <c r="K101">
        <v>0.83</v>
      </c>
      <c r="L101">
        <f t="shared" si="27"/>
        <v>0.47998943211176659</v>
      </c>
      <c r="M101">
        <f t="shared" si="28"/>
        <v>1084.5798981844598</v>
      </c>
      <c r="N101">
        <f t="shared" si="29"/>
        <v>273.25961674794979</v>
      </c>
      <c r="O101">
        <f t="shared" si="30"/>
        <v>2.1146422018348625</v>
      </c>
      <c r="P101">
        <f t="shared" si="20"/>
        <v>1253.7260649203456</v>
      </c>
      <c r="Q101">
        <f t="shared" si="31"/>
        <v>982.5810903742306</v>
      </c>
      <c r="R101">
        <f t="shared" si="32"/>
        <v>1051.0264481723957</v>
      </c>
    </row>
    <row r="102" spans="2:18" x14ac:dyDescent="0.25">
      <c r="B102">
        <v>0.84</v>
      </c>
      <c r="C102">
        <f t="shared" si="21"/>
        <v>0.47998663098476496</v>
      </c>
      <c r="D102">
        <f t="shared" si="22"/>
        <v>542.28361970876801</v>
      </c>
      <c r="E102">
        <f t="shared" si="23"/>
        <v>135.8428043537975</v>
      </c>
      <c r="F102">
        <f t="shared" si="24"/>
        <v>0.27189942660550459</v>
      </c>
      <c r="G102">
        <f t="shared" si="19"/>
        <v>237.61434003148136</v>
      </c>
      <c r="H102">
        <f t="shared" si="25"/>
        <v>102.04343510428936</v>
      </c>
      <c r="I102">
        <f t="shared" si="26"/>
        <v>1.0177153567768387</v>
      </c>
      <c r="K102">
        <v>0.84</v>
      </c>
      <c r="L102">
        <f t="shared" si="27"/>
        <v>0.47998930478781199</v>
      </c>
      <c r="M102">
        <f t="shared" si="28"/>
        <v>1084.579322784361</v>
      </c>
      <c r="N102">
        <f t="shared" si="29"/>
        <v>273.25947289792509</v>
      </c>
      <c r="O102">
        <f t="shared" si="30"/>
        <v>2.1146422018348625</v>
      </c>
      <c r="P102">
        <f t="shared" si="20"/>
        <v>1262.6436129103768</v>
      </c>
      <c r="Q102">
        <f t="shared" si="31"/>
        <v>991.49878221428651</v>
      </c>
      <c r="R102">
        <f t="shared" si="32"/>
        <v>1059.9441400124517</v>
      </c>
    </row>
    <row r="103" spans="2:18" x14ac:dyDescent="0.25">
      <c r="B103">
        <v>0.85</v>
      </c>
      <c r="C103">
        <f t="shared" si="21"/>
        <v>0.47998647182982174</v>
      </c>
      <c r="D103">
        <f t="shared" si="22"/>
        <v>542.28326008581666</v>
      </c>
      <c r="E103">
        <f t="shared" si="23"/>
        <v>135.84271444805967</v>
      </c>
      <c r="F103">
        <f t="shared" si="24"/>
        <v>0.27189942660550459</v>
      </c>
      <c r="G103">
        <f t="shared" si="19"/>
        <v>238.52137823356838</v>
      </c>
      <c r="H103">
        <f t="shared" si="25"/>
        <v>102.9505632121142</v>
      </c>
      <c r="I103">
        <f t="shared" si="26"/>
        <v>1.0267866378550872</v>
      </c>
      <c r="K103">
        <v>0.85</v>
      </c>
      <c r="L103">
        <f t="shared" si="27"/>
        <v>0.47998917746385739</v>
      </c>
      <c r="M103">
        <f t="shared" si="28"/>
        <v>1084.5787473844143</v>
      </c>
      <c r="N103">
        <f t="shared" si="29"/>
        <v>273.25932904793842</v>
      </c>
      <c r="O103">
        <f t="shared" si="30"/>
        <v>2.1146422018348625</v>
      </c>
      <c r="P103">
        <f t="shared" si="20"/>
        <v>1271.4622233109285</v>
      </c>
      <c r="Q103">
        <f t="shared" si="31"/>
        <v>1000.3175364648249</v>
      </c>
      <c r="R103">
        <f t="shared" si="32"/>
        <v>1068.7628942629901</v>
      </c>
    </row>
    <row r="104" spans="2:18" x14ac:dyDescent="0.25">
      <c r="B104">
        <v>0.86</v>
      </c>
      <c r="C104">
        <f t="shared" si="21"/>
        <v>0.47998631267487846</v>
      </c>
      <c r="D104">
        <f t="shared" si="22"/>
        <v>542.28290046298457</v>
      </c>
      <c r="E104">
        <f t="shared" si="23"/>
        <v>135.84262454235164</v>
      </c>
      <c r="F104">
        <f t="shared" si="24"/>
        <v>0.27189942660550459</v>
      </c>
      <c r="G104">
        <f t="shared" si="19"/>
        <v>239.41814865487191</v>
      </c>
      <c r="H104">
        <f t="shared" si="25"/>
        <v>103.84742353912576</v>
      </c>
      <c r="I104">
        <f t="shared" si="26"/>
        <v>1.0357552411252027</v>
      </c>
      <c r="K104">
        <v>0.86</v>
      </c>
      <c r="L104">
        <f t="shared" si="27"/>
        <v>0.47998905013990273</v>
      </c>
      <c r="M104">
        <f t="shared" si="28"/>
        <v>1084.5781719846204</v>
      </c>
      <c r="N104">
        <f t="shared" si="29"/>
        <v>273.25918519798995</v>
      </c>
      <c r="O104">
        <f t="shared" si="30"/>
        <v>2.1146422018348625</v>
      </c>
      <c r="P104">
        <f t="shared" si="20"/>
        <v>1280.1810142539252</v>
      </c>
      <c r="Q104">
        <f t="shared" si="31"/>
        <v>1009.0364712577701</v>
      </c>
      <c r="R104">
        <f t="shared" si="32"/>
        <v>1077.4818290559353</v>
      </c>
    </row>
    <row r="105" spans="2:18" x14ac:dyDescent="0.25">
      <c r="B105">
        <v>0.87</v>
      </c>
      <c r="C105">
        <f t="shared" si="21"/>
        <v>0.47998615351993518</v>
      </c>
      <c r="D105">
        <f t="shared" si="22"/>
        <v>542.28254084027174</v>
      </c>
      <c r="E105">
        <f t="shared" si="23"/>
        <v>135.84253463667343</v>
      </c>
      <c r="F105">
        <f t="shared" si="24"/>
        <v>0.27189942660550459</v>
      </c>
      <c r="G105">
        <f t="shared" si="19"/>
        <v>240.30456161010665</v>
      </c>
      <c r="H105">
        <f t="shared" si="25"/>
        <v>104.73392640003873</v>
      </c>
      <c r="I105">
        <f t="shared" si="26"/>
        <v>1.0446202697343321</v>
      </c>
      <c r="K105">
        <v>0.87</v>
      </c>
      <c r="L105">
        <f t="shared" si="27"/>
        <v>0.47998892281594813</v>
      </c>
      <c r="M105">
        <f t="shared" si="28"/>
        <v>1084.5775965849789</v>
      </c>
      <c r="N105">
        <f t="shared" si="29"/>
        <v>273.25904134807956</v>
      </c>
      <c r="O105">
        <f t="shared" si="30"/>
        <v>2.1146422018348625</v>
      </c>
      <c r="P105">
        <f t="shared" si="20"/>
        <v>1288.7991138531531</v>
      </c>
      <c r="Q105">
        <f t="shared" si="31"/>
        <v>1017.6547147069084</v>
      </c>
      <c r="R105">
        <f t="shared" si="32"/>
        <v>1086.1000725050735</v>
      </c>
    </row>
    <row r="106" spans="2:18" x14ac:dyDescent="0.25">
      <c r="B106">
        <v>0.88</v>
      </c>
      <c r="C106">
        <f t="shared" si="21"/>
        <v>0.4799859943649919</v>
      </c>
      <c r="D106">
        <f t="shared" si="22"/>
        <v>542.28218121767816</v>
      </c>
      <c r="E106">
        <f t="shared" si="23"/>
        <v>135.84244473102504</v>
      </c>
      <c r="F106">
        <f t="shared" si="24"/>
        <v>0.27189942660550459</v>
      </c>
      <c r="G106">
        <f t="shared" si="19"/>
        <v>241.18052844972527</v>
      </c>
      <c r="H106">
        <f t="shared" si="25"/>
        <v>105.60998314530572</v>
      </c>
      <c r="I106">
        <f t="shared" si="26"/>
        <v>1.0533808371870024</v>
      </c>
      <c r="K106">
        <v>0.88</v>
      </c>
      <c r="L106">
        <f t="shared" si="27"/>
        <v>0.47998879549199353</v>
      </c>
      <c r="M106">
        <f t="shared" si="28"/>
        <v>1084.5770211854904</v>
      </c>
      <c r="N106">
        <f t="shared" si="29"/>
        <v>273.25889749820743</v>
      </c>
      <c r="O106">
        <f t="shared" si="30"/>
        <v>2.1146422018348625</v>
      </c>
      <c r="P106">
        <f t="shared" si="20"/>
        <v>1297.3156602914494</v>
      </c>
      <c r="Q106">
        <f t="shared" si="31"/>
        <v>1026.1714049950767</v>
      </c>
      <c r="R106">
        <f t="shared" si="32"/>
        <v>1094.6167627932418</v>
      </c>
    </row>
    <row r="107" spans="2:18" x14ac:dyDescent="0.25">
      <c r="B107">
        <v>0.89</v>
      </c>
      <c r="C107">
        <f t="shared" si="21"/>
        <v>0.47998583521004862</v>
      </c>
      <c r="D107">
        <f t="shared" si="22"/>
        <v>542.28182159520372</v>
      </c>
      <c r="E107">
        <f t="shared" si="23"/>
        <v>135.84235482540643</v>
      </c>
      <c r="F107">
        <f t="shared" si="24"/>
        <v>0.27189942660550459</v>
      </c>
      <c r="G107">
        <f t="shared" si="19"/>
        <v>242.04596156878324</v>
      </c>
      <c r="H107">
        <f t="shared" si="25"/>
        <v>106.47550616998231</v>
      </c>
      <c r="I107">
        <f t="shared" si="26"/>
        <v>1.0620360674337681</v>
      </c>
      <c r="K107">
        <v>0.89</v>
      </c>
      <c r="L107">
        <f t="shared" si="27"/>
        <v>0.47998866816803887</v>
      </c>
      <c r="M107">
        <f t="shared" si="28"/>
        <v>1084.5764457861542</v>
      </c>
      <c r="N107">
        <f t="shared" si="29"/>
        <v>273.25875364837339</v>
      </c>
      <c r="O107">
        <f t="shared" si="30"/>
        <v>2.1146422018348625</v>
      </c>
      <c r="P107">
        <f t="shared" si="20"/>
        <v>1305.7298019068821</v>
      </c>
      <c r="Q107">
        <f t="shared" si="31"/>
        <v>1034.5856904603436</v>
      </c>
      <c r="R107">
        <f t="shared" si="32"/>
        <v>1103.0310482585087</v>
      </c>
    </row>
    <row r="108" spans="2:18" x14ac:dyDescent="0.25">
      <c r="B108">
        <v>0.9</v>
      </c>
      <c r="C108">
        <f t="shared" si="21"/>
        <v>0.47998567605510534</v>
      </c>
      <c r="D108">
        <f t="shared" si="22"/>
        <v>542.28146197284855</v>
      </c>
      <c r="E108">
        <f t="shared" si="23"/>
        <v>135.84226491981764</v>
      </c>
      <c r="F108">
        <f t="shared" si="24"/>
        <v>0.27189942660550459</v>
      </c>
      <c r="G108">
        <f t="shared" si="19"/>
        <v>242.9007744156994</v>
      </c>
      <c r="H108">
        <f t="shared" si="25"/>
        <v>107.33040892248727</v>
      </c>
      <c r="I108">
        <f t="shared" si="26"/>
        <v>1.0705850949588178</v>
      </c>
      <c r="K108">
        <v>0.9</v>
      </c>
      <c r="L108">
        <f t="shared" si="27"/>
        <v>0.47998854084408427</v>
      </c>
      <c r="M108">
        <f t="shared" si="28"/>
        <v>1084.575870386971</v>
      </c>
      <c r="N108">
        <f t="shared" si="29"/>
        <v>273.2586097985776</v>
      </c>
      <c r="O108">
        <f t="shared" si="30"/>
        <v>2.1146422018348625</v>
      </c>
      <c r="P108">
        <f t="shared" si="20"/>
        <v>1314.0406972779169</v>
      </c>
      <c r="Q108">
        <f t="shared" si="31"/>
        <v>1042.8967296811743</v>
      </c>
      <c r="R108">
        <f t="shared" si="32"/>
        <v>1111.3420874793394</v>
      </c>
    </row>
    <row r="109" spans="2:18" x14ac:dyDescent="0.25">
      <c r="B109">
        <v>0.91</v>
      </c>
      <c r="C109">
        <f t="shared" si="21"/>
        <v>0.47998551690016206</v>
      </c>
      <c r="D109">
        <f t="shared" si="22"/>
        <v>542.28110235061263</v>
      </c>
      <c r="E109">
        <f t="shared" si="23"/>
        <v>135.84217501425866</v>
      </c>
      <c r="F109">
        <f t="shared" si="24"/>
        <v>0.27189942660550459</v>
      </c>
      <c r="G109">
        <f t="shared" si="19"/>
        <v>243.74488150091094</v>
      </c>
      <c r="H109">
        <f t="shared" si="25"/>
        <v>108.17460591325778</v>
      </c>
      <c r="I109">
        <f t="shared" si="26"/>
        <v>1.0790270648665228</v>
      </c>
      <c r="K109">
        <v>0.91</v>
      </c>
      <c r="L109">
        <f t="shared" si="27"/>
        <v>0.47998841352012966</v>
      </c>
      <c r="M109">
        <f t="shared" si="28"/>
        <v>1084.5752949879404</v>
      </c>
      <c r="N109">
        <f t="shared" si="29"/>
        <v>273.25846594881995</v>
      </c>
      <c r="O109">
        <f t="shared" si="30"/>
        <v>2.1146422018348625</v>
      </c>
      <c r="P109">
        <f t="shared" si="20"/>
        <v>1322.2475153075577</v>
      </c>
      <c r="Q109">
        <f t="shared" si="31"/>
        <v>1051.1036915605725</v>
      </c>
      <c r="R109">
        <f t="shared" si="32"/>
        <v>1119.5490493587376</v>
      </c>
    </row>
    <row r="110" spans="2:18" x14ac:dyDescent="0.25">
      <c r="B110">
        <v>0.92</v>
      </c>
      <c r="C110">
        <f t="shared" si="21"/>
        <v>0.47998535774521878</v>
      </c>
      <c r="D110">
        <f t="shared" si="22"/>
        <v>542.28074272849597</v>
      </c>
      <c r="E110">
        <f t="shared" si="23"/>
        <v>135.84208510872949</v>
      </c>
      <c r="F110">
        <f t="shared" si="24"/>
        <v>0.27189942660550459</v>
      </c>
      <c r="G110">
        <f t="shared" si="19"/>
        <v>244.5781984054222</v>
      </c>
      <c r="H110">
        <f t="shared" si="25"/>
        <v>109.00801272329821</v>
      </c>
      <c r="I110">
        <f t="shared" si="26"/>
        <v>1.0873611329669273</v>
      </c>
      <c r="K110">
        <v>0.92</v>
      </c>
      <c r="L110">
        <f t="shared" si="27"/>
        <v>0.47998828619617501</v>
      </c>
      <c r="M110">
        <f t="shared" si="28"/>
        <v>1084.5747195890619</v>
      </c>
      <c r="N110">
        <f t="shared" si="29"/>
        <v>273.25832209910033</v>
      </c>
      <c r="O110">
        <f t="shared" si="30"/>
        <v>2.1146422018348625</v>
      </c>
      <c r="P110">
        <f t="shared" si="20"/>
        <v>1330.3494353064548</v>
      </c>
      <c r="Q110">
        <f t="shared" si="31"/>
        <v>1059.2057554091894</v>
      </c>
      <c r="R110">
        <f t="shared" si="32"/>
        <v>1127.6511132073545</v>
      </c>
    </row>
    <row r="111" spans="2:18" x14ac:dyDescent="0.25">
      <c r="B111">
        <v>0.93</v>
      </c>
      <c r="C111">
        <f t="shared" si="21"/>
        <v>0.4799851985902755</v>
      </c>
      <c r="D111">
        <f t="shared" si="22"/>
        <v>542.28038310649856</v>
      </c>
      <c r="E111">
        <f t="shared" si="23"/>
        <v>135.84199520323014</v>
      </c>
      <c r="F111">
        <f t="shared" si="24"/>
        <v>0.27189942660550459</v>
      </c>
      <c r="G111">
        <f t="shared" si="19"/>
        <v>245.40064178924678</v>
      </c>
      <c r="H111">
        <f t="shared" si="25"/>
        <v>109.83054601262214</v>
      </c>
      <c r="I111">
        <f t="shared" si="26"/>
        <v>1.0955864658601664</v>
      </c>
      <c r="K111">
        <v>0.93</v>
      </c>
      <c r="L111">
        <f t="shared" si="27"/>
        <v>0.47998815887222041</v>
      </c>
      <c r="M111">
        <f t="shared" si="28"/>
        <v>1084.5741441903365</v>
      </c>
      <c r="N111">
        <f t="shared" si="29"/>
        <v>273.25817824941896</v>
      </c>
      <c r="O111">
        <f t="shared" si="30"/>
        <v>2.1146422018348625</v>
      </c>
      <c r="P111">
        <f t="shared" si="20"/>
        <v>1338.3456470749761</v>
      </c>
      <c r="Q111">
        <f t="shared" si="31"/>
        <v>1067.202111027392</v>
      </c>
      <c r="R111">
        <f t="shared" si="32"/>
        <v>1135.6474688255571</v>
      </c>
    </row>
    <row r="112" spans="2:18" x14ac:dyDescent="0.25">
      <c r="B112">
        <v>0.94</v>
      </c>
      <c r="C112">
        <f t="shared" si="21"/>
        <v>0.47998503943533227</v>
      </c>
      <c r="D112">
        <f t="shared" si="22"/>
        <v>542.28002348462053</v>
      </c>
      <c r="E112">
        <f t="shared" si="23"/>
        <v>135.84190529776063</v>
      </c>
      <c r="F112">
        <f t="shared" si="24"/>
        <v>0.27189942660550459</v>
      </c>
      <c r="G112">
        <f t="shared" si="19"/>
        <v>246.21212939974112</v>
      </c>
      <c r="H112">
        <f t="shared" si="25"/>
        <v>110.642123528586</v>
      </c>
      <c r="I112">
        <f t="shared" si="26"/>
        <v>1.103702241019805</v>
      </c>
      <c r="K112">
        <v>0.94</v>
      </c>
      <c r="L112">
        <f t="shared" si="27"/>
        <v>0.4799880315482658</v>
      </c>
      <c r="M112">
        <f t="shared" si="28"/>
        <v>1084.5735687917638</v>
      </c>
      <c r="N112">
        <f t="shared" si="29"/>
        <v>273.2580343997758</v>
      </c>
      <c r="O112">
        <f t="shared" si="30"/>
        <v>2.1146422018348625</v>
      </c>
      <c r="P112">
        <f t="shared" si="20"/>
        <v>1346.2353509842228</v>
      </c>
      <c r="Q112">
        <f t="shared" si="31"/>
        <v>1075.0919587862818</v>
      </c>
      <c r="R112">
        <f t="shared" si="32"/>
        <v>1143.5373165844469</v>
      </c>
    </row>
    <row r="113" spans="2:18" x14ac:dyDescent="0.25">
      <c r="B113">
        <v>0.95</v>
      </c>
      <c r="C113">
        <f t="shared" si="21"/>
        <v>0.47998488028038899</v>
      </c>
      <c r="D113">
        <f t="shared" si="22"/>
        <v>542.27966386286164</v>
      </c>
      <c r="E113">
        <f t="shared" si="23"/>
        <v>135.84181539232091</v>
      </c>
      <c r="F113">
        <f t="shared" si="24"/>
        <v>0.27189942660550459</v>
      </c>
      <c r="G113">
        <f t="shared" si="19"/>
        <v>247.01258007982997</v>
      </c>
      <c r="H113">
        <f t="shared" si="25"/>
        <v>111.44266411411456</v>
      </c>
      <c r="I113">
        <f t="shared" si="26"/>
        <v>1.1117076468750908</v>
      </c>
      <c r="K113">
        <v>0.95</v>
      </c>
      <c r="L113">
        <f t="shared" si="27"/>
        <v>0.4799879042243112</v>
      </c>
      <c r="M113">
        <f t="shared" si="28"/>
        <v>1084.5729933933437</v>
      </c>
      <c r="N113">
        <f t="shared" si="29"/>
        <v>273.25789055017077</v>
      </c>
      <c r="O113">
        <f t="shared" si="30"/>
        <v>2.1146422018348625</v>
      </c>
      <c r="P113">
        <f t="shared" si="20"/>
        <v>1354.0177580559941</v>
      </c>
      <c r="Q113">
        <f t="shared" si="31"/>
        <v>1082.8745097076583</v>
      </c>
      <c r="R113">
        <f t="shared" si="32"/>
        <v>1151.3198675058234</v>
      </c>
    </row>
    <row r="114" spans="2:18" x14ac:dyDescent="0.25">
      <c r="B114">
        <v>0.96</v>
      </c>
      <c r="C114">
        <f t="shared" si="21"/>
        <v>0.47998472112544571</v>
      </c>
      <c r="D114">
        <f t="shared" si="22"/>
        <v>542.27930424122189</v>
      </c>
      <c r="E114">
        <f t="shared" si="23"/>
        <v>135.84172548691097</v>
      </c>
      <c r="F114">
        <f t="shared" si="24"/>
        <v>0.27189942660550459</v>
      </c>
      <c r="G114">
        <f t="shared" si="19"/>
        <v>247.80191377612184</v>
      </c>
      <c r="H114">
        <f t="shared" si="25"/>
        <v>112.23208771581636</v>
      </c>
      <c r="I114">
        <f t="shared" si="26"/>
        <v>1.1196018828921086</v>
      </c>
      <c r="K114">
        <v>0.96</v>
      </c>
      <c r="L114">
        <f t="shared" si="27"/>
        <v>0.47998777690035654</v>
      </c>
      <c r="M114">
        <f t="shared" si="28"/>
        <v>1084.572417995076</v>
      </c>
      <c r="N114">
        <f t="shared" si="29"/>
        <v>273.25774670060383</v>
      </c>
      <c r="O114">
        <f t="shared" si="30"/>
        <v>2.1146422018348625</v>
      </c>
      <c r="P114">
        <f t="shared" si="20"/>
        <v>1361.6920900416831</v>
      </c>
      <c r="Q114">
        <f t="shared" si="31"/>
        <v>1090.5489855429141</v>
      </c>
      <c r="R114">
        <f t="shared" si="32"/>
        <v>1158.9943433410792</v>
      </c>
    </row>
    <row r="115" spans="2:18" x14ac:dyDescent="0.25">
      <c r="B115">
        <v>0.97</v>
      </c>
      <c r="C115">
        <f t="shared" si="21"/>
        <v>0.47998456197050243</v>
      </c>
      <c r="D115">
        <f t="shared" si="22"/>
        <v>542.27894461970152</v>
      </c>
      <c r="E115">
        <f t="shared" si="23"/>
        <v>135.84163558153088</v>
      </c>
      <c r="F115">
        <f t="shared" si="24"/>
        <v>0.27189942660550459</v>
      </c>
      <c r="G115">
        <f t="shared" si="19"/>
        <v>248.58005154691446</v>
      </c>
      <c r="H115">
        <f t="shared" si="25"/>
        <v>113.01031539198908</v>
      </c>
      <c r="I115">
        <f t="shared" si="26"/>
        <v>1.1273841596538361</v>
      </c>
      <c r="K115">
        <v>0.97</v>
      </c>
      <c r="L115">
        <f t="shared" si="27"/>
        <v>0.47998764957640194</v>
      </c>
      <c r="M115">
        <f t="shared" si="28"/>
        <v>1084.571842596961</v>
      </c>
      <c r="N115">
        <f t="shared" si="29"/>
        <v>273.25760285107509</v>
      </c>
      <c r="O115">
        <f t="shared" si="30"/>
        <v>2.1146422018348625</v>
      </c>
      <c r="P115">
        <f t="shared" si="20"/>
        <v>1369.2575795001017</v>
      </c>
      <c r="Q115">
        <f t="shared" si="31"/>
        <v>1098.1146188508615</v>
      </c>
      <c r="R115">
        <f t="shared" si="32"/>
        <v>1166.5599766490266</v>
      </c>
    </row>
    <row r="116" spans="2:18" x14ac:dyDescent="0.25">
      <c r="B116">
        <v>0.98</v>
      </c>
      <c r="C116">
        <f t="shared" si="21"/>
        <v>0.47998440281555915</v>
      </c>
      <c r="D116">
        <f t="shared" si="22"/>
        <v>542.27858499830029</v>
      </c>
      <c r="E116">
        <f t="shared" si="23"/>
        <v>135.84154567618057</v>
      </c>
      <c r="F116">
        <f t="shared" si="24"/>
        <v>0.27189942660550459</v>
      </c>
      <c r="G116">
        <f t="shared" si="19"/>
        <v>249.34691557008873</v>
      </c>
      <c r="H116">
        <f t="shared" si="25"/>
        <v>113.77726932051365</v>
      </c>
      <c r="I116">
        <f t="shared" si="26"/>
        <v>1.1350536989390814</v>
      </c>
      <c r="K116">
        <v>0.98</v>
      </c>
      <c r="L116">
        <f t="shared" si="27"/>
        <v>0.47998752225244734</v>
      </c>
      <c r="M116">
        <f t="shared" si="28"/>
        <v>1084.5712671989988</v>
      </c>
      <c r="N116">
        <f t="shared" si="29"/>
        <v>273.25745900158455</v>
      </c>
      <c r="O116">
        <f t="shared" si="30"/>
        <v>2.1146422018348625</v>
      </c>
      <c r="P116">
        <f t="shared" si="20"/>
        <v>1376.7134698742238</v>
      </c>
      <c r="Q116">
        <f t="shared" si="31"/>
        <v>1105.5706530744742</v>
      </c>
      <c r="R116">
        <f t="shared" si="32"/>
        <v>1174.0160108726393</v>
      </c>
    </row>
    <row r="117" spans="2:18" x14ac:dyDescent="0.25">
      <c r="B117">
        <v>0.99</v>
      </c>
      <c r="C117">
        <f t="shared" si="21"/>
        <v>0.47998424366061587</v>
      </c>
      <c r="D117">
        <f t="shared" si="22"/>
        <v>542.27822537701832</v>
      </c>
      <c r="E117">
        <f t="shared" si="23"/>
        <v>135.84145577086008</v>
      </c>
      <c r="F117">
        <f t="shared" si="24"/>
        <v>0.27189942660550459</v>
      </c>
      <c r="G117">
        <f t="shared" si="19"/>
        <v>250.10242915089088</v>
      </c>
      <c r="H117">
        <f t="shared" si="25"/>
        <v>114.53287280663631</v>
      </c>
      <c r="I117">
        <f t="shared" si="26"/>
        <v>1.1426097338003081</v>
      </c>
      <c r="K117">
        <v>0.99</v>
      </c>
      <c r="L117">
        <f t="shared" si="27"/>
        <v>0.47998739492849268</v>
      </c>
      <c r="M117">
        <f t="shared" si="28"/>
        <v>1084.570691801189</v>
      </c>
      <c r="N117">
        <f t="shared" si="29"/>
        <v>273.25731515213209</v>
      </c>
      <c r="O117">
        <f t="shared" si="30"/>
        <v>2.1146422018348625</v>
      </c>
      <c r="P117">
        <f t="shared" si="20"/>
        <v>1384.0590155668408</v>
      </c>
      <c r="Q117">
        <f t="shared" si="31"/>
        <v>1112.9163426165435</v>
      </c>
      <c r="R117">
        <f t="shared" si="32"/>
        <v>1181.3617004147086</v>
      </c>
    </row>
    <row r="118" spans="2:18" x14ac:dyDescent="0.25">
      <c r="B118">
        <v>1</v>
      </c>
      <c r="C118">
        <f t="shared" si="21"/>
        <v>0.47998408450567259</v>
      </c>
      <c r="D118">
        <f t="shared" si="22"/>
        <v>542.27786575585571</v>
      </c>
      <c r="E118">
        <f t="shared" si="23"/>
        <v>135.84136586556943</v>
      </c>
      <c r="F118">
        <f t="shared" si="24"/>
        <v>0.27189942660550459</v>
      </c>
      <c r="G118">
        <f t="shared" si="19"/>
        <v>250.84651672960206</v>
      </c>
      <c r="H118">
        <f t="shared" si="25"/>
        <v>115.27705029063812</v>
      </c>
      <c r="I118">
        <f t="shared" si="26"/>
        <v>1.1500515086403262</v>
      </c>
      <c r="K118">
        <v>1</v>
      </c>
      <c r="L118">
        <f t="shared" si="27"/>
        <v>0.47998726760453808</v>
      </c>
      <c r="M118">
        <f t="shared" si="28"/>
        <v>1084.570116403532</v>
      </c>
      <c r="N118">
        <f t="shared" si="29"/>
        <v>273.25717130271784</v>
      </c>
      <c r="O118">
        <f t="shared" si="30"/>
        <v>2.1146422018348625</v>
      </c>
      <c r="P118">
        <f t="shared" si="20"/>
        <v>1391.2934820151188</v>
      </c>
      <c r="Q118">
        <f t="shared" si="31"/>
        <v>1120.1509529142359</v>
      </c>
      <c r="R118">
        <f t="shared" si="32"/>
        <v>1188.596310712401</v>
      </c>
    </row>
    <row r="119" spans="2:18" x14ac:dyDescent="0.25">
      <c r="B119">
        <v>1.01</v>
      </c>
      <c r="C119">
        <f t="shared" si="21"/>
        <v>0.47998392535072931</v>
      </c>
      <c r="D119">
        <f t="shared" si="22"/>
        <v>542.27750613481226</v>
      </c>
      <c r="E119">
        <f t="shared" si="23"/>
        <v>135.84127596030856</v>
      </c>
      <c r="F119">
        <f t="shared" si="24"/>
        <v>0.27189942660550459</v>
      </c>
      <c r="G119">
        <f t="shared" si="19"/>
        <v>251.57910388909391</v>
      </c>
      <c r="H119">
        <f t="shared" si="25"/>
        <v>116.00972735539084</v>
      </c>
      <c r="I119">
        <f t="shared" si="26"/>
        <v>1.1573782792878535</v>
      </c>
      <c r="K119">
        <v>1.01</v>
      </c>
      <c r="L119">
        <f t="shared" si="27"/>
        <v>0.47998714028058348</v>
      </c>
      <c r="M119">
        <f t="shared" si="28"/>
        <v>1084.5695410060277</v>
      </c>
      <c r="N119">
        <f t="shared" si="29"/>
        <v>273.25702745334178</v>
      </c>
      <c r="O119">
        <f t="shared" si="30"/>
        <v>2.1146422018348625</v>
      </c>
      <c r="P119">
        <f t="shared" si="20"/>
        <v>1398.416145764058</v>
      </c>
      <c r="Q119">
        <f t="shared" si="31"/>
        <v>1127.273760512551</v>
      </c>
      <c r="R119">
        <f t="shared" si="32"/>
        <v>1195.7191183107161</v>
      </c>
    </row>
    <row r="120" spans="2:18" x14ac:dyDescent="0.25">
      <c r="B120">
        <v>1.02</v>
      </c>
      <c r="C120">
        <f t="shared" si="21"/>
        <v>0.47998376619578603</v>
      </c>
      <c r="D120">
        <f t="shared" si="22"/>
        <v>542.27714651388806</v>
      </c>
      <c r="E120">
        <f t="shared" si="23"/>
        <v>135.84118605507751</v>
      </c>
      <c r="F120">
        <f t="shared" si="24"/>
        <v>0.27189942660550459</v>
      </c>
      <c r="G120">
        <f t="shared" si="19"/>
        <v>252.30011736227056</v>
      </c>
      <c r="H120">
        <f t="shared" si="25"/>
        <v>116.73083073379856</v>
      </c>
      <c r="I120">
        <f t="shared" si="26"/>
        <v>1.1645893130719307</v>
      </c>
      <c r="K120">
        <v>1.02</v>
      </c>
      <c r="L120">
        <f t="shared" si="27"/>
        <v>0.47998701295662882</v>
      </c>
      <c r="M120">
        <f t="shared" si="28"/>
        <v>1084.5689656086754</v>
      </c>
      <c r="N120">
        <f t="shared" si="29"/>
        <v>273.25688360400369</v>
      </c>
      <c r="O120">
        <f t="shared" si="30"/>
        <v>2.1146422018348625</v>
      </c>
      <c r="P120">
        <f t="shared" si="20"/>
        <v>1405.4262945388336</v>
      </c>
      <c r="Q120">
        <f t="shared" si="31"/>
        <v>1134.2840531366649</v>
      </c>
      <c r="R120">
        <f t="shared" si="32"/>
        <v>1202.72941093483</v>
      </c>
    </row>
    <row r="121" spans="2:18" x14ac:dyDescent="0.25">
      <c r="B121">
        <v>1.03</v>
      </c>
      <c r="C121">
        <f t="shared" si="21"/>
        <v>0.47998360704084281</v>
      </c>
      <c r="D121">
        <f t="shared" si="22"/>
        <v>542.27678689308311</v>
      </c>
      <c r="E121">
        <f t="shared" si="23"/>
        <v>135.84109614987628</v>
      </c>
      <c r="F121">
        <f t="shared" si="24"/>
        <v>0.27189942660550459</v>
      </c>
      <c r="G121">
        <f t="shared" si="19"/>
        <v>253.00948503939509</v>
      </c>
      <c r="H121">
        <f t="shared" si="25"/>
        <v>117.44028831612432</v>
      </c>
      <c r="I121">
        <f t="shared" si="26"/>
        <v>1.1716838888951882</v>
      </c>
      <c r="K121">
        <v>1.03</v>
      </c>
      <c r="L121">
        <f t="shared" si="27"/>
        <v>0.47998688563267422</v>
      </c>
      <c r="M121">
        <f t="shared" si="28"/>
        <v>1084.5683902114765</v>
      </c>
      <c r="N121">
        <f t="shared" si="29"/>
        <v>273.25673975470397</v>
      </c>
      <c r="O121">
        <f t="shared" si="30"/>
        <v>2.1146422018348625</v>
      </c>
      <c r="P121">
        <f t="shared" si="20"/>
        <v>1412.3232273160256</v>
      </c>
      <c r="Q121">
        <f t="shared" si="31"/>
        <v>1141.1811297631564</v>
      </c>
      <c r="R121">
        <f t="shared" si="32"/>
        <v>1209.6264875613215</v>
      </c>
    </row>
    <row r="122" spans="2:18" x14ac:dyDescent="0.25">
      <c r="B122">
        <v>1.04</v>
      </c>
      <c r="C122">
        <f t="shared" si="21"/>
        <v>0.47998344788589953</v>
      </c>
      <c r="D122">
        <f t="shared" si="22"/>
        <v>542.27642727239743</v>
      </c>
      <c r="E122">
        <f t="shared" si="23"/>
        <v>135.84100624470486</v>
      </c>
      <c r="F122">
        <f t="shared" si="24"/>
        <v>0.27189942660550459</v>
      </c>
      <c r="G122">
        <f t="shared" si="19"/>
        <v>253.7071359753005</v>
      </c>
      <c r="H122">
        <f t="shared" si="25"/>
        <v>118.13802915720115</v>
      </c>
      <c r="I122">
        <f t="shared" si="26"/>
        <v>1.1786612973059565</v>
      </c>
      <c r="K122">
        <v>1.04</v>
      </c>
      <c r="L122">
        <f t="shared" si="27"/>
        <v>0.47998675830871962</v>
      </c>
      <c r="M122">
        <f t="shared" si="28"/>
        <v>1084.56781481443</v>
      </c>
      <c r="N122">
        <f t="shared" si="29"/>
        <v>273.25659590544234</v>
      </c>
      <c r="O122">
        <f t="shared" si="30"/>
        <v>2.1146422018348625</v>
      </c>
      <c r="P122">
        <f t="shared" si="20"/>
        <v>1419.1062543937182</v>
      </c>
      <c r="Q122">
        <f t="shared" si="31"/>
        <v>1147.9643006901108</v>
      </c>
      <c r="R122">
        <f t="shared" si="32"/>
        <v>1216.4096584882759</v>
      </c>
    </row>
    <row r="123" spans="2:18" x14ac:dyDescent="0.25">
      <c r="B123">
        <v>1.05</v>
      </c>
      <c r="C123">
        <f t="shared" si="21"/>
        <v>0.47998328873095625</v>
      </c>
      <c r="D123">
        <f t="shared" si="22"/>
        <v>542.27606765183089</v>
      </c>
      <c r="E123">
        <f t="shared" si="23"/>
        <v>135.84091633956322</v>
      </c>
      <c r="F123">
        <f t="shared" si="24"/>
        <v>0.27189942660550459</v>
      </c>
      <c r="G123">
        <f t="shared" si="19"/>
        <v>254.39300039648407</v>
      </c>
      <c r="H123">
        <f t="shared" si="25"/>
        <v>118.82398348352635</v>
      </c>
      <c r="I123">
        <f t="shared" si="26"/>
        <v>1.1855208405692086</v>
      </c>
      <c r="K123">
        <v>1.05</v>
      </c>
      <c r="L123">
        <f t="shared" si="27"/>
        <v>0.47998663098476496</v>
      </c>
      <c r="M123">
        <f t="shared" si="28"/>
        <v>1084.567239417536</v>
      </c>
      <c r="N123">
        <f t="shared" si="29"/>
        <v>273.25645205621885</v>
      </c>
      <c r="O123">
        <f t="shared" si="30"/>
        <v>2.1146422018348625</v>
      </c>
      <c r="P123">
        <f t="shared" si="20"/>
        <v>1425.7746974604715</v>
      </c>
      <c r="Q123">
        <f t="shared" si="31"/>
        <v>1154.6328876060875</v>
      </c>
      <c r="R123">
        <f t="shared" si="32"/>
        <v>1223.0782454042526</v>
      </c>
    </row>
    <row r="124" spans="2:18" x14ac:dyDescent="0.25">
      <c r="B124">
        <v>1.06</v>
      </c>
      <c r="C124">
        <f t="shared" si="21"/>
        <v>0.47998312957601297</v>
      </c>
      <c r="D124">
        <f t="shared" si="22"/>
        <v>542.27570803138372</v>
      </c>
      <c r="E124">
        <f t="shared" si="23"/>
        <v>135.84082643445143</v>
      </c>
      <c r="F124">
        <f t="shared" si="24"/>
        <v>0.27189942660550459</v>
      </c>
      <c r="G124">
        <f t="shared" si="19"/>
        <v>255.06700970808487</v>
      </c>
      <c r="H124">
        <f t="shared" si="25"/>
        <v>119.49808270023894</v>
      </c>
      <c r="I124">
        <f t="shared" si="26"/>
        <v>1.1922618327363346</v>
      </c>
      <c r="K124">
        <v>1.06</v>
      </c>
      <c r="L124">
        <f t="shared" si="27"/>
        <v>0.47998650366081036</v>
      </c>
      <c r="M124">
        <f t="shared" si="28"/>
        <v>1084.5666640207949</v>
      </c>
      <c r="N124">
        <f t="shared" si="29"/>
        <v>273.25630820703356</v>
      </c>
      <c r="O124">
        <f t="shared" si="30"/>
        <v>2.1146422018348625</v>
      </c>
      <c r="P124">
        <f t="shared" si="20"/>
        <v>1432.3278896631514</v>
      </c>
      <c r="Q124">
        <f t="shared" si="31"/>
        <v>1161.1862236579527</v>
      </c>
      <c r="R124">
        <f t="shared" si="32"/>
        <v>1229.6315814561178</v>
      </c>
    </row>
    <row r="125" spans="2:18" x14ac:dyDescent="0.25">
      <c r="B125">
        <v>1.07</v>
      </c>
      <c r="C125">
        <f t="shared" si="21"/>
        <v>0.47998297042106969</v>
      </c>
      <c r="D125">
        <f t="shared" si="22"/>
        <v>542.27534841105569</v>
      </c>
      <c r="E125">
        <f t="shared" si="23"/>
        <v>135.84073652936942</v>
      </c>
      <c r="F125">
        <f t="shared" si="24"/>
        <v>0.27189942660550459</v>
      </c>
      <c r="G125">
        <f t="shared" si="19"/>
        <v>255.72909650074291</v>
      </c>
      <c r="H125">
        <f t="shared" si="25"/>
        <v>120.16025939797898</v>
      </c>
      <c r="I125">
        <f t="shared" si="26"/>
        <v>1.198883599713735</v>
      </c>
      <c r="K125">
        <v>1.07</v>
      </c>
      <c r="L125">
        <f t="shared" si="27"/>
        <v>0.47998637633685576</v>
      </c>
      <c r="M125">
        <f t="shared" si="28"/>
        <v>1084.5660886242063</v>
      </c>
      <c r="N125">
        <f t="shared" si="29"/>
        <v>273.25616435788641</v>
      </c>
      <c r="O125">
        <f t="shared" si="30"/>
        <v>2.1146422018348625</v>
      </c>
      <c r="P125">
        <f t="shared" si="20"/>
        <v>1438.7651756736136</v>
      </c>
      <c r="Q125">
        <f t="shared" si="31"/>
        <v>1167.6236535175622</v>
      </c>
      <c r="R125">
        <f t="shared" si="32"/>
        <v>1236.0690113157273</v>
      </c>
    </row>
    <row r="126" spans="2:18" x14ac:dyDescent="0.25">
      <c r="B126">
        <v>1.08</v>
      </c>
      <c r="C126">
        <f t="shared" si="21"/>
        <v>0.47998281126612641</v>
      </c>
      <c r="D126">
        <f t="shared" si="22"/>
        <v>542.27498879084692</v>
      </c>
      <c r="E126">
        <f t="shared" si="23"/>
        <v>135.84064662431723</v>
      </c>
      <c r="F126">
        <f t="shared" si="24"/>
        <v>0.27189942660550459</v>
      </c>
      <c r="G126">
        <f t="shared" si="19"/>
        <v>256.37919455734027</v>
      </c>
      <c r="H126">
        <f t="shared" si="25"/>
        <v>120.81044735962853</v>
      </c>
      <c r="I126">
        <f t="shared" si="26"/>
        <v>1.2053854793302305</v>
      </c>
      <c r="K126">
        <v>1.08</v>
      </c>
      <c r="L126">
        <f t="shared" si="27"/>
        <v>0.47998624901290116</v>
      </c>
      <c r="M126">
        <f t="shared" si="28"/>
        <v>1084.5655132277705</v>
      </c>
      <c r="N126">
        <f t="shared" si="29"/>
        <v>273.25602050877745</v>
      </c>
      <c r="O126">
        <f t="shared" si="30"/>
        <v>2.1146422018348625</v>
      </c>
      <c r="P126">
        <f t="shared" si="20"/>
        <v>1445.085911754237</v>
      </c>
      <c r="Q126">
        <f t="shared" si="31"/>
        <v>1173.9445334472944</v>
      </c>
      <c r="R126">
        <f t="shared" si="32"/>
        <v>1242.3898912454595</v>
      </c>
    </row>
    <row r="127" spans="2:18" x14ac:dyDescent="0.25">
      <c r="B127">
        <v>1.0900000000000001</v>
      </c>
      <c r="C127">
        <f t="shared" si="21"/>
        <v>0.47998265211118313</v>
      </c>
      <c r="D127">
        <f t="shared" si="22"/>
        <v>542.27462917075741</v>
      </c>
      <c r="E127">
        <f t="shared" si="23"/>
        <v>135.84055671929485</v>
      </c>
      <c r="F127">
        <f t="shared" si="24"/>
        <v>0.27189942660550459</v>
      </c>
      <c r="G127">
        <f t="shared" si="19"/>
        <v>257.01723885962258</v>
      </c>
      <c r="H127">
        <f t="shared" si="25"/>
        <v>121.44858156693324</v>
      </c>
      <c r="I127">
        <f t="shared" si="26"/>
        <v>1.2117668214032775</v>
      </c>
      <c r="K127">
        <v>1.0900000000000001</v>
      </c>
      <c r="L127">
        <f t="shared" si="27"/>
        <v>0.4799861216889465</v>
      </c>
      <c r="M127">
        <f t="shared" si="28"/>
        <v>1084.5649378314868</v>
      </c>
      <c r="N127">
        <f t="shared" si="29"/>
        <v>273.25587665970653</v>
      </c>
      <c r="O127">
        <f t="shared" si="30"/>
        <v>2.1146422018348625</v>
      </c>
      <c r="P127">
        <f t="shared" si="20"/>
        <v>1451.2894658222951</v>
      </c>
      <c r="Q127">
        <f t="shared" si="31"/>
        <v>1180.1482313644235</v>
      </c>
      <c r="R127">
        <f t="shared" si="32"/>
        <v>1248.5935891625886</v>
      </c>
    </row>
    <row r="128" spans="2:18" x14ac:dyDescent="0.25">
      <c r="B128">
        <v>1.1000000000000001</v>
      </c>
      <c r="C128">
        <f t="shared" si="21"/>
        <v>0.47998249295623985</v>
      </c>
      <c r="D128">
        <f t="shared" si="22"/>
        <v>542.27426955078704</v>
      </c>
      <c r="E128">
        <f t="shared" si="23"/>
        <v>135.84046681430226</v>
      </c>
      <c r="F128">
        <f t="shared" si="24"/>
        <v>0.27189942660550459</v>
      </c>
      <c r="G128">
        <f t="shared" si="19"/>
        <v>257.64316559470092</v>
      </c>
      <c r="H128">
        <f t="shared" si="25"/>
        <v>122.07459820700414</v>
      </c>
      <c r="I128">
        <f t="shared" si="26"/>
        <v>1.2180269878039864</v>
      </c>
      <c r="K128">
        <v>1.1000000000000001</v>
      </c>
      <c r="L128">
        <f t="shared" si="27"/>
        <v>0.4799859943649919</v>
      </c>
      <c r="M128">
        <f t="shared" si="28"/>
        <v>1084.5643624353563</v>
      </c>
      <c r="N128">
        <f t="shared" si="29"/>
        <v>273.25573281067392</v>
      </c>
      <c r="O128">
        <f t="shared" si="30"/>
        <v>2.1146422018348625</v>
      </c>
      <c r="P128">
        <f t="shared" si="20"/>
        <v>1457.3752175131667</v>
      </c>
      <c r="Q128">
        <f t="shared" si="31"/>
        <v>1186.2341269043277</v>
      </c>
      <c r="R128">
        <f t="shared" si="32"/>
        <v>1254.6794847024928</v>
      </c>
    </row>
    <row r="129" spans="2:18" x14ac:dyDescent="0.25">
      <c r="B129">
        <v>1.1100000000000001</v>
      </c>
      <c r="C129">
        <f t="shared" si="21"/>
        <v>0.47998233380129657</v>
      </c>
      <c r="D129">
        <f t="shared" si="22"/>
        <v>542.27390993093616</v>
      </c>
      <c r="E129">
        <f t="shared" si="23"/>
        <v>135.84037690933954</v>
      </c>
      <c r="F129">
        <f t="shared" si="24"/>
        <v>0.27189942660550459</v>
      </c>
      <c r="G129">
        <f t="shared" si="19"/>
        <v>258.25691216143292</v>
      </c>
      <c r="H129">
        <f t="shared" si="25"/>
        <v>122.68843467869888</v>
      </c>
      <c r="I129">
        <f t="shared" si="26"/>
        <v>1.2241653525209339</v>
      </c>
      <c r="K129">
        <v>1.1100000000000001</v>
      </c>
      <c r="L129">
        <f t="shared" si="27"/>
        <v>0.4799858670410373</v>
      </c>
      <c r="M129">
        <f t="shared" si="28"/>
        <v>1084.5637870393782</v>
      </c>
      <c r="N129">
        <f t="shared" si="29"/>
        <v>273.25558896167939</v>
      </c>
      <c r="O129">
        <f t="shared" si="30"/>
        <v>2.1146422018348625</v>
      </c>
      <c r="P129">
        <f t="shared" si="20"/>
        <v>1463.3425582423693</v>
      </c>
      <c r="Q129">
        <f t="shared" si="31"/>
        <v>1192.2016114825246</v>
      </c>
      <c r="R129">
        <f t="shared" si="32"/>
        <v>1260.6469692806897</v>
      </c>
    </row>
    <row r="130" spans="2:18" x14ac:dyDescent="0.25">
      <c r="B130">
        <v>1.1200000000000001</v>
      </c>
      <c r="C130">
        <f t="shared" si="21"/>
        <v>0.47998217464635334</v>
      </c>
      <c r="D130">
        <f t="shared" si="22"/>
        <v>542.27355031120453</v>
      </c>
      <c r="E130">
        <f t="shared" si="23"/>
        <v>135.84028700440663</v>
      </c>
      <c r="F130">
        <f t="shared" si="24"/>
        <v>0.27189942660550459</v>
      </c>
      <c r="G130">
        <f t="shared" si="19"/>
        <v>258.85841717668302</v>
      </c>
      <c r="H130">
        <f t="shared" si="25"/>
        <v>123.2900295988819</v>
      </c>
      <c r="I130">
        <f t="shared" si="26"/>
        <v>1.2301813017227641</v>
      </c>
      <c r="K130">
        <v>1.1200000000000001</v>
      </c>
      <c r="L130">
        <f t="shared" si="27"/>
        <v>0.47998573971708264</v>
      </c>
      <c r="M130">
        <f t="shared" si="28"/>
        <v>1084.5632116435527</v>
      </c>
      <c r="N130">
        <f t="shared" si="29"/>
        <v>273.25544511272301</v>
      </c>
      <c r="O130">
        <f t="shared" si="30"/>
        <v>2.1146422018348625</v>
      </c>
      <c r="P130">
        <f t="shared" si="20"/>
        <v>1469.1908912664178</v>
      </c>
      <c r="Q130">
        <f t="shared" si="31"/>
        <v>1198.0500883555296</v>
      </c>
      <c r="R130">
        <f t="shared" si="32"/>
        <v>1266.4954461536947</v>
      </c>
    </row>
    <row r="131" spans="2:18" x14ac:dyDescent="0.25">
      <c r="B131">
        <v>1.1299999999999999</v>
      </c>
      <c r="C131">
        <f t="shared" si="21"/>
        <v>0.47998201549141006</v>
      </c>
      <c r="D131">
        <f t="shared" si="22"/>
        <v>542.27319069159182</v>
      </c>
      <c r="E131">
        <f t="shared" si="23"/>
        <v>135.84019709950346</v>
      </c>
      <c r="F131">
        <f t="shared" si="24"/>
        <v>0.27189942660550459</v>
      </c>
      <c r="G131">
        <f t="shared" si="19"/>
        <v>259.44762048146038</v>
      </c>
      <c r="H131">
        <f t="shared" si="25"/>
        <v>123.87932280856242</v>
      </c>
      <c r="I131">
        <f t="shared" si="26"/>
        <v>1.2360742338195694</v>
      </c>
      <c r="K131">
        <v>1.1299999999999999</v>
      </c>
      <c r="L131">
        <f t="shared" si="27"/>
        <v>0.47998561239312804</v>
      </c>
      <c r="M131">
        <f t="shared" si="28"/>
        <v>1084.5626362478799</v>
      </c>
      <c r="N131">
        <f t="shared" si="29"/>
        <v>273.25530126380482</v>
      </c>
      <c r="O131">
        <f t="shared" si="30"/>
        <v>2.1146422018348625</v>
      </c>
      <c r="P131">
        <f t="shared" si="20"/>
        <v>1474.9196317424985</v>
      </c>
      <c r="Q131">
        <f t="shared" si="31"/>
        <v>1203.7789726805286</v>
      </c>
      <c r="R131">
        <f t="shared" si="32"/>
        <v>1272.2243304786937</v>
      </c>
    </row>
    <row r="132" spans="2:18" x14ac:dyDescent="0.25">
      <c r="B132">
        <v>1.1399999999999999</v>
      </c>
      <c r="C132">
        <f t="shared" si="21"/>
        <v>0.47998185633646678</v>
      </c>
      <c r="D132">
        <f t="shared" si="22"/>
        <v>542.2728310720986</v>
      </c>
      <c r="E132">
        <f t="shared" si="23"/>
        <v>135.84010719463015</v>
      </c>
      <c r="F132">
        <f t="shared" si="24"/>
        <v>0.27189942660550459</v>
      </c>
      <c r="G132">
        <f t="shared" si="19"/>
        <v>260.02446314693526</v>
      </c>
      <c r="H132">
        <f t="shared" si="25"/>
        <v>124.4562553789106</v>
      </c>
      <c r="I132">
        <f t="shared" si="26"/>
        <v>1.2418435595230513</v>
      </c>
      <c r="K132">
        <v>1.1399999999999999</v>
      </c>
      <c r="L132">
        <f t="shared" si="27"/>
        <v>0.47998548506917343</v>
      </c>
      <c r="M132">
        <f t="shared" si="28"/>
        <v>1084.5620608523598</v>
      </c>
      <c r="N132">
        <f t="shared" si="29"/>
        <v>273.25515741492478</v>
      </c>
      <c r="O132">
        <f t="shared" si="30"/>
        <v>2.1146422018348625</v>
      </c>
      <c r="P132">
        <f t="shared" si="20"/>
        <v>1480.528206786953</v>
      </c>
      <c r="Q132">
        <f t="shared" si="31"/>
        <v>1209.3876915738631</v>
      </c>
      <c r="R132">
        <f t="shared" si="32"/>
        <v>1277.8330493720282</v>
      </c>
    </row>
    <row r="133" spans="2:18" x14ac:dyDescent="0.25">
      <c r="B133">
        <v>1.1499999999999999</v>
      </c>
      <c r="C133">
        <f t="shared" si="21"/>
        <v>0.4799816971815235</v>
      </c>
      <c r="D133">
        <f t="shared" si="22"/>
        <v>542.27247145272463</v>
      </c>
      <c r="E133">
        <f t="shared" si="23"/>
        <v>135.84001728978666</v>
      </c>
      <c r="F133">
        <f t="shared" si="24"/>
        <v>0.27189942660550459</v>
      </c>
      <c r="G133">
        <f t="shared" si="19"/>
        <v>260.58888748033132</v>
      </c>
      <c r="H133">
        <f t="shared" si="25"/>
        <v>125.02076961715018</v>
      </c>
      <c r="I133">
        <f t="shared" si="26"/>
        <v>1.2474887019054468</v>
      </c>
      <c r="K133">
        <v>1.1499999999999999</v>
      </c>
      <c r="L133">
        <f t="shared" si="27"/>
        <v>0.47998535774521878</v>
      </c>
      <c r="M133">
        <f t="shared" si="28"/>
        <v>1084.5614854569919</v>
      </c>
      <c r="N133">
        <f t="shared" si="29"/>
        <v>273.25501356608282</v>
      </c>
      <c r="O133">
        <f t="shared" si="30"/>
        <v>2.1146422018348625</v>
      </c>
      <c r="P133">
        <f t="shared" si="20"/>
        <v>1486.016055532566</v>
      </c>
      <c r="Q133">
        <f t="shared" si="31"/>
        <v>1214.875684168318</v>
      </c>
      <c r="R133">
        <f t="shared" si="32"/>
        <v>1283.3210419664831</v>
      </c>
    </row>
    <row r="134" spans="2:18" x14ac:dyDescent="0.25">
      <c r="B134">
        <v>1.1599999999999999</v>
      </c>
      <c r="C134">
        <f t="shared" si="21"/>
        <v>0.47998153802658022</v>
      </c>
      <c r="D134">
        <f t="shared" si="22"/>
        <v>542.27211183346981</v>
      </c>
      <c r="E134">
        <f t="shared" si="23"/>
        <v>135.83992738497295</v>
      </c>
      <c r="F134">
        <f t="shared" si="24"/>
        <v>0.27189942660550459</v>
      </c>
      <c r="G134">
        <f t="shared" si="19"/>
        <v>261.1408370306952</v>
      </c>
      <c r="H134">
        <f t="shared" si="25"/>
        <v>125.57280907232774</v>
      </c>
      <c r="I134">
        <f t="shared" si="26"/>
        <v>1.2530090964572225</v>
      </c>
      <c r="K134">
        <v>1.1599999999999999</v>
      </c>
      <c r="L134">
        <f t="shared" si="27"/>
        <v>0.47998523042126418</v>
      </c>
      <c r="M134">
        <f t="shared" si="28"/>
        <v>1084.5609100617771</v>
      </c>
      <c r="N134">
        <f t="shared" si="29"/>
        <v>273.25486971727912</v>
      </c>
      <c r="O134">
        <f t="shared" si="30"/>
        <v>2.1146422018348625</v>
      </c>
      <c r="P134">
        <f t="shared" si="20"/>
        <v>1491.3826291846517</v>
      </c>
      <c r="Q134">
        <f t="shared" si="31"/>
        <v>1220.2424016692073</v>
      </c>
      <c r="R134">
        <f t="shared" si="32"/>
        <v>1288.6877594673724</v>
      </c>
    </row>
    <row r="135" spans="2:18" x14ac:dyDescent="0.25">
      <c r="B135">
        <v>1.17</v>
      </c>
      <c r="C135">
        <f t="shared" si="21"/>
        <v>0.47998137887163694</v>
      </c>
      <c r="D135">
        <f t="shared" si="22"/>
        <v>542.27175221433424</v>
      </c>
      <c r="E135">
        <f t="shared" si="23"/>
        <v>135.83983748018906</v>
      </c>
      <c r="F135">
        <f t="shared" si="24"/>
        <v>0.27189942660550459</v>
      </c>
      <c r="G135">
        <f t="shared" si="19"/>
        <v>261.68025659454133</v>
      </c>
      <c r="H135">
        <f t="shared" si="25"/>
        <v>126.1123185409578</v>
      </c>
      <c r="I135">
        <f t="shared" si="26"/>
        <v>1.2584041911435233</v>
      </c>
      <c r="K135">
        <v>1.17</v>
      </c>
      <c r="L135">
        <f t="shared" si="27"/>
        <v>0.47998510309730957</v>
      </c>
      <c r="M135">
        <f t="shared" si="28"/>
        <v>1084.5603346667149</v>
      </c>
      <c r="N135">
        <f t="shared" si="29"/>
        <v>273.25472586851356</v>
      </c>
      <c r="O135">
        <f t="shared" si="30"/>
        <v>2.1146422018348625</v>
      </c>
      <c r="P135">
        <f t="shared" si="20"/>
        <v>1496.6273910759319</v>
      </c>
      <c r="Q135">
        <f t="shared" si="31"/>
        <v>1225.4873074092532</v>
      </c>
      <c r="R135">
        <f t="shared" si="32"/>
        <v>1293.9326652074183</v>
      </c>
    </row>
    <row r="136" spans="2:18" x14ac:dyDescent="0.25">
      <c r="B136">
        <v>1.18</v>
      </c>
      <c r="C136">
        <f t="shared" si="21"/>
        <v>0.47998121971669366</v>
      </c>
      <c r="D136">
        <f t="shared" si="22"/>
        <v>542.27139259531805</v>
      </c>
      <c r="E136">
        <f t="shared" si="23"/>
        <v>135.83974757543501</v>
      </c>
      <c r="F136">
        <f t="shared" si="24"/>
        <v>0.27189942660550459</v>
      </c>
      <c r="G136">
        <f t="shared" si="19"/>
        <v>262.20709222137265</v>
      </c>
      <c r="H136">
        <f t="shared" si="25"/>
        <v>126.63924407254312</v>
      </c>
      <c r="I136">
        <f t="shared" si="26"/>
        <v>1.2636734464593762</v>
      </c>
      <c r="K136">
        <v>1.18</v>
      </c>
      <c r="L136">
        <f t="shared" si="27"/>
        <v>0.47998497577335492</v>
      </c>
      <c r="M136">
        <f t="shared" si="28"/>
        <v>1084.559759271805</v>
      </c>
      <c r="N136">
        <f t="shared" si="29"/>
        <v>273.25458201978608</v>
      </c>
      <c r="O136">
        <f t="shared" si="30"/>
        <v>2.1146422018348625</v>
      </c>
      <c r="P136">
        <f t="shared" si="20"/>
        <v>1501.7498167202027</v>
      </c>
      <c r="Q136">
        <f t="shared" si="31"/>
        <v>1230.6098769022515</v>
      </c>
      <c r="R136">
        <f t="shared" si="32"/>
        <v>1299.0552347004166</v>
      </c>
    </row>
    <row r="137" spans="2:18" x14ac:dyDescent="0.25">
      <c r="B137">
        <v>1.19</v>
      </c>
      <c r="C137">
        <f t="shared" si="21"/>
        <v>0.47998106056175038</v>
      </c>
      <c r="D137">
        <f t="shared" si="22"/>
        <v>542.27103297642088</v>
      </c>
      <c r="E137">
        <f t="shared" si="23"/>
        <v>135.83965767071072</v>
      </c>
      <c r="F137">
        <f t="shared" si="24"/>
        <v>0.27189942660550459</v>
      </c>
      <c r="G137">
        <f t="shared" si="19"/>
        <v>262.72129121907483</v>
      </c>
      <c r="H137">
        <f t="shared" si="25"/>
        <v>127.15353297496958</v>
      </c>
      <c r="I137">
        <f t="shared" si="26"/>
        <v>1.268816335483641</v>
      </c>
      <c r="K137">
        <v>1.19</v>
      </c>
      <c r="L137">
        <f t="shared" si="27"/>
        <v>0.47998484844940031</v>
      </c>
      <c r="M137">
        <f t="shared" si="28"/>
        <v>1084.5591838770481</v>
      </c>
      <c r="N137">
        <f t="shared" si="29"/>
        <v>273.25443817109687</v>
      </c>
      <c r="O137">
        <f t="shared" si="30"/>
        <v>2.1146422018348625</v>
      </c>
      <c r="P137">
        <f t="shared" si="20"/>
        <v>1506.7493938647847</v>
      </c>
      <c r="Q137">
        <f t="shared" si="31"/>
        <v>1235.6095978955227</v>
      </c>
      <c r="R137">
        <f t="shared" si="32"/>
        <v>1304.0549556936878</v>
      </c>
    </row>
    <row r="138" spans="2:18" x14ac:dyDescent="0.25">
      <c r="B138">
        <v>1.2</v>
      </c>
      <c r="C138">
        <f t="shared" si="21"/>
        <v>0.47998090140680716</v>
      </c>
      <c r="D138">
        <f t="shared" si="22"/>
        <v>542.2706733576432</v>
      </c>
      <c r="E138">
        <f t="shared" si="23"/>
        <v>135.8395677660163</v>
      </c>
      <c r="F138">
        <f t="shared" si="24"/>
        <v>0.27189942660550459</v>
      </c>
      <c r="G138">
        <f t="shared" si="19"/>
        <v>263.22280215918636</v>
      </c>
      <c r="H138">
        <f t="shared" si="25"/>
        <v>127.65513381977556</v>
      </c>
      <c r="I138">
        <f t="shared" si="26"/>
        <v>1.2738323439317008</v>
      </c>
      <c r="K138">
        <v>1.2</v>
      </c>
      <c r="L138">
        <f t="shared" si="27"/>
        <v>0.47998472112544571</v>
      </c>
      <c r="M138">
        <f t="shared" si="28"/>
        <v>1084.5586084824438</v>
      </c>
      <c r="N138">
        <f t="shared" si="29"/>
        <v>273.25429432244579</v>
      </c>
      <c r="O138">
        <f t="shared" si="30"/>
        <v>2.1146422018348625</v>
      </c>
      <c r="P138">
        <f t="shared" si="20"/>
        <v>1511.6256225417444</v>
      </c>
      <c r="Q138">
        <f t="shared" si="31"/>
        <v>1240.4859704211335</v>
      </c>
      <c r="R138">
        <f t="shared" si="32"/>
        <v>1308.9313282192986</v>
      </c>
    </row>
    <row r="139" spans="2:18" x14ac:dyDescent="0.25">
      <c r="B139">
        <v>1.21</v>
      </c>
      <c r="C139">
        <f t="shared" si="21"/>
        <v>0.47998074225186388</v>
      </c>
      <c r="D139">
        <f t="shared" si="22"/>
        <v>542.27031373898467</v>
      </c>
      <c r="E139">
        <f t="shared" si="23"/>
        <v>135.83947786135167</v>
      </c>
      <c r="F139">
        <f t="shared" si="24"/>
        <v>0.27189942660550459</v>
      </c>
      <c r="G139">
        <f t="shared" si="19"/>
        <v>263.71157488204074</v>
      </c>
      <c r="H139">
        <f t="shared" si="25"/>
        <v>128.14399644729457</v>
      </c>
      <c r="I139">
        <f t="shared" si="26"/>
        <v>1.2787209702068907</v>
      </c>
      <c r="K139">
        <v>1.21</v>
      </c>
      <c r="L139">
        <f t="shared" si="27"/>
        <v>0.47998459380149106</v>
      </c>
      <c r="M139">
        <f t="shared" si="28"/>
        <v>1084.558033087992</v>
      </c>
      <c r="N139">
        <f t="shared" si="29"/>
        <v>273.25415047383285</v>
      </c>
      <c r="O139">
        <f t="shared" si="30"/>
        <v>2.1146422018348625</v>
      </c>
      <c r="P139">
        <f t="shared" si="20"/>
        <v>1516.378015117893</v>
      </c>
      <c r="Q139">
        <f t="shared" si="31"/>
        <v>1245.238506845895</v>
      </c>
      <c r="R139">
        <f t="shared" si="32"/>
        <v>1313.6838646440601</v>
      </c>
    </row>
    <row r="140" spans="2:18" x14ac:dyDescent="0.25">
      <c r="B140">
        <v>1.22</v>
      </c>
      <c r="C140">
        <f t="shared" si="21"/>
        <v>0.4799805830969206</v>
      </c>
      <c r="D140">
        <f t="shared" si="22"/>
        <v>542.26995412044539</v>
      </c>
      <c r="E140">
        <f t="shared" si="23"/>
        <v>135.83938795671685</v>
      </c>
      <c r="F140">
        <f t="shared" si="24"/>
        <v>0.27189942660550459</v>
      </c>
      <c r="G140">
        <f t="shared" si="19"/>
        <v>264.18756050178263</v>
      </c>
      <c r="H140">
        <f t="shared" si="25"/>
        <v>128.62007197167125</v>
      </c>
      <c r="I140">
        <f t="shared" si="26"/>
        <v>1.2834817254506574</v>
      </c>
      <c r="K140">
        <v>1.22</v>
      </c>
      <c r="L140">
        <f t="shared" si="27"/>
        <v>0.47998446647753645</v>
      </c>
      <c r="M140">
        <f t="shared" si="28"/>
        <v>1084.5574576936929</v>
      </c>
      <c r="N140">
        <f t="shared" si="29"/>
        <v>273.25400662525806</v>
      </c>
      <c r="O140">
        <f t="shared" si="30"/>
        <v>2.1146422018348625</v>
      </c>
      <c r="P140">
        <f t="shared" si="20"/>
        <v>1521.006096343549</v>
      </c>
      <c r="Q140">
        <f t="shared" si="31"/>
        <v>1249.8667319201256</v>
      </c>
      <c r="R140">
        <f t="shared" si="32"/>
        <v>1318.3120897182907</v>
      </c>
    </row>
    <row r="141" spans="2:18" x14ac:dyDescent="0.25">
      <c r="B141">
        <v>1.23</v>
      </c>
      <c r="C141">
        <f t="shared" si="21"/>
        <v>0.47998042394197732</v>
      </c>
      <c r="D141">
        <f t="shared" si="22"/>
        <v>542.26959450202514</v>
      </c>
      <c r="E141">
        <f t="shared" si="23"/>
        <v>135.83929805211179</v>
      </c>
      <c r="F141">
        <f t="shared" si="24"/>
        <v>0.27189942660550459</v>
      </c>
      <c r="G141">
        <f t="shared" si="19"/>
        <v>264.65071141125611</v>
      </c>
      <c r="H141">
        <f t="shared" si="25"/>
        <v>129.08331278574983</v>
      </c>
      <c r="I141">
        <f t="shared" si="26"/>
        <v>1.2881141335914434</v>
      </c>
      <c r="K141">
        <v>1.23</v>
      </c>
      <c r="L141">
        <f t="shared" si="27"/>
        <v>0.47998433915358185</v>
      </c>
      <c r="M141">
        <f t="shared" si="28"/>
        <v>1084.5568822995463</v>
      </c>
      <c r="N141">
        <f t="shared" si="29"/>
        <v>273.25386277672141</v>
      </c>
      <c r="O141">
        <f t="shared" si="30"/>
        <v>2.1146422018348625</v>
      </c>
      <c r="P141">
        <f t="shared" si="20"/>
        <v>1525.5094034000606</v>
      </c>
      <c r="Q141">
        <f t="shared" si="31"/>
        <v>1254.370182825174</v>
      </c>
      <c r="R141">
        <f t="shared" si="32"/>
        <v>1322.8155406233391</v>
      </c>
    </row>
    <row r="142" spans="2:18" x14ac:dyDescent="0.25">
      <c r="B142">
        <v>1.24</v>
      </c>
      <c r="C142">
        <f t="shared" si="21"/>
        <v>0.47998026478703404</v>
      </c>
      <c r="D142">
        <f t="shared" si="22"/>
        <v>542.26923488372438</v>
      </c>
      <c r="E142">
        <f t="shared" si="23"/>
        <v>135.8392081475366</v>
      </c>
      <c r="F142">
        <f t="shared" si="24"/>
        <v>0.27189942660550459</v>
      </c>
      <c r="G142">
        <f t="shared" si="19"/>
        <v>265.10098128676611</v>
      </c>
      <c r="H142">
        <f t="shared" si="25"/>
        <v>129.53367256583502</v>
      </c>
      <c r="I142">
        <f t="shared" si="26"/>
        <v>1.2926177313922953</v>
      </c>
      <c r="K142">
        <v>1.24</v>
      </c>
      <c r="L142">
        <f t="shared" si="27"/>
        <v>0.47998421182962725</v>
      </c>
      <c r="M142">
        <f t="shared" si="28"/>
        <v>1084.5563069055527</v>
      </c>
      <c r="N142">
        <f t="shared" si="29"/>
        <v>273.25371892822301</v>
      </c>
      <c r="O142">
        <f t="shared" si="30"/>
        <v>2.1146422018348625</v>
      </c>
      <c r="P142">
        <f t="shared" si="20"/>
        <v>1529.8874859460909</v>
      </c>
      <c r="Q142">
        <f t="shared" si="31"/>
        <v>1258.7484092197028</v>
      </c>
      <c r="R142">
        <f t="shared" si="32"/>
        <v>1327.1937670178679</v>
      </c>
    </row>
    <row r="143" spans="2:18" x14ac:dyDescent="0.25">
      <c r="B143">
        <v>1.25</v>
      </c>
      <c r="C143">
        <f t="shared" si="21"/>
        <v>0.47998010563209076</v>
      </c>
      <c r="D143">
        <f t="shared" si="22"/>
        <v>542.26887526554276</v>
      </c>
      <c r="E143">
        <f t="shared" si="23"/>
        <v>135.83911824299119</v>
      </c>
      <c r="F143">
        <f t="shared" si="24"/>
        <v>0.27189942660550459</v>
      </c>
      <c r="G143">
        <f t="shared" si="19"/>
        <v>265.53832509270978</v>
      </c>
      <c r="H143">
        <f t="shared" si="25"/>
        <v>129.97110627632406</v>
      </c>
      <c r="I143">
        <f t="shared" si="26"/>
        <v>1.2969920684971856</v>
      </c>
      <c r="K143">
        <v>1.25</v>
      </c>
      <c r="L143">
        <f t="shared" si="27"/>
        <v>0.47998408450567259</v>
      </c>
      <c r="M143">
        <f t="shared" si="28"/>
        <v>1084.5557315117114</v>
      </c>
      <c r="N143">
        <f t="shared" si="29"/>
        <v>273.2535750797627</v>
      </c>
      <c r="O143">
        <f t="shared" si="30"/>
        <v>2.1146422018348625</v>
      </c>
      <c r="P143">
        <f t="shared" si="20"/>
        <v>1534.1399061626491</v>
      </c>
      <c r="Q143">
        <f t="shared" si="31"/>
        <v>1263.0009732847213</v>
      </c>
      <c r="R143">
        <f t="shared" si="32"/>
        <v>1331.4463310828864</v>
      </c>
    </row>
    <row r="144" spans="2:18" x14ac:dyDescent="0.25">
      <c r="B144">
        <v>1.26</v>
      </c>
      <c r="C144">
        <f t="shared" si="21"/>
        <v>0.47997994647714748</v>
      </c>
      <c r="D144">
        <f t="shared" si="22"/>
        <v>542.26851564748051</v>
      </c>
      <c r="E144">
        <f t="shared" si="23"/>
        <v>135.83902833847563</v>
      </c>
      <c r="F144">
        <f t="shared" si="24"/>
        <v>0.27189942660550459</v>
      </c>
      <c r="G144">
        <f t="shared" si="19"/>
        <v>265.96269908608059</v>
      </c>
      <c r="H144">
        <f t="shared" si="25"/>
        <v>130.39557017421046</v>
      </c>
      <c r="I144">
        <f t="shared" si="26"/>
        <v>1.3012367074760496</v>
      </c>
      <c r="K144">
        <v>1.26</v>
      </c>
      <c r="L144">
        <f t="shared" si="27"/>
        <v>0.47998395718171799</v>
      </c>
      <c r="M144">
        <f t="shared" si="28"/>
        <v>1084.5551561180228</v>
      </c>
      <c r="N144">
        <f t="shared" si="29"/>
        <v>273.25343123134053</v>
      </c>
      <c r="O144">
        <f t="shared" si="30"/>
        <v>2.1146422018348625</v>
      </c>
      <c r="P144">
        <f t="shared" si="20"/>
        <v>1538.2662387968721</v>
      </c>
      <c r="Q144">
        <f t="shared" si="31"/>
        <v>1267.1274497673664</v>
      </c>
      <c r="R144">
        <f t="shared" si="32"/>
        <v>1335.5728075655315</v>
      </c>
    </row>
    <row r="145" spans="2:18" x14ac:dyDescent="0.25">
      <c r="B145">
        <v>1.27</v>
      </c>
      <c r="C145">
        <f t="shared" si="21"/>
        <v>0.4799797873222042</v>
      </c>
      <c r="D145">
        <f t="shared" si="22"/>
        <v>542.26815602953741</v>
      </c>
      <c r="E145">
        <f t="shared" si="23"/>
        <v>135.83893843398985</v>
      </c>
      <c r="F145">
        <f t="shared" si="24"/>
        <v>0.27189942660550459</v>
      </c>
      <c r="G145">
        <f t="shared" si="19"/>
        <v>266.37406082084249</v>
      </c>
      <c r="H145">
        <f t="shared" si="25"/>
        <v>130.80702181345811</v>
      </c>
      <c r="I145">
        <f t="shared" si="26"/>
        <v>1.3053512238685261</v>
      </c>
      <c r="K145">
        <v>1.27</v>
      </c>
      <c r="L145">
        <f t="shared" si="27"/>
        <v>0.47998382985776339</v>
      </c>
      <c r="M145">
        <f t="shared" si="28"/>
        <v>1084.5545807244869</v>
      </c>
      <c r="N145">
        <f t="shared" si="29"/>
        <v>273.25328738295656</v>
      </c>
      <c r="O145">
        <f t="shared" si="30"/>
        <v>2.1146422018348625</v>
      </c>
      <c r="P145">
        <f t="shared" si="20"/>
        <v>1542.2660712045508</v>
      </c>
      <c r="Q145">
        <f t="shared" si="31"/>
        <v>1271.1274260234291</v>
      </c>
      <c r="R145">
        <f t="shared" si="32"/>
        <v>1339.5727838215942</v>
      </c>
    </row>
    <row r="146" spans="2:18" x14ac:dyDescent="0.25">
      <c r="B146">
        <v>1.28</v>
      </c>
      <c r="C146">
        <f t="shared" si="21"/>
        <v>0.47997962816726092</v>
      </c>
      <c r="D146">
        <f t="shared" si="22"/>
        <v>542.26779641171356</v>
      </c>
      <c r="E146">
        <f t="shared" si="23"/>
        <v>135.83884852953389</v>
      </c>
      <c r="F146">
        <f t="shared" si="24"/>
        <v>0.27189942660550459</v>
      </c>
      <c r="G146">
        <f t="shared" si="19"/>
        <v>266.77236915217435</v>
      </c>
      <c r="H146">
        <f t="shared" si="25"/>
        <v>131.20542004924596</v>
      </c>
      <c r="I146">
        <f t="shared" si="26"/>
        <v>1.3093352062264048</v>
      </c>
      <c r="K146">
        <v>1.28</v>
      </c>
      <c r="L146">
        <f t="shared" si="27"/>
        <v>0.47998370253380873</v>
      </c>
      <c r="M146">
        <f t="shared" si="28"/>
        <v>1084.5540053311033</v>
      </c>
      <c r="N146">
        <f t="shared" si="29"/>
        <v>273.25314353461067</v>
      </c>
      <c r="O146">
        <f t="shared" si="30"/>
        <v>2.1146422018348625</v>
      </c>
      <c r="P146">
        <f t="shared" si="20"/>
        <v>1546.1390033913924</v>
      </c>
      <c r="Q146">
        <f t="shared" si="31"/>
        <v>1275.0005020586166</v>
      </c>
      <c r="R146">
        <f t="shared" si="32"/>
        <v>1343.4458598567817</v>
      </c>
    </row>
    <row r="147" spans="2:18" x14ac:dyDescent="0.25">
      <c r="B147">
        <v>1.29</v>
      </c>
      <c r="C147">
        <f t="shared" si="21"/>
        <v>0.47997946901231769</v>
      </c>
      <c r="D147">
        <f t="shared" si="22"/>
        <v>542.26743679400909</v>
      </c>
      <c r="E147">
        <f t="shared" si="23"/>
        <v>135.83875862510777</v>
      </c>
      <c r="F147">
        <f t="shared" si="24"/>
        <v>0.27189942660550459</v>
      </c>
      <c r="G147">
        <f t="shared" ref="G147:G210" si="33">($B$8*$E$10*$B$9/(4*$I$7))*$B$7*$B$7 + D147*$E$13/2 + $I$6*$B$8*$E$10*$B$7*$B$7*$E$12*SIN(B147)/(2*$I$7)</f>
        <v>267.15758424058481</v>
      </c>
      <c r="H147">
        <f t="shared" si="25"/>
        <v>131.59072504208251</v>
      </c>
      <c r="I147">
        <f t="shared" si="26"/>
        <v>1.3131882561547701</v>
      </c>
      <c r="K147">
        <v>1.29</v>
      </c>
      <c r="L147">
        <f t="shared" si="27"/>
        <v>0.47998357520985413</v>
      </c>
      <c r="M147">
        <f t="shared" si="28"/>
        <v>1084.5534299378728</v>
      </c>
      <c r="N147">
        <f t="shared" si="29"/>
        <v>273.25299968630304</v>
      </c>
      <c r="O147">
        <f t="shared" si="30"/>
        <v>2.1146422018348625</v>
      </c>
      <c r="P147">
        <f t="shared" ref="P147:P210" si="34">($E$8*$E$10*$E$9/(4*$I$7))*$E$7*$E$7 + M147*$E$13/2 + $I$6*$E$8*$E$10*$E$7*$E$7*$E$12*SIN(K147)/(2*$I$7)</f>
        <v>1549.884648053021</v>
      </c>
      <c r="Q147">
        <f t="shared" si="31"/>
        <v>1278.7462905685529</v>
      </c>
      <c r="R147">
        <f t="shared" si="32"/>
        <v>1347.191648366718</v>
      </c>
    </row>
    <row r="148" spans="2:18" x14ac:dyDescent="0.25">
      <c r="B148">
        <v>1.3</v>
      </c>
      <c r="C148">
        <f t="shared" ref="C148:C211" si="35">$E$11-$B$9*B148/(2*$I$6)</f>
        <v>0.47997930985737441</v>
      </c>
      <c r="D148">
        <f t="shared" ref="D148:D211" si="36">$I$6*$B$8*(C148*C148)*$E$10/$I$7</f>
        <v>542.26707717642364</v>
      </c>
      <c r="E148">
        <f t="shared" ref="E148:E211" si="37">$B$8*$E$10*$B$9*$B$7*$B$7/(4*$I$7) + (1/2)*D148*$E$13</f>
        <v>135.83866872071141</v>
      </c>
      <c r="F148">
        <f t="shared" ref="F148:F211" si="38">$B$8*$E$10*$B$9*$B$7*$B$7/(4*$I$7)</f>
        <v>0.27189942660550459</v>
      </c>
      <c r="G148">
        <f t="shared" si="33"/>
        <v>267.52966755589534</v>
      </c>
      <c r="H148">
        <f t="shared" ref="H148:H211" si="39">($B$8*$E$10*$B$9/(4*$I$7))*$B$7*$B$7+ $I$6*$B$8*$E$10*$B$7*$B$7*$E$12*SIN(B148)/(2*$I$7)</f>
        <v>131.96289826178946</v>
      </c>
      <c r="I148">
        <f t="shared" ref="I148:I211" si="40" xml:space="preserve"> $I$6*$B$8*$E$10*$B$7*$B$7*$E$9*SIN(B148)/(2*$I$7)</f>
        <v>1.3169099883518396</v>
      </c>
      <c r="K148">
        <v>1.3</v>
      </c>
      <c r="L148">
        <f t="shared" ref="L148:L211" si="41">$E$11-$E$9*K148/(2*$I$6)</f>
        <v>0.47998344788589953</v>
      </c>
      <c r="M148">
        <f t="shared" ref="M148:M211" si="42">$I$6*$E$8*(L148*L148)*$E$10/$I$7</f>
        <v>1084.5528545447949</v>
      </c>
      <c r="N148">
        <f t="shared" ref="N148:N211" si="43">$E$8*$E$10*$E$9*$E$7*$E$7/(4*$I$7) + (1/2)*M148*$E$13</f>
        <v>273.25285583803355</v>
      </c>
      <c r="O148">
        <f t="shared" ref="O148:O211" si="44">$E$8*$E$10*$E$9*$E$7*$E$7/(4*$I$7)</f>
        <v>2.1146422018348625</v>
      </c>
      <c r="P148">
        <f t="shared" si="34"/>
        <v>1553.5026306137077</v>
      </c>
      <c r="Q148">
        <f t="shared" ref="Q148:Q211" si="45">($E$8*$E$10*$E$9/(4*$I$7))*$E$7*$E$7+ $I$6*$E$8*$E$10*$E$7*$E$7*$E$12*SIN(K148)/(2*$I$7)</f>
        <v>1282.3644169775089</v>
      </c>
      <c r="R148">
        <f t="shared" ref="R148:R211" si="46">$E$7*$E$7+ $I$6*$E$8*$E$10*$E$7*$E$7*$E$12*SIN(K148)/(2*$I$7)</f>
        <v>1350.809774775674</v>
      </c>
    </row>
    <row r="149" spans="2:18" x14ac:dyDescent="0.25">
      <c r="B149">
        <v>1.31</v>
      </c>
      <c r="C149">
        <f t="shared" si="35"/>
        <v>0.47997915070243113</v>
      </c>
      <c r="D149">
        <f t="shared" si="36"/>
        <v>542.26671755895757</v>
      </c>
      <c r="E149">
        <f t="shared" si="37"/>
        <v>135.83857881634489</v>
      </c>
      <c r="F149">
        <f t="shared" si="38"/>
        <v>0.27189942660550459</v>
      </c>
      <c r="G149">
        <f t="shared" si="33"/>
        <v>267.88858188109441</v>
      </c>
      <c r="H149">
        <f t="shared" si="39"/>
        <v>132.32190249135499</v>
      </c>
      <c r="I149">
        <f t="shared" si="40"/>
        <v>1.3205000306474952</v>
      </c>
      <c r="K149">
        <v>1.31</v>
      </c>
      <c r="L149">
        <f t="shared" si="41"/>
        <v>0.47998332056194487</v>
      </c>
      <c r="M149">
        <f t="shared" si="42"/>
        <v>1084.5522791518692</v>
      </c>
      <c r="N149">
        <f t="shared" si="43"/>
        <v>273.25271198980215</v>
      </c>
      <c r="O149">
        <f t="shared" si="44"/>
        <v>2.1146422018348625</v>
      </c>
      <c r="P149">
        <f t="shared" si="34"/>
        <v>1556.9925892638257</v>
      </c>
      <c r="Q149">
        <f t="shared" si="45"/>
        <v>1285.8545194758585</v>
      </c>
      <c r="R149">
        <f t="shared" si="46"/>
        <v>1354.2998772740236</v>
      </c>
    </row>
    <row r="150" spans="2:18" x14ac:dyDescent="0.25">
      <c r="B150">
        <v>1.32</v>
      </c>
      <c r="C150">
        <f t="shared" si="35"/>
        <v>0.47997899154748785</v>
      </c>
      <c r="D150">
        <f t="shared" si="36"/>
        <v>542.26635794161064</v>
      </c>
      <c r="E150">
        <f t="shared" si="37"/>
        <v>135.83848891200816</v>
      </c>
      <c r="F150">
        <f t="shared" si="38"/>
        <v>0.27189942660550459</v>
      </c>
      <c r="G150">
        <f t="shared" si="33"/>
        <v>268.23429131605803</v>
      </c>
      <c r="H150">
        <f t="shared" si="39"/>
        <v>132.6677018306554</v>
      </c>
      <c r="I150">
        <f t="shared" si="40"/>
        <v>1.3239580240404993</v>
      </c>
      <c r="K150">
        <v>1.32</v>
      </c>
      <c r="L150">
        <f t="shared" si="41"/>
        <v>0.47998319323799027</v>
      </c>
      <c r="M150">
        <f t="shared" si="42"/>
        <v>1084.5517037590964</v>
      </c>
      <c r="N150">
        <f t="shared" si="43"/>
        <v>273.25256814160895</v>
      </c>
      <c r="O150">
        <f t="shared" si="44"/>
        <v>2.1146422018348625</v>
      </c>
      <c r="P150">
        <f t="shared" si="34"/>
        <v>1560.3541749960343</v>
      </c>
      <c r="Q150">
        <f t="shared" si="45"/>
        <v>1289.2162490562603</v>
      </c>
      <c r="R150">
        <f t="shared" si="46"/>
        <v>1357.6616068544254</v>
      </c>
    </row>
    <row r="151" spans="2:18" x14ac:dyDescent="0.25">
      <c r="B151">
        <v>1.33</v>
      </c>
      <c r="C151">
        <f t="shared" si="35"/>
        <v>0.47997883239254457</v>
      </c>
      <c r="D151">
        <f t="shared" si="36"/>
        <v>542.26599832438296</v>
      </c>
      <c r="E151">
        <f t="shared" si="37"/>
        <v>135.83839900770124</v>
      </c>
      <c r="F151">
        <f t="shared" si="38"/>
        <v>0.27189942660550459</v>
      </c>
      <c r="G151">
        <f t="shared" si="33"/>
        <v>268.56676128114066</v>
      </c>
      <c r="H151">
        <f t="shared" si="39"/>
        <v>133.00026170004489</v>
      </c>
      <c r="I151">
        <f t="shared" si="40"/>
        <v>1.3272836227343938</v>
      </c>
      <c r="K151">
        <v>1.33</v>
      </c>
      <c r="L151">
        <f t="shared" si="41"/>
        <v>0.47998306591403567</v>
      </c>
      <c r="M151">
        <f t="shared" si="42"/>
        <v>1084.5511283664764</v>
      </c>
      <c r="N151">
        <f t="shared" si="43"/>
        <v>273.25242429345394</v>
      </c>
      <c r="O151">
        <f t="shared" si="44"/>
        <v>2.1146422018348625</v>
      </c>
      <c r="P151">
        <f t="shared" si="34"/>
        <v>1563.5870516401772</v>
      </c>
      <c r="Q151">
        <f t="shared" si="45"/>
        <v>1292.449269548558</v>
      </c>
      <c r="R151">
        <f t="shared" si="46"/>
        <v>1360.8946273467232</v>
      </c>
    </row>
    <row r="152" spans="2:18" x14ac:dyDescent="0.25">
      <c r="B152">
        <v>1.34</v>
      </c>
      <c r="C152">
        <f t="shared" si="35"/>
        <v>0.47997867323760129</v>
      </c>
      <c r="D152">
        <f t="shared" si="36"/>
        <v>542.26563870727455</v>
      </c>
      <c r="E152">
        <f t="shared" si="37"/>
        <v>135.83830910342414</v>
      </c>
      <c r="F152">
        <f t="shared" si="38"/>
        <v>0.27189942660550459</v>
      </c>
      <c r="G152">
        <f t="shared" si="33"/>
        <v>268.88595852063224</v>
      </c>
      <c r="H152">
        <f t="shared" si="39"/>
        <v>133.31954884381361</v>
      </c>
      <c r="I152">
        <f t="shared" si="40"/>
        <v>1.330476494172081</v>
      </c>
      <c r="K152">
        <v>1.34</v>
      </c>
      <c r="L152">
        <f t="shared" si="41"/>
        <v>0.47998293859008101</v>
      </c>
      <c r="M152">
        <f t="shared" si="42"/>
        <v>1084.5505529740087</v>
      </c>
      <c r="N152">
        <f t="shared" si="43"/>
        <v>273.25228044533702</v>
      </c>
      <c r="O152">
        <f t="shared" si="44"/>
        <v>2.1146422018348625</v>
      </c>
      <c r="P152">
        <f t="shared" si="34"/>
        <v>1566.6908958968984</v>
      </c>
      <c r="Q152">
        <f t="shared" si="45"/>
        <v>1295.5532576533963</v>
      </c>
      <c r="R152">
        <f t="shared" si="46"/>
        <v>1363.9986154515614</v>
      </c>
    </row>
    <row r="153" spans="2:18" x14ac:dyDescent="0.25">
      <c r="B153">
        <v>1.35</v>
      </c>
      <c r="C153">
        <f t="shared" si="35"/>
        <v>0.47997851408265801</v>
      </c>
      <c r="D153">
        <f t="shared" si="36"/>
        <v>542.2652790902855</v>
      </c>
      <c r="E153">
        <f t="shared" si="37"/>
        <v>135.83821919917688</v>
      </c>
      <c r="F153">
        <f t="shared" si="38"/>
        <v>0.27189942660550459</v>
      </c>
      <c r="G153">
        <f t="shared" si="33"/>
        <v>269.19185110608464</v>
      </c>
      <c r="H153">
        <f t="shared" si="39"/>
        <v>133.62553133351327</v>
      </c>
      <c r="I153">
        <f t="shared" si="40"/>
        <v>1.3335363190690779</v>
      </c>
      <c r="K153">
        <v>1.35</v>
      </c>
      <c r="L153">
        <f t="shared" si="41"/>
        <v>0.47998281126612641</v>
      </c>
      <c r="M153">
        <f t="shared" si="42"/>
        <v>1084.5499775816938</v>
      </c>
      <c r="N153">
        <f t="shared" si="43"/>
        <v>273.2521365972583</v>
      </c>
      <c r="O153">
        <f t="shared" si="44"/>
        <v>2.1146422018348625</v>
      </c>
      <c r="P153">
        <f t="shared" si="34"/>
        <v>1569.6653973699745</v>
      </c>
      <c r="Q153">
        <f t="shared" si="45"/>
        <v>1298.5279029745511</v>
      </c>
      <c r="R153">
        <f t="shared" si="46"/>
        <v>1366.9732607727162</v>
      </c>
    </row>
    <row r="154" spans="2:18" x14ac:dyDescent="0.25">
      <c r="B154">
        <v>1.36</v>
      </c>
      <c r="C154">
        <f t="shared" si="35"/>
        <v>0.47997835492771473</v>
      </c>
      <c r="D154">
        <f t="shared" si="36"/>
        <v>542.26491947341549</v>
      </c>
      <c r="E154">
        <f t="shared" si="37"/>
        <v>135.83812929495937</v>
      </c>
      <c r="F154">
        <f t="shared" si="38"/>
        <v>0.27189942660550459</v>
      </c>
      <c r="G154">
        <f t="shared" si="33"/>
        <v>269.4844084395038</v>
      </c>
      <c r="H154">
        <f t="shared" si="39"/>
        <v>133.91817857114989</v>
      </c>
      <c r="I154">
        <f t="shared" si="40"/>
        <v>1.3364627914454441</v>
      </c>
      <c r="K154">
        <v>1.36</v>
      </c>
      <c r="L154">
        <f t="shared" si="41"/>
        <v>0.47998268394217181</v>
      </c>
      <c r="M154">
        <f t="shared" si="42"/>
        <v>1084.5494021895317</v>
      </c>
      <c r="N154">
        <f t="shared" si="43"/>
        <v>273.25199274921778</v>
      </c>
      <c r="O154">
        <f t="shared" si="44"/>
        <v>2.1146422018348625</v>
      </c>
      <c r="P154">
        <f t="shared" si="34"/>
        <v>1572.5102585973527</v>
      </c>
      <c r="Q154">
        <f t="shared" si="45"/>
        <v>1301.3729080499697</v>
      </c>
      <c r="R154">
        <f t="shared" si="46"/>
        <v>1369.8182658481348</v>
      </c>
    </row>
    <row r="155" spans="2:18" x14ac:dyDescent="0.25">
      <c r="B155">
        <v>1.37</v>
      </c>
      <c r="C155">
        <f t="shared" si="35"/>
        <v>0.47997819577277145</v>
      </c>
      <c r="D155">
        <f t="shared" si="36"/>
        <v>542.26455985666485</v>
      </c>
      <c r="E155">
        <f t="shared" si="37"/>
        <v>135.83803939077171</v>
      </c>
      <c r="F155">
        <f t="shared" si="38"/>
        <v>0.27189942660550459</v>
      </c>
      <c r="G155">
        <f t="shared" si="33"/>
        <v>269.7636012564098</v>
      </c>
      <c r="H155">
        <f t="shared" si="39"/>
        <v>134.19746129224359</v>
      </c>
      <c r="I155">
        <f t="shared" si="40"/>
        <v>1.3392556186563811</v>
      </c>
      <c r="K155">
        <v>1.37</v>
      </c>
      <c r="L155">
        <f t="shared" si="41"/>
        <v>0.4799825566182172</v>
      </c>
      <c r="M155">
        <f t="shared" si="42"/>
        <v>1084.548826797522</v>
      </c>
      <c r="N155">
        <f t="shared" si="43"/>
        <v>273.25184890121534</v>
      </c>
      <c r="O155">
        <f t="shared" si="44"/>
        <v>2.1146422018348625</v>
      </c>
      <c r="P155">
        <f t="shared" si="34"/>
        <v>1575.2251950808954</v>
      </c>
      <c r="Q155">
        <f t="shared" si="45"/>
        <v>1304.0879883815148</v>
      </c>
      <c r="R155">
        <f t="shared" si="46"/>
        <v>1372.5333461796799</v>
      </c>
    </row>
    <row r="156" spans="2:18" x14ac:dyDescent="0.25">
      <c r="B156">
        <v>1.38</v>
      </c>
      <c r="C156">
        <f t="shared" si="35"/>
        <v>0.47997803661782823</v>
      </c>
      <c r="D156">
        <f t="shared" si="36"/>
        <v>542.26420024003357</v>
      </c>
      <c r="E156">
        <f t="shared" si="37"/>
        <v>135.83794948661389</v>
      </c>
      <c r="F156">
        <f t="shared" si="38"/>
        <v>0.27189942660550459</v>
      </c>
      <c r="G156">
        <f t="shared" si="33"/>
        <v>270.02940162876337</v>
      </c>
      <c r="H156">
        <f t="shared" si="39"/>
        <v>134.463351568755</v>
      </c>
      <c r="I156">
        <f t="shared" si="40"/>
        <v>1.3419145214214951</v>
      </c>
      <c r="K156">
        <v>1.38</v>
      </c>
      <c r="L156">
        <f t="shared" si="41"/>
        <v>0.47998242929426255</v>
      </c>
      <c r="M156">
        <f t="shared" si="42"/>
        <v>1084.548251405665</v>
      </c>
      <c r="N156">
        <f t="shared" si="43"/>
        <v>273.2517050532511</v>
      </c>
      <c r="O156">
        <f t="shared" si="44"/>
        <v>2.1146422018348625</v>
      </c>
      <c r="P156">
        <f t="shared" si="34"/>
        <v>1577.8099353148325</v>
      </c>
      <c r="Q156">
        <f t="shared" si="45"/>
        <v>1306.6728724634163</v>
      </c>
      <c r="R156">
        <f t="shared" si="46"/>
        <v>1375.1182302615814</v>
      </c>
    </row>
    <row r="157" spans="2:18" x14ac:dyDescent="0.25">
      <c r="B157">
        <v>1.39</v>
      </c>
      <c r="C157">
        <f t="shared" si="35"/>
        <v>0.47997787746288495</v>
      </c>
      <c r="D157">
        <f t="shared" si="36"/>
        <v>542.26384062352145</v>
      </c>
      <c r="E157">
        <f t="shared" si="37"/>
        <v>135.83785958248586</v>
      </c>
      <c r="F157">
        <f t="shared" si="38"/>
        <v>0.27189942660550459</v>
      </c>
      <c r="G157">
        <f t="shared" si="33"/>
        <v>270.28178296775843</v>
      </c>
      <c r="H157">
        <f t="shared" si="39"/>
        <v>134.71582281187804</v>
      </c>
      <c r="I157">
        <f t="shared" si="40"/>
        <v>1.3444392338527256</v>
      </c>
      <c r="K157">
        <v>1.39</v>
      </c>
      <c r="L157">
        <f t="shared" si="41"/>
        <v>0.47998230197030795</v>
      </c>
      <c r="M157">
        <f t="shared" si="42"/>
        <v>1084.5476760139607</v>
      </c>
      <c r="N157">
        <f t="shared" si="43"/>
        <v>273.251561205325</v>
      </c>
      <c r="O157">
        <f t="shared" si="44"/>
        <v>2.1146422018348625</v>
      </c>
      <c r="P157">
        <f t="shared" si="34"/>
        <v>1580.26422081291</v>
      </c>
      <c r="Q157">
        <f t="shared" si="45"/>
        <v>1309.1273018094198</v>
      </c>
      <c r="R157">
        <f t="shared" si="46"/>
        <v>1377.5726596075849</v>
      </c>
    </row>
    <row r="158" spans="2:18" x14ac:dyDescent="0.25">
      <c r="B158">
        <v>1.4</v>
      </c>
      <c r="C158">
        <f t="shared" si="35"/>
        <v>0.47997771830794167</v>
      </c>
      <c r="D158">
        <f t="shared" si="36"/>
        <v>542.26348100712858</v>
      </c>
      <c r="E158">
        <f t="shared" si="37"/>
        <v>135.83776967838764</v>
      </c>
      <c r="F158">
        <f t="shared" si="38"/>
        <v>0.27189942660550459</v>
      </c>
      <c r="G158">
        <f t="shared" si="33"/>
        <v>270.52072002648094</v>
      </c>
      <c r="H158">
        <f t="shared" si="39"/>
        <v>134.95484977469877</v>
      </c>
      <c r="I158">
        <f t="shared" si="40"/>
        <v>1.3468295034809328</v>
      </c>
      <c r="K158">
        <v>1.4</v>
      </c>
      <c r="L158">
        <f t="shared" si="41"/>
        <v>0.47998217464635334</v>
      </c>
      <c r="M158">
        <f t="shared" si="42"/>
        <v>1084.5471006224091</v>
      </c>
      <c r="N158">
        <f t="shared" si="43"/>
        <v>273.25141735743711</v>
      </c>
      <c r="O158">
        <f t="shared" si="44"/>
        <v>2.1146422018348625</v>
      </c>
      <c r="P158">
        <f t="shared" si="34"/>
        <v>1582.5878061342385</v>
      </c>
      <c r="Q158">
        <f t="shared" si="45"/>
        <v>1311.4510309786363</v>
      </c>
      <c r="R158">
        <f t="shared" si="46"/>
        <v>1379.8963887768014</v>
      </c>
    </row>
    <row r="159" spans="2:18" x14ac:dyDescent="0.25">
      <c r="B159">
        <v>1.41</v>
      </c>
      <c r="C159">
        <f t="shared" si="35"/>
        <v>0.47997755915299839</v>
      </c>
      <c r="D159">
        <f t="shared" si="36"/>
        <v>542.26312139085485</v>
      </c>
      <c r="E159">
        <f t="shared" si="37"/>
        <v>135.83767977431921</v>
      </c>
      <c r="F159">
        <f t="shared" si="38"/>
        <v>0.27189942660550459</v>
      </c>
      <c r="G159">
        <f t="shared" si="33"/>
        <v>270.7461889024338</v>
      </c>
      <c r="H159">
        <f t="shared" si="39"/>
        <v>135.18040855472009</v>
      </c>
      <c r="I159">
        <f t="shared" si="40"/>
        <v>1.3490850912811463</v>
      </c>
      <c r="K159">
        <v>1.41</v>
      </c>
      <c r="L159">
        <f t="shared" si="41"/>
        <v>0.47998204732239869</v>
      </c>
      <c r="M159">
        <f t="shared" si="42"/>
        <v>1084.5465252310096</v>
      </c>
      <c r="N159">
        <f t="shared" si="43"/>
        <v>273.25127350958724</v>
      </c>
      <c r="O159">
        <f t="shared" si="44"/>
        <v>2.1146422018348625</v>
      </c>
      <c r="P159">
        <f t="shared" si="34"/>
        <v>1584.7804589078373</v>
      </c>
      <c r="Q159">
        <f t="shared" si="45"/>
        <v>1313.6438276000849</v>
      </c>
      <c r="R159">
        <f t="shared" si="46"/>
        <v>1382.08918539825</v>
      </c>
    </row>
    <row r="160" spans="2:18" x14ac:dyDescent="0.25">
      <c r="B160">
        <v>1.42</v>
      </c>
      <c r="C160">
        <f t="shared" si="35"/>
        <v>0.47997739999805511</v>
      </c>
      <c r="D160">
        <f t="shared" si="36"/>
        <v>542.26276177470027</v>
      </c>
      <c r="E160">
        <f t="shared" si="37"/>
        <v>135.83758987028057</v>
      </c>
      <c r="F160">
        <f t="shared" si="38"/>
        <v>0.27189942660550459</v>
      </c>
      <c r="G160">
        <f t="shared" si="33"/>
        <v>270.95816703992705</v>
      </c>
      <c r="H160">
        <f t="shared" si="39"/>
        <v>135.39247659625201</v>
      </c>
      <c r="I160">
        <f t="shared" si="40"/>
        <v>1.3512057716964652</v>
      </c>
      <c r="K160">
        <v>1.42</v>
      </c>
      <c r="L160">
        <f t="shared" si="41"/>
        <v>0.47998191999844408</v>
      </c>
      <c r="M160">
        <f t="shared" si="42"/>
        <v>1084.5459498397634</v>
      </c>
      <c r="N160">
        <f t="shared" si="43"/>
        <v>273.25112966177568</v>
      </c>
      <c r="O160">
        <f t="shared" si="44"/>
        <v>2.1146422018348625</v>
      </c>
      <c r="P160">
        <f t="shared" si="34"/>
        <v>1586.8419598558719</v>
      </c>
      <c r="Q160">
        <f t="shared" si="45"/>
        <v>1315.7054723959311</v>
      </c>
      <c r="R160">
        <f t="shared" si="46"/>
        <v>1384.1508301940962</v>
      </c>
    </row>
    <row r="161" spans="2:18" x14ac:dyDescent="0.25">
      <c r="B161">
        <v>1.43</v>
      </c>
      <c r="C161">
        <f t="shared" si="35"/>
        <v>0.47997724084311183</v>
      </c>
      <c r="D161">
        <f t="shared" si="36"/>
        <v>542.26240215866517</v>
      </c>
      <c r="E161">
        <f t="shared" si="37"/>
        <v>135.83749996627179</v>
      </c>
      <c r="F161">
        <f t="shared" si="38"/>
        <v>0.27189942660550459</v>
      </c>
      <c r="G161">
        <f t="shared" si="33"/>
        <v>271.15663323233332</v>
      </c>
      <c r="H161">
        <f t="shared" si="39"/>
        <v>135.59103269266706</v>
      </c>
      <c r="I161">
        <f t="shared" si="40"/>
        <v>1.3531913326606155</v>
      </c>
      <c r="K161">
        <v>1.43</v>
      </c>
      <c r="L161">
        <f t="shared" si="41"/>
        <v>0.47998179267448948</v>
      </c>
      <c r="M161">
        <f t="shared" si="42"/>
        <v>1084.5453744486695</v>
      </c>
      <c r="N161">
        <f t="shared" si="43"/>
        <v>273.25098581400221</v>
      </c>
      <c r="O161">
        <f t="shared" si="44"/>
        <v>2.1146422018348625</v>
      </c>
      <c r="P161">
        <f t="shared" si="34"/>
        <v>1588.7721028155806</v>
      </c>
      <c r="Q161">
        <f t="shared" si="45"/>
        <v>1317.6357592034133</v>
      </c>
      <c r="R161">
        <f t="shared" si="46"/>
        <v>1386.0811170015784</v>
      </c>
    </row>
    <row r="162" spans="2:18" x14ac:dyDescent="0.25">
      <c r="B162">
        <v>1.44</v>
      </c>
      <c r="C162">
        <f t="shared" si="35"/>
        <v>0.47997708168816855</v>
      </c>
      <c r="D162">
        <f t="shared" si="36"/>
        <v>542.26204254274921</v>
      </c>
      <c r="E162">
        <f t="shared" si="37"/>
        <v>135.8374100622928</v>
      </c>
      <c r="F162">
        <f t="shared" si="38"/>
        <v>0.27189942660550459</v>
      </c>
      <c r="G162">
        <f t="shared" si="33"/>
        <v>271.34156762420838</v>
      </c>
      <c r="H162">
        <f t="shared" si="39"/>
        <v>135.77605698852108</v>
      </c>
      <c r="I162">
        <f t="shared" si="40"/>
        <v>1.3550415756191558</v>
      </c>
      <c r="K162">
        <v>1.44</v>
      </c>
      <c r="L162">
        <f t="shared" si="41"/>
        <v>0.47998166535053483</v>
      </c>
      <c r="M162">
        <f t="shared" si="42"/>
        <v>1084.5447990577281</v>
      </c>
      <c r="N162">
        <f t="shared" si="43"/>
        <v>273.25084196626688</v>
      </c>
      <c r="O162">
        <f t="shared" si="44"/>
        <v>2.1146422018348625</v>
      </c>
      <c r="P162">
        <f t="shared" si="34"/>
        <v>1590.570694759891</v>
      </c>
      <c r="Q162">
        <f t="shared" si="45"/>
        <v>1319.4344949954591</v>
      </c>
      <c r="R162">
        <f t="shared" si="46"/>
        <v>1387.8798527936242</v>
      </c>
    </row>
    <row r="163" spans="2:18" x14ac:dyDescent="0.25">
      <c r="B163">
        <v>1.45</v>
      </c>
      <c r="C163">
        <f t="shared" si="35"/>
        <v>0.47997692253322527</v>
      </c>
      <c r="D163">
        <f t="shared" si="36"/>
        <v>542.26168292695252</v>
      </c>
      <c r="E163">
        <f t="shared" si="37"/>
        <v>135.83732015834363</v>
      </c>
      <c r="F163">
        <f t="shared" si="38"/>
        <v>0.27189942660550459</v>
      </c>
      <c r="G163">
        <f t="shared" si="33"/>
        <v>271.51295171327683</v>
      </c>
      <c r="H163">
        <f t="shared" si="39"/>
        <v>135.94753098153868</v>
      </c>
      <c r="I163">
        <f t="shared" si="40"/>
        <v>1.3567563155493316</v>
      </c>
      <c r="K163">
        <v>1.45</v>
      </c>
      <c r="L163">
        <f t="shared" si="41"/>
        <v>0.47998153802658022</v>
      </c>
      <c r="M163">
        <f t="shared" si="42"/>
        <v>1084.5442236669396</v>
      </c>
      <c r="N163">
        <f t="shared" si="43"/>
        <v>273.25069811856974</v>
      </c>
      <c r="O163">
        <f t="shared" si="44"/>
        <v>2.1146422018348625</v>
      </c>
      <c r="P163">
        <f t="shared" si="34"/>
        <v>1592.2375558167237</v>
      </c>
      <c r="Q163">
        <f t="shared" si="45"/>
        <v>1321.1014998999888</v>
      </c>
      <c r="R163">
        <f t="shared" si="46"/>
        <v>1389.5468576981539</v>
      </c>
    </row>
    <row r="164" spans="2:18" x14ac:dyDescent="0.25">
      <c r="B164">
        <v>1.46</v>
      </c>
      <c r="C164">
        <f t="shared" si="35"/>
        <v>0.47997676337828199</v>
      </c>
      <c r="D164">
        <f t="shared" si="36"/>
        <v>542.26132331127508</v>
      </c>
      <c r="E164">
        <f t="shared" si="37"/>
        <v>135.83723025442427</v>
      </c>
      <c r="F164">
        <f t="shared" si="38"/>
        <v>0.27189942660550459</v>
      </c>
      <c r="G164">
        <f t="shared" si="33"/>
        <v>271.67076835228215</v>
      </c>
      <c r="H164">
        <f t="shared" si="39"/>
        <v>136.10543752446341</v>
      </c>
      <c r="I164">
        <f t="shared" si="40"/>
        <v>1.358335380978579</v>
      </c>
      <c r="K164">
        <v>1.46</v>
      </c>
      <c r="L164">
        <f t="shared" si="41"/>
        <v>0.47998141070262562</v>
      </c>
      <c r="M164">
        <f t="shared" si="42"/>
        <v>1084.5436482763037</v>
      </c>
      <c r="N164">
        <f t="shared" si="43"/>
        <v>273.25055427091075</v>
      </c>
      <c r="O164">
        <f t="shared" si="44"/>
        <v>2.1146422018348625</v>
      </c>
      <c r="P164">
        <f t="shared" si="34"/>
        <v>1593.7725192869764</v>
      </c>
      <c r="Q164">
        <f t="shared" si="45"/>
        <v>1322.6366072179005</v>
      </c>
      <c r="R164">
        <f t="shared" si="46"/>
        <v>1391.0819650160656</v>
      </c>
    </row>
    <row r="165" spans="2:18" x14ac:dyDescent="0.25">
      <c r="B165">
        <v>1.47</v>
      </c>
      <c r="C165">
        <f t="shared" si="35"/>
        <v>0.47997660422333877</v>
      </c>
      <c r="D165">
        <f t="shared" si="36"/>
        <v>542.26096369571701</v>
      </c>
      <c r="E165">
        <f t="shared" si="37"/>
        <v>135.83714035053475</v>
      </c>
      <c r="F165">
        <f t="shared" si="38"/>
        <v>0.27189942660550459</v>
      </c>
      <c r="G165">
        <f t="shared" si="33"/>
        <v>271.81500175070187</v>
      </c>
      <c r="H165">
        <f t="shared" si="39"/>
        <v>136.24976082677259</v>
      </c>
      <c r="I165">
        <f t="shared" si="40"/>
        <v>1.359778614001671</v>
      </c>
      <c r="K165">
        <v>1.47</v>
      </c>
      <c r="L165">
        <f t="shared" si="41"/>
        <v>0.47998128337867096</v>
      </c>
      <c r="M165">
        <f t="shared" si="42"/>
        <v>1084.5430728858203</v>
      </c>
      <c r="N165">
        <f t="shared" si="43"/>
        <v>273.25041042328991</v>
      </c>
      <c r="O165">
        <f t="shared" si="44"/>
        <v>2.1146422018348625</v>
      </c>
      <c r="P165">
        <f t="shared" si="34"/>
        <v>1595.1754316611969</v>
      </c>
      <c r="Q165">
        <f t="shared" si="45"/>
        <v>1324.0396634397418</v>
      </c>
      <c r="R165">
        <f t="shared" si="46"/>
        <v>1392.4850212379069</v>
      </c>
    </row>
    <row r="166" spans="2:18" x14ac:dyDescent="0.25">
      <c r="B166">
        <v>1.48</v>
      </c>
      <c r="C166">
        <f t="shared" si="35"/>
        <v>0.47997644506839549</v>
      </c>
      <c r="D166">
        <f t="shared" si="36"/>
        <v>542.26060408027797</v>
      </c>
      <c r="E166">
        <f t="shared" si="37"/>
        <v>135.83705044667499</v>
      </c>
      <c r="F166">
        <f t="shared" si="38"/>
        <v>0.27189942660550459</v>
      </c>
      <c r="G166">
        <f t="shared" si="33"/>
        <v>271.94563747632571</v>
      </c>
      <c r="H166">
        <f t="shared" si="39"/>
        <v>136.38048645625625</v>
      </c>
      <c r="I166">
        <f t="shared" si="40"/>
        <v>1.3610858702965076</v>
      </c>
      <c r="K166">
        <v>1.48</v>
      </c>
      <c r="L166">
        <f t="shared" si="41"/>
        <v>0.47998115605471636</v>
      </c>
      <c r="M166">
        <f t="shared" si="42"/>
        <v>1084.5424974954899</v>
      </c>
      <c r="N166">
        <f t="shared" si="43"/>
        <v>273.25026657570731</v>
      </c>
      <c r="O166">
        <f t="shared" si="44"/>
        <v>2.1146422018348625</v>
      </c>
      <c r="P166">
        <f t="shared" si="34"/>
        <v>1596.4461526349323</v>
      </c>
      <c r="Q166">
        <f t="shared" si="45"/>
        <v>1325.31052826106</v>
      </c>
      <c r="R166">
        <f t="shared" si="46"/>
        <v>1393.7558860592251</v>
      </c>
    </row>
    <row r="167" spans="2:18" x14ac:dyDescent="0.25">
      <c r="B167">
        <v>1.49</v>
      </c>
      <c r="C167">
        <f t="shared" si="35"/>
        <v>0.47997628591345221</v>
      </c>
      <c r="D167">
        <f t="shared" si="36"/>
        <v>542.2602444649583</v>
      </c>
      <c r="E167">
        <f t="shared" si="37"/>
        <v>135.83696054284508</v>
      </c>
      <c r="F167">
        <f t="shared" si="38"/>
        <v>0.27189942660550459</v>
      </c>
      <c r="G167">
        <f t="shared" si="33"/>
        <v>272.06266245669997</v>
      </c>
      <c r="H167">
        <f t="shared" si="39"/>
        <v>136.49760134046042</v>
      </c>
      <c r="I167">
        <f t="shared" si="40"/>
        <v>1.3622570191385492</v>
      </c>
      <c r="K167">
        <v>1.49</v>
      </c>
      <c r="L167">
        <f t="shared" si="41"/>
        <v>0.47998102873076176</v>
      </c>
      <c r="M167">
        <f t="shared" si="42"/>
        <v>1084.5419221053116</v>
      </c>
      <c r="N167">
        <f t="shared" si="43"/>
        <v>273.25012272816275</v>
      </c>
      <c r="O167">
        <f t="shared" si="44"/>
        <v>2.1146422018348625</v>
      </c>
      <c r="P167">
        <f t="shared" si="34"/>
        <v>1597.5845551227596</v>
      </c>
      <c r="Q167">
        <f t="shared" si="45"/>
        <v>1326.4490745964317</v>
      </c>
      <c r="R167">
        <f t="shared" si="46"/>
        <v>1394.8944323945968</v>
      </c>
    </row>
    <row r="168" spans="2:18" x14ac:dyDescent="0.25">
      <c r="B168">
        <v>1.5</v>
      </c>
      <c r="C168">
        <f t="shared" si="35"/>
        <v>0.47997612675850893</v>
      </c>
      <c r="D168">
        <f t="shared" si="36"/>
        <v>542.25988484975778</v>
      </c>
      <c r="E168">
        <f t="shared" si="37"/>
        <v>135.83687063904495</v>
      </c>
      <c r="F168">
        <f t="shared" si="38"/>
        <v>0.27189942660550459</v>
      </c>
      <c r="G168">
        <f t="shared" si="33"/>
        <v>272.16606498043365</v>
      </c>
      <c r="H168">
        <f t="shared" si="39"/>
        <v>136.6010937679942</v>
      </c>
      <c r="I168">
        <f t="shared" si="40"/>
        <v>1.3632919434138873</v>
      </c>
      <c r="K168">
        <v>1.5</v>
      </c>
      <c r="L168">
        <f t="shared" si="41"/>
        <v>0.47998090140680716</v>
      </c>
      <c r="M168">
        <f t="shared" si="42"/>
        <v>1084.5413467152864</v>
      </c>
      <c r="N168">
        <f t="shared" si="43"/>
        <v>273.24997888065644</v>
      </c>
      <c r="O168">
        <f t="shared" si="44"/>
        <v>2.1146422018348625</v>
      </c>
      <c r="P168">
        <f t="shared" si="34"/>
        <v>1598.590525270994</v>
      </c>
      <c r="Q168">
        <f t="shared" si="45"/>
        <v>1327.4551885921724</v>
      </c>
      <c r="R168">
        <f t="shared" si="46"/>
        <v>1395.9005463903375</v>
      </c>
    </row>
    <row r="169" spans="2:18" x14ac:dyDescent="0.25">
      <c r="B169">
        <v>1.51</v>
      </c>
      <c r="C169">
        <f t="shared" si="35"/>
        <v>0.47997596760356565</v>
      </c>
      <c r="D169">
        <f t="shared" si="36"/>
        <v>542.25952523467663</v>
      </c>
      <c r="E169">
        <f t="shared" si="37"/>
        <v>135.83678073527466</v>
      </c>
      <c r="F169">
        <f t="shared" si="38"/>
        <v>0.27189942660550459</v>
      </c>
      <c r="G169">
        <f t="shared" si="33"/>
        <v>272.25583469837034</v>
      </c>
      <c r="H169">
        <f t="shared" si="39"/>
        <v>136.69095338970118</v>
      </c>
      <c r="I169">
        <f t="shared" si="40"/>
        <v>1.3641905396309566</v>
      </c>
      <c r="K169">
        <v>1.51</v>
      </c>
      <c r="L169">
        <f t="shared" si="41"/>
        <v>0.4799807740828525</v>
      </c>
      <c r="M169">
        <f t="shared" si="42"/>
        <v>1084.5407713254133</v>
      </c>
      <c r="N169">
        <f t="shared" si="43"/>
        <v>273.24983503318816</v>
      </c>
      <c r="O169">
        <f t="shared" si="44"/>
        <v>2.1146422018348625</v>
      </c>
      <c r="P169">
        <f t="shared" si="34"/>
        <v>1599.4639624690742</v>
      </c>
      <c r="Q169">
        <f t="shared" si="45"/>
        <v>1328.3287696377208</v>
      </c>
      <c r="R169">
        <f t="shared" si="46"/>
        <v>1396.7741274358859</v>
      </c>
    </row>
    <row r="170" spans="2:18" x14ac:dyDescent="0.25">
      <c r="B170">
        <v>1.52</v>
      </c>
      <c r="C170">
        <f t="shared" si="35"/>
        <v>0.47997580844862237</v>
      </c>
      <c r="D170">
        <f t="shared" si="36"/>
        <v>542.25916561971462</v>
      </c>
      <c r="E170">
        <f t="shared" si="37"/>
        <v>135.83669083153416</v>
      </c>
      <c r="F170">
        <f t="shared" si="38"/>
        <v>0.27189942660550459</v>
      </c>
      <c r="G170">
        <f t="shared" si="33"/>
        <v>272.33196262462263</v>
      </c>
      <c r="H170">
        <f t="shared" si="39"/>
        <v>136.76717121969398</v>
      </c>
      <c r="I170">
        <f t="shared" si="40"/>
        <v>1.3649527179308849</v>
      </c>
      <c r="K170">
        <v>1.52</v>
      </c>
      <c r="L170">
        <f t="shared" si="41"/>
        <v>0.4799806467588979</v>
      </c>
      <c r="M170">
        <f t="shared" si="42"/>
        <v>1084.5401959356934</v>
      </c>
      <c r="N170">
        <f t="shared" si="43"/>
        <v>273.24969118575819</v>
      </c>
      <c r="O170">
        <f t="shared" si="44"/>
        <v>2.1146422018348625</v>
      </c>
      <c r="P170">
        <f t="shared" si="34"/>
        <v>1600.2047793596237</v>
      </c>
      <c r="Q170">
        <f t="shared" si="45"/>
        <v>1329.0697303757004</v>
      </c>
      <c r="R170">
        <f t="shared" si="46"/>
        <v>1397.5150881738655</v>
      </c>
    </row>
    <row r="171" spans="2:18" x14ac:dyDescent="0.25">
      <c r="B171">
        <v>1.53</v>
      </c>
      <c r="C171">
        <f t="shared" si="35"/>
        <v>0.47997564929367909</v>
      </c>
      <c r="D171">
        <f t="shared" si="36"/>
        <v>542.25880600487187</v>
      </c>
      <c r="E171">
        <f t="shared" si="37"/>
        <v>135.83660092782347</v>
      </c>
      <c r="F171">
        <f t="shared" si="38"/>
        <v>0.27189942660550459</v>
      </c>
      <c r="G171">
        <f t="shared" si="33"/>
        <v>272.39444113747112</v>
      </c>
      <c r="H171">
        <f t="shared" si="39"/>
        <v>136.82973963625315</v>
      </c>
      <c r="I171">
        <f t="shared" si="40"/>
        <v>1.3655784020964767</v>
      </c>
      <c r="K171">
        <v>1.53</v>
      </c>
      <c r="L171">
        <f t="shared" si="41"/>
        <v>0.4799805194349433</v>
      </c>
      <c r="M171">
        <f t="shared" si="42"/>
        <v>1084.5396205461259</v>
      </c>
      <c r="N171">
        <f t="shared" si="43"/>
        <v>273.24954733836631</v>
      </c>
      <c r="O171">
        <f t="shared" si="44"/>
        <v>2.1146422018348625</v>
      </c>
      <c r="P171">
        <f t="shared" si="34"/>
        <v>1600.8129018471861</v>
      </c>
      <c r="Q171">
        <f t="shared" si="45"/>
        <v>1329.6779967106547</v>
      </c>
      <c r="R171">
        <f t="shared" si="46"/>
        <v>1398.1233545088198</v>
      </c>
    </row>
    <row r="172" spans="2:18" x14ac:dyDescent="0.25">
      <c r="B172">
        <v>1.54</v>
      </c>
      <c r="C172">
        <f t="shared" si="35"/>
        <v>0.47997549013873581</v>
      </c>
      <c r="D172">
        <f t="shared" si="36"/>
        <v>542.25844639014838</v>
      </c>
      <c r="E172">
        <f t="shared" si="37"/>
        <v>135.8365110241426</v>
      </c>
      <c r="F172">
        <f t="shared" si="38"/>
        <v>0.27189942660550459</v>
      </c>
      <c r="G172">
        <f t="shared" si="33"/>
        <v>272.44326398012629</v>
      </c>
      <c r="H172">
        <f t="shared" si="39"/>
        <v>136.87865238258919</v>
      </c>
      <c r="I172">
        <f t="shared" si="40"/>
        <v>1.366067529559837</v>
      </c>
      <c r="K172">
        <v>1.54</v>
      </c>
      <c r="L172">
        <f t="shared" si="41"/>
        <v>0.47998039211098864</v>
      </c>
      <c r="M172">
        <f t="shared" si="42"/>
        <v>1084.5390451567112</v>
      </c>
      <c r="N172">
        <f t="shared" si="43"/>
        <v>273.24940349101263</v>
      </c>
      <c r="O172">
        <f t="shared" si="44"/>
        <v>2.1146422018348625</v>
      </c>
      <c r="P172">
        <f t="shared" si="34"/>
        <v>1601.288269105635</v>
      </c>
      <c r="Q172">
        <f t="shared" si="45"/>
        <v>1330.1535078164572</v>
      </c>
      <c r="R172">
        <f t="shared" si="46"/>
        <v>1398.5988656146224</v>
      </c>
    </row>
    <row r="173" spans="2:18" x14ac:dyDescent="0.25">
      <c r="B173">
        <v>1.55</v>
      </c>
      <c r="C173">
        <f t="shared" si="35"/>
        <v>0.47997533098379253</v>
      </c>
      <c r="D173">
        <f t="shared" si="36"/>
        <v>542.25808677554414</v>
      </c>
      <c r="E173">
        <f t="shared" si="37"/>
        <v>135.83642112049154</v>
      </c>
      <c r="F173">
        <f t="shared" si="38"/>
        <v>0.27189942660550459</v>
      </c>
      <c r="G173">
        <f t="shared" si="33"/>
        <v>272.47842626135423</v>
      </c>
      <c r="H173">
        <f t="shared" si="39"/>
        <v>136.91390456746822</v>
      </c>
      <c r="I173">
        <f t="shared" si="40"/>
        <v>1.3664200514086273</v>
      </c>
      <c r="K173">
        <v>1.55</v>
      </c>
      <c r="L173">
        <f t="shared" si="41"/>
        <v>0.47998026478703404</v>
      </c>
      <c r="M173">
        <f t="shared" si="42"/>
        <v>1084.5384697674488</v>
      </c>
      <c r="N173">
        <f t="shared" si="43"/>
        <v>273.24925964369703</v>
      </c>
      <c r="O173">
        <f t="shared" si="44"/>
        <v>2.1146422018348625</v>
      </c>
      <c r="P173">
        <f t="shared" si="34"/>
        <v>1601.6308335842562</v>
      </c>
      <c r="Q173">
        <f t="shared" si="45"/>
        <v>1330.4962161423939</v>
      </c>
      <c r="R173">
        <f t="shared" si="46"/>
        <v>1398.941573940559</v>
      </c>
    </row>
    <row r="174" spans="2:18" x14ac:dyDescent="0.25">
      <c r="B174">
        <v>1.56</v>
      </c>
      <c r="C174">
        <f t="shared" si="35"/>
        <v>0.4799751718288493</v>
      </c>
      <c r="D174">
        <f t="shared" si="36"/>
        <v>542.25772716105917</v>
      </c>
      <c r="E174">
        <f t="shared" si="37"/>
        <v>135.83633121687029</v>
      </c>
      <c r="F174">
        <f t="shared" si="38"/>
        <v>0.27189942660550459</v>
      </c>
      <c r="G174">
        <f t="shared" si="33"/>
        <v>272.49992445596592</v>
      </c>
      <c r="H174">
        <f t="shared" si="39"/>
        <v>136.9354926657011</v>
      </c>
      <c r="I174">
        <f t="shared" si="40"/>
        <v>1.3666359323909563</v>
      </c>
      <c r="K174">
        <v>1.56</v>
      </c>
      <c r="L174">
        <f t="shared" si="41"/>
        <v>0.47998013746307944</v>
      </c>
      <c r="M174">
        <f t="shared" si="42"/>
        <v>1084.5378943783394</v>
      </c>
      <c r="N174">
        <f t="shared" si="43"/>
        <v>273.24911579641969</v>
      </c>
      <c r="O174">
        <f t="shared" si="44"/>
        <v>2.1146422018348625</v>
      </c>
      <c r="P174">
        <f t="shared" si="34"/>
        <v>1601.8405610125023</v>
      </c>
      <c r="Q174">
        <f t="shared" si="45"/>
        <v>1330.7060874179174</v>
      </c>
      <c r="R174">
        <f t="shared" si="46"/>
        <v>1399.1514452160825</v>
      </c>
    </row>
    <row r="175" spans="2:18" x14ac:dyDescent="0.25">
      <c r="B175">
        <v>1.57</v>
      </c>
      <c r="C175">
        <f t="shared" si="35"/>
        <v>0.47997501267390602</v>
      </c>
      <c r="D175">
        <f t="shared" si="36"/>
        <v>542.25736754669344</v>
      </c>
      <c r="E175">
        <f t="shared" si="37"/>
        <v>135.83624131327886</v>
      </c>
      <c r="F175">
        <f t="shared" si="38"/>
        <v>0.27189942660550459</v>
      </c>
      <c r="G175">
        <f t="shared" si="33"/>
        <v>272.5077564051694</v>
      </c>
      <c r="H175">
        <f t="shared" si="39"/>
        <v>136.94341451849604</v>
      </c>
      <c r="I175">
        <f t="shared" si="40"/>
        <v>1.3667151509189055</v>
      </c>
      <c r="K175">
        <v>1.57</v>
      </c>
      <c r="L175">
        <f t="shared" si="41"/>
        <v>0.47998001013912478</v>
      </c>
      <c r="M175">
        <f t="shared" si="42"/>
        <v>1084.5373189893821</v>
      </c>
      <c r="N175">
        <f t="shared" si="43"/>
        <v>273.24897194918037</v>
      </c>
      <c r="O175">
        <f t="shared" si="44"/>
        <v>2.1146422018348625</v>
      </c>
      <c r="P175">
        <f t="shared" si="34"/>
        <v>1601.9174304034204</v>
      </c>
      <c r="Q175">
        <f t="shared" si="45"/>
        <v>1330.783100656075</v>
      </c>
      <c r="R175">
        <f t="shared" si="46"/>
        <v>1399.2284584542401</v>
      </c>
    </row>
    <row r="176" spans="2:18" x14ac:dyDescent="0.25">
      <c r="B176">
        <v>1.58</v>
      </c>
      <c r="C176">
        <f t="shared" si="35"/>
        <v>0.47997485351896274</v>
      </c>
      <c r="D176">
        <f t="shared" si="36"/>
        <v>542.25700793244698</v>
      </c>
      <c r="E176">
        <f t="shared" si="37"/>
        <v>135.83615140971725</v>
      </c>
      <c r="F176">
        <f t="shared" si="38"/>
        <v>0.27189942660550459</v>
      </c>
      <c r="G176">
        <f t="shared" si="33"/>
        <v>272.50192131678608</v>
      </c>
      <c r="H176">
        <f t="shared" si="39"/>
        <v>136.93766933367434</v>
      </c>
      <c r="I176">
        <f t="shared" si="40"/>
        <v>1.3666576990706885</v>
      </c>
      <c r="K176">
        <v>1.58</v>
      </c>
      <c r="L176">
        <f t="shared" si="41"/>
        <v>0.47997988281517018</v>
      </c>
      <c r="M176">
        <f t="shared" si="42"/>
        <v>1084.5367436005779</v>
      </c>
      <c r="N176">
        <f t="shared" si="43"/>
        <v>273.24882810197931</v>
      </c>
      <c r="O176">
        <f t="shared" si="44"/>
        <v>2.1146422018348625</v>
      </c>
      <c r="P176">
        <f t="shared" si="34"/>
        <v>1601.8614340557519</v>
      </c>
      <c r="Q176">
        <f t="shared" si="45"/>
        <v>1330.7272481556074</v>
      </c>
      <c r="R176">
        <f t="shared" si="46"/>
        <v>1399.1726059537725</v>
      </c>
    </row>
    <row r="177" spans="2:18" x14ac:dyDescent="0.25">
      <c r="B177">
        <v>1.59</v>
      </c>
      <c r="C177">
        <f t="shared" si="35"/>
        <v>0.47997469436401946</v>
      </c>
      <c r="D177">
        <f t="shared" si="36"/>
        <v>542.25664831831955</v>
      </c>
      <c r="E177">
        <f t="shared" si="37"/>
        <v>135.83606150618539</v>
      </c>
      <c r="F177">
        <f t="shared" si="38"/>
        <v>0.27189942660550459</v>
      </c>
      <c r="G177">
        <f t="shared" si="33"/>
        <v>272.48241976532955</v>
      </c>
      <c r="H177">
        <f t="shared" si="39"/>
        <v>136.91825768574967</v>
      </c>
      <c r="I177">
        <f t="shared" si="40"/>
        <v>1.366463582591442</v>
      </c>
      <c r="K177">
        <v>1.59</v>
      </c>
      <c r="L177">
        <f t="shared" si="41"/>
        <v>0.47997975549121558</v>
      </c>
      <c r="M177">
        <f t="shared" si="42"/>
        <v>1084.5361682119265</v>
      </c>
      <c r="N177">
        <f t="shared" si="43"/>
        <v>273.24868425481645</v>
      </c>
      <c r="O177">
        <f t="shared" si="44"/>
        <v>2.1146422018348625</v>
      </c>
      <c r="P177">
        <f t="shared" si="34"/>
        <v>1601.6725775546993</v>
      </c>
      <c r="Q177">
        <f t="shared" si="45"/>
        <v>1330.5385355017177</v>
      </c>
      <c r="R177">
        <f t="shared" si="46"/>
        <v>1398.9838932998828</v>
      </c>
    </row>
    <row r="178" spans="2:18" x14ac:dyDescent="0.25">
      <c r="B178">
        <v>1.6</v>
      </c>
      <c r="C178">
        <f t="shared" si="35"/>
        <v>0.47997453520907618</v>
      </c>
      <c r="D178">
        <f t="shared" si="36"/>
        <v>542.25628870431171</v>
      </c>
      <c r="E178">
        <f t="shared" si="37"/>
        <v>135.83597160268343</v>
      </c>
      <c r="F178">
        <f t="shared" si="38"/>
        <v>0.27189942660550459</v>
      </c>
      <c r="G178">
        <f t="shared" si="33"/>
        <v>272.44925369194857</v>
      </c>
      <c r="H178">
        <f t="shared" si="39"/>
        <v>136.88518151587067</v>
      </c>
      <c r="I178">
        <f t="shared" si="40"/>
        <v>1.366132820892652</v>
      </c>
      <c r="K178">
        <v>1.6</v>
      </c>
      <c r="L178">
        <f t="shared" si="41"/>
        <v>0.47997962816726092</v>
      </c>
      <c r="M178">
        <f t="shared" si="42"/>
        <v>1084.5355928234271</v>
      </c>
      <c r="N178">
        <f t="shared" si="43"/>
        <v>273.24854040769162</v>
      </c>
      <c r="O178">
        <f t="shared" si="44"/>
        <v>2.1146422018348625</v>
      </c>
      <c r="P178">
        <f t="shared" si="34"/>
        <v>1601.3508797713712</v>
      </c>
      <c r="Q178">
        <f t="shared" si="45"/>
        <v>1330.2169815655143</v>
      </c>
      <c r="R178">
        <f t="shared" si="46"/>
        <v>1398.6623393636794</v>
      </c>
    </row>
    <row r="179" spans="2:18" x14ac:dyDescent="0.25">
      <c r="B179">
        <v>1.61</v>
      </c>
      <c r="C179">
        <f t="shared" si="35"/>
        <v>0.4799743760541329</v>
      </c>
      <c r="D179">
        <f t="shared" si="36"/>
        <v>542.2559290904228</v>
      </c>
      <c r="E179">
        <f t="shared" si="37"/>
        <v>135.8358816992112</v>
      </c>
      <c r="F179">
        <f t="shared" si="38"/>
        <v>0.27189942660550459</v>
      </c>
      <c r="G179">
        <f t="shared" si="33"/>
        <v>272.40242640423253</v>
      </c>
      <c r="H179">
        <f t="shared" si="39"/>
        <v>136.8384441316268</v>
      </c>
      <c r="I179">
        <f t="shared" si="40"/>
        <v>1.3656654470502132</v>
      </c>
      <c r="K179">
        <v>1.61</v>
      </c>
      <c r="L179">
        <f t="shared" si="41"/>
        <v>0.47997950084330632</v>
      </c>
      <c r="M179">
        <f t="shared" si="42"/>
        <v>1084.5350174350806</v>
      </c>
      <c r="N179">
        <f t="shared" si="43"/>
        <v>273.24839656060499</v>
      </c>
      <c r="O179">
        <f t="shared" si="44"/>
        <v>2.1146422018348625</v>
      </c>
      <c r="P179">
        <f t="shared" si="34"/>
        <v>1600.8963728608931</v>
      </c>
      <c r="Q179">
        <f t="shared" si="45"/>
        <v>1329.7626185021229</v>
      </c>
      <c r="R179">
        <f t="shared" si="46"/>
        <v>1398.207976300288</v>
      </c>
    </row>
    <row r="180" spans="2:18" x14ac:dyDescent="0.25">
      <c r="B180">
        <v>1.62</v>
      </c>
      <c r="C180">
        <f t="shared" si="35"/>
        <v>0.47997421689918962</v>
      </c>
      <c r="D180">
        <f t="shared" si="36"/>
        <v>542.25556947665325</v>
      </c>
      <c r="E180">
        <f t="shared" si="37"/>
        <v>135.83579179576881</v>
      </c>
      <c r="F180">
        <f t="shared" si="38"/>
        <v>0.27189942660550459</v>
      </c>
      <c r="G180">
        <f t="shared" si="33"/>
        <v>272.34194257588081</v>
      </c>
      <c r="H180">
        <f t="shared" si="39"/>
        <v>136.7780502067175</v>
      </c>
      <c r="I180">
        <f t="shared" si="40"/>
        <v>1.3650615078011199</v>
      </c>
      <c r="K180">
        <v>1.62</v>
      </c>
      <c r="L180">
        <f t="shared" si="41"/>
        <v>0.47997937351935172</v>
      </c>
      <c r="M180">
        <f t="shared" si="42"/>
        <v>1084.5344420468869</v>
      </c>
      <c r="N180">
        <f t="shared" si="43"/>
        <v>273.24825271355655</v>
      </c>
      <c r="O180">
        <f t="shared" si="44"/>
        <v>2.1146422018348625</v>
      </c>
      <c r="P180">
        <f t="shared" si="34"/>
        <v>1600.3091022591925</v>
      </c>
      <c r="Q180">
        <f t="shared" si="45"/>
        <v>1329.1754917474709</v>
      </c>
      <c r="R180">
        <f t="shared" si="46"/>
        <v>1397.620849545636</v>
      </c>
    </row>
    <row r="181" spans="2:18" x14ac:dyDescent="0.25">
      <c r="B181">
        <v>1.63</v>
      </c>
      <c r="C181">
        <f t="shared" si="35"/>
        <v>0.47997405774424634</v>
      </c>
      <c r="D181">
        <f t="shared" si="36"/>
        <v>542.25520986300296</v>
      </c>
      <c r="E181">
        <f t="shared" si="37"/>
        <v>135.83570189235624</v>
      </c>
      <c r="F181">
        <f t="shared" si="38"/>
        <v>0.27189942660550459</v>
      </c>
      <c r="G181">
        <f t="shared" si="33"/>
        <v>272.26780824623563</v>
      </c>
      <c r="H181">
        <f t="shared" si="39"/>
        <v>136.70400578048492</v>
      </c>
      <c r="I181">
        <f t="shared" si="40"/>
        <v>1.3643210635387943</v>
      </c>
      <c r="K181">
        <v>1.63</v>
      </c>
      <c r="L181">
        <f t="shared" si="41"/>
        <v>0.47997924619539706</v>
      </c>
      <c r="M181">
        <f t="shared" si="42"/>
        <v>1084.5338666588455</v>
      </c>
      <c r="N181">
        <f t="shared" si="43"/>
        <v>273.2481088665462</v>
      </c>
      <c r="O181">
        <f t="shared" si="44"/>
        <v>2.1146422018348625</v>
      </c>
      <c r="P181">
        <f t="shared" si="34"/>
        <v>1599.5891266784565</v>
      </c>
      <c r="Q181">
        <f t="shared" si="45"/>
        <v>1328.455660013745</v>
      </c>
      <c r="R181">
        <f t="shared" si="46"/>
        <v>1396.9010178119102</v>
      </c>
    </row>
    <row r="182" spans="2:18" x14ac:dyDescent="0.25">
      <c r="B182">
        <v>1.64</v>
      </c>
      <c r="C182">
        <f t="shared" si="35"/>
        <v>0.47997389858930306</v>
      </c>
      <c r="D182">
        <f t="shared" si="36"/>
        <v>542.25485024947193</v>
      </c>
      <c r="E182">
        <f t="shared" si="37"/>
        <v>135.83561198897348</v>
      </c>
      <c r="F182">
        <f t="shared" si="38"/>
        <v>0.27189942660550459</v>
      </c>
      <c r="G182">
        <f t="shared" si="33"/>
        <v>272.180030819678</v>
      </c>
      <c r="H182">
        <f t="shared" si="39"/>
        <v>136.61631825730998</v>
      </c>
      <c r="I182">
        <f t="shared" si="40"/>
        <v>1.3634441883070449</v>
      </c>
      <c r="K182">
        <v>1.64</v>
      </c>
      <c r="L182">
        <f t="shared" si="41"/>
        <v>0.47997911887144246</v>
      </c>
      <c r="M182">
        <f t="shared" si="42"/>
        <v>1084.5332912709571</v>
      </c>
      <c r="N182">
        <f t="shared" si="43"/>
        <v>273.24796501957411</v>
      </c>
      <c r="O182">
        <f t="shared" si="44"/>
        <v>2.1146422018348625</v>
      </c>
      <c r="P182">
        <f t="shared" si="34"/>
        <v>1598.7365181012574</v>
      </c>
      <c r="Q182">
        <f t="shared" si="45"/>
        <v>1327.6031952835181</v>
      </c>
      <c r="R182">
        <f t="shared" si="46"/>
        <v>1396.0485530816832</v>
      </c>
    </row>
    <row r="183" spans="2:18" x14ac:dyDescent="0.25">
      <c r="B183">
        <v>1.65</v>
      </c>
      <c r="C183">
        <f t="shared" si="35"/>
        <v>0.47997373943435984</v>
      </c>
      <c r="D183">
        <f t="shared" si="36"/>
        <v>542.25449063606027</v>
      </c>
      <c r="E183">
        <f t="shared" si="37"/>
        <v>135.83552208562057</v>
      </c>
      <c r="F183">
        <f t="shared" si="38"/>
        <v>0.27189942660550459</v>
      </c>
      <c r="G183">
        <f t="shared" si="33"/>
        <v>272.07861906488705</v>
      </c>
      <c r="H183">
        <f t="shared" si="39"/>
        <v>136.51499640587198</v>
      </c>
      <c r="I183">
        <f t="shared" si="40"/>
        <v>1.3624309697926649</v>
      </c>
      <c r="K183">
        <v>1.65</v>
      </c>
      <c r="L183">
        <f t="shared" si="41"/>
        <v>0.47997899154748785</v>
      </c>
      <c r="M183">
        <f t="shared" si="42"/>
        <v>1084.5327158832213</v>
      </c>
      <c r="N183">
        <f t="shared" si="43"/>
        <v>273.24782117264016</v>
      </c>
      <c r="O183">
        <f t="shared" si="44"/>
        <v>2.1146422018348625</v>
      </c>
      <c r="P183">
        <f t="shared" si="34"/>
        <v>1597.7513617733587</v>
      </c>
      <c r="Q183">
        <f t="shared" si="45"/>
        <v>1326.6181828025533</v>
      </c>
      <c r="R183">
        <f t="shared" si="46"/>
        <v>1395.0635406007184</v>
      </c>
    </row>
    <row r="184" spans="2:18" x14ac:dyDescent="0.25">
      <c r="B184">
        <v>1.66</v>
      </c>
      <c r="C184">
        <f t="shared" si="35"/>
        <v>0.47997358027941656</v>
      </c>
      <c r="D184">
        <f t="shared" si="36"/>
        <v>542.25413102276764</v>
      </c>
      <c r="E184">
        <f t="shared" si="37"/>
        <v>135.83543218229741</v>
      </c>
      <c r="F184">
        <f t="shared" si="38"/>
        <v>0.27189942660550459</v>
      </c>
      <c r="G184">
        <f t="shared" si="33"/>
        <v>271.96358311396347</v>
      </c>
      <c r="H184">
        <f t="shared" si="39"/>
        <v>136.40005035827156</v>
      </c>
      <c r="I184">
        <f t="shared" si="40"/>
        <v>1.3612815093166606</v>
      </c>
      <c r="K184">
        <v>1.66</v>
      </c>
      <c r="L184">
        <f t="shared" si="41"/>
        <v>0.47997886422353325</v>
      </c>
      <c r="M184">
        <f t="shared" si="42"/>
        <v>1084.532140495638</v>
      </c>
      <c r="N184">
        <f t="shared" si="43"/>
        <v>273.24767732574435</v>
      </c>
      <c r="O184">
        <f t="shared" si="44"/>
        <v>2.1146422018348625</v>
      </c>
      <c r="P184">
        <f t="shared" si="34"/>
        <v>1596.6337561951868</v>
      </c>
      <c r="Q184">
        <f t="shared" si="45"/>
        <v>1325.5007210712774</v>
      </c>
      <c r="R184">
        <f t="shared" si="46"/>
        <v>1393.9460788694425</v>
      </c>
    </row>
    <row r="185" spans="2:18" x14ac:dyDescent="0.25">
      <c r="B185">
        <v>1.67</v>
      </c>
      <c r="C185">
        <f t="shared" si="35"/>
        <v>0.47997342112447328</v>
      </c>
      <c r="D185">
        <f t="shared" si="36"/>
        <v>542.25377140959438</v>
      </c>
      <c r="E185">
        <f t="shared" si="37"/>
        <v>135.8353422790041</v>
      </c>
      <c r="F185">
        <f t="shared" si="38"/>
        <v>0.27189942660550459</v>
      </c>
      <c r="G185">
        <f t="shared" si="33"/>
        <v>271.83493446141631</v>
      </c>
      <c r="H185">
        <f t="shared" si="39"/>
        <v>136.27149160901774</v>
      </c>
      <c r="I185">
        <f t="shared" si="40"/>
        <v>1.3599959218241224</v>
      </c>
      <c r="K185">
        <v>1.67</v>
      </c>
      <c r="L185">
        <f t="shared" si="41"/>
        <v>0.4799787368995786</v>
      </c>
      <c r="M185">
        <f t="shared" si="42"/>
        <v>1084.5315651082071</v>
      </c>
      <c r="N185">
        <f t="shared" si="43"/>
        <v>273.24753347888662</v>
      </c>
      <c r="O185">
        <f t="shared" si="44"/>
        <v>2.1146422018348625</v>
      </c>
      <c r="P185">
        <f t="shared" si="34"/>
        <v>1595.3838131119849</v>
      </c>
      <c r="Q185">
        <f t="shared" si="45"/>
        <v>1324.250921834933</v>
      </c>
      <c r="R185">
        <f t="shared" si="46"/>
        <v>1392.6962796330981</v>
      </c>
    </row>
    <row r="186" spans="2:18" x14ac:dyDescent="0.25">
      <c r="B186">
        <v>1.68</v>
      </c>
      <c r="C186">
        <f t="shared" si="35"/>
        <v>0.47997326196953</v>
      </c>
      <c r="D186">
        <f t="shared" si="36"/>
        <v>542.25341179654026</v>
      </c>
      <c r="E186">
        <f t="shared" si="37"/>
        <v>135.83525237574057</v>
      </c>
      <c r="F186">
        <f t="shared" si="38"/>
        <v>0.27189942660550459</v>
      </c>
      <c r="G186">
        <f t="shared" si="33"/>
        <v>271.69268596301333</v>
      </c>
      <c r="H186">
        <f t="shared" si="39"/>
        <v>136.12933301387824</v>
      </c>
      <c r="I186">
        <f t="shared" si="40"/>
        <v>1.3585743358727278</v>
      </c>
      <c r="K186">
        <v>1.68</v>
      </c>
      <c r="L186">
        <f t="shared" si="41"/>
        <v>0.47997860957562399</v>
      </c>
      <c r="M186">
        <f t="shared" si="42"/>
        <v>1084.5309897209295</v>
      </c>
      <c r="N186">
        <f t="shared" si="43"/>
        <v>273.24738963206721</v>
      </c>
      <c r="O186">
        <f t="shared" si="44"/>
        <v>2.1146422018348625</v>
      </c>
      <c r="P186">
        <f t="shared" si="34"/>
        <v>1594.0016575026339</v>
      </c>
      <c r="Q186">
        <f t="shared" si="45"/>
        <v>1322.8689100724016</v>
      </c>
      <c r="R186">
        <f t="shared" si="46"/>
        <v>1391.3142678705667</v>
      </c>
    </row>
    <row r="187" spans="2:18" x14ac:dyDescent="0.25">
      <c r="B187">
        <v>1.69</v>
      </c>
      <c r="C187">
        <f t="shared" si="35"/>
        <v>0.47997310281458672</v>
      </c>
      <c r="D187">
        <f t="shared" si="36"/>
        <v>542.2530521836054</v>
      </c>
      <c r="E187">
        <f t="shared" si="37"/>
        <v>135.83516247250685</v>
      </c>
      <c r="F187">
        <f t="shared" si="38"/>
        <v>0.27189942660550459</v>
      </c>
      <c r="G187">
        <f t="shared" si="33"/>
        <v>271.53685183449556</v>
      </c>
      <c r="H187">
        <f t="shared" si="39"/>
        <v>135.97358878859421</v>
      </c>
      <c r="I187">
        <f t="shared" si="40"/>
        <v>1.3570168936198874</v>
      </c>
      <c r="K187">
        <v>1.69</v>
      </c>
      <c r="L187">
        <f t="shared" si="41"/>
        <v>0.47997848225166939</v>
      </c>
      <c r="M187">
        <f t="shared" si="42"/>
        <v>1084.5304143338039</v>
      </c>
      <c r="N187">
        <f t="shared" si="43"/>
        <v>273.24724578528583</v>
      </c>
      <c r="O187">
        <f t="shared" si="44"/>
        <v>2.1146422018348625</v>
      </c>
      <c r="P187">
        <f t="shared" si="34"/>
        <v>1592.4874275671591</v>
      </c>
      <c r="Q187">
        <f t="shared" si="45"/>
        <v>1321.3548239837082</v>
      </c>
      <c r="R187">
        <f t="shared" si="46"/>
        <v>1389.8001817818733</v>
      </c>
    </row>
    <row r="188" spans="2:18" x14ac:dyDescent="0.25">
      <c r="B188">
        <v>1.7</v>
      </c>
      <c r="C188">
        <f t="shared" si="35"/>
        <v>0.47997294365964344</v>
      </c>
      <c r="D188">
        <f t="shared" si="36"/>
        <v>542.2526925707898</v>
      </c>
      <c r="E188">
        <f t="shared" si="37"/>
        <v>135.83507256930295</v>
      </c>
      <c r="F188">
        <f t="shared" si="38"/>
        <v>0.27189942660550459</v>
      </c>
      <c r="G188">
        <f t="shared" si="33"/>
        <v>271.36744765015578</v>
      </c>
      <c r="H188">
        <f t="shared" si="39"/>
        <v>135.80427450745833</v>
      </c>
      <c r="I188">
        <f t="shared" si="40"/>
        <v>1.3553237508085285</v>
      </c>
      <c r="K188">
        <v>1.7</v>
      </c>
      <c r="L188">
        <f t="shared" si="41"/>
        <v>0.47997835492771473</v>
      </c>
      <c r="M188">
        <f t="shared" si="42"/>
        <v>1084.529838946831</v>
      </c>
      <c r="N188">
        <f t="shared" si="43"/>
        <v>273.24710193854258</v>
      </c>
      <c r="O188">
        <f t="shared" si="44"/>
        <v>2.1146422018348625</v>
      </c>
      <c r="P188">
        <f t="shared" si="34"/>
        <v>1590.8412747129073</v>
      </c>
      <c r="Q188">
        <f t="shared" si="45"/>
        <v>1319.7088149761996</v>
      </c>
      <c r="R188">
        <f t="shared" si="46"/>
        <v>1388.1541727743647</v>
      </c>
    </row>
    <row r="189" spans="2:18" x14ac:dyDescent="0.25">
      <c r="B189">
        <v>1.71</v>
      </c>
      <c r="C189">
        <f t="shared" si="35"/>
        <v>0.47997278450470016</v>
      </c>
      <c r="D189">
        <f t="shared" si="36"/>
        <v>542.25233295809346</v>
      </c>
      <c r="E189">
        <f t="shared" si="37"/>
        <v>135.83498266612887</v>
      </c>
      <c r="F189">
        <f t="shared" si="38"/>
        <v>0.27189942660550459</v>
      </c>
      <c r="G189">
        <f t="shared" si="33"/>
        <v>271.18449034128105</v>
      </c>
      <c r="H189">
        <f t="shared" si="39"/>
        <v>135.62140710175768</v>
      </c>
      <c r="I189">
        <f t="shared" si="40"/>
        <v>1.3534950767515217</v>
      </c>
      <c r="K189">
        <v>1.71</v>
      </c>
      <c r="L189">
        <f t="shared" si="41"/>
        <v>0.47997822760376013</v>
      </c>
      <c r="M189">
        <f t="shared" si="42"/>
        <v>1084.529263560011</v>
      </c>
      <c r="N189">
        <f t="shared" si="43"/>
        <v>273.2469580918376</v>
      </c>
      <c r="O189">
        <f t="shared" si="44"/>
        <v>2.1146422018348625</v>
      </c>
      <c r="P189">
        <f t="shared" si="34"/>
        <v>1589.0633635394079</v>
      </c>
      <c r="Q189">
        <f t="shared" si="45"/>
        <v>1317.9310476494052</v>
      </c>
      <c r="R189">
        <f t="shared" si="46"/>
        <v>1386.3764054475703</v>
      </c>
    </row>
    <row r="190" spans="2:18" x14ac:dyDescent="0.25">
      <c r="B190">
        <v>1.72</v>
      </c>
      <c r="C190">
        <f t="shared" si="35"/>
        <v>0.47997262534975688</v>
      </c>
      <c r="D190">
        <f t="shared" si="36"/>
        <v>542.25197334551638</v>
      </c>
      <c r="E190">
        <f t="shared" si="37"/>
        <v>135.83489276298459</v>
      </c>
      <c r="F190">
        <f t="shared" si="38"/>
        <v>0.27189942660550459</v>
      </c>
      <c r="G190">
        <f t="shared" si="33"/>
        <v>270.98799819445946</v>
      </c>
      <c r="H190">
        <f t="shared" si="39"/>
        <v>135.42500485808034</v>
      </c>
      <c r="I190">
        <f t="shared" si="40"/>
        <v>1.3515310543147485</v>
      </c>
      <c r="K190">
        <v>1.72</v>
      </c>
      <c r="L190">
        <f t="shared" si="41"/>
        <v>0.47997810027980553</v>
      </c>
      <c r="M190">
        <f t="shared" si="42"/>
        <v>1084.5286881733437</v>
      </c>
      <c r="N190">
        <f t="shared" si="43"/>
        <v>273.24681424517075</v>
      </c>
      <c r="O190">
        <f t="shared" si="44"/>
        <v>2.1146422018348625</v>
      </c>
      <c r="P190">
        <f t="shared" si="34"/>
        <v>1587.1538718219119</v>
      </c>
      <c r="Q190">
        <f t="shared" si="45"/>
        <v>1316.021699778576</v>
      </c>
      <c r="R190">
        <f t="shared" si="46"/>
        <v>1384.4670575767411</v>
      </c>
    </row>
    <row r="191" spans="2:18" x14ac:dyDescent="0.25">
      <c r="B191">
        <v>1.73</v>
      </c>
      <c r="C191">
        <f t="shared" si="35"/>
        <v>0.4799724661948136</v>
      </c>
      <c r="D191">
        <f t="shared" si="36"/>
        <v>542.25161373305855</v>
      </c>
      <c r="E191">
        <f t="shared" si="37"/>
        <v>135.83480285987014</v>
      </c>
      <c r="F191">
        <f t="shared" si="38"/>
        <v>0.27189942660550459</v>
      </c>
      <c r="G191">
        <f t="shared" si="33"/>
        <v>270.77799084975175</v>
      </c>
      <c r="H191">
        <f t="shared" si="39"/>
        <v>135.21508741648708</v>
      </c>
      <c r="I191">
        <f t="shared" si="40"/>
        <v>1.3494318798988159</v>
      </c>
      <c r="K191">
        <v>1.73</v>
      </c>
      <c r="L191">
        <f t="shared" si="41"/>
        <v>0.47997797295585087</v>
      </c>
      <c r="M191">
        <f t="shared" si="42"/>
        <v>1084.5281127868286</v>
      </c>
      <c r="N191">
        <f t="shared" si="43"/>
        <v>273.24667039854199</v>
      </c>
      <c r="O191">
        <f t="shared" si="44"/>
        <v>2.1146422018348625</v>
      </c>
      <c r="P191">
        <f t="shared" si="34"/>
        <v>1585.1129904936151</v>
      </c>
      <c r="Q191">
        <f t="shared" si="45"/>
        <v>1313.980962296908</v>
      </c>
      <c r="R191">
        <f t="shared" si="46"/>
        <v>1382.4263200950732</v>
      </c>
    </row>
    <row r="192" spans="2:18" x14ac:dyDescent="0.25">
      <c r="B192">
        <v>1.74</v>
      </c>
      <c r="C192">
        <f t="shared" si="35"/>
        <v>0.47997230703987037</v>
      </c>
      <c r="D192">
        <f t="shared" si="36"/>
        <v>542.25125412072009</v>
      </c>
      <c r="E192">
        <f t="shared" si="37"/>
        <v>135.83471295678552</v>
      </c>
      <c r="F192">
        <f t="shared" si="38"/>
        <v>0.27189942660550459</v>
      </c>
      <c r="G192">
        <f t="shared" si="33"/>
        <v>270.55448929872716</v>
      </c>
      <c r="H192">
        <f t="shared" si="39"/>
        <v>134.99167576854711</v>
      </c>
      <c r="I192">
        <f t="shared" si="40"/>
        <v>1.3471977634194163</v>
      </c>
      <c r="K192">
        <v>1.74</v>
      </c>
      <c r="L192">
        <f t="shared" si="41"/>
        <v>0.47997784563189627</v>
      </c>
      <c r="M192">
        <f t="shared" si="42"/>
        <v>1084.5275374004666</v>
      </c>
      <c r="N192">
        <f t="shared" si="43"/>
        <v>273.24652655195149</v>
      </c>
      <c r="O192">
        <f t="shared" si="44"/>
        <v>2.1146422018348625</v>
      </c>
      <c r="P192">
        <f t="shared" si="34"/>
        <v>1582.9409236265656</v>
      </c>
      <c r="Q192">
        <f t="shared" si="45"/>
        <v>1311.8090392764489</v>
      </c>
      <c r="R192">
        <f t="shared" si="46"/>
        <v>1380.254397074614</v>
      </c>
    </row>
    <row r="193" spans="2:18" x14ac:dyDescent="0.25">
      <c r="B193">
        <v>1.75</v>
      </c>
      <c r="C193">
        <f t="shared" si="35"/>
        <v>0.47997214788492709</v>
      </c>
      <c r="D193">
        <f t="shared" si="36"/>
        <v>542.25089450850066</v>
      </c>
      <c r="E193">
        <f t="shared" si="37"/>
        <v>135.83462305373067</v>
      </c>
      <c r="F193">
        <f t="shared" si="38"/>
        <v>0.27189942660550459</v>
      </c>
      <c r="G193">
        <f t="shared" si="33"/>
        <v>270.31751588236421</v>
      </c>
      <c r="H193">
        <f t="shared" si="39"/>
        <v>134.75479225523907</v>
      </c>
      <c r="I193">
        <f t="shared" si="40"/>
        <v>1.3448289282863359</v>
      </c>
      <c r="K193">
        <v>1.75</v>
      </c>
      <c r="L193">
        <f t="shared" si="41"/>
        <v>0.47997771830794167</v>
      </c>
      <c r="M193">
        <f t="shared" si="42"/>
        <v>1084.5269620142572</v>
      </c>
      <c r="N193">
        <f t="shared" si="43"/>
        <v>273.24638270539913</v>
      </c>
      <c r="O193">
        <f t="shared" si="44"/>
        <v>2.1146422018348625</v>
      </c>
      <c r="P193">
        <f t="shared" si="34"/>
        <v>1580.6378884112551</v>
      </c>
      <c r="Q193">
        <f t="shared" si="45"/>
        <v>1309.5061479076908</v>
      </c>
      <c r="R193">
        <f t="shared" si="46"/>
        <v>1377.9515057058559</v>
      </c>
    </row>
    <row r="194" spans="2:18" x14ac:dyDescent="0.25">
      <c r="B194">
        <v>1.76</v>
      </c>
      <c r="C194">
        <f t="shared" si="35"/>
        <v>0.47997198872998381</v>
      </c>
      <c r="D194">
        <f t="shared" si="36"/>
        <v>542.25053489640061</v>
      </c>
      <c r="E194">
        <f t="shared" si="37"/>
        <v>135.83453315070565</v>
      </c>
      <c r="F194">
        <f t="shared" si="38"/>
        <v>0.27189942660550459</v>
      </c>
      <c r="G194">
        <f t="shared" si="33"/>
        <v>270.06709428881697</v>
      </c>
      <c r="H194">
        <f t="shared" si="39"/>
        <v>134.50446056471685</v>
      </c>
      <c r="I194">
        <f t="shared" si="40"/>
        <v>1.3423256113811137</v>
      </c>
      <c r="K194">
        <v>1.76</v>
      </c>
      <c r="L194">
        <f t="shared" si="41"/>
        <v>0.47997759098398701</v>
      </c>
      <c r="M194">
        <f t="shared" si="42"/>
        <v>1084.5263866282</v>
      </c>
      <c r="N194">
        <f t="shared" si="43"/>
        <v>273.24623885888485</v>
      </c>
      <c r="O194">
        <f t="shared" si="44"/>
        <v>2.1146422018348625</v>
      </c>
      <c r="P194">
        <f t="shared" si="34"/>
        <v>1578.2041151349013</v>
      </c>
      <c r="Q194">
        <f t="shared" si="45"/>
        <v>1307.0725184778512</v>
      </c>
      <c r="R194">
        <f t="shared" si="46"/>
        <v>1375.5178762760163</v>
      </c>
    </row>
    <row r="195" spans="2:18" x14ac:dyDescent="0.25">
      <c r="B195">
        <v>1.77</v>
      </c>
      <c r="C195">
        <f t="shared" si="35"/>
        <v>0.47997182957504053</v>
      </c>
      <c r="D195">
        <f t="shared" si="36"/>
        <v>542.2501752844197</v>
      </c>
      <c r="E195">
        <f t="shared" si="37"/>
        <v>135.83444324771042</v>
      </c>
      <c r="F195">
        <f t="shared" si="38"/>
        <v>0.27189942660550459</v>
      </c>
      <c r="G195">
        <f t="shared" si="33"/>
        <v>269.80324955104584</v>
      </c>
      <c r="H195">
        <f t="shared" si="39"/>
        <v>134.24070572994094</v>
      </c>
      <c r="I195">
        <f t="shared" si="40"/>
        <v>1.3396880630333545</v>
      </c>
      <c r="K195">
        <v>1.77</v>
      </c>
      <c r="L195">
        <f t="shared" si="41"/>
        <v>0.47997746366003241</v>
      </c>
      <c r="M195">
        <f t="shared" si="42"/>
        <v>1084.5258112422955</v>
      </c>
      <c r="N195">
        <f t="shared" si="43"/>
        <v>273.24609501240872</v>
      </c>
      <c r="O195">
        <f t="shared" si="44"/>
        <v>2.1146422018348625</v>
      </c>
      <c r="P195">
        <f t="shared" si="34"/>
        <v>1575.6398471584189</v>
      </c>
      <c r="Q195">
        <f t="shared" si="45"/>
        <v>1304.5083943478451</v>
      </c>
      <c r="R195">
        <f t="shared" si="46"/>
        <v>1372.9537521460102</v>
      </c>
    </row>
    <row r="196" spans="2:18" x14ac:dyDescent="0.25">
      <c r="B196">
        <v>1.78</v>
      </c>
      <c r="C196">
        <f t="shared" si="35"/>
        <v>0.47997167042009725</v>
      </c>
      <c r="D196">
        <f t="shared" si="36"/>
        <v>542.24981567255804</v>
      </c>
      <c r="E196">
        <f t="shared" si="37"/>
        <v>135.83435334474501</v>
      </c>
      <c r="F196">
        <f t="shared" si="38"/>
        <v>0.27189942660550459</v>
      </c>
      <c r="G196">
        <f t="shared" si="33"/>
        <v>269.52600804431449</v>
      </c>
      <c r="H196">
        <f t="shared" si="39"/>
        <v>133.96355412617498</v>
      </c>
      <c r="I196">
        <f t="shared" si="40"/>
        <v>1.336916546995695</v>
      </c>
      <c r="K196">
        <v>1.78</v>
      </c>
      <c r="L196">
        <f t="shared" si="41"/>
        <v>0.47997733633607781</v>
      </c>
      <c r="M196">
        <f t="shared" si="42"/>
        <v>1084.5252358565442</v>
      </c>
      <c r="N196">
        <f t="shared" si="43"/>
        <v>273.24595116597089</v>
      </c>
      <c r="O196">
        <f t="shared" si="44"/>
        <v>2.1146422018348625</v>
      </c>
      <c r="P196">
        <f t="shared" si="34"/>
        <v>1572.9453408920851</v>
      </c>
      <c r="Q196">
        <f t="shared" si="45"/>
        <v>1301.8140319279491</v>
      </c>
      <c r="R196">
        <f t="shared" si="46"/>
        <v>1370.2593897261143</v>
      </c>
    </row>
    <row r="197" spans="2:18" x14ac:dyDescent="0.25">
      <c r="B197">
        <v>1.79</v>
      </c>
      <c r="C197">
        <f t="shared" si="35"/>
        <v>0.47997151126515397</v>
      </c>
      <c r="D197">
        <f t="shared" si="36"/>
        <v>542.24945606081565</v>
      </c>
      <c r="E197">
        <f t="shared" si="37"/>
        <v>135.83426344180941</v>
      </c>
      <c r="F197">
        <f t="shared" si="38"/>
        <v>0.27189942660550459</v>
      </c>
      <c r="G197">
        <f t="shared" si="33"/>
        <v>269.23539748355233</v>
      </c>
      <c r="H197">
        <f t="shared" si="39"/>
        <v>133.67303346834842</v>
      </c>
      <c r="I197">
        <f t="shared" si="40"/>
        <v>1.3340113404174292</v>
      </c>
      <c r="K197">
        <v>1.79</v>
      </c>
      <c r="L197">
        <f t="shared" si="41"/>
        <v>0.47997720901212321</v>
      </c>
      <c r="M197">
        <f t="shared" si="42"/>
        <v>1084.524660470945</v>
      </c>
      <c r="N197">
        <f t="shared" si="43"/>
        <v>273.2458073195711</v>
      </c>
      <c r="O197">
        <f t="shared" si="44"/>
        <v>2.1146422018348625</v>
      </c>
      <c r="P197">
        <f t="shared" si="34"/>
        <v>1570.1208657698962</v>
      </c>
      <c r="Q197">
        <f t="shared" si="45"/>
        <v>1298.9897006521599</v>
      </c>
      <c r="R197">
        <f t="shared" si="46"/>
        <v>1367.435058450325</v>
      </c>
    </row>
    <row r="198" spans="2:18" x14ac:dyDescent="0.25">
      <c r="B198">
        <v>1.8</v>
      </c>
      <c r="C198">
        <f t="shared" si="35"/>
        <v>0.47997135211021069</v>
      </c>
      <c r="D198">
        <f t="shared" si="36"/>
        <v>542.24909644919251</v>
      </c>
      <c r="E198">
        <f t="shared" si="37"/>
        <v>135.83417353890363</v>
      </c>
      <c r="F198">
        <f t="shared" si="38"/>
        <v>0.27189942660550459</v>
      </c>
      <c r="G198">
        <f t="shared" si="33"/>
        <v>268.93144692058303</v>
      </c>
      <c r="H198">
        <f t="shared" si="39"/>
        <v>133.3691728082849</v>
      </c>
      <c r="I198">
        <f t="shared" si="40"/>
        <v>1.330972733816794</v>
      </c>
      <c r="K198">
        <v>1.8</v>
      </c>
      <c r="L198">
        <f t="shared" si="41"/>
        <v>0.47997708168816855</v>
      </c>
      <c r="M198">
        <f t="shared" si="42"/>
        <v>1084.5240850854984</v>
      </c>
      <c r="N198">
        <f t="shared" si="43"/>
        <v>273.24566347320945</v>
      </c>
      <c r="O198">
        <f t="shared" si="44"/>
        <v>2.1146422018348625</v>
      </c>
      <c r="P198">
        <f t="shared" si="34"/>
        <v>1567.1667042226254</v>
      </c>
      <c r="Q198">
        <f t="shared" si="45"/>
        <v>1296.0356829512509</v>
      </c>
      <c r="R198">
        <f t="shared" si="46"/>
        <v>1364.481040749416</v>
      </c>
    </row>
    <row r="199" spans="2:18" x14ac:dyDescent="0.25">
      <c r="B199">
        <v>1.81</v>
      </c>
      <c r="C199">
        <f t="shared" si="35"/>
        <v>0.47997119295526741</v>
      </c>
      <c r="D199">
        <f t="shared" si="36"/>
        <v>542.24873683768863</v>
      </c>
      <c r="E199">
        <f t="shared" si="37"/>
        <v>135.83408363602766</v>
      </c>
      <c r="F199">
        <f t="shared" si="38"/>
        <v>0.27189942660550459</v>
      </c>
      <c r="G199">
        <f t="shared" si="33"/>
        <v>268.61418674121938</v>
      </c>
      <c r="H199">
        <f t="shared" si="39"/>
        <v>133.05200253179723</v>
      </c>
      <c r="I199">
        <f t="shared" si="40"/>
        <v>1.3278010310519175</v>
      </c>
      <c r="K199">
        <v>1.81</v>
      </c>
      <c r="L199">
        <f t="shared" si="41"/>
        <v>0.47997695436421395</v>
      </c>
      <c r="M199">
        <f t="shared" si="42"/>
        <v>1084.5235097002048</v>
      </c>
      <c r="N199">
        <f t="shared" si="43"/>
        <v>273.24551962688605</v>
      </c>
      <c r="O199">
        <f t="shared" si="44"/>
        <v>2.1146422018348625</v>
      </c>
      <c r="P199">
        <f t="shared" si="34"/>
        <v>1564.0831516495823</v>
      </c>
      <c r="Q199">
        <f t="shared" si="45"/>
        <v>1292.952274224531</v>
      </c>
      <c r="R199">
        <f t="shared" si="46"/>
        <v>1361.3976320226961</v>
      </c>
    </row>
    <row r="200" spans="2:18" x14ac:dyDescent="0.25">
      <c r="B200">
        <v>1.82</v>
      </c>
      <c r="C200">
        <f t="shared" si="35"/>
        <v>0.47997103380032413</v>
      </c>
      <c r="D200">
        <f t="shared" si="36"/>
        <v>542.248377226304</v>
      </c>
      <c r="E200">
        <f t="shared" si="37"/>
        <v>135.8339937331815</v>
      </c>
      <c r="F200">
        <f t="shared" si="38"/>
        <v>0.27189942660550459</v>
      </c>
      <c r="G200">
        <f t="shared" si="33"/>
        <v>268.28364866222478</v>
      </c>
      <c r="H200">
        <f t="shared" si="39"/>
        <v>132.72155435564878</v>
      </c>
      <c r="I200">
        <f t="shared" si="40"/>
        <v>1.3244965492904328</v>
      </c>
      <c r="K200">
        <v>1.82</v>
      </c>
      <c r="L200">
        <f t="shared" si="41"/>
        <v>0.47997682704025935</v>
      </c>
      <c r="M200">
        <f t="shared" si="42"/>
        <v>1084.5229343150636</v>
      </c>
      <c r="N200">
        <f t="shared" si="43"/>
        <v>273.24537578060074</v>
      </c>
      <c r="O200">
        <f t="shared" si="44"/>
        <v>2.1146422018348625</v>
      </c>
      <c r="P200">
        <f t="shared" si="34"/>
        <v>1560.8705163890695</v>
      </c>
      <c r="Q200">
        <f t="shared" si="45"/>
        <v>1289.7397828103035</v>
      </c>
      <c r="R200">
        <f t="shared" si="46"/>
        <v>1358.1851406084686</v>
      </c>
    </row>
    <row r="201" spans="2:18" x14ac:dyDescent="0.25">
      <c r="B201">
        <v>1.83</v>
      </c>
      <c r="C201">
        <f t="shared" si="35"/>
        <v>0.47997087464538091</v>
      </c>
      <c r="D201">
        <f t="shared" si="36"/>
        <v>542.24801761503863</v>
      </c>
      <c r="E201">
        <f t="shared" si="37"/>
        <v>135.83390383036516</v>
      </c>
      <c r="F201">
        <f t="shared" si="38"/>
        <v>0.27189942660550459</v>
      </c>
      <c r="G201">
        <f t="shared" si="33"/>
        <v>267.9398657281414</v>
      </c>
      <c r="H201">
        <f t="shared" si="39"/>
        <v>132.37786132438174</v>
      </c>
      <c r="I201">
        <f t="shared" si="40"/>
        <v>1.3210596189777628</v>
      </c>
      <c r="K201">
        <v>1.83</v>
      </c>
      <c r="L201">
        <f t="shared" si="41"/>
        <v>0.47997669971630469</v>
      </c>
      <c r="M201">
        <f t="shared" si="42"/>
        <v>1084.5223589300751</v>
      </c>
      <c r="N201">
        <f t="shared" si="43"/>
        <v>273.24523193435363</v>
      </c>
      <c r="O201">
        <f t="shared" si="44"/>
        <v>2.1146422018348625</v>
      </c>
      <c r="P201">
        <f t="shared" si="34"/>
        <v>1557.529119687551</v>
      </c>
      <c r="Q201">
        <f t="shared" si="45"/>
        <v>1286.3985299550322</v>
      </c>
      <c r="R201">
        <f t="shared" si="46"/>
        <v>1354.8438877531974</v>
      </c>
    </row>
    <row r="202" spans="2:18" x14ac:dyDescent="0.25">
      <c r="B202">
        <v>1.84</v>
      </c>
      <c r="C202">
        <f t="shared" si="35"/>
        <v>0.47997071549043763</v>
      </c>
      <c r="D202">
        <f t="shared" si="36"/>
        <v>542.24765800389241</v>
      </c>
      <c r="E202">
        <f t="shared" si="37"/>
        <v>135.8338139275786</v>
      </c>
      <c r="F202">
        <f t="shared" si="38"/>
        <v>0.27189942660550459</v>
      </c>
      <c r="G202">
        <f t="shared" si="33"/>
        <v>267.58287230798601</v>
      </c>
      <c r="H202">
        <f t="shared" si="39"/>
        <v>132.02095780701291</v>
      </c>
      <c r="I202">
        <f t="shared" si="40"/>
        <v>1.317490583804074</v>
      </c>
      <c r="K202">
        <v>1.84</v>
      </c>
      <c r="L202">
        <f t="shared" si="41"/>
        <v>0.47997657239235009</v>
      </c>
      <c r="M202">
        <f t="shared" si="42"/>
        <v>1084.5217835452393</v>
      </c>
      <c r="N202">
        <f t="shared" si="43"/>
        <v>273.24508808814466</v>
      </c>
      <c r="O202">
        <f t="shared" si="44"/>
        <v>2.1146422018348625</v>
      </c>
      <c r="P202">
        <f t="shared" si="34"/>
        <v>1554.0592956675287</v>
      </c>
      <c r="Q202">
        <f t="shared" si="45"/>
        <v>1282.9288497812188</v>
      </c>
      <c r="R202">
        <f t="shared" si="46"/>
        <v>1351.3742075793839</v>
      </c>
    </row>
    <row r="203" spans="2:18" x14ac:dyDescent="0.25">
      <c r="B203">
        <v>1.85</v>
      </c>
      <c r="C203">
        <f t="shared" si="35"/>
        <v>0.47997055633549435</v>
      </c>
      <c r="D203">
        <f t="shared" si="36"/>
        <v>542.24729839286556</v>
      </c>
      <c r="E203">
        <f t="shared" si="37"/>
        <v>135.83372402482189</v>
      </c>
      <c r="F203">
        <f t="shared" si="38"/>
        <v>0.27189942660550459</v>
      </c>
      <c r="G203">
        <f t="shared" si="33"/>
        <v>267.2127040918129</v>
      </c>
      <c r="H203">
        <f t="shared" si="39"/>
        <v>131.65087949359651</v>
      </c>
      <c r="I203">
        <f t="shared" si="40"/>
        <v>1.3137898006699102</v>
      </c>
      <c r="K203">
        <v>1.85</v>
      </c>
      <c r="L203">
        <f t="shared" si="41"/>
        <v>0.47997644506839549</v>
      </c>
      <c r="M203">
        <f t="shared" si="42"/>
        <v>1084.5212081605559</v>
      </c>
      <c r="N203">
        <f t="shared" si="43"/>
        <v>273.24494424197383</v>
      </c>
      <c r="O203">
        <f t="shared" si="44"/>
        <v>2.1146422018348625</v>
      </c>
      <c r="P203">
        <f t="shared" si="34"/>
        <v>1550.4613912941281</v>
      </c>
      <c r="Q203">
        <f t="shared" si="45"/>
        <v>1279.3310892539891</v>
      </c>
      <c r="R203">
        <f t="shared" si="46"/>
        <v>1347.7764470521543</v>
      </c>
    </row>
    <row r="204" spans="2:18" x14ac:dyDescent="0.25">
      <c r="B204">
        <v>1.86</v>
      </c>
      <c r="C204">
        <f t="shared" si="35"/>
        <v>0.47997039718055107</v>
      </c>
      <c r="D204">
        <f t="shared" si="36"/>
        <v>542.24693878195785</v>
      </c>
      <c r="E204">
        <f t="shared" si="37"/>
        <v>135.83363412209496</v>
      </c>
      <c r="F204">
        <f t="shared" si="38"/>
        <v>0.27189942660550459</v>
      </c>
      <c r="G204">
        <f t="shared" si="33"/>
        <v>266.82939808714502</v>
      </c>
      <c r="H204">
        <f t="shared" si="39"/>
        <v>131.26766339165556</v>
      </c>
      <c r="I204">
        <f t="shared" si="40"/>
        <v>1.3099576396505006</v>
      </c>
      <c r="K204">
        <v>1.86</v>
      </c>
      <c r="L204">
        <f t="shared" si="41"/>
        <v>0.47997631774444083</v>
      </c>
      <c r="M204">
        <f t="shared" si="42"/>
        <v>1084.5206327760254</v>
      </c>
      <c r="N204">
        <f t="shared" si="43"/>
        <v>273.2448003958412</v>
      </c>
      <c r="O204">
        <f t="shared" si="44"/>
        <v>2.1146422018348625</v>
      </c>
      <c r="P204">
        <f t="shared" si="34"/>
        <v>1546.7357663404039</v>
      </c>
      <c r="Q204">
        <f t="shared" si="45"/>
        <v>1275.6056081463976</v>
      </c>
      <c r="R204">
        <f t="shared" si="46"/>
        <v>1344.0509659445627</v>
      </c>
    </row>
    <row r="205" spans="2:18" x14ac:dyDescent="0.25">
      <c r="B205">
        <v>1.87</v>
      </c>
      <c r="C205">
        <f t="shared" si="35"/>
        <v>0.47997023802560779</v>
      </c>
      <c r="D205">
        <f t="shared" si="36"/>
        <v>542.24657917116951</v>
      </c>
      <c r="E205">
        <f t="shared" si="37"/>
        <v>135.83354421939788</v>
      </c>
      <c r="F205">
        <f t="shared" si="38"/>
        <v>0.27189942660550459</v>
      </c>
      <c r="G205">
        <f t="shared" si="33"/>
        <v>266.43299261527324</v>
      </c>
      <c r="H205">
        <f t="shared" si="39"/>
        <v>130.87134782248086</v>
      </c>
      <c r="I205">
        <f t="shared" si="40"/>
        <v>1.3059944839587536</v>
      </c>
      <c r="K205">
        <v>1.87</v>
      </c>
      <c r="L205">
        <f t="shared" si="41"/>
        <v>0.47997619042048623</v>
      </c>
      <c r="M205">
        <f t="shared" si="42"/>
        <v>1084.5200573916475</v>
      </c>
      <c r="N205">
        <f t="shared" si="43"/>
        <v>273.24465654974671</v>
      </c>
      <c r="O205">
        <f t="shared" si="44"/>
        <v>2.1146422018348625</v>
      </c>
      <c r="P205">
        <f t="shared" si="34"/>
        <v>1542.8827933513624</v>
      </c>
      <c r="Q205">
        <f t="shared" si="45"/>
        <v>1271.7527790034505</v>
      </c>
      <c r="R205">
        <f t="shared" si="46"/>
        <v>1340.1981368016156</v>
      </c>
    </row>
    <row r="206" spans="2:18" x14ac:dyDescent="0.25">
      <c r="B206">
        <v>1.88</v>
      </c>
      <c r="C206">
        <f t="shared" si="35"/>
        <v>0.47997007887066451</v>
      </c>
      <c r="D206">
        <f t="shared" si="36"/>
        <v>542.24621956050032</v>
      </c>
      <c r="E206">
        <f t="shared" si="37"/>
        <v>135.83345431673058</v>
      </c>
      <c r="F206">
        <f t="shared" si="38"/>
        <v>0.27189942660550459</v>
      </c>
      <c r="G206">
        <f t="shared" si="33"/>
        <v>266.02352730742416</v>
      </c>
      <c r="H206">
        <f t="shared" si="39"/>
        <v>130.46197241729911</v>
      </c>
      <c r="I206">
        <f t="shared" si="40"/>
        <v>1.3019007299069361</v>
      </c>
      <c r="K206">
        <v>1.88</v>
      </c>
      <c r="L206">
        <f t="shared" si="41"/>
        <v>0.47997606309653162</v>
      </c>
      <c r="M206">
        <f t="shared" si="42"/>
        <v>1084.5194820074221</v>
      </c>
      <c r="N206">
        <f t="shared" si="43"/>
        <v>273.24451270369036</v>
      </c>
      <c r="O206">
        <f t="shared" si="44"/>
        <v>2.1146422018348625</v>
      </c>
      <c r="P206">
        <f t="shared" si="34"/>
        <v>1538.9028576067071</v>
      </c>
      <c r="Q206">
        <f t="shared" si="45"/>
        <v>1267.7729871048516</v>
      </c>
      <c r="R206">
        <f t="shared" si="46"/>
        <v>1336.2183449030167</v>
      </c>
    </row>
    <row r="207" spans="2:18" x14ac:dyDescent="0.25">
      <c r="B207">
        <v>1.89</v>
      </c>
      <c r="C207">
        <f t="shared" si="35"/>
        <v>0.47996991971572123</v>
      </c>
      <c r="D207">
        <f t="shared" si="36"/>
        <v>542.24585994995039</v>
      </c>
      <c r="E207">
        <f t="shared" si="37"/>
        <v>135.8333644140931</v>
      </c>
      <c r="F207">
        <f t="shared" si="38"/>
        <v>0.27189942660550459</v>
      </c>
      <c r="G207">
        <f t="shared" si="33"/>
        <v>265.6010431007972</v>
      </c>
      <c r="H207">
        <f t="shared" si="39"/>
        <v>130.0395781133096</v>
      </c>
      <c r="I207">
        <f t="shared" si="40"/>
        <v>1.2976767868670414</v>
      </c>
      <c r="K207">
        <v>1.89</v>
      </c>
      <c r="L207">
        <f t="shared" si="41"/>
        <v>0.47997593577257697</v>
      </c>
      <c r="M207">
        <f t="shared" si="42"/>
        <v>1084.5189066233493</v>
      </c>
      <c r="N207">
        <f t="shared" si="43"/>
        <v>273.24436885767216</v>
      </c>
      <c r="O207">
        <f t="shared" si="44"/>
        <v>2.1146422018348625</v>
      </c>
      <c r="P207">
        <f t="shared" si="34"/>
        <v>1534.7963570823117</v>
      </c>
      <c r="Q207">
        <f t="shared" si="45"/>
        <v>1263.6666304264743</v>
      </c>
      <c r="R207">
        <f t="shared" si="46"/>
        <v>1332.1119882246394</v>
      </c>
    </row>
    <row r="208" spans="2:18" x14ac:dyDescent="0.25">
      <c r="B208">
        <v>1.9</v>
      </c>
      <c r="C208">
        <f t="shared" si="35"/>
        <v>0.47996976056077795</v>
      </c>
      <c r="D208">
        <f t="shared" si="36"/>
        <v>542.24550033951971</v>
      </c>
      <c r="E208">
        <f t="shared" si="37"/>
        <v>135.83327451148543</v>
      </c>
      <c r="F208">
        <f t="shared" si="38"/>
        <v>0.27189942660550459</v>
      </c>
      <c r="G208">
        <f t="shared" si="33"/>
        <v>265.16558223447078</v>
      </c>
      <c r="H208">
        <f t="shared" si="39"/>
        <v>129.60420714959082</v>
      </c>
      <c r="I208">
        <f t="shared" si="40"/>
        <v>1.2933230772298534</v>
      </c>
      <c r="K208">
        <v>1.9</v>
      </c>
      <c r="L208">
        <f t="shared" si="41"/>
        <v>0.47997580844862237</v>
      </c>
      <c r="M208">
        <f t="shared" si="42"/>
        <v>1084.5183312394292</v>
      </c>
      <c r="N208">
        <f t="shared" si="43"/>
        <v>273.24422501169215</v>
      </c>
      <c r="O208">
        <f t="shared" si="44"/>
        <v>2.1146422018348625</v>
      </c>
      <c r="P208">
        <f t="shared" si="34"/>
        <v>1530.5637024104215</v>
      </c>
      <c r="Q208">
        <f t="shared" si="45"/>
        <v>1259.4341196005641</v>
      </c>
      <c r="R208">
        <f t="shared" si="46"/>
        <v>1327.8794773987293</v>
      </c>
    </row>
    <row r="209" spans="2:18" x14ac:dyDescent="0.25">
      <c r="B209">
        <v>1.91</v>
      </c>
      <c r="C209">
        <f t="shared" si="35"/>
        <v>0.47996960140583467</v>
      </c>
      <c r="D209">
        <f t="shared" si="36"/>
        <v>542.24514072920817</v>
      </c>
      <c r="E209">
        <f t="shared" si="37"/>
        <v>135.83318460890754</v>
      </c>
      <c r="F209">
        <f t="shared" si="38"/>
        <v>0.27189942660550459</v>
      </c>
      <c r="G209">
        <f t="shared" si="33"/>
        <v>264.71718824517836</v>
      </c>
      <c r="H209">
        <f t="shared" si="39"/>
        <v>129.15590306287632</v>
      </c>
      <c r="I209">
        <f t="shared" si="40"/>
        <v>1.2888400363627086</v>
      </c>
      <c r="K209">
        <v>1.91</v>
      </c>
      <c r="L209">
        <f t="shared" si="41"/>
        <v>0.47997568112466776</v>
      </c>
      <c r="M209">
        <f t="shared" si="42"/>
        <v>1084.5177558556618</v>
      </c>
      <c r="N209">
        <f t="shared" si="43"/>
        <v>273.24408116575029</v>
      </c>
      <c r="O209">
        <f t="shared" si="44"/>
        <v>2.1146422018348625</v>
      </c>
      <c r="P209">
        <f t="shared" si="34"/>
        <v>1526.2053168385926</v>
      </c>
      <c r="Q209">
        <f t="shared" si="45"/>
        <v>1255.0758778746772</v>
      </c>
      <c r="R209">
        <f t="shared" si="46"/>
        <v>1323.5212356728423</v>
      </c>
    </row>
    <row r="210" spans="2:18" x14ac:dyDescent="0.25">
      <c r="B210">
        <v>1.92</v>
      </c>
      <c r="C210">
        <f t="shared" si="35"/>
        <v>0.47996944225089144</v>
      </c>
      <c r="D210">
        <f t="shared" si="36"/>
        <v>542.24478111901612</v>
      </c>
      <c r="E210">
        <f t="shared" si="37"/>
        <v>135.83309470635953</v>
      </c>
      <c r="F210">
        <f t="shared" si="38"/>
        <v>0.27189942660550459</v>
      </c>
      <c r="G210">
        <f t="shared" si="33"/>
        <v>264.25590596295524</v>
      </c>
      <c r="H210">
        <f t="shared" si="39"/>
        <v>128.69471068320118</v>
      </c>
      <c r="I210">
        <f t="shared" si="40"/>
        <v>1.2842281125659569</v>
      </c>
      <c r="K210">
        <v>1.92</v>
      </c>
      <c r="L210">
        <f t="shared" si="41"/>
        <v>0.47997555380071311</v>
      </c>
      <c r="M210">
        <f t="shared" si="42"/>
        <v>1084.5171804720471</v>
      </c>
      <c r="N210">
        <f t="shared" si="43"/>
        <v>273.24393731984662</v>
      </c>
      <c r="O210">
        <f t="shared" si="44"/>
        <v>2.1146422018348625</v>
      </c>
      <c r="P210">
        <f t="shared" si="34"/>
        <v>1521.7216361873652</v>
      </c>
      <c r="Q210">
        <f t="shared" si="45"/>
        <v>1250.5923410693533</v>
      </c>
      <c r="R210">
        <f t="shared" si="46"/>
        <v>1319.0376988675184</v>
      </c>
    </row>
    <row r="211" spans="2:18" x14ac:dyDescent="0.25">
      <c r="B211">
        <v>1.93</v>
      </c>
      <c r="C211">
        <f t="shared" si="35"/>
        <v>0.47996928309594816</v>
      </c>
      <c r="D211">
        <f t="shared" si="36"/>
        <v>542.24442150894322</v>
      </c>
      <c r="E211">
        <f t="shared" si="37"/>
        <v>135.83300480384131</v>
      </c>
      <c r="F211">
        <f t="shared" si="38"/>
        <v>0.27189942660550459</v>
      </c>
      <c r="G211">
        <f t="shared" ref="G211:G274" si="47">($B$8*$E$10*$B$9/(4*$I$7))*$B$7*$B$7 + D211*$E$13/2 + $I$6*$B$8*$E$10*$B$7*$B$7*$E$12*SIN(B211)/(2*$I$7)</f>
        <v>263.7817815066548</v>
      </c>
      <c r="H211">
        <f t="shared" si="39"/>
        <v>128.22067612941902</v>
      </c>
      <c r="I211">
        <f t="shared" si="40"/>
        <v>1.2794877670281353</v>
      </c>
      <c r="K211">
        <v>1.93</v>
      </c>
      <c r="L211">
        <f t="shared" si="41"/>
        <v>0.4799754264767585</v>
      </c>
      <c r="M211">
        <f t="shared" si="42"/>
        <v>1084.5166050885846</v>
      </c>
      <c r="N211">
        <f t="shared" si="43"/>
        <v>273.24379347398099</v>
      </c>
      <c r="O211">
        <f t="shared" si="44"/>
        <v>2.1146422018348625</v>
      </c>
      <c r="P211">
        <f t="shared" ref="P211:P274" si="48">($E$8*$E$10*$E$9/(4*$I$7))*$E$7*$E$7 + M211*$E$13/2 + $I$6*$E$8*$E$10*$E$7*$E$7*$E$12*SIN(K211)/(2*$I$7)</f>
        <v>1517.1131088066838</v>
      </c>
      <c r="Q211">
        <f t="shared" si="45"/>
        <v>1245.9839575345377</v>
      </c>
      <c r="R211">
        <f t="shared" si="46"/>
        <v>1314.4293153327028</v>
      </c>
    </row>
    <row r="212" spans="2:18" x14ac:dyDescent="0.25">
      <c r="B212">
        <v>1.94</v>
      </c>
      <c r="C212">
        <f t="shared" ref="C212:C258" si="49">$E$11-$B$9*B212/(2*$I$6)</f>
        <v>0.47996912394100488</v>
      </c>
      <c r="D212">
        <f t="shared" ref="D212:D258" si="50">$I$6*$B$8*(C212*C212)*$E$10/$I$7</f>
        <v>542.24406189898946</v>
      </c>
      <c r="E212">
        <f t="shared" ref="E212:E258" si="51">$B$8*$E$10*$B$9*$B$7*$B$7/(4*$I$7) + (1/2)*D212*$E$13</f>
        <v>135.83291490135286</v>
      </c>
      <c r="F212">
        <f t="shared" ref="F212:F258" si="52">$B$8*$E$10*$B$9*$B$7*$B$7/(4*$I$7)</f>
        <v>0.27189942660550459</v>
      </c>
      <c r="G212">
        <f t="shared" si="47"/>
        <v>263.29486227933756</v>
      </c>
      <c r="H212">
        <f t="shared" ref="H212:H258" si="53">($B$8*$E$10*$B$9/(4*$I$7))*$B$7*$B$7+ $I$6*$B$8*$E$10*$B$7*$B$7*$E$12*SIN(B212)/(2*$I$7)</f>
        <v>127.7338468045902</v>
      </c>
      <c r="I212">
        <f t="shared" ref="I212:I258" si="54" xml:space="preserve"> $I$6*$B$8*$E$10*$B$7*$B$7*$E$9*SIN(B212)/(2*$I$7)</f>
        <v>1.2746194737798469</v>
      </c>
      <c r="K212">
        <v>1.94</v>
      </c>
      <c r="L212">
        <f t="shared" ref="L212:L275" si="55">$E$11-$E$9*K212/(2*$I$6)</f>
        <v>0.4799752991528039</v>
      </c>
      <c r="M212">
        <f t="shared" ref="M212:M275" si="56">$I$6*$E$8*(L212*L212)*$E$10/$I$7</f>
        <v>1084.5160297052753</v>
      </c>
      <c r="N212">
        <f t="shared" ref="N212:N275" si="57">$E$8*$E$10*$E$9*$E$7*$E$7/(4*$I$7) + (1/2)*M212*$E$13</f>
        <v>273.24364962815366</v>
      </c>
      <c r="O212">
        <f t="shared" ref="O212:O275" si="58">$E$8*$E$10*$E$9*$E$7*$E$7/(4*$I$7)</f>
        <v>2.1146422018348625</v>
      </c>
      <c r="P212">
        <f t="shared" si="48"/>
        <v>1512.3801955310619</v>
      </c>
      <c r="Q212">
        <f t="shared" ref="Q212:Q275" si="59">($E$8*$E$10*$E$9/(4*$I$7))*$E$7*$E$7+ $I$6*$E$8*$E$10*$E$7*$E$7*$E$12*SIN(K212)/(2*$I$7)</f>
        <v>1241.2511881047431</v>
      </c>
      <c r="R212">
        <f t="shared" ref="R212:R275" si="60">$E$7*$E$7+ $I$6*$E$8*$E$10*$E$7*$E$7*$E$12*SIN(K212)/(2*$I$7)</f>
        <v>1309.6965459029082</v>
      </c>
    </row>
    <row r="213" spans="2:18" x14ac:dyDescent="0.25">
      <c r="B213">
        <v>1.95</v>
      </c>
      <c r="C213">
        <f t="shared" si="49"/>
        <v>0.4799689647860616</v>
      </c>
      <c r="D213">
        <f t="shared" si="50"/>
        <v>542.24370228915495</v>
      </c>
      <c r="E213">
        <f t="shared" si="51"/>
        <v>135.83282499889424</v>
      </c>
      <c r="F213">
        <f t="shared" si="52"/>
        <v>0.27189942660550459</v>
      </c>
      <c r="G213">
        <f t="shared" si="47"/>
        <v>262.79519696353026</v>
      </c>
      <c r="H213">
        <f t="shared" si="53"/>
        <v>127.23427139124152</v>
      </c>
      <c r="I213">
        <f t="shared" si="54"/>
        <v>1.2696237196463602</v>
      </c>
      <c r="K213">
        <v>1.95</v>
      </c>
      <c r="L213">
        <f t="shared" si="55"/>
        <v>0.4799751718288493</v>
      </c>
      <c r="M213">
        <f t="shared" si="56"/>
        <v>1084.5154543221183</v>
      </c>
      <c r="N213">
        <f t="shared" si="57"/>
        <v>273.24350578236442</v>
      </c>
      <c r="O213">
        <f t="shared" si="58"/>
        <v>2.1146422018348625</v>
      </c>
      <c r="P213">
        <f t="shared" si="48"/>
        <v>1507.5233696334976</v>
      </c>
      <c r="Q213">
        <f t="shared" si="59"/>
        <v>1236.3945060529682</v>
      </c>
      <c r="R213">
        <f t="shared" si="60"/>
        <v>1304.8398638511333</v>
      </c>
    </row>
    <row r="214" spans="2:18" x14ac:dyDescent="0.25">
      <c r="B214">
        <v>1.96</v>
      </c>
      <c r="C214">
        <f t="shared" si="49"/>
        <v>0.47996880563111832</v>
      </c>
      <c r="D214">
        <f t="shared" si="50"/>
        <v>542.24334267943971</v>
      </c>
      <c r="E214">
        <f t="shared" si="51"/>
        <v>135.83273509646543</v>
      </c>
      <c r="F214">
        <f t="shared" si="52"/>
        <v>0.27189942660550459</v>
      </c>
      <c r="G214">
        <f t="shared" si="47"/>
        <v>262.28283551635792</v>
      </c>
      <c r="H214">
        <f t="shared" si="53"/>
        <v>126.72199984649798</v>
      </c>
      <c r="I214">
        <f t="shared" si="54"/>
        <v>1.2645010041989249</v>
      </c>
      <c r="K214">
        <v>1.96</v>
      </c>
      <c r="L214">
        <f t="shared" si="55"/>
        <v>0.47997504450489464</v>
      </c>
      <c r="M214">
        <f t="shared" si="56"/>
        <v>1084.5148789391139</v>
      </c>
      <c r="N214">
        <f t="shared" si="57"/>
        <v>273.24336193661333</v>
      </c>
      <c r="O214">
        <f t="shared" si="58"/>
        <v>2.1146422018348625</v>
      </c>
      <c r="P214">
        <f t="shared" si="48"/>
        <v>1502.5431167781501</v>
      </c>
      <c r="Q214">
        <f t="shared" si="59"/>
        <v>1231.4143970433715</v>
      </c>
      <c r="R214">
        <f t="shared" si="60"/>
        <v>1299.8597548415366</v>
      </c>
    </row>
    <row r="215" spans="2:18" x14ac:dyDescent="0.25">
      <c r="B215">
        <v>1.97</v>
      </c>
      <c r="C215">
        <f t="shared" si="49"/>
        <v>0.47996864647617504</v>
      </c>
      <c r="D215">
        <f t="shared" si="50"/>
        <v>542.2429830698436</v>
      </c>
      <c r="E215">
        <f t="shared" si="51"/>
        <v>135.8326451940664</v>
      </c>
      <c r="F215">
        <f t="shared" si="52"/>
        <v>0.27189942660550459</v>
      </c>
      <c r="G215">
        <f t="shared" si="47"/>
        <v>261.75782916454807</v>
      </c>
      <c r="H215">
        <f t="shared" si="53"/>
        <v>126.1970833970872</v>
      </c>
      <c r="I215">
        <f t="shared" si="54"/>
        <v>1.2592518397048171</v>
      </c>
      <c r="K215">
        <v>1.97</v>
      </c>
      <c r="L215">
        <f t="shared" si="55"/>
        <v>0.47997491718094004</v>
      </c>
      <c r="M215">
        <f t="shared" si="56"/>
        <v>1084.5143035562623</v>
      </c>
      <c r="N215">
        <f t="shared" si="57"/>
        <v>273.24321809090043</v>
      </c>
      <c r="O215">
        <f t="shared" si="58"/>
        <v>2.1146422018348625</v>
      </c>
      <c r="P215">
        <f t="shared" si="48"/>
        <v>1497.4399349717694</v>
      </c>
      <c r="Q215">
        <f t="shared" si="59"/>
        <v>1226.3113590827038</v>
      </c>
      <c r="R215">
        <f t="shared" si="60"/>
        <v>1294.7567168808689</v>
      </c>
    </row>
    <row r="216" spans="2:18" x14ac:dyDescent="0.25">
      <c r="B216">
        <v>1.98</v>
      </c>
      <c r="C216">
        <f t="shared" si="49"/>
        <v>0.47996848732123176</v>
      </c>
      <c r="D216">
        <f t="shared" si="50"/>
        <v>542.24262346036699</v>
      </c>
      <c r="E216">
        <f t="shared" si="51"/>
        <v>135.83255529169725</v>
      </c>
      <c r="F216">
        <f t="shared" si="52"/>
        <v>0.27189942660550459</v>
      </c>
      <c r="G216">
        <f t="shared" si="47"/>
        <v>261.22023039930843</v>
      </c>
      <c r="H216">
        <f t="shared" si="53"/>
        <v>125.65957453421669</v>
      </c>
      <c r="I216">
        <f t="shared" si="54"/>
        <v>1.2538767510761117</v>
      </c>
      <c r="K216">
        <v>1.98</v>
      </c>
      <c r="L216">
        <f t="shared" si="55"/>
        <v>0.47997478985698544</v>
      </c>
      <c r="M216">
        <f t="shared" si="56"/>
        <v>1084.5137281735633</v>
      </c>
      <c r="N216">
        <f t="shared" si="57"/>
        <v>273.24307424522567</v>
      </c>
      <c r="O216">
        <f t="shared" si="58"/>
        <v>2.1146422018348625</v>
      </c>
      <c r="P216">
        <f t="shared" si="48"/>
        <v>1492.2143345138993</v>
      </c>
      <c r="Q216">
        <f t="shared" si="59"/>
        <v>1221.0859024705085</v>
      </c>
      <c r="R216">
        <f t="shared" si="60"/>
        <v>1289.5312602686736</v>
      </c>
    </row>
    <row r="217" spans="2:18" x14ac:dyDescent="0.25">
      <c r="B217">
        <v>1.99</v>
      </c>
      <c r="C217">
        <f t="shared" si="49"/>
        <v>0.47996832816628848</v>
      </c>
      <c r="D217">
        <f t="shared" si="50"/>
        <v>542.24226385100951</v>
      </c>
      <c r="E217">
        <f t="shared" si="51"/>
        <v>135.83246538935788</v>
      </c>
      <c r="F217">
        <f t="shared" si="52"/>
        <v>0.27189942660550459</v>
      </c>
      <c r="G217">
        <f t="shared" si="47"/>
        <v>260.67009297107717</v>
      </c>
      <c r="H217">
        <f t="shared" si="53"/>
        <v>125.10952700832478</v>
      </c>
      <c r="I217">
        <f t="shared" si="54"/>
        <v>1.2483762758171928</v>
      </c>
      <c r="K217">
        <v>1.99</v>
      </c>
      <c r="L217">
        <f t="shared" si="55"/>
        <v>0.47997466253303078</v>
      </c>
      <c r="M217">
        <f t="shared" si="56"/>
        <v>1084.5131527910169</v>
      </c>
      <c r="N217">
        <f t="shared" si="57"/>
        <v>273.24293039958906</v>
      </c>
      <c r="O217">
        <f t="shared" si="58"/>
        <v>2.1146422018348625</v>
      </c>
      <c r="P217">
        <f t="shared" si="48"/>
        <v>1486.8668379458466</v>
      </c>
      <c r="Q217">
        <f t="shared" si="59"/>
        <v>1215.7385497480923</v>
      </c>
      <c r="R217">
        <f t="shared" si="60"/>
        <v>1284.1839075462574</v>
      </c>
    </row>
    <row r="218" spans="2:18" x14ac:dyDescent="0.25">
      <c r="B218">
        <v>2</v>
      </c>
      <c r="C218">
        <f t="shared" si="49"/>
        <v>0.47996816901134526</v>
      </c>
      <c r="D218">
        <f t="shared" si="50"/>
        <v>542.24190424177129</v>
      </c>
      <c r="E218">
        <f t="shared" si="51"/>
        <v>135.83237548704832</v>
      </c>
      <c r="F218">
        <f t="shared" si="52"/>
        <v>0.27189942660550459</v>
      </c>
      <c r="G218">
        <f t="shared" si="47"/>
        <v>260.10747188414854</v>
      </c>
      <c r="H218">
        <f t="shared" si="53"/>
        <v>124.54699582370571</v>
      </c>
      <c r="I218">
        <f t="shared" si="54"/>
        <v>1.2427509639710022</v>
      </c>
      <c r="K218">
        <v>2</v>
      </c>
      <c r="L218">
        <f t="shared" si="55"/>
        <v>0.47997453520907618</v>
      </c>
      <c r="M218">
        <f t="shared" si="56"/>
        <v>1084.5125774086234</v>
      </c>
      <c r="N218">
        <f t="shared" si="57"/>
        <v>273.2427865539907</v>
      </c>
      <c r="O218">
        <f t="shared" si="58"/>
        <v>2.1146422018348625</v>
      </c>
      <c r="P218">
        <f t="shared" si="48"/>
        <v>1481.3979799984274</v>
      </c>
      <c r="Q218">
        <f t="shared" si="59"/>
        <v>1210.2698356462715</v>
      </c>
      <c r="R218">
        <f t="shared" si="60"/>
        <v>1278.7151934444366</v>
      </c>
    </row>
    <row r="219" spans="2:18" x14ac:dyDescent="0.25">
      <c r="B219">
        <v>2.0099999999999998</v>
      </c>
      <c r="C219">
        <f t="shared" si="49"/>
        <v>0.47996800985640198</v>
      </c>
      <c r="D219">
        <f t="shared" si="50"/>
        <v>542.24154463265234</v>
      </c>
      <c r="E219">
        <f t="shared" si="51"/>
        <v>135.83228558476858</v>
      </c>
      <c r="F219">
        <f t="shared" si="52"/>
        <v>0.27189942660550459</v>
      </c>
      <c r="G219">
        <f t="shared" si="47"/>
        <v>259.53242339117224</v>
      </c>
      <c r="H219">
        <f t="shared" si="53"/>
        <v>123.97203723300917</v>
      </c>
      <c r="I219">
        <f t="shared" si="54"/>
        <v>1.2370013780640368</v>
      </c>
      <c r="K219">
        <v>2.0099999999999998</v>
      </c>
      <c r="L219">
        <f t="shared" si="55"/>
        <v>0.47997440788512158</v>
      </c>
      <c r="M219">
        <f t="shared" si="56"/>
        <v>1084.5120020263821</v>
      </c>
      <c r="N219">
        <f t="shared" si="57"/>
        <v>273.24264270843037</v>
      </c>
      <c r="O219">
        <f t="shared" si="58"/>
        <v>2.1146422018348625</v>
      </c>
      <c r="P219">
        <f t="shared" si="48"/>
        <v>1475.8083075384943</v>
      </c>
      <c r="Q219">
        <f t="shared" si="59"/>
        <v>1204.6803070318988</v>
      </c>
      <c r="R219">
        <f t="shared" si="60"/>
        <v>1273.1256648300639</v>
      </c>
    </row>
    <row r="220" spans="2:18" x14ac:dyDescent="0.25">
      <c r="B220">
        <v>2.02</v>
      </c>
      <c r="C220">
        <f t="shared" si="49"/>
        <v>0.4799678507014587</v>
      </c>
      <c r="D220">
        <f t="shared" si="50"/>
        <v>542.24118502365263</v>
      </c>
      <c r="E220">
        <f t="shared" si="51"/>
        <v>135.83219568251866</v>
      </c>
      <c r="F220">
        <f t="shared" si="52"/>
        <v>0.27189942660550459</v>
      </c>
      <c r="G220">
        <f t="shared" si="47"/>
        <v>258.94500498752825</v>
      </c>
      <c r="H220">
        <f t="shared" si="53"/>
        <v>123.38470873161508</v>
      </c>
      <c r="I220">
        <f t="shared" si="54"/>
        <v>1.2311280930500959</v>
      </c>
      <c r="K220">
        <v>2.02</v>
      </c>
      <c r="L220">
        <f t="shared" si="55"/>
        <v>0.47997428056116692</v>
      </c>
      <c r="M220">
        <f t="shared" si="56"/>
        <v>1084.5114266442936</v>
      </c>
      <c r="N220">
        <f t="shared" si="57"/>
        <v>273.24249886290823</v>
      </c>
      <c r="O220">
        <f t="shared" si="58"/>
        <v>2.1146422018348625</v>
      </c>
      <c r="P220">
        <f t="shared" si="48"/>
        <v>1470.0983795142508</v>
      </c>
      <c r="Q220">
        <f t="shared" si="59"/>
        <v>1198.9705228531775</v>
      </c>
      <c r="R220">
        <f t="shared" si="60"/>
        <v>1267.4158806513426</v>
      </c>
    </row>
    <row r="221" spans="2:18" x14ac:dyDescent="0.25">
      <c r="B221">
        <v>2.0299999999999998</v>
      </c>
      <c r="C221">
        <f t="shared" si="49"/>
        <v>0.47996769154651542</v>
      </c>
      <c r="D221">
        <f t="shared" si="50"/>
        <v>542.24082541477208</v>
      </c>
      <c r="E221">
        <f t="shared" si="51"/>
        <v>135.83210578029852</v>
      </c>
      <c r="F221">
        <f t="shared" si="52"/>
        <v>0.27189942660550459</v>
      </c>
      <c r="G221">
        <f t="shared" si="47"/>
        <v>258.34527540557724</v>
      </c>
      <c r="H221">
        <f t="shared" si="53"/>
        <v>122.78506905188419</v>
      </c>
      <c r="I221">
        <f t="shared" si="54"/>
        <v>1.225131696252787</v>
      </c>
      <c r="K221">
        <v>2.0299999999999998</v>
      </c>
      <c r="L221">
        <f t="shared" si="55"/>
        <v>0.47997415323721232</v>
      </c>
      <c r="M221">
        <f t="shared" si="56"/>
        <v>1084.5108512623578</v>
      </c>
      <c r="N221">
        <f t="shared" si="57"/>
        <v>273.2423550174243</v>
      </c>
      <c r="O221">
        <f t="shared" si="58"/>
        <v>2.1146422018348625</v>
      </c>
      <c r="P221">
        <f t="shared" si="48"/>
        <v>1464.2687668993576</v>
      </c>
      <c r="Q221">
        <f t="shared" si="59"/>
        <v>1193.141054083768</v>
      </c>
      <c r="R221">
        <f t="shared" si="60"/>
        <v>1261.5864118819331</v>
      </c>
    </row>
    <row r="222" spans="2:18" x14ac:dyDescent="0.25">
      <c r="B222">
        <v>2.04</v>
      </c>
      <c r="C222">
        <f t="shared" si="49"/>
        <v>0.47996753239157214</v>
      </c>
      <c r="D222">
        <f t="shared" si="50"/>
        <v>542.24046580601077</v>
      </c>
      <c r="E222">
        <f t="shared" si="51"/>
        <v>135.83201587810819</v>
      </c>
      <c r="F222">
        <f t="shared" si="52"/>
        <v>0.27189942660550459</v>
      </c>
      <c r="G222">
        <f t="shared" si="47"/>
        <v>257.73329460878739</v>
      </c>
      <c r="H222">
        <f t="shared" si="53"/>
        <v>122.1731781572847</v>
      </c>
      <c r="I222">
        <f t="shared" si="54"/>
        <v>1.219012787306792</v>
      </c>
      <c r="K222">
        <v>2.04</v>
      </c>
      <c r="L222">
        <f t="shared" si="55"/>
        <v>0.47997402591325772</v>
      </c>
      <c r="M222">
        <f t="shared" si="56"/>
        <v>1084.5102758805747</v>
      </c>
      <c r="N222">
        <f t="shared" si="57"/>
        <v>273.24221117197851</v>
      </c>
      <c r="O222">
        <f t="shared" si="58"/>
        <v>2.1146422018348625</v>
      </c>
      <c r="P222">
        <f t="shared" si="48"/>
        <v>1458.3200526358323</v>
      </c>
      <c r="Q222">
        <f t="shared" si="59"/>
        <v>1187.1924836656888</v>
      </c>
      <c r="R222">
        <f t="shared" si="60"/>
        <v>1255.6378414638539</v>
      </c>
    </row>
    <row r="223" spans="2:18" x14ac:dyDescent="0.25">
      <c r="B223">
        <v>2.0499999999999998</v>
      </c>
      <c r="C223">
        <f t="shared" si="49"/>
        <v>0.47996737323662886</v>
      </c>
      <c r="D223">
        <f t="shared" si="50"/>
        <v>542.24010619736885</v>
      </c>
      <c r="E223">
        <f t="shared" si="51"/>
        <v>135.83192597594771</v>
      </c>
      <c r="F223">
        <f t="shared" si="52"/>
        <v>0.27189942660550459</v>
      </c>
      <c r="G223">
        <f t="shared" si="47"/>
        <v>257.10912378573846</v>
      </c>
      <c r="H223">
        <f t="shared" si="53"/>
        <v>121.54909723639622</v>
      </c>
      <c r="I223">
        <f t="shared" si="54"/>
        <v>1.2127719780979074</v>
      </c>
      <c r="K223">
        <v>2.0499999999999998</v>
      </c>
      <c r="L223">
        <f t="shared" si="55"/>
        <v>0.47997389858930306</v>
      </c>
      <c r="M223">
        <f t="shared" si="56"/>
        <v>1084.5097004989439</v>
      </c>
      <c r="N223">
        <f t="shared" si="57"/>
        <v>273.2420673265708</v>
      </c>
      <c r="O223">
        <f t="shared" si="58"/>
        <v>2.1146422018348625</v>
      </c>
      <c r="P223">
        <f t="shared" si="48"/>
        <v>1452.2528315757611</v>
      </c>
      <c r="Q223">
        <f t="shared" si="59"/>
        <v>1181.1254064510251</v>
      </c>
      <c r="R223">
        <f t="shared" si="60"/>
        <v>1249.5707642491902</v>
      </c>
    </row>
    <row r="224" spans="2:18" x14ac:dyDescent="0.25">
      <c r="B224">
        <v>2.06</v>
      </c>
      <c r="C224">
        <f t="shared" si="49"/>
        <v>0.47996721408168558</v>
      </c>
      <c r="D224">
        <f t="shared" si="50"/>
        <v>542.23974658884595</v>
      </c>
      <c r="E224">
        <f t="shared" si="51"/>
        <v>135.83183607381699</v>
      </c>
      <c r="F224">
        <f t="shared" si="52"/>
        <v>0.27189942660550459</v>
      </c>
      <c r="G224">
        <f t="shared" si="47"/>
        <v>256.47282534400222</v>
      </c>
      <c r="H224">
        <f t="shared" si="53"/>
        <v>120.91288869679076</v>
      </c>
      <c r="I224">
        <f t="shared" si="54"/>
        <v>1.2064098927018525</v>
      </c>
      <c r="K224">
        <v>2.06</v>
      </c>
      <c r="L224">
        <f t="shared" si="55"/>
        <v>0.47997377126534846</v>
      </c>
      <c r="M224">
        <f t="shared" si="56"/>
        <v>1084.5091251174658</v>
      </c>
      <c r="N224">
        <f t="shared" si="57"/>
        <v>273.2419234812013</v>
      </c>
      <c r="O224">
        <f t="shared" si="58"/>
        <v>2.1146422018348625</v>
      </c>
      <c r="P224">
        <f t="shared" si="48"/>
        <v>1446.0677104218084</v>
      </c>
      <c r="Q224">
        <f t="shared" si="59"/>
        <v>1174.9404291424419</v>
      </c>
      <c r="R224">
        <f t="shared" si="60"/>
        <v>1243.385786940607</v>
      </c>
    </row>
    <row r="225" spans="2:18" x14ac:dyDescent="0.25">
      <c r="B225">
        <v>2.0699999999999998</v>
      </c>
      <c r="C225">
        <f t="shared" si="49"/>
        <v>0.4799670549267423</v>
      </c>
      <c r="D225">
        <f t="shared" si="50"/>
        <v>542.23938698044242</v>
      </c>
      <c r="E225">
        <f t="shared" si="51"/>
        <v>135.83174617171611</v>
      </c>
      <c r="F225">
        <f t="shared" si="52"/>
        <v>0.27189942660550459</v>
      </c>
      <c r="G225">
        <f t="shared" si="47"/>
        <v>255.82446290390271</v>
      </c>
      <c r="H225">
        <f t="shared" si="53"/>
        <v>120.26461615879211</v>
      </c>
      <c r="I225">
        <f t="shared" si="54"/>
        <v>1.1999271673218661</v>
      </c>
      <c r="K225">
        <v>2.0699999999999998</v>
      </c>
      <c r="L225">
        <f t="shared" si="55"/>
        <v>0.47997364394139386</v>
      </c>
      <c r="M225">
        <f t="shared" si="56"/>
        <v>1084.5085497361408</v>
      </c>
      <c r="N225">
        <f t="shared" si="57"/>
        <v>273.24177963587005</v>
      </c>
      <c r="O225">
        <f t="shared" si="58"/>
        <v>2.1146422018348625</v>
      </c>
      <c r="P225">
        <f t="shared" si="48"/>
        <v>1439.7653076665515</v>
      </c>
      <c r="Q225">
        <f t="shared" si="59"/>
        <v>1168.6381702325164</v>
      </c>
      <c r="R225">
        <f t="shared" si="60"/>
        <v>1237.0835280306815</v>
      </c>
    </row>
    <row r="226" spans="2:18" x14ac:dyDescent="0.25">
      <c r="B226">
        <v>2.08</v>
      </c>
      <c r="C226">
        <f t="shared" si="49"/>
        <v>0.47996689577179902</v>
      </c>
      <c r="D226">
        <f t="shared" si="50"/>
        <v>542.23902737215815</v>
      </c>
      <c r="E226">
        <f t="shared" si="51"/>
        <v>135.83165626964504</v>
      </c>
      <c r="F226">
        <f t="shared" si="52"/>
        <v>0.27189942660550459</v>
      </c>
      <c r="G226">
        <f t="shared" si="47"/>
        <v>255.16410129215333</v>
      </c>
      <c r="H226">
        <f t="shared" si="53"/>
        <v>119.6043444491138</v>
      </c>
      <c r="I226">
        <f t="shared" si="54"/>
        <v>1.193324450225083</v>
      </c>
      <c r="K226">
        <v>2.08</v>
      </c>
      <c r="L226">
        <f t="shared" si="55"/>
        <v>0.47997351661743926</v>
      </c>
      <c r="M226">
        <f t="shared" si="56"/>
        <v>1084.5079743549682</v>
      </c>
      <c r="N226">
        <f t="shared" si="57"/>
        <v>273.24163579057688</v>
      </c>
      <c r="O226">
        <f t="shared" si="58"/>
        <v>2.1146422018348625</v>
      </c>
      <c r="P226">
        <f t="shared" si="48"/>
        <v>1433.3462535306294</v>
      </c>
      <c r="Q226">
        <f t="shared" si="59"/>
        <v>1162.2192599418872</v>
      </c>
      <c r="R226">
        <f t="shared" si="60"/>
        <v>1230.6646177400523</v>
      </c>
    </row>
    <row r="227" spans="2:18" x14ac:dyDescent="0.25">
      <c r="B227">
        <v>2.09</v>
      </c>
      <c r="C227">
        <f t="shared" si="49"/>
        <v>0.47996673661685579</v>
      </c>
      <c r="D227">
        <f t="shared" si="50"/>
        <v>542.23866776399313</v>
      </c>
      <c r="E227">
        <f t="shared" si="51"/>
        <v>135.83156636760378</v>
      </c>
      <c r="F227">
        <f t="shared" si="52"/>
        <v>0.27189942660550459</v>
      </c>
      <c r="G227">
        <f t="shared" si="47"/>
        <v>254.49180653537493</v>
      </c>
      <c r="H227">
        <f t="shared" si="53"/>
        <v>118.93213959437665</v>
      </c>
      <c r="I227">
        <f t="shared" si="54"/>
        <v>1.1866024016777117</v>
      </c>
      <c r="K227">
        <v>2.09</v>
      </c>
      <c r="L227">
        <f t="shared" si="55"/>
        <v>0.4799733892934846</v>
      </c>
      <c r="M227">
        <f t="shared" si="56"/>
        <v>1084.5073989739478</v>
      </c>
      <c r="N227">
        <f t="shared" si="57"/>
        <v>273.2414919453218</v>
      </c>
      <c r="O227">
        <f t="shared" si="58"/>
        <v>2.1146422018348625</v>
      </c>
      <c r="P227">
        <f t="shared" si="48"/>
        <v>1426.811189899722</v>
      </c>
      <c r="Q227">
        <f t="shared" si="59"/>
        <v>1155.6843401562351</v>
      </c>
      <c r="R227">
        <f t="shared" si="60"/>
        <v>1224.1296979544002</v>
      </c>
    </row>
    <row r="228" spans="2:18" x14ac:dyDescent="0.25">
      <c r="B228">
        <v>2.1</v>
      </c>
      <c r="C228">
        <f t="shared" si="49"/>
        <v>0.47996657746191251</v>
      </c>
      <c r="D228">
        <f t="shared" si="50"/>
        <v>542.23830815594738</v>
      </c>
      <c r="E228">
        <f t="shared" si="51"/>
        <v>135.83147646559235</v>
      </c>
      <c r="F228">
        <f t="shared" si="52"/>
        <v>0.27189942660550459</v>
      </c>
      <c r="G228">
        <f t="shared" si="47"/>
        <v>253.80764585349274</v>
      </c>
      <c r="H228">
        <f t="shared" si="53"/>
        <v>118.2480688145059</v>
      </c>
      <c r="I228">
        <f t="shared" si="54"/>
        <v>1.1797616938790041</v>
      </c>
      <c r="K228">
        <v>2.1</v>
      </c>
      <c r="L228">
        <f t="shared" si="55"/>
        <v>0.47997326196953</v>
      </c>
      <c r="M228">
        <f t="shared" si="56"/>
        <v>1084.5068235930805</v>
      </c>
      <c r="N228">
        <f t="shared" si="57"/>
        <v>273.24134810010497</v>
      </c>
      <c r="O228">
        <f t="shared" si="58"/>
        <v>2.1146422018348625</v>
      </c>
      <c r="P228">
        <f t="shared" si="48"/>
        <v>1420.1607702603621</v>
      </c>
      <c r="Q228">
        <f t="shared" si="59"/>
        <v>1149.0340643620921</v>
      </c>
      <c r="R228">
        <f t="shared" si="60"/>
        <v>1217.4794221602572</v>
      </c>
    </row>
    <row r="229" spans="2:18" x14ac:dyDescent="0.25">
      <c r="B229">
        <v>2.11</v>
      </c>
      <c r="C229">
        <f t="shared" si="49"/>
        <v>0.47996641830696923</v>
      </c>
      <c r="D229">
        <f t="shared" si="50"/>
        <v>542.23794854802077</v>
      </c>
      <c r="E229">
        <f t="shared" si="51"/>
        <v>135.83138656361069</v>
      </c>
      <c r="F229">
        <f t="shared" si="52"/>
        <v>0.27189942660550459</v>
      </c>
      <c r="G229">
        <f t="shared" si="47"/>
        <v>253.11168765301474</v>
      </c>
      <c r="H229">
        <f t="shared" si="53"/>
        <v>117.55220051600955</v>
      </c>
      <c r="I229">
        <f t="shared" si="54"/>
        <v>1.1728030108940406</v>
      </c>
      <c r="K229">
        <v>2.11</v>
      </c>
      <c r="L229">
        <f t="shared" si="55"/>
        <v>0.47997313464557539</v>
      </c>
      <c r="M229">
        <f t="shared" si="56"/>
        <v>1084.506248212366</v>
      </c>
      <c r="N229">
        <f t="shared" si="57"/>
        <v>273.24120425492634</v>
      </c>
      <c r="O229">
        <f t="shared" si="58"/>
        <v>2.1146422018348625</v>
      </c>
      <c r="P229">
        <f t="shared" si="48"/>
        <v>1413.3956596345877</v>
      </c>
      <c r="Q229">
        <f t="shared" si="59"/>
        <v>1142.2690975814962</v>
      </c>
      <c r="R229">
        <f t="shared" si="60"/>
        <v>1210.7144553796613</v>
      </c>
    </row>
    <row r="230" spans="2:18" x14ac:dyDescent="0.25">
      <c r="B230">
        <v>2.12</v>
      </c>
      <c r="C230">
        <f t="shared" si="49"/>
        <v>0.47996625915202595</v>
      </c>
      <c r="D230">
        <f t="shared" si="50"/>
        <v>542.23758894021353</v>
      </c>
      <c r="E230">
        <f t="shared" si="51"/>
        <v>135.83129666165888</v>
      </c>
      <c r="F230">
        <f t="shared" si="52"/>
        <v>0.27189942660550459</v>
      </c>
      <c r="G230">
        <f t="shared" si="47"/>
        <v>252.40400152019083</v>
      </c>
      <c r="H230">
        <f t="shared" si="53"/>
        <v>116.84460428513746</v>
      </c>
      <c r="I230">
        <f t="shared" si="54"/>
        <v>1.1657270485853197</v>
      </c>
      <c r="K230">
        <v>2.12</v>
      </c>
      <c r="L230">
        <f t="shared" si="55"/>
        <v>0.47997300732162074</v>
      </c>
      <c r="M230">
        <f t="shared" si="56"/>
        <v>1084.5056728318036</v>
      </c>
      <c r="N230">
        <f t="shared" si="57"/>
        <v>273.24106040978575</v>
      </c>
      <c r="O230">
        <f t="shared" si="58"/>
        <v>2.1146422018348625</v>
      </c>
      <c r="P230">
        <f t="shared" si="48"/>
        <v>1406.5165345134383</v>
      </c>
      <c r="Q230">
        <f t="shared" si="59"/>
        <v>1135.3901163054875</v>
      </c>
      <c r="R230">
        <f t="shared" si="60"/>
        <v>1203.8354741036526</v>
      </c>
    </row>
    <row r="231" spans="2:18" x14ac:dyDescent="0.25">
      <c r="B231">
        <v>2.13</v>
      </c>
      <c r="C231">
        <f t="shared" si="49"/>
        <v>0.47996609999708267</v>
      </c>
      <c r="D231">
        <f t="shared" si="50"/>
        <v>542.23722933252543</v>
      </c>
      <c r="E231">
        <f t="shared" si="51"/>
        <v>135.83120675973686</v>
      </c>
      <c r="F231">
        <f t="shared" si="52"/>
        <v>0.27189942660550459</v>
      </c>
      <c r="G231">
        <f t="shared" si="47"/>
        <v>251.68465821405454</v>
      </c>
      <c r="H231">
        <f t="shared" si="53"/>
        <v>116.12535088092316</v>
      </c>
      <c r="I231">
        <f t="shared" si="54"/>
        <v>1.1585345145431767</v>
      </c>
      <c r="K231">
        <v>2.13</v>
      </c>
      <c r="L231">
        <f t="shared" si="55"/>
        <v>0.47997287999766614</v>
      </c>
      <c r="M231">
        <f t="shared" si="56"/>
        <v>1084.505097451394</v>
      </c>
      <c r="N231">
        <f t="shared" si="57"/>
        <v>273.24091656468335</v>
      </c>
      <c r="O231">
        <f t="shared" si="58"/>
        <v>2.1146422018348625</v>
      </c>
      <c r="P231">
        <f t="shared" si="48"/>
        <v>1399.5240827893108</v>
      </c>
      <c r="Q231">
        <f t="shared" si="59"/>
        <v>1128.3978084264622</v>
      </c>
      <c r="R231">
        <f t="shared" si="60"/>
        <v>1196.8431662246273</v>
      </c>
    </row>
    <row r="232" spans="2:18" x14ac:dyDescent="0.25">
      <c r="B232">
        <v>2.14</v>
      </c>
      <c r="C232">
        <f t="shared" si="49"/>
        <v>0.47996594084213939</v>
      </c>
      <c r="D232">
        <f t="shared" si="50"/>
        <v>542.23686972495659</v>
      </c>
      <c r="E232">
        <f t="shared" si="51"/>
        <v>135.83111685784465</v>
      </c>
      <c r="F232">
        <f t="shared" si="52"/>
        <v>0.27189942660550459</v>
      </c>
      <c r="G232">
        <f t="shared" si="47"/>
        <v>250.95372965934678</v>
      </c>
      <c r="H232">
        <f t="shared" si="53"/>
        <v>115.39451222810763</v>
      </c>
      <c r="I232">
        <f t="shared" si="54"/>
        <v>1.1512261280150213</v>
      </c>
      <c r="K232">
        <v>2.14</v>
      </c>
      <c r="L232">
        <f t="shared" si="55"/>
        <v>0.47997275267371153</v>
      </c>
      <c r="M232">
        <f t="shared" si="56"/>
        <v>1084.5045220711372</v>
      </c>
      <c r="N232">
        <f t="shared" si="57"/>
        <v>273.24077271961914</v>
      </c>
      <c r="O232">
        <f t="shared" si="58"/>
        <v>2.1146422018348625</v>
      </c>
      <c r="P232">
        <f t="shared" si="48"/>
        <v>1392.4190036871644</v>
      </c>
      <c r="Q232">
        <f t="shared" si="59"/>
        <v>1121.2928731693801</v>
      </c>
      <c r="R232">
        <f t="shared" si="60"/>
        <v>1189.7382309675452</v>
      </c>
    </row>
    <row r="233" spans="2:18" x14ac:dyDescent="0.25">
      <c r="B233">
        <v>2.15</v>
      </c>
      <c r="C233">
        <f t="shared" si="49"/>
        <v>0.47996578168719611</v>
      </c>
      <c r="D233">
        <f t="shared" si="50"/>
        <v>542.23651011750701</v>
      </c>
      <c r="E233">
        <f t="shared" si="51"/>
        <v>135.83102695598225</v>
      </c>
      <c r="F233">
        <f t="shared" si="52"/>
        <v>0.27189942660550459</v>
      </c>
      <c r="G233">
        <f t="shared" si="47"/>
        <v>250.21128893932391</v>
      </c>
      <c r="H233">
        <f t="shared" si="53"/>
        <v>114.65216140994715</v>
      </c>
      <c r="I233">
        <f t="shared" si="54"/>
        <v>1.1438026198334166</v>
      </c>
      <c r="K233">
        <v>2.15</v>
      </c>
      <c r="L233">
        <f t="shared" si="55"/>
        <v>0.47997262534975688</v>
      </c>
      <c r="M233">
        <f t="shared" si="56"/>
        <v>1084.5039466910328</v>
      </c>
      <c r="N233">
        <f t="shared" si="57"/>
        <v>273.24062887459303</v>
      </c>
      <c r="O233">
        <f t="shared" si="58"/>
        <v>2.1146422018348625</v>
      </c>
      <c r="P233">
        <f t="shared" si="48"/>
        <v>1385.2020076946051</v>
      </c>
      <c r="Q233">
        <f t="shared" si="59"/>
        <v>1114.0760210218468</v>
      </c>
      <c r="R233">
        <f t="shared" si="60"/>
        <v>1182.5213788200119</v>
      </c>
    </row>
    <row r="234" spans="2:18" x14ac:dyDescent="0.25">
      <c r="B234">
        <v>2.16</v>
      </c>
      <c r="C234">
        <f t="shared" si="49"/>
        <v>0.47996562253225283</v>
      </c>
      <c r="D234">
        <f t="shared" si="50"/>
        <v>542.2361505101768</v>
      </c>
      <c r="E234">
        <f t="shared" si="51"/>
        <v>135.8309370541497</v>
      </c>
      <c r="F234">
        <f t="shared" si="52"/>
        <v>0.27189942660550459</v>
      </c>
      <c r="G234">
        <f t="shared" si="47"/>
        <v>249.45741028844907</v>
      </c>
      <c r="H234">
        <f t="shared" si="53"/>
        <v>113.89837266090488</v>
      </c>
      <c r="I234">
        <f t="shared" si="54"/>
        <v>1.136264732342994</v>
      </c>
      <c r="K234">
        <v>2.16</v>
      </c>
      <c r="L234">
        <f t="shared" si="55"/>
        <v>0.47997249802580227</v>
      </c>
      <c r="M234">
        <f t="shared" si="56"/>
        <v>1084.5033713110813</v>
      </c>
      <c r="N234">
        <f t="shared" si="57"/>
        <v>273.24048502960517</v>
      </c>
      <c r="O234">
        <f t="shared" si="58"/>
        <v>2.1146422018348625</v>
      </c>
      <c r="P234">
        <f t="shared" si="48"/>
        <v>1377.8738164908332</v>
      </c>
      <c r="Q234">
        <f t="shared" si="59"/>
        <v>1106.7479736630628</v>
      </c>
      <c r="R234">
        <f t="shared" si="60"/>
        <v>1175.1933314612279</v>
      </c>
    </row>
    <row r="235" spans="2:18" x14ac:dyDescent="0.25">
      <c r="B235">
        <v>2.17</v>
      </c>
      <c r="C235">
        <f t="shared" si="49"/>
        <v>0.47996546337730955</v>
      </c>
      <c r="D235">
        <f t="shared" si="50"/>
        <v>542.2357909029655</v>
      </c>
      <c r="E235">
        <f t="shared" si="51"/>
        <v>135.83084715234688</v>
      </c>
      <c r="F235">
        <f t="shared" si="52"/>
        <v>0.27189942660550459</v>
      </c>
      <c r="G235">
        <f t="shared" si="47"/>
        <v>248.69216908496901</v>
      </c>
      <c r="H235">
        <f t="shared" si="53"/>
        <v>113.13322135922763</v>
      </c>
      <c r="I235">
        <f t="shared" si="54"/>
        <v>1.1286132193262213</v>
      </c>
      <c r="K235">
        <v>2.17</v>
      </c>
      <c r="L235">
        <f t="shared" si="55"/>
        <v>0.47997237070184767</v>
      </c>
      <c r="M235">
        <f t="shared" si="56"/>
        <v>1084.5027959312824</v>
      </c>
      <c r="N235">
        <f t="shared" si="57"/>
        <v>273.24034118465545</v>
      </c>
      <c r="O235">
        <f t="shared" si="58"/>
        <v>2.1146422018348625</v>
      </c>
      <c r="P235">
        <f t="shared" si="48"/>
        <v>1370.435162874478</v>
      </c>
      <c r="Q235">
        <f t="shared" si="59"/>
        <v>1099.3094638916575</v>
      </c>
      <c r="R235">
        <f t="shared" si="60"/>
        <v>1167.7548216898226</v>
      </c>
    </row>
    <row r="236" spans="2:18" x14ac:dyDescent="0.25">
      <c r="B236">
        <v>2.1800000000000002</v>
      </c>
      <c r="C236">
        <f t="shared" si="49"/>
        <v>0.47996530422236633</v>
      </c>
      <c r="D236">
        <f t="shared" si="50"/>
        <v>542.23543129587381</v>
      </c>
      <c r="E236">
        <f t="shared" si="51"/>
        <v>135.83075725057395</v>
      </c>
      <c r="F236">
        <f t="shared" si="52"/>
        <v>0.27189942660550459</v>
      </c>
      <c r="G236">
        <f t="shared" si="47"/>
        <v>247.91564184337633</v>
      </c>
      <c r="H236">
        <f t="shared" si="53"/>
        <v>112.35678401940788</v>
      </c>
      <c r="I236">
        <f t="shared" si="54"/>
        <v>1.1208488459280237</v>
      </c>
      <c r="K236">
        <v>2.1800000000000002</v>
      </c>
      <c r="L236">
        <f t="shared" si="55"/>
        <v>0.47997224337789302</v>
      </c>
      <c r="M236">
        <f t="shared" si="56"/>
        <v>1084.5022205516359</v>
      </c>
      <c r="N236">
        <f t="shared" si="57"/>
        <v>273.24019733974382</v>
      </c>
      <c r="O236">
        <f t="shared" si="58"/>
        <v>2.1146422018348625</v>
      </c>
      <c r="P236">
        <f t="shared" si="48"/>
        <v>1362.8867906903183</v>
      </c>
      <c r="Q236">
        <f t="shared" si="59"/>
        <v>1091.7612355524093</v>
      </c>
      <c r="R236">
        <f t="shared" si="60"/>
        <v>1160.2065933505744</v>
      </c>
    </row>
    <row r="237" spans="2:18" x14ac:dyDescent="0.25">
      <c r="B237">
        <v>2.19</v>
      </c>
      <c r="C237">
        <f t="shared" si="49"/>
        <v>0.47996514506742305</v>
      </c>
      <c r="D237">
        <f t="shared" si="50"/>
        <v>542.23507168890137</v>
      </c>
      <c r="E237">
        <f t="shared" si="51"/>
        <v>135.83066734883084</v>
      </c>
      <c r="F237">
        <f t="shared" si="52"/>
        <v>0.27189942660550459</v>
      </c>
      <c r="G237">
        <f t="shared" si="47"/>
        <v>247.12790620675798</v>
      </c>
      <c r="H237">
        <f t="shared" si="53"/>
        <v>111.56913828453263</v>
      </c>
      <c r="I237">
        <f t="shared" si="54"/>
        <v>1.1129723885792713</v>
      </c>
      <c r="K237">
        <v>2.19</v>
      </c>
      <c r="L237">
        <f t="shared" si="55"/>
        <v>0.47997211605393841</v>
      </c>
      <c r="M237">
        <f t="shared" si="56"/>
        <v>1084.5016451721422</v>
      </c>
      <c r="N237">
        <f t="shared" si="57"/>
        <v>273.24005349487038</v>
      </c>
      <c r="O237">
        <f t="shared" si="58"/>
        <v>2.1146422018348625</v>
      </c>
      <c r="P237">
        <f t="shared" si="48"/>
        <v>1355.2294547548975</v>
      </c>
      <c r="Q237">
        <f t="shared" si="59"/>
        <v>1084.1040434618619</v>
      </c>
      <c r="R237">
        <f t="shared" si="60"/>
        <v>1152.549401260027</v>
      </c>
    </row>
    <row r="238" spans="2:18" x14ac:dyDescent="0.25">
      <c r="B238">
        <v>2.2000000000000002</v>
      </c>
      <c r="C238">
        <f t="shared" si="49"/>
        <v>0.47996498591247977</v>
      </c>
      <c r="D238">
        <f t="shared" si="50"/>
        <v>542.23471208204785</v>
      </c>
      <c r="E238">
        <f t="shared" si="51"/>
        <v>135.83057744711746</v>
      </c>
      <c r="F238">
        <f t="shared" si="52"/>
        <v>0.27189942660550459</v>
      </c>
      <c r="G238">
        <f t="shared" si="47"/>
        <v>246.3290409390309</v>
      </c>
      <c r="H238">
        <f t="shared" si="53"/>
        <v>110.77036291851893</v>
      </c>
      <c r="I238">
        <f t="shared" si="54"/>
        <v>1.1049846349191343</v>
      </c>
      <c r="K238">
        <v>2.2000000000000002</v>
      </c>
      <c r="L238">
        <f t="shared" si="55"/>
        <v>0.47997198872998381</v>
      </c>
      <c r="M238">
        <f t="shared" si="56"/>
        <v>1084.5010697928012</v>
      </c>
      <c r="N238">
        <f t="shared" si="57"/>
        <v>273.23990965003514</v>
      </c>
      <c r="O238">
        <f t="shared" si="58"/>
        <v>2.1146422018348625</v>
      </c>
      <c r="P238">
        <f t="shared" si="48"/>
        <v>1347.463920781043</v>
      </c>
      <c r="Q238">
        <f t="shared" si="59"/>
        <v>1076.3386533328428</v>
      </c>
      <c r="R238">
        <f t="shared" si="60"/>
        <v>1144.7840111310079</v>
      </c>
    </row>
    <row r="239" spans="2:18" x14ac:dyDescent="0.25">
      <c r="B239">
        <v>2.21</v>
      </c>
      <c r="C239">
        <f t="shared" si="49"/>
        <v>0.47996482675753649</v>
      </c>
      <c r="D239">
        <f t="shared" si="50"/>
        <v>542.23435247531381</v>
      </c>
      <c r="E239">
        <f t="shared" si="51"/>
        <v>135.83048754543395</v>
      </c>
      <c r="F239">
        <f t="shared" si="52"/>
        <v>0.27189942660550459</v>
      </c>
      <c r="G239">
        <f t="shared" si="47"/>
        <v>245.51912591706628</v>
      </c>
      <c r="H239">
        <f t="shared" si="53"/>
        <v>109.96053779823782</v>
      </c>
      <c r="I239">
        <f t="shared" si="54"/>
        <v>1.0968863837163234</v>
      </c>
      <c r="K239">
        <v>2.21</v>
      </c>
      <c r="L239">
        <f t="shared" si="55"/>
        <v>0.47997186140602915</v>
      </c>
      <c r="M239">
        <f t="shared" si="56"/>
        <v>1084.5004944136124</v>
      </c>
      <c r="N239">
        <f t="shared" si="57"/>
        <v>273.23976580523794</v>
      </c>
      <c r="O239">
        <f t="shared" si="58"/>
        <v>2.1146422018348625</v>
      </c>
      <c r="P239">
        <f t="shared" si="48"/>
        <v>1339.590965301298</v>
      </c>
      <c r="Q239">
        <f t="shared" si="59"/>
        <v>1068.4658416978948</v>
      </c>
      <c r="R239">
        <f t="shared" si="60"/>
        <v>1136.9111994960599</v>
      </c>
    </row>
    <row r="240" spans="2:18" x14ac:dyDescent="0.25">
      <c r="B240">
        <v>2.2200000000000002</v>
      </c>
      <c r="C240">
        <f t="shared" si="49"/>
        <v>0.47996466760259321</v>
      </c>
      <c r="D240">
        <f t="shared" si="50"/>
        <v>542.23399286869903</v>
      </c>
      <c r="E240">
        <f t="shared" si="51"/>
        <v>135.83039764378026</v>
      </c>
      <c r="F240">
        <f t="shared" si="52"/>
        <v>0.27189942660550459</v>
      </c>
      <c r="G240">
        <f t="shared" si="47"/>
        <v>244.69824212270117</v>
      </c>
      <c r="H240">
        <f t="shared" si="53"/>
        <v>109.13974390552643</v>
      </c>
      <c r="I240">
        <f t="shared" si="54"/>
        <v>1.0886784447892095</v>
      </c>
      <c r="K240">
        <v>2.2200000000000002</v>
      </c>
      <c r="L240">
        <f t="shared" si="55"/>
        <v>0.47997173408207455</v>
      </c>
      <c r="M240">
        <f t="shared" si="56"/>
        <v>1084.4999190345768</v>
      </c>
      <c r="N240">
        <f t="shared" si="57"/>
        <v>273.23962196047904</v>
      </c>
      <c r="O240">
        <f t="shared" si="58"/>
        <v>2.1146422018348625</v>
      </c>
      <c r="P240">
        <f t="shared" si="48"/>
        <v>1331.6113755902643</v>
      </c>
      <c r="Q240">
        <f t="shared" si="59"/>
        <v>1060.48639583162</v>
      </c>
      <c r="R240">
        <f t="shared" si="60"/>
        <v>1128.9317536297851</v>
      </c>
    </row>
    <row r="241" spans="2:18" x14ac:dyDescent="0.25">
      <c r="B241">
        <v>2.23</v>
      </c>
      <c r="C241">
        <f t="shared" si="49"/>
        <v>0.47996450844764993</v>
      </c>
      <c r="D241">
        <f t="shared" si="50"/>
        <v>542.23363326220317</v>
      </c>
      <c r="E241">
        <f t="shared" si="51"/>
        <v>135.83030774215629</v>
      </c>
      <c r="F241">
        <f t="shared" si="52"/>
        <v>0.27189942660550459</v>
      </c>
      <c r="G241">
        <f t="shared" si="47"/>
        <v>243.86647163464085</v>
      </c>
      <c r="H241">
        <f t="shared" si="53"/>
        <v>108.30806331909007</v>
      </c>
      <c r="I241">
        <f t="shared" si="54"/>
        <v>1.0803616389248458</v>
      </c>
      <c r="K241">
        <v>2.23</v>
      </c>
      <c r="L241">
        <f t="shared" si="55"/>
        <v>0.47997160675811995</v>
      </c>
      <c r="M241">
        <f t="shared" si="56"/>
        <v>1084.4993436556936</v>
      </c>
      <c r="N241">
        <f t="shared" si="57"/>
        <v>273.23947811575823</v>
      </c>
      <c r="O241">
        <f t="shared" si="58"/>
        <v>2.1146422018348625</v>
      </c>
      <c r="P241">
        <f t="shared" si="48"/>
        <v>1323.5259495858795</v>
      </c>
      <c r="Q241">
        <f t="shared" si="59"/>
        <v>1052.4011136719562</v>
      </c>
      <c r="R241">
        <f t="shared" si="60"/>
        <v>1120.8464714701213</v>
      </c>
    </row>
    <row r="242" spans="2:18" x14ac:dyDescent="0.25">
      <c r="B242">
        <v>2.2400000000000002</v>
      </c>
      <c r="C242">
        <f t="shared" si="49"/>
        <v>0.47996434929270665</v>
      </c>
      <c r="D242">
        <f t="shared" si="50"/>
        <v>542.23327365582691</v>
      </c>
      <c r="E242">
        <f t="shared" si="51"/>
        <v>135.83021784056223</v>
      </c>
      <c r="F242">
        <f t="shared" si="52"/>
        <v>0.27189942660550459</v>
      </c>
      <c r="G242">
        <f t="shared" si="47"/>
        <v>243.02389762025098</v>
      </c>
      <c r="H242">
        <f t="shared" si="53"/>
        <v>107.46557920629425</v>
      </c>
      <c r="I242">
        <f t="shared" si="54"/>
        <v>1.0719367977968877</v>
      </c>
      <c r="K242">
        <v>2.2400000000000002</v>
      </c>
      <c r="L242">
        <f t="shared" si="55"/>
        <v>0.47997147943416535</v>
      </c>
      <c r="M242">
        <f t="shared" si="56"/>
        <v>1084.4987682769633</v>
      </c>
      <c r="N242">
        <f t="shared" si="57"/>
        <v>273.23933427107568</v>
      </c>
      <c r="O242">
        <f t="shared" si="58"/>
        <v>2.1146422018348625</v>
      </c>
      <c r="P242">
        <f t="shared" si="48"/>
        <v>1315.3354958096213</v>
      </c>
      <c r="Q242">
        <f t="shared" si="59"/>
        <v>1044.2108037403805</v>
      </c>
      <c r="R242">
        <f t="shared" si="60"/>
        <v>1112.6561615385456</v>
      </c>
    </row>
    <row r="243" spans="2:18" x14ac:dyDescent="0.25">
      <c r="B243">
        <v>2.25</v>
      </c>
      <c r="C243">
        <f t="shared" si="49"/>
        <v>0.47996419013776337</v>
      </c>
      <c r="D243">
        <f t="shared" si="50"/>
        <v>542.23291404956979</v>
      </c>
      <c r="E243">
        <f t="shared" si="51"/>
        <v>135.83012793899795</v>
      </c>
      <c r="F243">
        <f t="shared" si="52"/>
        <v>0.27189942660550459</v>
      </c>
      <c r="G243">
        <f t="shared" si="47"/>
        <v>242.17060432724074</v>
      </c>
      <c r="H243">
        <f t="shared" si="53"/>
        <v>106.61237581484829</v>
      </c>
      <c r="I243">
        <f t="shared" si="54"/>
        <v>1.063404763882428</v>
      </c>
      <c r="K243">
        <v>2.25</v>
      </c>
      <c r="L243">
        <f t="shared" si="55"/>
        <v>0.47997135211021069</v>
      </c>
      <c r="M243">
        <f t="shared" si="56"/>
        <v>1084.498192898385</v>
      </c>
      <c r="N243">
        <f t="shared" si="57"/>
        <v>273.23919042643109</v>
      </c>
      <c r="O243">
        <f t="shared" si="58"/>
        <v>2.1146422018348625</v>
      </c>
      <c r="P243">
        <f t="shared" si="48"/>
        <v>1307.0408332856582</v>
      </c>
      <c r="Q243">
        <f t="shared" si="59"/>
        <v>1035.9162850610619</v>
      </c>
      <c r="R243">
        <f t="shared" si="60"/>
        <v>1104.361642859227</v>
      </c>
    </row>
    <row r="244" spans="2:18" x14ac:dyDescent="0.25">
      <c r="B244">
        <v>2.2599999999999998</v>
      </c>
      <c r="C244">
        <f t="shared" si="49"/>
        <v>0.47996403098282009</v>
      </c>
      <c r="D244">
        <f t="shared" si="50"/>
        <v>542.23255444343181</v>
      </c>
      <c r="E244">
        <f t="shared" si="51"/>
        <v>135.83003803746345</v>
      </c>
      <c r="F244">
        <f t="shared" si="52"/>
        <v>0.27189942660550459</v>
      </c>
      <c r="G244">
        <f t="shared" si="47"/>
        <v>241.30667707523821</v>
      </c>
      <c r="H244">
        <f t="shared" si="53"/>
        <v>105.74853846438027</v>
      </c>
      <c r="I244">
        <f t="shared" si="54"/>
        <v>1.0547663903777478</v>
      </c>
      <c r="K244">
        <v>2.2599999999999998</v>
      </c>
      <c r="L244">
        <f t="shared" si="55"/>
        <v>0.47997122478625609</v>
      </c>
      <c r="M244">
        <f t="shared" si="56"/>
        <v>1084.4976175199597</v>
      </c>
      <c r="N244">
        <f t="shared" si="57"/>
        <v>273.23904658182477</v>
      </c>
      <c r="O244">
        <f t="shared" si="58"/>
        <v>2.1146422018348625</v>
      </c>
      <c r="P244">
        <f t="shared" si="48"/>
        <v>1298.642791458946</v>
      </c>
      <c r="Q244">
        <f t="shared" si="59"/>
        <v>1027.518387078956</v>
      </c>
      <c r="R244">
        <f t="shared" si="60"/>
        <v>1095.9637448771211</v>
      </c>
    </row>
    <row r="245" spans="2:18" x14ac:dyDescent="0.25">
      <c r="B245">
        <v>2.27</v>
      </c>
      <c r="C245">
        <f t="shared" si="49"/>
        <v>0.47996387182787686</v>
      </c>
      <c r="D245">
        <f t="shared" si="50"/>
        <v>542.23219483741343</v>
      </c>
      <c r="E245">
        <f t="shared" si="51"/>
        <v>135.82994813595886</v>
      </c>
      <c r="F245">
        <f t="shared" si="52"/>
        <v>0.27189942660550459</v>
      </c>
      <c r="G245">
        <f t="shared" si="47"/>
        <v>240.43220224725872</v>
      </c>
      <c r="H245">
        <f t="shared" si="53"/>
        <v>104.87415353790536</v>
      </c>
      <c r="I245">
        <f t="shared" si="54"/>
        <v>1.0460225411129986</v>
      </c>
      <c r="K245">
        <v>2.27</v>
      </c>
      <c r="L245">
        <f t="shared" si="55"/>
        <v>0.47997109746230149</v>
      </c>
      <c r="M245">
        <f t="shared" si="56"/>
        <v>1084.4970421416872</v>
      </c>
      <c r="N245">
        <f t="shared" si="57"/>
        <v>273.23890273725664</v>
      </c>
      <c r="O245">
        <f t="shared" si="58"/>
        <v>2.1146422018348625</v>
      </c>
      <c r="P245">
        <f t="shared" si="48"/>
        <v>1290.1422101122844</v>
      </c>
      <c r="Q245">
        <f t="shared" si="59"/>
        <v>1019.0179495768625</v>
      </c>
      <c r="R245">
        <f t="shared" si="60"/>
        <v>1087.4633073750276</v>
      </c>
    </row>
    <row r="246" spans="2:18" x14ac:dyDescent="0.25">
      <c r="B246">
        <v>2.2799999999999998</v>
      </c>
      <c r="C246">
        <f t="shared" si="49"/>
        <v>0.47996371267293358</v>
      </c>
      <c r="D246">
        <f t="shared" si="50"/>
        <v>542.23183523151397</v>
      </c>
      <c r="E246">
        <f t="shared" si="51"/>
        <v>135.82985823448399</v>
      </c>
      <c r="F246">
        <f t="shared" si="52"/>
        <v>0.27189942660550459</v>
      </c>
      <c r="G246">
        <f t="shared" si="47"/>
        <v>239.54726728106607</v>
      </c>
      <c r="H246">
        <f t="shared" si="53"/>
        <v>103.98930847318756</v>
      </c>
      <c r="I246">
        <f t="shared" si="54"/>
        <v>1.0371740904658209</v>
      </c>
      <c r="K246">
        <v>2.2799999999999998</v>
      </c>
      <c r="L246">
        <f t="shared" si="55"/>
        <v>0.47997097013834683</v>
      </c>
      <c r="M246">
        <f t="shared" si="56"/>
        <v>1084.4964667635672</v>
      </c>
      <c r="N246">
        <f t="shared" si="57"/>
        <v>273.23875889272665</v>
      </c>
      <c r="O246">
        <f t="shared" si="58"/>
        <v>2.1146422018348625</v>
      </c>
      <c r="P246">
        <f t="shared" si="48"/>
        <v>1281.5399392823399</v>
      </c>
      <c r="Q246">
        <f t="shared" si="59"/>
        <v>1010.4158225914481</v>
      </c>
      <c r="R246">
        <f t="shared" si="60"/>
        <v>1078.8611803896133</v>
      </c>
    </row>
    <row r="247" spans="2:18" x14ac:dyDescent="0.25">
      <c r="B247">
        <v>2.29</v>
      </c>
      <c r="C247">
        <f t="shared" si="49"/>
        <v>0.4799635535179903</v>
      </c>
      <c r="D247">
        <f t="shared" si="50"/>
        <v>542.23147562573376</v>
      </c>
      <c r="E247">
        <f t="shared" si="51"/>
        <v>135.82976833303894</v>
      </c>
      <c r="F247">
        <f t="shared" si="52"/>
        <v>0.27189942660550459</v>
      </c>
      <c r="G247">
        <f t="shared" si="47"/>
        <v>238.65196066042944</v>
      </c>
      <c r="H247">
        <f t="shared" si="53"/>
        <v>103.09409175399598</v>
      </c>
      <c r="I247">
        <f t="shared" si="54"/>
        <v>1.0282219232739049</v>
      </c>
      <c r="K247">
        <v>2.29</v>
      </c>
      <c r="L247">
        <f t="shared" si="55"/>
        <v>0.47997084281439223</v>
      </c>
      <c r="M247">
        <f t="shared" si="56"/>
        <v>1084.4958913855996</v>
      </c>
      <c r="N247">
        <f t="shared" si="57"/>
        <v>273.23861504823475</v>
      </c>
      <c r="O247">
        <f t="shared" si="58"/>
        <v>2.1146422018348625</v>
      </c>
      <c r="P247">
        <f t="shared" si="48"/>
        <v>1272.8368391746424</v>
      </c>
      <c r="Q247">
        <f t="shared" si="59"/>
        <v>1001.7128663282425</v>
      </c>
      <c r="R247">
        <f t="shared" si="60"/>
        <v>1070.1582241264077</v>
      </c>
    </row>
    <row r="248" spans="2:18" x14ac:dyDescent="0.25">
      <c r="B248">
        <v>2.2999999999999998</v>
      </c>
      <c r="C248">
        <f t="shared" si="49"/>
        <v>0.47996339436304702</v>
      </c>
      <c r="D248">
        <f t="shared" si="50"/>
        <v>542.23111602007282</v>
      </c>
      <c r="E248">
        <f t="shared" si="51"/>
        <v>135.82967843162371</v>
      </c>
      <c r="F248">
        <f t="shared" si="52"/>
        <v>0.27189942660550459</v>
      </c>
      <c r="G248">
        <f t="shared" si="47"/>
        <v>237.74637190627479</v>
      </c>
      <c r="H248">
        <f t="shared" si="53"/>
        <v>102.18859290125658</v>
      </c>
      <c r="I248">
        <f t="shared" si="54"/>
        <v>1.0191669347465109</v>
      </c>
      <c r="K248">
        <v>2.2999999999999998</v>
      </c>
      <c r="L248">
        <f t="shared" si="55"/>
        <v>0.47997071549043763</v>
      </c>
      <c r="M248">
        <f t="shared" si="56"/>
        <v>1084.4953160077848</v>
      </c>
      <c r="N248">
        <f t="shared" si="57"/>
        <v>273.23847120378105</v>
      </c>
      <c r="O248">
        <f t="shared" si="58"/>
        <v>2.1146422018348625</v>
      </c>
      <c r="P248">
        <f t="shared" si="48"/>
        <v>1264.0337800775669</v>
      </c>
      <c r="Q248">
        <f t="shared" si="59"/>
        <v>992.9099510756206</v>
      </c>
      <c r="R248">
        <f t="shared" si="60"/>
        <v>1061.3553088737858</v>
      </c>
    </row>
    <row r="249" spans="2:18" x14ac:dyDescent="0.25">
      <c r="B249">
        <v>2.31</v>
      </c>
      <c r="C249">
        <f t="shared" si="49"/>
        <v>0.47996323520810374</v>
      </c>
      <c r="D249">
        <f t="shared" si="50"/>
        <v>542.23075641453113</v>
      </c>
      <c r="E249">
        <f t="shared" si="51"/>
        <v>135.82958853023828</v>
      </c>
      <c r="F249">
        <f t="shared" si="52"/>
        <v>0.27189942660550459</v>
      </c>
      <c r="G249">
        <f t="shared" si="47"/>
        <v>236.83059156773274</v>
      </c>
      <c r="H249">
        <f t="shared" si="53"/>
        <v>101.27290246409996</v>
      </c>
      <c r="I249">
        <f t="shared" si="54"/>
        <v>1.0100100303749446</v>
      </c>
      <c r="K249">
        <v>2.31</v>
      </c>
      <c r="L249">
        <f t="shared" si="55"/>
        <v>0.47997058816648297</v>
      </c>
      <c r="M249">
        <f t="shared" si="56"/>
        <v>1084.4947406301228</v>
      </c>
      <c r="N249">
        <f t="shared" si="57"/>
        <v>273.23832735936554</v>
      </c>
      <c r="O249">
        <f t="shared" si="58"/>
        <v>2.1146422018348625</v>
      </c>
      <c r="P249">
        <f t="shared" si="48"/>
        <v>1255.1316422753018</v>
      </c>
      <c r="Q249">
        <f t="shared" si="59"/>
        <v>984.00795711777107</v>
      </c>
      <c r="R249">
        <f t="shared" si="60"/>
        <v>1052.4533149159363</v>
      </c>
    </row>
    <row r="250" spans="2:18" x14ac:dyDescent="0.25">
      <c r="B250">
        <v>2.3199999999999998</v>
      </c>
      <c r="C250">
        <f t="shared" si="49"/>
        <v>0.47996307605316046</v>
      </c>
      <c r="D250">
        <f t="shared" si="50"/>
        <v>542.2303968091087</v>
      </c>
      <c r="E250">
        <f t="shared" si="51"/>
        <v>135.82949862888267</v>
      </c>
      <c r="F250">
        <f t="shared" si="52"/>
        <v>0.27189942660550459</v>
      </c>
      <c r="G250">
        <f t="shared" si="47"/>
        <v>235.90471121308403</v>
      </c>
      <c r="H250">
        <f t="shared" si="53"/>
        <v>100.34711201080685</v>
      </c>
      <c r="I250">
        <f t="shared" si="54"/>
        <v>1.0007521258420136</v>
      </c>
      <c r="K250">
        <v>2.3199999999999998</v>
      </c>
      <c r="L250">
        <f t="shared" si="55"/>
        <v>0.47997046084252837</v>
      </c>
      <c r="M250">
        <f t="shared" si="56"/>
        <v>1084.4941652526134</v>
      </c>
      <c r="N250">
        <f t="shared" si="57"/>
        <v>273.23818351498818</v>
      </c>
      <c r="O250">
        <f t="shared" si="58"/>
        <v>2.1146422018348625</v>
      </c>
      <c r="P250">
        <f t="shared" si="48"/>
        <v>1246.1313159598253</v>
      </c>
      <c r="Q250">
        <f t="shared" si="59"/>
        <v>975.00777464667192</v>
      </c>
      <c r="R250">
        <f t="shared" si="60"/>
        <v>1043.4531324448371</v>
      </c>
    </row>
    <row r="251" spans="2:18" x14ac:dyDescent="0.25">
      <c r="B251">
        <v>2.33</v>
      </c>
      <c r="C251">
        <f t="shared" si="49"/>
        <v>0.47996291689821718</v>
      </c>
      <c r="D251">
        <f t="shared" si="50"/>
        <v>542.23003720380552</v>
      </c>
      <c r="E251">
        <f t="shared" si="51"/>
        <v>135.82940872755688</v>
      </c>
      <c r="F251">
        <f t="shared" si="52"/>
        <v>0.27189942660550459</v>
      </c>
      <c r="G251">
        <f t="shared" si="47"/>
        <v>234.9688234206024</v>
      </c>
      <c r="H251">
        <f t="shared" si="53"/>
        <v>99.411314119651038</v>
      </c>
      <c r="I251">
        <f t="shared" si="54"/>
        <v>0.99139414693045547</v>
      </c>
      <c r="K251">
        <v>2.33</v>
      </c>
      <c r="L251">
        <f t="shared" si="55"/>
        <v>0.47997033351857377</v>
      </c>
      <c r="M251">
        <f t="shared" si="56"/>
        <v>1084.4935898752567</v>
      </c>
      <c r="N251">
        <f t="shared" si="57"/>
        <v>273.23803967064902</v>
      </c>
      <c r="O251">
        <f t="shared" si="58"/>
        <v>2.1146422018348625</v>
      </c>
      <c r="P251">
        <f t="shared" si="48"/>
        <v>1237.0337011418835</v>
      </c>
      <c r="Q251">
        <f t="shared" si="59"/>
        <v>965.91030367306939</v>
      </c>
      <c r="R251">
        <f t="shared" si="60"/>
        <v>1034.3556614712345</v>
      </c>
    </row>
    <row r="252" spans="2:18" x14ac:dyDescent="0.25">
      <c r="B252">
        <v>2.34</v>
      </c>
      <c r="C252">
        <f t="shared" si="49"/>
        <v>0.4799627577432739</v>
      </c>
      <c r="D252">
        <f t="shared" si="50"/>
        <v>542.22967759862161</v>
      </c>
      <c r="E252">
        <f t="shared" si="51"/>
        <v>135.8293188262609</v>
      </c>
      <c r="F252">
        <f t="shared" si="52"/>
        <v>0.27189942660550459</v>
      </c>
      <c r="G252">
        <f t="shared" si="47"/>
        <v>234.02302176929726</v>
      </c>
      <c r="H252">
        <f t="shared" si="53"/>
        <v>98.465602369641857</v>
      </c>
      <c r="I252">
        <f t="shared" si="54"/>
        <v>0.98193702943036343</v>
      </c>
      <c r="K252">
        <v>2.34</v>
      </c>
      <c r="L252">
        <f t="shared" si="55"/>
        <v>0.47997020619461911</v>
      </c>
      <c r="M252">
        <f t="shared" si="56"/>
        <v>1084.4930144980522</v>
      </c>
      <c r="N252">
        <f t="shared" si="57"/>
        <v>273.23789582634788</v>
      </c>
      <c r="O252">
        <f t="shared" si="58"/>
        <v>2.1146422018348625</v>
      </c>
      <c r="P252">
        <f t="shared" si="48"/>
        <v>1227.8397075609937</v>
      </c>
      <c r="Q252">
        <f t="shared" si="59"/>
        <v>956.71645393648055</v>
      </c>
      <c r="R252">
        <f t="shared" si="60"/>
        <v>1025.1618117346457</v>
      </c>
    </row>
    <row r="253" spans="2:18" x14ac:dyDescent="0.25">
      <c r="B253">
        <v>2.35</v>
      </c>
      <c r="C253">
        <f t="shared" si="49"/>
        <v>0.47996259858833062</v>
      </c>
      <c r="D253">
        <f t="shared" si="50"/>
        <v>542.22931799355695</v>
      </c>
      <c r="E253">
        <f t="shared" si="51"/>
        <v>135.82922892499474</v>
      </c>
      <c r="F253">
        <f t="shared" si="52"/>
        <v>0.27189942660550459</v>
      </c>
      <c r="G253">
        <f t="shared" si="47"/>
        <v>233.06740082955537</v>
      </c>
      <c r="H253">
        <f t="shared" si="53"/>
        <v>97.510071331166117</v>
      </c>
      <c r="I253">
        <f t="shared" si="54"/>
        <v>0.97238171904560622</v>
      </c>
      <c r="K253">
        <v>2.35</v>
      </c>
      <c r="L253">
        <f t="shared" si="55"/>
        <v>0.47997007887066451</v>
      </c>
      <c r="M253">
        <f t="shared" si="56"/>
        <v>1084.4924391210006</v>
      </c>
      <c r="N253">
        <f t="shared" si="57"/>
        <v>273.237751982085</v>
      </c>
      <c r="O253">
        <f t="shared" si="58"/>
        <v>2.1146422018348625</v>
      </c>
      <c r="P253">
        <f t="shared" si="48"/>
        <v>1218.5502545944669</v>
      </c>
      <c r="Q253">
        <f t="shared" si="59"/>
        <v>947.42714481421672</v>
      </c>
      <c r="R253">
        <f t="shared" si="60"/>
        <v>1015.8725026123818</v>
      </c>
    </row>
    <row r="254" spans="2:18" x14ac:dyDescent="0.25">
      <c r="B254">
        <v>2.36</v>
      </c>
      <c r="C254">
        <f t="shared" si="49"/>
        <v>0.4799624394333874</v>
      </c>
      <c r="D254">
        <f t="shared" si="50"/>
        <v>542.22895838861155</v>
      </c>
      <c r="E254">
        <f t="shared" si="51"/>
        <v>135.82913902375839</v>
      </c>
      <c r="F254">
        <f t="shared" si="52"/>
        <v>0.27189942660550459</v>
      </c>
      <c r="G254">
        <f t="shared" si="47"/>
        <v>232.10205615368443</v>
      </c>
      <c r="H254">
        <f t="shared" si="53"/>
        <v>96.544816556531529</v>
      </c>
      <c r="I254">
        <f t="shared" si="54"/>
        <v>0.96272917129926028</v>
      </c>
      <c r="K254">
        <v>2.36</v>
      </c>
      <c r="L254">
        <f t="shared" si="55"/>
        <v>0.47996995154670991</v>
      </c>
      <c r="M254">
        <f t="shared" si="56"/>
        <v>1084.4918637441017</v>
      </c>
      <c r="N254">
        <f t="shared" si="57"/>
        <v>273.23760813786026</v>
      </c>
      <c r="O254">
        <f t="shared" si="58"/>
        <v>2.1146422018348625</v>
      </c>
      <c r="P254">
        <f t="shared" si="48"/>
        <v>1209.1662711654753</v>
      </c>
      <c r="Q254">
        <f t="shared" si="59"/>
        <v>938.04330522944986</v>
      </c>
      <c r="R254">
        <f t="shared" si="60"/>
        <v>1006.4886630276151</v>
      </c>
    </row>
    <row r="255" spans="2:18" x14ac:dyDescent="0.25">
      <c r="B255">
        <v>2.37</v>
      </c>
      <c r="C255">
        <f t="shared" si="49"/>
        <v>0.47996228027844412</v>
      </c>
      <c r="D255">
        <f t="shared" si="50"/>
        <v>542.22859878378529</v>
      </c>
      <c r="E255">
        <f t="shared" si="51"/>
        <v>135.82904912255182</v>
      </c>
      <c r="F255">
        <f t="shared" si="52"/>
        <v>0.27189942660550459</v>
      </c>
      <c r="G255">
        <f t="shared" si="47"/>
        <v>231.12708426635737</v>
      </c>
      <c r="H255">
        <f t="shared" si="53"/>
        <v>95.569934570411064</v>
      </c>
      <c r="I255">
        <f t="shared" si="54"/>
        <v>0.95298035143805571</v>
      </c>
      <c r="K255">
        <v>2.37</v>
      </c>
      <c r="L255">
        <f t="shared" si="55"/>
        <v>0.4799698242227553</v>
      </c>
      <c r="M255">
        <f t="shared" si="56"/>
        <v>1084.4912883673553</v>
      </c>
      <c r="N255">
        <f t="shared" si="57"/>
        <v>273.23746429367367</v>
      </c>
      <c r="O255">
        <f t="shared" si="58"/>
        <v>2.1146422018348625</v>
      </c>
      <c r="P255">
        <f t="shared" si="48"/>
        <v>1199.6886956501567</v>
      </c>
      <c r="Q255">
        <f t="shared" si="59"/>
        <v>928.56587355831789</v>
      </c>
      <c r="R255">
        <f t="shared" si="60"/>
        <v>997.01123135648299</v>
      </c>
    </row>
    <row r="256" spans="2:18" x14ac:dyDescent="0.25">
      <c r="B256">
        <v>2.38</v>
      </c>
      <c r="C256">
        <f t="shared" si="49"/>
        <v>0.47996212112350084</v>
      </c>
      <c r="D256">
        <f t="shared" si="50"/>
        <v>542.2282391790784</v>
      </c>
      <c r="E256">
        <f t="shared" si="51"/>
        <v>135.8289592213751</v>
      </c>
      <c r="F256">
        <f t="shared" si="52"/>
        <v>0.27189942660550459</v>
      </c>
      <c r="G256">
        <f t="shared" si="47"/>
        <v>230.14258265496062</v>
      </c>
      <c r="H256">
        <f t="shared" si="53"/>
        <v>94.585522860191006</v>
      </c>
      <c r="I256">
        <f t="shared" si="54"/>
        <v>0.94313623433585514</v>
      </c>
      <c r="K256">
        <v>2.38</v>
      </c>
      <c r="L256">
        <f t="shared" si="55"/>
        <v>0.47996969689880065</v>
      </c>
      <c r="M256">
        <f t="shared" si="56"/>
        <v>1084.4907129907615</v>
      </c>
      <c r="N256">
        <f t="shared" si="57"/>
        <v>273.23732044952521</v>
      </c>
      <c r="O256">
        <f t="shared" si="58"/>
        <v>2.1146422018348625</v>
      </c>
      <c r="P256">
        <f t="shared" si="48"/>
        <v>1190.1184757837809</v>
      </c>
      <c r="Q256">
        <f t="shared" si="59"/>
        <v>918.99579753609055</v>
      </c>
      <c r="R256">
        <f t="shared" si="60"/>
        <v>987.44115533425565</v>
      </c>
    </row>
    <row r="257" spans="2:18" x14ac:dyDescent="0.25">
      <c r="B257">
        <v>2.39</v>
      </c>
      <c r="C257">
        <f t="shared" si="49"/>
        <v>0.47996196196855756</v>
      </c>
      <c r="D257">
        <f t="shared" si="50"/>
        <v>542.22787957449066</v>
      </c>
      <c r="E257">
        <f t="shared" si="51"/>
        <v>135.82886932022816</v>
      </c>
      <c r="F257">
        <f t="shared" si="52"/>
        <v>0.27189942660550459</v>
      </c>
      <c r="G257">
        <f t="shared" si="47"/>
        <v>229.14864975984466</v>
      </c>
      <c r="H257">
        <f t="shared" si="53"/>
        <v>93.59167986622198</v>
      </c>
      <c r="I257">
        <f t="shared" si="54"/>
        <v>0.93319780439616495</v>
      </c>
      <c r="K257">
        <v>2.39</v>
      </c>
      <c r="L257">
        <f t="shared" si="55"/>
        <v>0.47996956957484604</v>
      </c>
      <c r="M257">
        <f t="shared" si="56"/>
        <v>1084.4901376143205</v>
      </c>
      <c r="N257">
        <f t="shared" si="57"/>
        <v>273.23717660541496</v>
      </c>
      <c r="O257">
        <f t="shared" si="58"/>
        <v>2.1146422018348625</v>
      </c>
      <c r="P257">
        <f t="shared" si="48"/>
        <v>1180.4565685659747</v>
      </c>
      <c r="Q257">
        <f t="shared" si="59"/>
        <v>909.33403416239457</v>
      </c>
      <c r="R257">
        <f t="shared" si="60"/>
        <v>977.77939196055968</v>
      </c>
    </row>
    <row r="258" spans="2:18" x14ac:dyDescent="0.25">
      <c r="B258">
        <v>2.4</v>
      </c>
      <c r="C258">
        <f t="shared" si="49"/>
        <v>0.47996180281361428</v>
      </c>
      <c r="D258">
        <f t="shared" si="50"/>
        <v>542.22751997002229</v>
      </c>
      <c r="E258">
        <f t="shared" si="51"/>
        <v>135.82877941911107</v>
      </c>
      <c r="F258">
        <f t="shared" si="52"/>
        <v>0.27189942660550459</v>
      </c>
      <c r="G258">
        <f t="shared" si="47"/>
        <v>228.14538496448083</v>
      </c>
      <c r="H258">
        <f t="shared" si="53"/>
        <v>92.588504971975254</v>
      </c>
      <c r="I258">
        <f t="shared" si="54"/>
        <v>0.92316605545369779</v>
      </c>
      <c r="K258">
        <v>2.4</v>
      </c>
      <c r="L258">
        <f t="shared" si="55"/>
        <v>0.47996944225089144</v>
      </c>
      <c r="M258">
        <f t="shared" si="56"/>
        <v>1084.4895622380322</v>
      </c>
      <c r="N258">
        <f t="shared" si="57"/>
        <v>273.2370327613429</v>
      </c>
      <c r="O258">
        <f t="shared" si="58"/>
        <v>2.1146422018348625</v>
      </c>
      <c r="P258">
        <f t="shared" si="48"/>
        <v>1170.7039401650245</v>
      </c>
      <c r="Q258">
        <f t="shared" si="59"/>
        <v>899.58154960551656</v>
      </c>
      <c r="R258">
        <f t="shared" si="60"/>
        <v>968.02690740368166</v>
      </c>
    </row>
    <row r="259" spans="2:18" x14ac:dyDescent="0.25">
      <c r="B259">
        <v>2.41</v>
      </c>
      <c r="C259">
        <f>$E$11-$B$9*B259/(2*$I$6)</f>
        <v>0.479961643658671</v>
      </c>
      <c r="D259">
        <f>$I$6*$B$8*(C259*C259)*$E$10/$I$7</f>
        <v>542.22716036567306</v>
      </c>
      <c r="E259">
        <f>$B$8*$E$10*$B$9*$B$7*$B$7/(4*$I$7) + (1/2)*D259*$E$13</f>
        <v>135.82868951802377</v>
      </c>
      <c r="F259">
        <f>$B$8*$E$10*$B$9*$B$7*$B$7/(4*$I$7)</f>
        <v>0.27189942660550459</v>
      </c>
      <c r="G259">
        <f t="shared" si="47"/>
        <v>227.13288858552249</v>
      </c>
      <c r="H259">
        <f>($B$8*$E$10*$B$9/(4*$I$7))*$B$7*$B$7+ $I$6*$B$8*$E$10*$B$7*$B$7*$E$12*SIN(B259)/(2*$I$7)</f>
        <v>91.57609849410423</v>
      </c>
      <c r="I259">
        <f xml:space="preserve"> $I$6*$B$8*$E$10*$B$7*$B$7*$E$9*SIN(B259)/(2*$I$7)</f>
        <v>0.91304199067498737</v>
      </c>
      <c r="K259">
        <v>2.41</v>
      </c>
      <c r="L259">
        <f t="shared" si="55"/>
        <v>0.47996931492693679</v>
      </c>
      <c r="M259">
        <f t="shared" si="56"/>
        <v>1084.4889868618964</v>
      </c>
      <c r="N259">
        <f t="shared" si="57"/>
        <v>273.23688891730893</v>
      </c>
      <c r="O259">
        <f t="shared" si="58"/>
        <v>2.1146422018348625</v>
      </c>
      <c r="P259">
        <f t="shared" si="48"/>
        <v>1160.8615658212586</v>
      </c>
      <c r="Q259">
        <f t="shared" si="59"/>
        <v>889.73931910578449</v>
      </c>
      <c r="R259">
        <f t="shared" si="60"/>
        <v>958.18467690394959</v>
      </c>
    </row>
    <row r="260" spans="2:18" x14ac:dyDescent="0.25">
      <c r="B260">
        <v>2.42</v>
      </c>
      <c r="C260">
        <f>$E$11-$B$9*B260/(2*$I$6)</f>
        <v>0.47996148450372772</v>
      </c>
      <c r="D260">
        <f>$I$6*$B$8*(C260*C260)*$E$10/$I$7</f>
        <v>542.22680076144309</v>
      </c>
      <c r="E260">
        <f>$B$8*$E$10*$B$9*$B$7*$B$7/(4*$I$7) + (1/2)*D260*$E$13</f>
        <v>135.82859961696627</v>
      </c>
      <c r="F260">
        <f>$B$8*$E$10*$B$9*$B$7*$B$7/(4*$I$7)</f>
        <v>0.27189942660550459</v>
      </c>
      <c r="G260">
        <f t="shared" si="47"/>
        <v>226.11126186277383</v>
      </c>
      <c r="H260">
        <f>($B$8*$E$10*$B$9/(4*$I$7))*$B$7*$B$7+ $I$6*$B$8*$E$10*$B$7*$B$7*$E$12*SIN(B260)/(2*$I$7)</f>
        <v>90.554561672413058</v>
      </c>
      <c r="I260">
        <f xml:space="preserve"> $I$6*$B$8*$E$10*$B$7*$B$7*$E$9*SIN(B260)/(2*$I$7)</f>
        <v>0.90282662245807555</v>
      </c>
      <c r="K260">
        <v>2.42</v>
      </c>
      <c r="L260">
        <f t="shared" si="55"/>
        <v>0.47996918760298218</v>
      </c>
      <c r="M260">
        <f t="shared" si="56"/>
        <v>1084.4884114859133</v>
      </c>
      <c r="N260">
        <f t="shared" si="57"/>
        <v>273.23674507331316</v>
      </c>
      <c r="O260">
        <f t="shared" si="58"/>
        <v>2.1146422018348625</v>
      </c>
      <c r="P260">
        <f t="shared" si="48"/>
        <v>1150.9304297495253</v>
      </c>
      <c r="Q260">
        <f t="shared" si="59"/>
        <v>879.80832687804696</v>
      </c>
      <c r="R260">
        <f t="shared" si="60"/>
        <v>948.25368467621206</v>
      </c>
    </row>
    <row r="261" spans="2:18" x14ac:dyDescent="0.25">
      <c r="B261">
        <v>2.4300000000000002</v>
      </c>
      <c r="C261">
        <f t="shared" ref="C261:C324" si="61">$E$11-$B$9*B261/(2*$I$6)</f>
        <v>0.47996132534878444</v>
      </c>
      <c r="D261">
        <f t="shared" ref="D261:D324" si="62">$I$6*$B$8*(C261*C261)*$E$10/$I$7</f>
        <v>542.22644115733226</v>
      </c>
      <c r="E261">
        <f t="shared" ref="E261:E324" si="63">$B$8*$E$10*$B$9*$B$7*$B$7/(4*$I$7) + (1/2)*D261*$E$13</f>
        <v>135.82850971593857</v>
      </c>
      <c r="F261">
        <f t="shared" ref="F261:F324" si="64">$B$8*$E$10*$B$9*$B$7*$B$7/(4*$I$7)</f>
        <v>0.27189942660550459</v>
      </c>
      <c r="G261">
        <f t="shared" si="47"/>
        <v>225.08060694906561</v>
      </c>
      <c r="H261">
        <f t="shared" ref="H261:H324" si="65">($B$8*$E$10*$B$9/(4*$I$7))*$B$7*$B$7+ $I$6*$B$8*$E$10*$B$7*$B$7*$E$12*SIN(B261)/(2*$I$7)</f>
        <v>89.52399665973256</v>
      </c>
      <c r="I261">
        <f t="shared" ref="I261:I324" si="66" xml:space="preserve"> $I$6*$B$8*$E$10*$B$7*$B$7*$E$9*SIN(B261)/(2*$I$7)</f>
        <v>0.89252097233127059</v>
      </c>
      <c r="K261">
        <v>2.4300000000000002</v>
      </c>
      <c r="L261">
        <f t="shared" si="55"/>
        <v>0.47996906027902758</v>
      </c>
      <c r="M261">
        <f t="shared" si="56"/>
        <v>1084.4878361100825</v>
      </c>
      <c r="N261">
        <f t="shared" si="57"/>
        <v>273.23660122935547</v>
      </c>
      <c r="O261">
        <f t="shared" si="58"/>
        <v>2.1146422018348625</v>
      </c>
      <c r="P261">
        <f t="shared" si="48"/>
        <v>1140.9115250407713</v>
      </c>
      <c r="Q261">
        <f t="shared" si="59"/>
        <v>869.78956601325069</v>
      </c>
      <c r="R261">
        <f t="shared" si="60"/>
        <v>938.23492381141591</v>
      </c>
    </row>
    <row r="262" spans="2:18" x14ac:dyDescent="0.25">
      <c r="B262">
        <v>2.44</v>
      </c>
      <c r="C262">
        <f t="shared" si="61"/>
        <v>0.47996116619384116</v>
      </c>
      <c r="D262">
        <f t="shared" si="62"/>
        <v>542.2260815533408</v>
      </c>
      <c r="E262">
        <f t="shared" si="63"/>
        <v>135.8284198149407</v>
      </c>
      <c r="F262">
        <f t="shared" si="64"/>
        <v>0.27189942660550459</v>
      </c>
      <c r="G262">
        <f t="shared" si="47"/>
        <v>224.04102690004049</v>
      </c>
      <c r="H262">
        <f t="shared" si="65"/>
        <v>88.484506511705277</v>
      </c>
      <c r="I262">
        <f t="shared" si="66"/>
        <v>0.88212607085099781</v>
      </c>
      <c r="K262">
        <v>2.44</v>
      </c>
      <c r="L262">
        <f t="shared" si="55"/>
        <v>0.47996893295507292</v>
      </c>
      <c r="M262">
        <f t="shared" si="56"/>
        <v>1084.4872607344046</v>
      </c>
      <c r="N262">
        <f t="shared" si="57"/>
        <v>273.23645738543598</v>
      </c>
      <c r="O262">
        <f t="shared" si="58"/>
        <v>2.1146422018348625</v>
      </c>
      <c r="P262">
        <f t="shared" si="48"/>
        <v>1130.8058535627347</v>
      </c>
      <c r="Q262">
        <f t="shared" si="59"/>
        <v>859.68403837913343</v>
      </c>
      <c r="R262">
        <f t="shared" si="60"/>
        <v>928.12939617729853</v>
      </c>
    </row>
    <row r="263" spans="2:18" x14ac:dyDescent="0.25">
      <c r="B263">
        <v>2.4500000000000002</v>
      </c>
      <c r="C263">
        <f t="shared" si="61"/>
        <v>0.47996100703889794</v>
      </c>
      <c r="D263">
        <f t="shared" si="62"/>
        <v>542.22572194946872</v>
      </c>
      <c r="E263">
        <f t="shared" si="63"/>
        <v>135.82832991397268</v>
      </c>
      <c r="F263">
        <f t="shared" si="64"/>
        <v>0.27189942660550459</v>
      </c>
      <c r="G263">
        <f t="shared" si="47"/>
        <v>222.99262566384692</v>
      </c>
      <c r="H263">
        <f t="shared" si="65"/>
        <v>87.436195176479728</v>
      </c>
      <c r="I263">
        <f t="shared" si="66"/>
        <v>0.87164295749874243</v>
      </c>
      <c r="K263">
        <v>2.4500000000000002</v>
      </c>
      <c r="L263">
        <f t="shared" si="55"/>
        <v>0.47996880563111832</v>
      </c>
      <c r="M263">
        <f t="shared" si="56"/>
        <v>1084.4866853588794</v>
      </c>
      <c r="N263">
        <f t="shared" si="57"/>
        <v>273.23631354155469</v>
      </c>
      <c r="O263">
        <f t="shared" si="58"/>
        <v>2.1146422018348625</v>
      </c>
      <c r="P263">
        <f t="shared" si="48"/>
        <v>1120.6144258597569</v>
      </c>
      <c r="Q263">
        <f t="shared" si="59"/>
        <v>849.49275452003701</v>
      </c>
      <c r="R263">
        <f t="shared" si="60"/>
        <v>917.93811231820223</v>
      </c>
    </row>
    <row r="264" spans="2:18" x14ac:dyDescent="0.25">
      <c r="B264">
        <v>2.46</v>
      </c>
      <c r="C264">
        <f t="shared" si="61"/>
        <v>0.47996084788395466</v>
      </c>
      <c r="D264">
        <f t="shared" si="62"/>
        <v>542.22536234571567</v>
      </c>
      <c r="E264">
        <f t="shared" si="63"/>
        <v>135.82824001303442</v>
      </c>
      <c r="F264">
        <f t="shared" si="64"/>
        <v>0.27189942660550459</v>
      </c>
      <c r="G264">
        <f t="shared" si="47"/>
        <v>221.93550807074482</v>
      </c>
      <c r="H264">
        <f t="shared" si="65"/>
        <v>86.3791674843159</v>
      </c>
      <c r="I264">
        <f t="shared" si="66"/>
        <v>0.86107268057710395</v>
      </c>
      <c r="K264">
        <v>2.46</v>
      </c>
      <c r="L264">
        <f t="shared" si="55"/>
        <v>0.47996867830716372</v>
      </c>
      <c r="M264">
        <f t="shared" si="56"/>
        <v>1084.4861099835068</v>
      </c>
      <c r="N264">
        <f t="shared" si="57"/>
        <v>273.23616969771155</v>
      </c>
      <c r="O264">
        <f t="shared" si="58"/>
        <v>2.1146422018348625</v>
      </c>
      <c r="P264">
        <f t="shared" si="48"/>
        <v>1110.3382610517317</v>
      </c>
      <c r="Q264">
        <f t="shared" si="59"/>
        <v>839.21673355585506</v>
      </c>
      <c r="R264">
        <f t="shared" si="60"/>
        <v>907.66209135402028</v>
      </c>
    </row>
    <row r="265" spans="2:18" x14ac:dyDescent="0.25">
      <c r="B265">
        <v>2.4700000000000002</v>
      </c>
      <c r="C265">
        <f t="shared" si="61"/>
        <v>0.47996068872901138</v>
      </c>
      <c r="D265">
        <f t="shared" si="62"/>
        <v>542.22500274208187</v>
      </c>
      <c r="E265">
        <f t="shared" si="63"/>
        <v>135.82815011212597</v>
      </c>
      <c r="F265">
        <f t="shared" si="64"/>
        <v>0.27189942660550459</v>
      </c>
      <c r="G265">
        <f t="shared" si="47"/>
        <v>220.86977982262255</v>
      </c>
      <c r="H265">
        <f t="shared" si="65"/>
        <v>85.313529137102066</v>
      </c>
      <c r="I265">
        <f t="shared" si="66"/>
        <v>0.8504162971049658</v>
      </c>
      <c r="K265">
        <v>2.4700000000000002</v>
      </c>
      <c r="L265">
        <f t="shared" si="55"/>
        <v>0.47996855098320906</v>
      </c>
      <c r="M265">
        <f t="shared" si="56"/>
        <v>1084.4855346082868</v>
      </c>
      <c r="N265">
        <f t="shared" si="57"/>
        <v>273.23602585390654</v>
      </c>
      <c r="O265">
        <f t="shared" si="58"/>
        <v>2.1146422018348625</v>
      </c>
      <c r="P265">
        <f t="shared" si="48"/>
        <v>1099.9783867321919</v>
      </c>
      <c r="Q265">
        <f t="shared" si="59"/>
        <v>828.85700308012019</v>
      </c>
      <c r="R265">
        <f t="shared" si="60"/>
        <v>897.3023608782853</v>
      </c>
    </row>
    <row r="266" spans="2:18" x14ac:dyDescent="0.25">
      <c r="B266">
        <v>2.48</v>
      </c>
      <c r="C266">
        <f t="shared" si="61"/>
        <v>0.4799605295740681</v>
      </c>
      <c r="D266">
        <f t="shared" si="62"/>
        <v>542.22464313856744</v>
      </c>
      <c r="E266">
        <f t="shared" si="63"/>
        <v>135.82806021124736</v>
      </c>
      <c r="F266">
        <f t="shared" si="64"/>
        <v>0.27189942660550459</v>
      </c>
      <c r="G266">
        <f t="shared" si="47"/>
        <v>219.79554748242688</v>
      </c>
      <c r="H266">
        <f t="shared" si="65"/>
        <v>84.239386697785022</v>
      </c>
      <c r="I266">
        <f t="shared" si="66"/>
        <v>0.83967487271179531</v>
      </c>
      <c r="K266">
        <v>2.48</v>
      </c>
      <c r="L266">
        <f t="shared" si="55"/>
        <v>0.47996842365925446</v>
      </c>
      <c r="M266">
        <f t="shared" si="56"/>
        <v>1084.4849592332196</v>
      </c>
      <c r="N266">
        <f t="shared" si="57"/>
        <v>273.23588201013973</v>
      </c>
      <c r="O266">
        <f t="shared" si="58"/>
        <v>2.1146422018348625</v>
      </c>
      <c r="P266">
        <f t="shared" si="48"/>
        <v>1089.5358388655525</v>
      </c>
      <c r="Q266">
        <f t="shared" si="59"/>
        <v>818.41459905724764</v>
      </c>
      <c r="R266">
        <f t="shared" si="60"/>
        <v>886.85995685541275</v>
      </c>
    </row>
    <row r="267" spans="2:18" x14ac:dyDescent="0.25">
      <c r="B267">
        <v>2.4900000000000002</v>
      </c>
      <c r="C267">
        <f t="shared" si="61"/>
        <v>0.47996037041912482</v>
      </c>
      <c r="D267">
        <f t="shared" si="62"/>
        <v>542.22428353517216</v>
      </c>
      <c r="E267">
        <f t="shared" si="63"/>
        <v>135.82797031039854</v>
      </c>
      <c r="F267">
        <f t="shared" si="64"/>
        <v>0.27189942660550459</v>
      </c>
      <c r="G267">
        <f t="shared" si="47"/>
        <v>218.71291846350653</v>
      </c>
      <c r="H267">
        <f t="shared" si="65"/>
        <v>83.156847579713485</v>
      </c>
      <c r="I267">
        <f t="shared" si="66"/>
        <v>0.82884948153107985</v>
      </c>
      <c r="K267">
        <v>2.4900000000000002</v>
      </c>
      <c r="L267">
        <f t="shared" si="55"/>
        <v>0.47996829633529986</v>
      </c>
      <c r="M267">
        <f t="shared" si="56"/>
        <v>1084.4843838583047</v>
      </c>
      <c r="N267">
        <f t="shared" si="57"/>
        <v>273.23573816641101</v>
      </c>
      <c r="O267">
        <f t="shared" si="58"/>
        <v>2.1146422018348625</v>
      </c>
      <c r="P267">
        <f t="shared" si="48"/>
        <v>1079.0116616835128</v>
      </c>
      <c r="Q267">
        <f t="shared" si="59"/>
        <v>807.89056571893661</v>
      </c>
      <c r="R267">
        <f t="shared" si="60"/>
        <v>876.33592351710172</v>
      </c>
    </row>
    <row r="268" spans="2:18" x14ac:dyDescent="0.25">
      <c r="B268">
        <v>2.5</v>
      </c>
      <c r="C268">
        <f t="shared" si="61"/>
        <v>0.47996021126418154</v>
      </c>
      <c r="D268">
        <f t="shared" si="62"/>
        <v>542.22392393189614</v>
      </c>
      <c r="E268">
        <f t="shared" si="63"/>
        <v>135.82788040957954</v>
      </c>
      <c r="F268">
        <f t="shared" si="64"/>
        <v>0.27189942660550459</v>
      </c>
      <c r="G268">
        <f t="shared" si="47"/>
        <v>217.62200101887129</v>
      </c>
      <c r="H268">
        <f t="shared" si="65"/>
        <v>82.066020035897253</v>
      </c>
      <c r="I268">
        <f t="shared" si="66"/>
        <v>0.81794120609291754</v>
      </c>
      <c r="K268">
        <v>2.5</v>
      </c>
      <c r="L268">
        <f t="shared" si="55"/>
        <v>0.47996816901134526</v>
      </c>
      <c r="M268">
        <f t="shared" si="56"/>
        <v>1084.4838084835426</v>
      </c>
      <c r="N268">
        <f t="shared" si="57"/>
        <v>273.23559432272049</v>
      </c>
      <c r="O268">
        <f t="shared" si="58"/>
        <v>2.1146422018348625</v>
      </c>
      <c r="P268">
        <f t="shared" si="48"/>
        <v>1068.4069075806378</v>
      </c>
      <c r="Q268">
        <f t="shared" si="59"/>
        <v>797.28595545975213</v>
      </c>
      <c r="R268">
        <f t="shared" si="60"/>
        <v>865.73131325791724</v>
      </c>
    </row>
    <row r="269" spans="2:18" x14ac:dyDescent="0.25">
      <c r="B269">
        <v>2.5099999999999998</v>
      </c>
      <c r="C269">
        <f t="shared" si="61"/>
        <v>0.47996005210923826</v>
      </c>
      <c r="D269">
        <f t="shared" si="62"/>
        <v>542.22356432873926</v>
      </c>
      <c r="E269">
        <f t="shared" si="63"/>
        <v>135.82779050879032</v>
      </c>
      <c r="F269">
        <f t="shared" si="64"/>
        <v>0.27189942660550459</v>
      </c>
      <c r="G269">
        <f t="shared" si="47"/>
        <v>216.52290423036641</v>
      </c>
      <c r="H269">
        <f t="shared" si="65"/>
        <v>80.967013148181607</v>
      </c>
      <c r="I269">
        <f t="shared" si="66"/>
        <v>0.80695113721576117</v>
      </c>
      <c r="K269">
        <v>2.5099999999999998</v>
      </c>
      <c r="L269">
        <f t="shared" si="55"/>
        <v>0.4799680416873906</v>
      </c>
      <c r="M269">
        <f t="shared" si="56"/>
        <v>1084.4832331089331</v>
      </c>
      <c r="N269">
        <f t="shared" si="57"/>
        <v>273.23545047906811</v>
      </c>
      <c r="O269">
        <f t="shared" si="58"/>
        <v>2.1146422018348625</v>
      </c>
      <c r="P269">
        <f t="shared" si="48"/>
        <v>1057.7226370091157</v>
      </c>
      <c r="Q269">
        <f t="shared" si="59"/>
        <v>786.60182873188239</v>
      </c>
      <c r="R269">
        <f t="shared" si="60"/>
        <v>855.04718653004761</v>
      </c>
    </row>
    <row r="270" spans="2:18" x14ac:dyDescent="0.25">
      <c r="B270">
        <v>2.52</v>
      </c>
      <c r="C270">
        <f t="shared" si="61"/>
        <v>0.47995989295429498</v>
      </c>
      <c r="D270">
        <f t="shared" si="62"/>
        <v>542.22320472570175</v>
      </c>
      <c r="E270">
        <f t="shared" si="63"/>
        <v>135.82770060803094</v>
      </c>
      <c r="F270">
        <f t="shared" si="64"/>
        <v>0.27189942660550459</v>
      </c>
      <c r="G270">
        <f t="shared" si="47"/>
        <v>215.41573799776492</v>
      </c>
      <c r="H270">
        <f t="shared" si="65"/>
        <v>79.859936816339484</v>
      </c>
      <c r="I270">
        <f t="shared" si="66"/>
        <v>0.79588037389733979</v>
      </c>
      <c r="K270">
        <v>2.52</v>
      </c>
      <c r="L270">
        <f t="shared" si="55"/>
        <v>0.479967914363436</v>
      </c>
      <c r="M270">
        <f t="shared" si="56"/>
        <v>1084.4826577344763</v>
      </c>
      <c r="N270">
        <f t="shared" si="57"/>
        <v>273.23530663545392</v>
      </c>
      <c r="O270">
        <f t="shared" si="58"/>
        <v>2.1146422018348625</v>
      </c>
      <c r="P270">
        <f t="shared" si="48"/>
        <v>1046.9599183727155</v>
      </c>
      <c r="Q270">
        <f t="shared" si="59"/>
        <v>775.83925393909635</v>
      </c>
      <c r="R270">
        <f t="shared" si="60"/>
        <v>844.28461173726146</v>
      </c>
    </row>
    <row r="271" spans="2:18" x14ac:dyDescent="0.25">
      <c r="B271">
        <v>2.5299999999999998</v>
      </c>
      <c r="C271">
        <f t="shared" si="61"/>
        <v>0.4799597337993517</v>
      </c>
      <c r="D271">
        <f t="shared" si="62"/>
        <v>542.2228451227835</v>
      </c>
      <c r="E271">
        <f t="shared" si="63"/>
        <v>135.82761070730137</v>
      </c>
      <c r="F271">
        <f t="shared" si="64"/>
        <v>0.27189942660550459</v>
      </c>
      <c r="G271">
        <f t="shared" si="47"/>
        <v>214.30061302777744</v>
      </c>
      <c r="H271">
        <f t="shared" si="65"/>
        <v>78.74490174708157</v>
      </c>
      <c r="I271">
        <f t="shared" si="66"/>
        <v>0.78473002320476071</v>
      </c>
      <c r="K271">
        <v>2.5299999999999998</v>
      </c>
      <c r="L271">
        <f t="shared" si="55"/>
        <v>0.4799677870394814</v>
      </c>
      <c r="M271">
        <f t="shared" si="56"/>
        <v>1084.4820823601722</v>
      </c>
      <c r="N271">
        <f t="shared" si="57"/>
        <v>273.23516279187788</v>
      </c>
      <c r="O271">
        <f t="shared" si="58"/>
        <v>2.1146422018348625</v>
      </c>
      <c r="P271">
        <f t="shared" si="48"/>
        <v>1036.1198279199484</v>
      </c>
      <c r="Q271">
        <f t="shared" si="59"/>
        <v>764.99930732990538</v>
      </c>
      <c r="R271">
        <f t="shared" si="60"/>
        <v>833.44466512807048</v>
      </c>
    </row>
    <row r="272" spans="2:18" x14ac:dyDescent="0.25">
      <c r="B272">
        <v>2.54</v>
      </c>
      <c r="C272">
        <f t="shared" si="61"/>
        <v>0.47995957464440847</v>
      </c>
      <c r="D272">
        <f t="shared" si="62"/>
        <v>542.22248551998462</v>
      </c>
      <c r="E272">
        <f t="shared" si="63"/>
        <v>135.82752080660165</v>
      </c>
      <c r="F272">
        <f t="shared" si="64"/>
        <v>0.27189942660550459</v>
      </c>
      <c r="G272">
        <f t="shared" si="47"/>
        <v>213.17764082298169</v>
      </c>
      <c r="H272">
        <f t="shared" si="65"/>
        <v>77.622019442985518</v>
      </c>
      <c r="I272">
        <f t="shared" si="66"/>
        <v>0.7735012001638002</v>
      </c>
      <c r="K272">
        <v>2.54</v>
      </c>
      <c r="L272">
        <f t="shared" si="55"/>
        <v>0.47996765971552674</v>
      </c>
      <c r="M272">
        <f t="shared" si="56"/>
        <v>1084.4815069860206</v>
      </c>
      <c r="N272">
        <f t="shared" si="57"/>
        <v>273.23501894833998</v>
      </c>
      <c r="O272">
        <f t="shared" si="58"/>
        <v>2.1146422018348625</v>
      </c>
      <c r="P272">
        <f t="shared" si="48"/>
        <v>1025.2034496364413</v>
      </c>
      <c r="Q272">
        <f t="shared" si="59"/>
        <v>754.08307288993626</v>
      </c>
      <c r="R272">
        <f t="shared" si="60"/>
        <v>822.52843068810148</v>
      </c>
    </row>
    <row r="273" spans="2:18" x14ac:dyDescent="0.25">
      <c r="B273">
        <v>2.5499999999999998</v>
      </c>
      <c r="C273">
        <f t="shared" si="61"/>
        <v>0.47995941548946519</v>
      </c>
      <c r="D273">
        <f t="shared" si="62"/>
        <v>542.22212591730477</v>
      </c>
      <c r="E273">
        <f t="shared" si="63"/>
        <v>135.82743090593169</v>
      </c>
      <c r="F273">
        <f t="shared" si="64"/>
        <v>0.27189942660550459</v>
      </c>
      <c r="G273">
        <f t="shared" si="47"/>
        <v>212.04693367067227</v>
      </c>
      <c r="H273">
        <f t="shared" si="65"/>
        <v>76.491402191346069</v>
      </c>
      <c r="I273">
        <f t="shared" si="66"/>
        <v>0.76219502764740577</v>
      </c>
      <c r="K273">
        <v>2.5499999999999998</v>
      </c>
      <c r="L273">
        <f t="shared" si="55"/>
        <v>0.47996753239157214</v>
      </c>
      <c r="M273">
        <f t="shared" si="56"/>
        <v>1084.4809316120215</v>
      </c>
      <c r="N273">
        <f t="shared" si="57"/>
        <v>273.23487510484023</v>
      </c>
      <c r="O273">
        <f t="shared" si="58"/>
        <v>2.1146422018348625</v>
      </c>
      <c r="P273">
        <f t="shared" si="48"/>
        <v>1014.2118751365424</v>
      </c>
      <c r="Q273">
        <f t="shared" si="59"/>
        <v>743.09164223353696</v>
      </c>
      <c r="R273">
        <f t="shared" si="60"/>
        <v>811.53700003170206</v>
      </c>
    </row>
    <row r="274" spans="2:18" x14ac:dyDescent="0.25">
      <c r="B274">
        <v>2.56</v>
      </c>
      <c r="C274">
        <f t="shared" si="61"/>
        <v>0.47995925633452191</v>
      </c>
      <c r="D274">
        <f t="shared" si="62"/>
        <v>542.22176631474429</v>
      </c>
      <c r="E274">
        <f t="shared" si="63"/>
        <v>135.82734100529157</v>
      </c>
      <c r="F274">
        <f t="shared" si="64"/>
        <v>0.27189942660550459</v>
      </c>
      <c r="G274">
        <f t="shared" si="47"/>
        <v>210.90860463163222</v>
      </c>
      <c r="H274">
        <f t="shared" si="65"/>
        <v>75.353163052946158</v>
      </c>
      <c r="I274">
        <f t="shared" si="66"/>
        <v>0.75081263626340655</v>
      </c>
      <c r="K274">
        <v>2.56</v>
      </c>
      <c r="L274">
        <f t="shared" si="55"/>
        <v>0.47996740506761754</v>
      </c>
      <c r="M274">
        <f t="shared" si="56"/>
        <v>1084.4803562381755</v>
      </c>
      <c r="N274">
        <f t="shared" si="57"/>
        <v>273.23473126137873</v>
      </c>
      <c r="O274">
        <f t="shared" si="58"/>
        <v>2.1146422018348625</v>
      </c>
      <c r="P274">
        <f t="shared" si="48"/>
        <v>1003.1462035541567</v>
      </c>
      <c r="Q274">
        <f t="shared" si="59"/>
        <v>732.0261144946129</v>
      </c>
      <c r="R274">
        <f t="shared" si="60"/>
        <v>800.47147229277812</v>
      </c>
    </row>
    <row r="275" spans="2:18" x14ac:dyDescent="0.25">
      <c r="B275">
        <v>2.57</v>
      </c>
      <c r="C275">
        <f t="shared" si="61"/>
        <v>0.47995909717957863</v>
      </c>
      <c r="D275">
        <f t="shared" si="62"/>
        <v>542.22140671230284</v>
      </c>
      <c r="E275">
        <f t="shared" si="63"/>
        <v>135.82725110468121</v>
      </c>
      <c r="F275">
        <f t="shared" si="64"/>
        <v>0.27189942660550459</v>
      </c>
      <c r="G275">
        <f t="shared" ref="G275:G338" si="67">($B$8*$E$10*$B$9/(4*$I$7))*$B$7*$B$7 + D275*$E$13/2 + $I$6*$B$8*$E$10*$B$7*$B$7*$E$12*SIN(B275)/(2*$I$7)</f>
        <v>209.76276752882688</v>
      </c>
      <c r="H275">
        <f t="shared" si="65"/>
        <v>74.207415850751175</v>
      </c>
      <c r="I275">
        <f t="shared" si="66"/>
        <v>0.73935516424145675</v>
      </c>
      <c r="K275">
        <v>2.57</v>
      </c>
      <c r="L275">
        <f t="shared" si="55"/>
        <v>0.47996727774366288</v>
      </c>
      <c r="M275">
        <f t="shared" si="56"/>
        <v>1084.4797808644814</v>
      </c>
      <c r="N275">
        <f t="shared" si="57"/>
        <v>273.2345874179552</v>
      </c>
      <c r="O275">
        <f t="shared" si="58"/>
        <v>2.1146422018348625</v>
      </c>
      <c r="P275">
        <f t="shared" ref="P275:P338" si="68">($E$8*$E$10*$E$9/(4*$I$7))*$E$7*$E$7 + M275*$E$13/2 + $I$6*$E$8*$E$10*$E$7*$E$7*$E$12*SIN(K275)/(2*$I$7)</f>
        <v>992.00754143283802</v>
      </c>
      <c r="Q275">
        <f t="shared" si="59"/>
        <v>720.88759621671761</v>
      </c>
      <c r="R275">
        <f t="shared" si="60"/>
        <v>789.33295401488272</v>
      </c>
    </row>
    <row r="276" spans="2:18" x14ac:dyDescent="0.25">
      <c r="B276">
        <v>2.58</v>
      </c>
      <c r="C276">
        <f t="shared" si="61"/>
        <v>0.47995893802463535</v>
      </c>
      <c r="D276">
        <f t="shared" si="62"/>
        <v>542.22104710998087</v>
      </c>
      <c r="E276">
        <f t="shared" si="63"/>
        <v>135.82716120410072</v>
      </c>
      <c r="F276">
        <f t="shared" si="64"/>
        <v>0.27189942660550459</v>
      </c>
      <c r="G276">
        <f t="shared" si="67"/>
        <v>208.6095369360217</v>
      </c>
      <c r="H276">
        <f t="shared" si="65"/>
        <v>73.054275158526465</v>
      </c>
      <c r="I276">
        <f t="shared" si="66"/>
        <v>0.72782375731920956</v>
      </c>
      <c r="K276">
        <v>2.58</v>
      </c>
      <c r="L276">
        <f t="shared" ref="L276:L339" si="69">$E$11-$E$9*K276/(2*$I$6)</f>
        <v>0.47996715041970828</v>
      </c>
      <c r="M276">
        <f t="shared" ref="M276:M339" si="70">$I$6*$E$8*(L276*L276)*$E$10/$I$7</f>
        <v>1084.4792054909406</v>
      </c>
      <c r="N276">
        <f t="shared" ref="N276:N339" si="71">$E$8*$E$10*$E$9*$E$7*$E$7/(4*$I$7) + (1/2)*M276*$E$13</f>
        <v>273.23444357456998</v>
      </c>
      <c r="O276">
        <f t="shared" ref="O276:O339" si="72">$E$8*$E$10*$E$9*$E$7*$E$7/(4*$I$7)</f>
        <v>2.1146422018348625</v>
      </c>
      <c r="P276">
        <f t="shared" si="68"/>
        <v>980.79700261513085</v>
      </c>
      <c r="Q276">
        <f t="shared" ref="Q276:Q339" si="73">($E$8*$E$10*$E$9/(4*$I$7))*$E$7*$E$7+ $I$6*$E$8*$E$10*$E$7*$E$7*$E$12*SIN(K276)/(2*$I$7)</f>
        <v>709.67720124239577</v>
      </c>
      <c r="R276">
        <f t="shared" ref="R276:R339" si="74">$E$7*$E$7+ $I$6*$E$8*$E$10*$E$7*$E$7*$E$12*SIN(K276)/(2*$I$7)</f>
        <v>778.12255904056087</v>
      </c>
    </row>
    <row r="277" spans="2:18" x14ac:dyDescent="0.25">
      <c r="B277">
        <v>2.59</v>
      </c>
      <c r="C277">
        <f t="shared" si="61"/>
        <v>0.47995877886969207</v>
      </c>
      <c r="D277">
        <f t="shared" si="62"/>
        <v>542.22068750777794</v>
      </c>
      <c r="E277">
        <f t="shared" si="63"/>
        <v>135.82707130354999</v>
      </c>
      <c r="F277">
        <f t="shared" si="64"/>
        <v>0.27189942660550459</v>
      </c>
      <c r="G277">
        <f t="shared" si="67"/>
        <v>207.44902816632487</v>
      </c>
      <c r="H277">
        <f t="shared" si="65"/>
        <v>71.893856289380366</v>
      </c>
      <c r="I277">
        <f t="shared" si="66"/>
        <v>0.7162195686277486</v>
      </c>
      <c r="K277">
        <v>2.59</v>
      </c>
      <c r="L277">
        <f t="shared" si="69"/>
        <v>0.47996702309575368</v>
      </c>
      <c r="M277">
        <f t="shared" si="70"/>
        <v>1084.4786301175523</v>
      </c>
      <c r="N277">
        <f t="shared" si="71"/>
        <v>273.2342997312229</v>
      </c>
      <c r="O277">
        <f t="shared" si="72"/>
        <v>2.1146422018348625</v>
      </c>
      <c r="P277">
        <f t="shared" si="68"/>
        <v>969.5157081311919</v>
      </c>
      <c r="Q277">
        <f t="shared" si="73"/>
        <v>698.39605060180384</v>
      </c>
      <c r="R277">
        <f t="shared" si="74"/>
        <v>766.84140839996894</v>
      </c>
    </row>
    <row r="278" spans="2:18" x14ac:dyDescent="0.25">
      <c r="B278">
        <v>2.6</v>
      </c>
      <c r="C278">
        <f t="shared" si="61"/>
        <v>0.47995861971474879</v>
      </c>
      <c r="D278">
        <f t="shared" si="62"/>
        <v>542.22032790569449</v>
      </c>
      <c r="E278">
        <f t="shared" si="63"/>
        <v>135.82698140302912</v>
      </c>
      <c r="F278">
        <f t="shared" si="64"/>
        <v>0.27189942660550459</v>
      </c>
      <c r="G278">
        <f t="shared" si="67"/>
        <v>206.28135726065634</v>
      </c>
      <c r="H278">
        <f t="shared" si="65"/>
        <v>70.726275284232713</v>
      </c>
      <c r="I278">
        <f t="shared" si="66"/>
        <v>0.70454375857627216</v>
      </c>
      <c r="K278">
        <v>2.6</v>
      </c>
      <c r="L278">
        <f t="shared" si="69"/>
        <v>0.47996689577179902</v>
      </c>
      <c r="M278">
        <f t="shared" si="70"/>
        <v>1084.4780547443163</v>
      </c>
      <c r="N278">
        <f t="shared" si="71"/>
        <v>273.23415588791391</v>
      </c>
      <c r="O278">
        <f t="shared" si="72"/>
        <v>2.1146422018348625</v>
      </c>
      <c r="P278">
        <f t="shared" si="68"/>
        <v>958.16478608668308</v>
      </c>
      <c r="Q278">
        <f t="shared" si="73"/>
        <v>687.04527240060406</v>
      </c>
      <c r="R278">
        <f t="shared" si="74"/>
        <v>755.49063019876917</v>
      </c>
    </row>
    <row r="279" spans="2:18" x14ac:dyDescent="0.25">
      <c r="B279">
        <v>2.61</v>
      </c>
      <c r="C279">
        <f t="shared" si="61"/>
        <v>0.47995846055980551</v>
      </c>
      <c r="D279">
        <f t="shared" si="62"/>
        <v>542.21996830373007</v>
      </c>
      <c r="E279">
        <f t="shared" si="63"/>
        <v>135.82689150253802</v>
      </c>
      <c r="F279">
        <f t="shared" si="64"/>
        <v>0.27189942660550459</v>
      </c>
      <c r="G279">
        <f t="shared" si="67"/>
        <v>205.10664097614364</v>
      </c>
      <c r="H279">
        <f t="shared" si="65"/>
        <v>69.55164890021112</v>
      </c>
      <c r="I279">
        <f t="shared" si="66"/>
        <v>0.69279749473605634</v>
      </c>
      <c r="K279">
        <v>2.61</v>
      </c>
      <c r="L279">
        <f t="shared" si="69"/>
        <v>0.47996676844784442</v>
      </c>
      <c r="M279">
        <f t="shared" si="70"/>
        <v>1084.4774793712334</v>
      </c>
      <c r="N279">
        <f t="shared" si="71"/>
        <v>273.23401204464318</v>
      </c>
      <c r="O279">
        <f t="shared" si="72"/>
        <v>2.1146422018348625</v>
      </c>
      <c r="P279">
        <f t="shared" si="68"/>
        <v>946.74537154996665</v>
      </c>
      <c r="Q279">
        <f t="shared" si="73"/>
        <v>675.62600170715837</v>
      </c>
      <c r="R279">
        <f t="shared" si="74"/>
        <v>744.07135950532347</v>
      </c>
    </row>
    <row r="280" spans="2:18" x14ac:dyDescent="0.25">
      <c r="B280">
        <v>2.62</v>
      </c>
      <c r="C280">
        <f t="shared" si="61"/>
        <v>0.47995830140486223</v>
      </c>
      <c r="D280">
        <f t="shared" si="62"/>
        <v>542.21960870188491</v>
      </c>
      <c r="E280">
        <f t="shared" si="63"/>
        <v>135.82680160207673</v>
      </c>
      <c r="F280">
        <f t="shared" si="64"/>
        <v>0.27189942660550459</v>
      </c>
      <c r="G280">
        <f t="shared" si="67"/>
        <v>203.9249967744463</v>
      </c>
      <c r="H280">
        <f t="shared" si="65"/>
        <v>68.370094598975072</v>
      </c>
      <c r="I280">
        <f t="shared" si="66"/>
        <v>0.68098195172369569</v>
      </c>
      <c r="K280">
        <v>2.62</v>
      </c>
      <c r="L280">
        <f t="shared" si="69"/>
        <v>0.47996664112388981</v>
      </c>
      <c r="M280">
        <f t="shared" si="70"/>
        <v>1084.476903998303</v>
      </c>
      <c r="N280">
        <f t="shared" si="71"/>
        <v>273.23386820141059</v>
      </c>
      <c r="O280">
        <f t="shared" si="72"/>
        <v>2.1146422018348625</v>
      </c>
      <c r="P280">
        <f t="shared" si="68"/>
        <v>935.25860643859517</v>
      </c>
      <c r="Q280">
        <f t="shared" si="73"/>
        <v>664.13938043901942</v>
      </c>
      <c r="R280">
        <f t="shared" si="74"/>
        <v>732.58473823718464</v>
      </c>
    </row>
    <row r="281" spans="2:18" x14ac:dyDescent="0.25">
      <c r="B281">
        <v>2.63</v>
      </c>
      <c r="C281">
        <f t="shared" si="61"/>
        <v>0.47995814224991901</v>
      </c>
      <c r="D281">
        <f t="shared" si="62"/>
        <v>542.21924910015923</v>
      </c>
      <c r="E281">
        <f t="shared" si="63"/>
        <v>135.82671170164531</v>
      </c>
      <c r="F281">
        <f t="shared" si="64"/>
        <v>0.27189942660550459</v>
      </c>
      <c r="G281">
        <f t="shared" si="67"/>
        <v>202.73654281000995</v>
      </c>
      <c r="H281">
        <f t="shared" si="65"/>
        <v>67.181730534970129</v>
      </c>
      <c r="I281">
        <f t="shared" si="66"/>
        <v>0.66909831108364637</v>
      </c>
      <c r="K281">
        <v>2.63</v>
      </c>
      <c r="L281">
        <f t="shared" si="69"/>
        <v>0.47996651379993516</v>
      </c>
      <c r="M281">
        <f t="shared" si="70"/>
        <v>1084.476328625525</v>
      </c>
      <c r="N281">
        <f t="shared" si="71"/>
        <v>273.23372435821608</v>
      </c>
      <c r="O281">
        <f t="shared" si="72"/>
        <v>2.1146422018348625</v>
      </c>
      <c r="P281">
        <f t="shared" si="68"/>
        <v>923.70563940512397</v>
      </c>
      <c r="Q281">
        <f t="shared" si="73"/>
        <v>652.58655724874268</v>
      </c>
      <c r="R281">
        <f t="shared" si="74"/>
        <v>721.0319150469079</v>
      </c>
    </row>
    <row r="282" spans="2:18" x14ac:dyDescent="0.25">
      <c r="B282">
        <v>2.64</v>
      </c>
      <c r="C282">
        <f t="shared" si="61"/>
        <v>0.47995798309497573</v>
      </c>
      <c r="D282">
        <f t="shared" si="62"/>
        <v>542.2188894985527</v>
      </c>
      <c r="E282">
        <f t="shared" si="63"/>
        <v>135.82662180124368</v>
      </c>
      <c r="F282">
        <f t="shared" si="64"/>
        <v>0.27189942660550459</v>
      </c>
      <c r="G282">
        <f t="shared" si="67"/>
        <v>201.54139791825048</v>
      </c>
      <c r="H282">
        <f t="shared" si="65"/>
        <v>65.986675543612321</v>
      </c>
      <c r="I282">
        <f t="shared" si="66"/>
        <v>0.65714776117006823</v>
      </c>
      <c r="K282">
        <v>2.64</v>
      </c>
      <c r="L282">
        <f t="shared" si="69"/>
        <v>0.47996638647598056</v>
      </c>
      <c r="M282">
        <f t="shared" si="70"/>
        <v>1084.4757532528995</v>
      </c>
      <c r="N282">
        <f t="shared" si="71"/>
        <v>273.23358051505971</v>
      </c>
      <c r="O282">
        <f t="shared" si="72"/>
        <v>2.1146422018348625</v>
      </c>
      <c r="P282">
        <f t="shared" si="68"/>
        <v>912.08762572224373</v>
      </c>
      <c r="Q282">
        <f t="shared" si="73"/>
        <v>640.96868740901891</v>
      </c>
      <c r="R282">
        <f t="shared" si="74"/>
        <v>709.41404520718402</v>
      </c>
    </row>
    <row r="283" spans="2:18" x14ac:dyDescent="0.25">
      <c r="B283">
        <v>2.65</v>
      </c>
      <c r="C283">
        <f t="shared" si="61"/>
        <v>0.47995782394003245</v>
      </c>
      <c r="D283">
        <f t="shared" si="62"/>
        <v>542.21852989706531</v>
      </c>
      <c r="E283">
        <f t="shared" si="63"/>
        <v>135.82653190087183</v>
      </c>
      <c r="F283">
        <f t="shared" si="64"/>
        <v>0.27189942660550459</v>
      </c>
      <c r="G283">
        <f t="shared" si="67"/>
        <v>200.33968160367129</v>
      </c>
      <c r="H283">
        <f t="shared" si="65"/>
        <v>64.785049129404982</v>
      </c>
      <c r="I283">
        <f t="shared" si="66"/>
        <v>0.64513149702799488</v>
      </c>
      <c r="K283">
        <v>2.65</v>
      </c>
      <c r="L283">
        <f t="shared" si="69"/>
        <v>0.47996625915202595</v>
      </c>
      <c r="M283">
        <f t="shared" si="70"/>
        <v>1084.4751778804271</v>
      </c>
      <c r="N283">
        <f t="shared" si="71"/>
        <v>273.2334366719416</v>
      </c>
      <c r="O283">
        <f t="shared" si="72"/>
        <v>2.1146422018348625</v>
      </c>
      <c r="P283">
        <f t="shared" si="68"/>
        <v>900.40572716725819</v>
      </c>
      <c r="Q283">
        <f t="shared" si="73"/>
        <v>629.28693269715143</v>
      </c>
      <c r="R283">
        <f t="shared" si="74"/>
        <v>697.73229049531665</v>
      </c>
    </row>
    <row r="284" spans="2:18" x14ac:dyDescent="0.25">
      <c r="B284">
        <v>2.66</v>
      </c>
      <c r="C284">
        <f t="shared" si="61"/>
        <v>0.47995766478508917</v>
      </c>
      <c r="D284">
        <f t="shared" si="62"/>
        <v>542.21817029569718</v>
      </c>
      <c r="E284">
        <f t="shared" si="63"/>
        <v>135.82644200052979</v>
      </c>
      <c r="F284">
        <f t="shared" si="64"/>
        <v>0.27189942660550459</v>
      </c>
      <c r="G284">
        <f t="shared" si="67"/>
        <v>199.13151402791237</v>
      </c>
      <c r="H284">
        <f t="shared" si="65"/>
        <v>63.576971453988094</v>
      </c>
      <c r="I284">
        <f t="shared" si="66"/>
        <v>0.63305072027382592</v>
      </c>
      <c r="K284">
        <v>2.66</v>
      </c>
      <c r="L284">
        <f t="shared" si="69"/>
        <v>0.47996613182807135</v>
      </c>
      <c r="M284">
        <f t="shared" si="70"/>
        <v>1084.4746025081072</v>
      </c>
      <c r="N284">
        <f t="shared" si="71"/>
        <v>273.23329282886164</v>
      </c>
      <c r="O284">
        <f t="shared" si="72"/>
        <v>2.1146422018348625</v>
      </c>
      <c r="P284">
        <f t="shared" si="68"/>
        <v>888.66111190590243</v>
      </c>
      <c r="Q284">
        <f t="shared" si="73"/>
        <v>617.54246127887563</v>
      </c>
      <c r="R284">
        <f t="shared" si="74"/>
        <v>685.98781907704074</v>
      </c>
    </row>
    <row r="285" spans="2:18" x14ac:dyDescent="0.25">
      <c r="B285">
        <v>2.67</v>
      </c>
      <c r="C285">
        <f t="shared" si="61"/>
        <v>0.47995750563014589</v>
      </c>
      <c r="D285">
        <f t="shared" si="62"/>
        <v>542.2178106944483</v>
      </c>
      <c r="E285">
        <f t="shared" si="63"/>
        <v>135.82635210021758</v>
      </c>
      <c r="F285">
        <f t="shared" si="64"/>
        <v>0.27189942660550459</v>
      </c>
      <c r="G285">
        <f t="shared" si="67"/>
        <v>197.91701599773464</v>
      </c>
      <c r="H285">
        <f t="shared" si="65"/>
        <v>62.362563324122569</v>
      </c>
      <c r="I285">
        <f t="shared" si="66"/>
        <v>0.62090663897517062</v>
      </c>
      <c r="K285">
        <v>2.67</v>
      </c>
      <c r="L285">
        <f t="shared" si="69"/>
        <v>0.47996600450411669</v>
      </c>
      <c r="M285">
        <f t="shared" si="70"/>
        <v>1084.4740271359397</v>
      </c>
      <c r="N285">
        <f t="shared" si="71"/>
        <v>273.23314898581975</v>
      </c>
      <c r="O285">
        <f t="shared" si="72"/>
        <v>2.1146422018348625</v>
      </c>
      <c r="P285">
        <f t="shared" si="68"/>
        <v>876.85495437553254</v>
      </c>
      <c r="Q285">
        <f t="shared" si="73"/>
        <v>605.73644759154763</v>
      </c>
      <c r="R285">
        <f t="shared" si="74"/>
        <v>674.18180538971274</v>
      </c>
    </row>
    <row r="286" spans="2:18" x14ac:dyDescent="0.25">
      <c r="B286">
        <v>2.68</v>
      </c>
      <c r="C286">
        <f t="shared" si="61"/>
        <v>0.47995734647520261</v>
      </c>
      <c r="D286">
        <f t="shared" si="62"/>
        <v>542.21745109331869</v>
      </c>
      <c r="E286">
        <f t="shared" si="63"/>
        <v>135.82626219993517</v>
      </c>
      <c r="F286">
        <f t="shared" si="64"/>
        <v>0.27189942660550459</v>
      </c>
      <c r="G286">
        <f t="shared" si="67"/>
        <v>196.69630895293895</v>
      </c>
      <c r="H286">
        <f t="shared" si="65"/>
        <v>61.141946179609285</v>
      </c>
      <c r="I286">
        <f t="shared" si="66"/>
        <v>0.60870046753003781</v>
      </c>
      <c r="K286">
        <v>2.68</v>
      </c>
      <c r="L286">
        <f t="shared" si="69"/>
        <v>0.47996587718016209</v>
      </c>
      <c r="M286">
        <f t="shared" si="70"/>
        <v>1084.4734517639249</v>
      </c>
      <c r="N286">
        <f t="shared" si="71"/>
        <v>273.23300514281607</v>
      </c>
      <c r="O286">
        <f t="shared" si="72"/>
        <v>2.1146422018348625</v>
      </c>
      <c r="P286">
        <f t="shared" si="68"/>
        <v>864.98843516767772</v>
      </c>
      <c r="Q286">
        <f t="shared" si="73"/>
        <v>593.87007222669649</v>
      </c>
      <c r="R286">
        <f t="shared" si="74"/>
        <v>662.3154300248616</v>
      </c>
    </row>
    <row r="287" spans="2:18" x14ac:dyDescent="0.25">
      <c r="B287">
        <v>2.69</v>
      </c>
      <c r="C287">
        <f t="shared" si="61"/>
        <v>0.47995718732025933</v>
      </c>
      <c r="D287">
        <f t="shared" si="62"/>
        <v>542.21709149230833</v>
      </c>
      <c r="E287">
        <f t="shared" si="63"/>
        <v>135.82617229968258</v>
      </c>
      <c r="F287">
        <f t="shared" si="64"/>
        <v>0.27189942660550459</v>
      </c>
      <c r="G287">
        <f t="shared" si="67"/>
        <v>195.46951495422269</v>
      </c>
      <c r="H287">
        <f t="shared" si="65"/>
        <v>59.915242081145621</v>
      </c>
      <c r="I287">
        <f t="shared" si="66"/>
        <v>0.5964334265454011</v>
      </c>
      <c r="K287">
        <v>2.69</v>
      </c>
      <c r="L287">
        <f t="shared" si="69"/>
        <v>0.47996574985620749</v>
      </c>
      <c r="M287">
        <f t="shared" si="70"/>
        <v>1084.472876392063</v>
      </c>
      <c r="N287">
        <f t="shared" si="71"/>
        <v>273.23286129985058</v>
      </c>
      <c r="O287">
        <f t="shared" si="72"/>
        <v>2.1146422018348625</v>
      </c>
      <c r="P287">
        <f t="shared" si="68"/>
        <v>853.06274090998716</v>
      </c>
      <c r="Q287">
        <f t="shared" si="73"/>
        <v>581.94452181197141</v>
      </c>
      <c r="R287">
        <f t="shared" si="74"/>
        <v>650.38987961013663</v>
      </c>
    </row>
    <row r="288" spans="2:18" x14ac:dyDescent="0.25">
      <c r="B288">
        <v>2.7</v>
      </c>
      <c r="C288">
        <f t="shared" si="61"/>
        <v>0.47995702816531605</v>
      </c>
      <c r="D288">
        <f t="shared" si="62"/>
        <v>542.21673189141711</v>
      </c>
      <c r="E288">
        <f t="shared" si="63"/>
        <v>135.82608239945978</v>
      </c>
      <c r="F288">
        <f t="shared" si="64"/>
        <v>0.27189942660550459</v>
      </c>
      <c r="G288">
        <f t="shared" si="67"/>
        <v>194.23675667097336</v>
      </c>
      <c r="H288">
        <f t="shared" si="65"/>
        <v>58.682573698119079</v>
      </c>
      <c r="I288">
        <f t="shared" si="66"/>
        <v>0.58410674271513574</v>
      </c>
      <c r="K288">
        <v>2.7</v>
      </c>
      <c r="L288">
        <f t="shared" si="69"/>
        <v>0.47996562253225283</v>
      </c>
      <c r="M288">
        <f t="shared" si="70"/>
        <v>1084.4723010203536</v>
      </c>
      <c r="N288">
        <f t="shared" si="71"/>
        <v>273.23271745692324</v>
      </c>
      <c r="O288">
        <f t="shared" si="72"/>
        <v>2.1146422018348625</v>
      </c>
      <c r="P288">
        <f t="shared" si="68"/>
        <v>841.07906414756303</v>
      </c>
      <c r="Q288">
        <f t="shared" si="73"/>
        <v>569.96098889247469</v>
      </c>
      <c r="R288">
        <f t="shared" si="74"/>
        <v>638.40634669063979</v>
      </c>
    </row>
    <row r="289" spans="2:18" x14ac:dyDescent="0.25">
      <c r="B289">
        <v>2.71</v>
      </c>
      <c r="C289">
        <f t="shared" si="61"/>
        <v>0.47995686901037282</v>
      </c>
      <c r="D289">
        <f t="shared" si="62"/>
        <v>542.2163722906455</v>
      </c>
      <c r="E289">
        <f t="shared" si="63"/>
        <v>135.82599249926687</v>
      </c>
      <c r="F289">
        <f t="shared" si="64"/>
        <v>0.27189942660550459</v>
      </c>
      <c r="G289">
        <f t="shared" si="67"/>
        <v>192.9981573690022</v>
      </c>
      <c r="H289">
        <f t="shared" si="65"/>
        <v>57.444064296340834</v>
      </c>
      <c r="I289">
        <f t="shared" si="66"/>
        <v>0.5717216486973532</v>
      </c>
      <c r="K289">
        <v>2.71</v>
      </c>
      <c r="L289">
        <f t="shared" si="69"/>
        <v>0.47996549520829823</v>
      </c>
      <c r="M289">
        <f t="shared" si="70"/>
        <v>1084.4717256487966</v>
      </c>
      <c r="N289">
        <f t="shared" si="71"/>
        <v>273.23257361403398</v>
      </c>
      <c r="O289">
        <f t="shared" si="72"/>
        <v>2.1146422018348625</v>
      </c>
      <c r="P289">
        <f t="shared" si="68"/>
        <v>829.03860322371224</v>
      </c>
      <c r="Q289">
        <f t="shared" si="73"/>
        <v>557.9206718115131</v>
      </c>
      <c r="R289">
        <f t="shared" si="74"/>
        <v>626.36602960967821</v>
      </c>
    </row>
    <row r="290" spans="2:18" x14ac:dyDescent="0.25">
      <c r="B290">
        <v>2.72</v>
      </c>
      <c r="C290">
        <f t="shared" si="61"/>
        <v>0.47995670985542954</v>
      </c>
      <c r="D290">
        <f t="shared" si="62"/>
        <v>542.21601268999279</v>
      </c>
      <c r="E290">
        <f t="shared" si="63"/>
        <v>135.8259025991037</v>
      </c>
      <c r="F290">
        <f t="shared" si="64"/>
        <v>0.27189942660550459</v>
      </c>
      <c r="G290">
        <f t="shared" si="67"/>
        <v>191.75384089821705</v>
      </c>
      <c r="H290">
        <f t="shared" si="65"/>
        <v>56.199837725718865</v>
      </c>
      <c r="I290">
        <f t="shared" si="66"/>
        <v>0.55927938299113367</v>
      </c>
      <c r="K290">
        <v>2.72</v>
      </c>
      <c r="L290">
        <f t="shared" si="69"/>
        <v>0.47996536788434363</v>
      </c>
      <c r="M290">
        <f t="shared" si="70"/>
        <v>1084.4711502773926</v>
      </c>
      <c r="N290">
        <f t="shared" si="71"/>
        <v>273.23242977118298</v>
      </c>
      <c r="O290">
        <f t="shared" si="72"/>
        <v>2.1146422018348625</v>
      </c>
      <c r="P290">
        <f t="shared" si="68"/>
        <v>816.94256216010831</v>
      </c>
      <c r="Q290">
        <f t="shared" si="73"/>
        <v>545.82477459076017</v>
      </c>
      <c r="R290">
        <f t="shared" si="74"/>
        <v>614.27013238892528</v>
      </c>
    </row>
    <row r="291" spans="2:18" x14ac:dyDescent="0.25">
      <c r="B291">
        <v>2.73</v>
      </c>
      <c r="C291">
        <f t="shared" si="61"/>
        <v>0.47995655070048626</v>
      </c>
      <c r="D291">
        <f t="shared" si="62"/>
        <v>542.21565308945935</v>
      </c>
      <c r="E291">
        <f t="shared" si="63"/>
        <v>135.82581269897034</v>
      </c>
      <c r="F291">
        <f t="shared" si="64"/>
        <v>0.27189942660550459</v>
      </c>
      <c r="G291">
        <f t="shared" si="67"/>
        <v>190.50393168023834</v>
      </c>
      <c r="H291">
        <f t="shared" si="65"/>
        <v>54.9500184078735</v>
      </c>
      <c r="I291">
        <f t="shared" si="66"/>
        <v>0.54678118981268009</v>
      </c>
      <c r="K291">
        <v>2.73</v>
      </c>
      <c r="L291">
        <f t="shared" si="69"/>
        <v>0.47996524056038897</v>
      </c>
      <c r="M291">
        <f t="shared" si="70"/>
        <v>1084.4705749061409</v>
      </c>
      <c r="N291">
        <f t="shared" si="71"/>
        <v>273.23228592837006</v>
      </c>
      <c r="O291">
        <f t="shared" si="72"/>
        <v>2.1146422018348625</v>
      </c>
      <c r="P291">
        <f t="shared" si="68"/>
        <v>804.79215053639439</v>
      </c>
      <c r="Q291">
        <f t="shared" si="73"/>
        <v>533.67450680985917</v>
      </c>
      <c r="R291">
        <f t="shared" si="74"/>
        <v>602.11986460802427</v>
      </c>
    </row>
    <row r="292" spans="2:18" x14ac:dyDescent="0.25">
      <c r="B292">
        <v>2.74</v>
      </c>
      <c r="C292">
        <f t="shared" si="61"/>
        <v>0.47995639154554298</v>
      </c>
      <c r="D292">
        <f t="shared" si="62"/>
        <v>542.21529348904517</v>
      </c>
      <c r="E292">
        <f t="shared" si="63"/>
        <v>135.82572279886679</v>
      </c>
      <c r="F292">
        <f t="shared" si="64"/>
        <v>0.27189942660550459</v>
      </c>
      <c r="G292">
        <f t="shared" si="67"/>
        <v>189.24855469595619</v>
      </c>
      <c r="H292">
        <f t="shared" si="65"/>
        <v>53.69473132369491</v>
      </c>
      <c r="I292">
        <f t="shared" si="66"/>
        <v>0.53422831897089407</v>
      </c>
      <c r="K292">
        <v>2.74</v>
      </c>
      <c r="L292">
        <f t="shared" si="69"/>
        <v>0.47996511323643437</v>
      </c>
      <c r="M292">
        <f t="shared" si="70"/>
        <v>1084.469999535042</v>
      </c>
      <c r="N292">
        <f t="shared" si="71"/>
        <v>273.23214208559534</v>
      </c>
      <c r="O292">
        <f t="shared" si="72"/>
        <v>2.1146422018348625</v>
      </c>
      <c r="P292">
        <f t="shared" si="68"/>
        <v>792.58858336922231</v>
      </c>
      <c r="Q292">
        <f t="shared" si="73"/>
        <v>521.4710834854618</v>
      </c>
      <c r="R292">
        <f t="shared" si="74"/>
        <v>589.91644128362691</v>
      </c>
    </row>
    <row r="293" spans="2:18" x14ac:dyDescent="0.25">
      <c r="B293">
        <v>2.75</v>
      </c>
      <c r="C293">
        <f t="shared" si="61"/>
        <v>0.4799562323905997</v>
      </c>
      <c r="D293">
        <f t="shared" si="62"/>
        <v>542.21493388875024</v>
      </c>
      <c r="E293">
        <f t="shared" si="63"/>
        <v>135.82563289879306</v>
      </c>
      <c r="F293">
        <f t="shared" si="64"/>
        <v>0.27189942660550459</v>
      </c>
      <c r="G293">
        <f t="shared" si="67"/>
        <v>187.9878354730331</v>
      </c>
      <c r="H293">
        <f t="shared" si="65"/>
        <v>52.434102000845542</v>
      </c>
      <c r="I293">
        <f t="shared" si="66"/>
        <v>0.52162202574240035</v>
      </c>
      <c r="K293">
        <v>2.75</v>
      </c>
      <c r="L293">
        <f t="shared" si="69"/>
        <v>0.47996498591247977</v>
      </c>
      <c r="M293">
        <f t="shared" si="70"/>
        <v>1084.4694241640957</v>
      </c>
      <c r="N293">
        <f t="shared" si="71"/>
        <v>273.23199824285877</v>
      </c>
      <c r="O293">
        <f t="shared" si="72"/>
        <v>2.1146422018348625</v>
      </c>
      <c r="P293">
        <f t="shared" si="68"/>
        <v>780.33308099075634</v>
      </c>
      <c r="Q293">
        <f t="shared" si="73"/>
        <v>509.21572494973242</v>
      </c>
      <c r="R293">
        <f t="shared" si="74"/>
        <v>577.66108274789758</v>
      </c>
    </row>
    <row r="294" spans="2:18" x14ac:dyDescent="0.25">
      <c r="B294">
        <v>2.76</v>
      </c>
      <c r="C294">
        <f t="shared" si="61"/>
        <v>0.47995607323565642</v>
      </c>
      <c r="D294">
        <f t="shared" si="62"/>
        <v>542.21457428857457</v>
      </c>
      <c r="E294">
        <f t="shared" si="63"/>
        <v>135.82554299874914</v>
      </c>
      <c r="F294">
        <f t="shared" si="64"/>
        <v>0.27189942660550459</v>
      </c>
      <c r="G294">
        <f t="shared" si="67"/>
        <v>186.72190007335075</v>
      </c>
      <c r="H294">
        <f t="shared" si="65"/>
        <v>51.168256501207111</v>
      </c>
      <c r="I294">
        <f t="shared" si="66"/>
        <v>0.50896357074601606</v>
      </c>
      <c r="K294">
        <v>2.76</v>
      </c>
      <c r="L294">
        <f t="shared" si="69"/>
        <v>0.47996485858852511</v>
      </c>
      <c r="M294">
        <f t="shared" si="70"/>
        <v>1084.468848793302</v>
      </c>
      <c r="N294">
        <f t="shared" si="71"/>
        <v>273.23185440016033</v>
      </c>
      <c r="O294">
        <f t="shared" si="72"/>
        <v>2.1146422018348625</v>
      </c>
      <c r="P294">
        <f t="shared" si="68"/>
        <v>768.02686892663644</v>
      </c>
      <c r="Q294">
        <f t="shared" si="73"/>
        <v>496.90965672831095</v>
      </c>
      <c r="R294">
        <f t="shared" si="74"/>
        <v>565.35501452647611</v>
      </c>
    </row>
    <row r="295" spans="2:18" x14ac:dyDescent="0.25">
      <c r="B295">
        <v>2.77</v>
      </c>
      <c r="C295">
        <f t="shared" si="61"/>
        <v>0.47995591408071314</v>
      </c>
      <c r="D295">
        <f t="shared" si="62"/>
        <v>542.21421468851815</v>
      </c>
      <c r="E295">
        <f t="shared" si="63"/>
        <v>135.82545309873504</v>
      </c>
      <c r="F295">
        <f t="shared" si="64"/>
        <v>0.27189942660550459</v>
      </c>
      <c r="G295">
        <f t="shared" si="67"/>
        <v>185.45087508040419</v>
      </c>
      <c r="H295">
        <f t="shared" si="65"/>
        <v>49.897321408274649</v>
      </c>
      <c r="I295">
        <f t="shared" si="66"/>
        <v>0.49625421981669143</v>
      </c>
      <c r="K295">
        <v>2.77</v>
      </c>
      <c r="L295">
        <f t="shared" si="69"/>
        <v>0.47996473126457051</v>
      </c>
      <c r="M295">
        <f t="shared" si="70"/>
        <v>1084.468273422661</v>
      </c>
      <c r="N295">
        <f t="shared" si="71"/>
        <v>273.23171055750009</v>
      </c>
      <c r="O295">
        <f t="shared" si="72"/>
        <v>2.1146422018348625</v>
      </c>
      <c r="P295">
        <f t="shared" si="68"/>
        <v>755.67117777342935</v>
      </c>
      <c r="Q295">
        <f t="shared" si="73"/>
        <v>484.5541094177641</v>
      </c>
      <c r="R295">
        <f t="shared" si="74"/>
        <v>552.99946721592926</v>
      </c>
    </row>
    <row r="296" spans="2:18" x14ac:dyDescent="0.25">
      <c r="B296">
        <v>2.78</v>
      </c>
      <c r="C296">
        <f t="shared" si="61"/>
        <v>0.47995575492576986</v>
      </c>
      <c r="D296">
        <f t="shared" si="62"/>
        <v>542.213855088581</v>
      </c>
      <c r="E296">
        <f t="shared" si="63"/>
        <v>135.82536319875075</v>
      </c>
      <c r="F296">
        <f t="shared" si="64"/>
        <v>0.27189942660550459</v>
      </c>
      <c r="G296">
        <f t="shared" si="67"/>
        <v>184.17488758664371</v>
      </c>
      <c r="H296">
        <f t="shared" si="65"/>
        <v>48.621423814498456</v>
      </c>
      <c r="I296">
        <f t="shared" si="66"/>
        <v>0.4834952438789295</v>
      </c>
      <c r="K296">
        <v>2.78</v>
      </c>
      <c r="L296">
        <f t="shared" si="69"/>
        <v>0.47996460394061591</v>
      </c>
      <c r="M296">
        <f t="shared" si="70"/>
        <v>1084.4676980521729</v>
      </c>
      <c r="N296">
        <f t="shared" si="71"/>
        <v>273.23156671487806</v>
      </c>
      <c r="O296">
        <f t="shared" si="72"/>
        <v>2.1146422018348625</v>
      </c>
      <c r="P296">
        <f t="shared" si="68"/>
        <v>743.26724307557106</v>
      </c>
      <c r="Q296">
        <f t="shared" si="73"/>
        <v>472.15031856252779</v>
      </c>
      <c r="R296">
        <f t="shared" si="74"/>
        <v>540.59567636069301</v>
      </c>
    </row>
    <row r="297" spans="2:18" x14ac:dyDescent="0.25">
      <c r="B297">
        <v>2.79</v>
      </c>
      <c r="C297">
        <f t="shared" si="61"/>
        <v>0.47995559577082658</v>
      </c>
      <c r="D297">
        <f t="shared" si="62"/>
        <v>542.2134954887631</v>
      </c>
      <c r="E297">
        <f t="shared" si="63"/>
        <v>135.82527329879628</v>
      </c>
      <c r="F297">
        <f t="shared" si="64"/>
        <v>0.27189942660550459</v>
      </c>
      <c r="G297">
        <f t="shared" si="67"/>
        <v>182.89406518076532</v>
      </c>
      <c r="H297">
        <f t="shared" si="65"/>
        <v>47.340691308574556</v>
      </c>
      <c r="I297">
        <f t="shared" si="66"/>
        <v>0.47068791881969052</v>
      </c>
      <c r="K297">
        <v>2.79</v>
      </c>
      <c r="L297">
        <f t="shared" si="69"/>
        <v>0.47996447661666131</v>
      </c>
      <c r="M297">
        <f t="shared" si="70"/>
        <v>1084.4671226818373</v>
      </c>
      <c r="N297">
        <f t="shared" si="71"/>
        <v>273.23142287229416</v>
      </c>
      <c r="O297">
        <f t="shared" si="72"/>
        <v>2.1146422018348625</v>
      </c>
      <c r="P297">
        <f t="shared" si="68"/>
        <v>730.8163052018092</v>
      </c>
      <c r="Q297">
        <f t="shared" si="73"/>
        <v>459.69952453134982</v>
      </c>
      <c r="R297">
        <f t="shared" si="74"/>
        <v>528.14488232951499</v>
      </c>
    </row>
    <row r="298" spans="2:18" x14ac:dyDescent="0.25">
      <c r="B298">
        <v>2.8</v>
      </c>
      <c r="C298">
        <f t="shared" si="61"/>
        <v>0.47995543661588336</v>
      </c>
      <c r="D298">
        <f t="shared" si="62"/>
        <v>542.21313588906446</v>
      </c>
      <c r="E298">
        <f t="shared" si="63"/>
        <v>135.82518339887162</v>
      </c>
      <c r="F298">
        <f t="shared" si="64"/>
        <v>0.27189942660550459</v>
      </c>
      <c r="G298">
        <f t="shared" si="67"/>
        <v>181.6085359349525</v>
      </c>
      <c r="H298">
        <f t="shared" si="65"/>
        <v>46.055251962686384</v>
      </c>
      <c r="I298">
        <f t="shared" si="66"/>
        <v>0.45783352536080874</v>
      </c>
      <c r="K298">
        <v>2.8</v>
      </c>
      <c r="L298">
        <f t="shared" si="69"/>
        <v>0.47996434929270665</v>
      </c>
      <c r="M298">
        <f t="shared" si="70"/>
        <v>1084.4665473116538</v>
      </c>
      <c r="N298">
        <f t="shared" si="71"/>
        <v>273.23127902974829</v>
      </c>
      <c r="O298">
        <f t="shared" si="72"/>
        <v>2.1146422018348625</v>
      </c>
      <c r="P298">
        <f t="shared" si="68"/>
        <v>718.31960922117264</v>
      </c>
      <c r="Q298">
        <f t="shared" si="73"/>
        <v>447.20297239325913</v>
      </c>
      <c r="R298">
        <f t="shared" si="74"/>
        <v>515.64833019142429</v>
      </c>
    </row>
    <row r="299" spans="2:18" x14ac:dyDescent="0.25">
      <c r="B299">
        <v>2.81</v>
      </c>
      <c r="C299">
        <f t="shared" si="61"/>
        <v>0.47995527746094008</v>
      </c>
      <c r="D299">
        <f t="shared" si="62"/>
        <v>542.21277628948496</v>
      </c>
      <c r="E299">
        <f t="shared" si="63"/>
        <v>135.82509349897674</v>
      </c>
      <c r="F299">
        <f t="shared" si="64"/>
        <v>0.27189942660550459</v>
      </c>
      <c r="G299">
        <f t="shared" si="67"/>
        <v>180.31842839206843</v>
      </c>
      <c r="H299">
        <f t="shared" si="65"/>
        <v>44.7652343196972</v>
      </c>
      <c r="I299">
        <f t="shared" si="66"/>
        <v>0.44493334893091696</v>
      </c>
      <c r="K299">
        <v>2.81</v>
      </c>
      <c r="L299">
        <f t="shared" si="69"/>
        <v>0.47996422196875205</v>
      </c>
      <c r="M299">
        <f t="shared" si="70"/>
        <v>1084.4659719416234</v>
      </c>
      <c r="N299">
        <f t="shared" si="71"/>
        <v>273.23113518724068</v>
      </c>
      <c r="O299">
        <f t="shared" si="72"/>
        <v>2.1146422018348625</v>
      </c>
      <c r="P299">
        <f t="shared" si="68"/>
        <v>705.77840477846007</v>
      </c>
      <c r="Q299">
        <f t="shared" si="73"/>
        <v>434.66191179305429</v>
      </c>
      <c r="R299">
        <f t="shared" si="74"/>
        <v>503.10726959121945</v>
      </c>
    </row>
    <row r="300" spans="2:18" x14ac:dyDescent="0.25">
      <c r="B300">
        <v>2.82</v>
      </c>
      <c r="C300">
        <f t="shared" si="61"/>
        <v>0.4799551183059968</v>
      </c>
      <c r="D300">
        <f t="shared" si="62"/>
        <v>542.21241669002484</v>
      </c>
      <c r="E300">
        <f t="shared" si="63"/>
        <v>135.82500359911171</v>
      </c>
      <c r="F300">
        <f t="shared" si="64"/>
        <v>0.27189942660550459</v>
      </c>
      <c r="G300">
        <f t="shared" si="67"/>
        <v>179.02387155280263</v>
      </c>
      <c r="H300">
        <f t="shared" si="65"/>
        <v>43.470767380296422</v>
      </c>
      <c r="I300">
        <f t="shared" si="66"/>
        <v>0.43198867953690917</v>
      </c>
      <c r="K300">
        <v>2.82</v>
      </c>
      <c r="L300">
        <f t="shared" si="69"/>
        <v>0.47996409464479745</v>
      </c>
      <c r="M300">
        <f t="shared" si="70"/>
        <v>1084.4653965717455</v>
      </c>
      <c r="N300">
        <f t="shared" si="71"/>
        <v>273.23099134477121</v>
      </c>
      <c r="O300">
        <f t="shared" si="72"/>
        <v>2.1146422018348625</v>
      </c>
      <c r="P300">
        <f t="shared" si="68"/>
        <v>693.19394596928214</v>
      </c>
      <c r="Q300">
        <f t="shared" si="73"/>
        <v>422.07759682634577</v>
      </c>
      <c r="R300">
        <f t="shared" si="74"/>
        <v>490.52295462451093</v>
      </c>
    </row>
    <row r="301" spans="2:18" x14ac:dyDescent="0.25">
      <c r="B301">
        <v>2.83</v>
      </c>
      <c r="C301">
        <f t="shared" si="61"/>
        <v>0.47995495915105352</v>
      </c>
      <c r="D301">
        <f t="shared" si="62"/>
        <v>542.21205709068386</v>
      </c>
      <c r="E301">
        <f t="shared" si="63"/>
        <v>135.82491369927646</v>
      </c>
      <c r="F301">
        <f t="shared" si="64"/>
        <v>0.27189942660550459</v>
      </c>
      <c r="G301">
        <f t="shared" si="67"/>
        <v>177.72499486277013</v>
      </c>
      <c r="H301">
        <f t="shared" si="65"/>
        <v>42.17198059009916</v>
      </c>
      <c r="I301">
        <f t="shared" si="66"/>
        <v>0.41900081163493652</v>
      </c>
      <c r="K301">
        <v>2.83</v>
      </c>
      <c r="L301">
        <f t="shared" si="69"/>
        <v>0.47996396732084279</v>
      </c>
      <c r="M301">
        <f t="shared" si="70"/>
        <v>1084.4648212020202</v>
      </c>
      <c r="N301">
        <f t="shared" si="71"/>
        <v>273.23084750233988</v>
      </c>
      <c r="O301">
        <f t="shared" si="72"/>
        <v>2.1146422018348625</v>
      </c>
      <c r="P301">
        <f t="shared" si="68"/>
        <v>680.56749121464736</v>
      </c>
      <c r="Q301">
        <f t="shared" si="73"/>
        <v>409.45128591414226</v>
      </c>
      <c r="R301">
        <f t="shared" si="74"/>
        <v>477.89664371230742</v>
      </c>
    </row>
    <row r="302" spans="2:18" x14ac:dyDescent="0.25">
      <c r="B302">
        <v>2.84</v>
      </c>
      <c r="C302">
        <f t="shared" si="61"/>
        <v>0.47995479999611024</v>
      </c>
      <c r="D302">
        <f t="shared" si="62"/>
        <v>542.21169749146225</v>
      </c>
      <c r="E302">
        <f t="shared" si="63"/>
        <v>135.82482379947106</v>
      </c>
      <c r="F302">
        <f t="shared" si="64"/>
        <v>0.27189942660550459</v>
      </c>
      <c r="G302">
        <f t="shared" si="67"/>
        <v>176.42192819956779</v>
      </c>
      <c r="H302">
        <f t="shared" si="65"/>
        <v>40.869003826702219</v>
      </c>
      <c r="I302">
        <f t="shared" si="66"/>
        <v>0.40597104400096717</v>
      </c>
      <c r="K302">
        <v>2.84</v>
      </c>
      <c r="L302">
        <f t="shared" si="69"/>
        <v>0.47996383999688819</v>
      </c>
      <c r="M302">
        <f t="shared" si="70"/>
        <v>1084.4642458324479</v>
      </c>
      <c r="N302">
        <f t="shared" si="71"/>
        <v>273.23070365994681</v>
      </c>
      <c r="O302">
        <f t="shared" si="72"/>
        <v>2.1146422018348625</v>
      </c>
      <c r="P302">
        <f t="shared" si="68"/>
        <v>667.90030313512602</v>
      </c>
      <c r="Q302">
        <f t="shared" si="73"/>
        <v>396.78424167701411</v>
      </c>
      <c r="R302">
        <f t="shared" si="74"/>
        <v>465.22959947517927</v>
      </c>
    </row>
    <row r="303" spans="2:18" x14ac:dyDescent="0.25">
      <c r="B303">
        <v>2.85</v>
      </c>
      <c r="C303">
        <f t="shared" si="61"/>
        <v>0.47995464084116696</v>
      </c>
      <c r="D303">
        <f t="shared" si="62"/>
        <v>542.21133789235967</v>
      </c>
      <c r="E303">
        <f t="shared" si="63"/>
        <v>135.82473389969542</v>
      </c>
      <c r="F303">
        <f t="shared" si="64"/>
        <v>0.27189942660550459</v>
      </c>
      <c r="G303">
        <f t="shared" si="67"/>
        <v>175.11480185978593</v>
      </c>
      <c r="H303">
        <f t="shared" si="65"/>
        <v>39.561967386696026</v>
      </c>
      <c r="I303">
        <f t="shared" si="66"/>
        <v>0.39290067960090519</v>
      </c>
      <c r="K303">
        <v>2.85</v>
      </c>
      <c r="L303">
        <f t="shared" si="69"/>
        <v>0.47996371267293358</v>
      </c>
      <c r="M303">
        <f t="shared" si="70"/>
        <v>1084.4636704630279</v>
      </c>
      <c r="N303">
        <f t="shared" si="71"/>
        <v>273.23055981759182</v>
      </c>
      <c r="O303">
        <f t="shared" si="72"/>
        <v>2.1146422018348625</v>
      </c>
      <c r="P303">
        <f t="shared" si="68"/>
        <v>655.19364842458504</v>
      </c>
      <c r="Q303">
        <f t="shared" si="73"/>
        <v>384.07773080882811</v>
      </c>
      <c r="R303">
        <f t="shared" si="74"/>
        <v>452.52308860699327</v>
      </c>
    </row>
    <row r="304" spans="2:18" x14ac:dyDescent="0.25">
      <c r="B304">
        <v>2.86</v>
      </c>
      <c r="C304">
        <f t="shared" si="61"/>
        <v>0.47995448168622368</v>
      </c>
      <c r="D304">
        <f t="shared" si="62"/>
        <v>542.21097829337646</v>
      </c>
      <c r="E304">
        <f t="shared" si="63"/>
        <v>135.82464399994961</v>
      </c>
      <c r="F304">
        <f t="shared" si="64"/>
        <v>0.27189942660550459</v>
      </c>
      <c r="G304">
        <f t="shared" si="67"/>
        <v>173.80374654597961</v>
      </c>
      <c r="H304">
        <f t="shared" si="65"/>
        <v>38.251001972635486</v>
      </c>
      <c r="I304">
        <f t="shared" si="66"/>
        <v>0.37979102546029986</v>
      </c>
      <c r="K304">
        <v>2.86</v>
      </c>
      <c r="L304">
        <f t="shared" si="69"/>
        <v>0.47996358534897893</v>
      </c>
      <c r="M304">
        <f t="shared" si="70"/>
        <v>1084.4630950937603</v>
      </c>
      <c r="N304">
        <f t="shared" si="71"/>
        <v>273.23041597527492</v>
      </c>
      <c r="O304">
        <f t="shared" si="72"/>
        <v>2.1146422018348625</v>
      </c>
      <c r="P304">
        <f t="shared" si="68"/>
        <v>642.44879772352351</v>
      </c>
      <c r="Q304">
        <f t="shared" si="73"/>
        <v>371.33302395008349</v>
      </c>
      <c r="R304">
        <f t="shared" si="74"/>
        <v>439.77838174824865</v>
      </c>
    </row>
    <row r="305" spans="2:18" x14ac:dyDescent="0.25">
      <c r="B305">
        <v>2.87</v>
      </c>
      <c r="C305">
        <f t="shared" si="61"/>
        <v>0.4799543225312804</v>
      </c>
      <c r="D305">
        <f t="shared" si="62"/>
        <v>542.2106186945125</v>
      </c>
      <c r="E305">
        <f t="shared" si="63"/>
        <v>135.82455410023363</v>
      </c>
      <c r="F305">
        <f t="shared" si="64"/>
        <v>0.27189942660550459</v>
      </c>
      <c r="G305">
        <f t="shared" si="67"/>
        <v>172.48889335359758</v>
      </c>
      <c r="H305">
        <f t="shared" si="65"/>
        <v>36.936238679969442</v>
      </c>
      <c r="I305">
        <f t="shared" si="66"/>
        <v>0.36664339253363931</v>
      </c>
      <c r="K305">
        <v>2.87</v>
      </c>
      <c r="L305">
        <f t="shared" si="69"/>
        <v>0.47996345802502433</v>
      </c>
      <c r="M305">
        <f t="shared" si="70"/>
        <v>1084.4625197246457</v>
      </c>
      <c r="N305">
        <f t="shared" si="71"/>
        <v>273.23027213299628</v>
      </c>
      <c r="O305">
        <f t="shared" si="72"/>
        <v>2.1146422018348625</v>
      </c>
      <c r="P305">
        <f t="shared" si="68"/>
        <v>629.66702549200591</v>
      </c>
      <c r="Q305">
        <f t="shared" si="73"/>
        <v>358.55139556084441</v>
      </c>
      <c r="R305">
        <f t="shared" si="74"/>
        <v>426.99675335900957</v>
      </c>
    </row>
    <row r="306" spans="2:18" x14ac:dyDescent="0.25">
      <c r="B306">
        <v>2.88</v>
      </c>
      <c r="C306">
        <f t="shared" si="61"/>
        <v>0.47995416337633712</v>
      </c>
      <c r="D306">
        <f t="shared" si="62"/>
        <v>542.21025909576781</v>
      </c>
      <c r="E306">
        <f t="shared" si="63"/>
        <v>135.82446420054745</v>
      </c>
      <c r="F306">
        <f t="shared" si="64"/>
        <v>0.27189942660550459</v>
      </c>
      <c r="G306">
        <f t="shared" si="67"/>
        <v>171.17037375787356</v>
      </c>
      <c r="H306">
        <f t="shared" si="65"/>
        <v>35.617808983931631</v>
      </c>
      <c r="I306">
        <f t="shared" si="66"/>
        <v>0.35345909557326127</v>
      </c>
      <c r="K306">
        <v>2.88</v>
      </c>
      <c r="L306">
        <f t="shared" si="69"/>
        <v>0.47996333070106972</v>
      </c>
      <c r="M306">
        <f t="shared" si="70"/>
        <v>1084.461944355684</v>
      </c>
      <c r="N306">
        <f t="shared" si="71"/>
        <v>273.23012829075583</v>
      </c>
      <c r="O306">
        <f t="shared" si="72"/>
        <v>2.1146422018348625</v>
      </c>
      <c r="P306">
        <f t="shared" si="68"/>
        <v>616.84960988222065</v>
      </c>
      <c r="Q306">
        <f t="shared" si="73"/>
        <v>345.73412379329972</v>
      </c>
      <c r="R306">
        <f t="shared" si="74"/>
        <v>414.17948159146488</v>
      </c>
    </row>
    <row r="307" spans="2:18" x14ac:dyDescent="0.25">
      <c r="B307">
        <v>2.89</v>
      </c>
      <c r="C307">
        <f t="shared" si="61"/>
        <v>0.47995400422139389</v>
      </c>
      <c r="D307">
        <f t="shared" si="62"/>
        <v>542.20989949714226</v>
      </c>
      <c r="E307">
        <f t="shared" si="63"/>
        <v>135.82437430089107</v>
      </c>
      <c r="F307">
        <f t="shared" si="64"/>
        <v>0.27189942660550459</v>
      </c>
      <c r="G307">
        <f t="shared" si="67"/>
        <v>169.84831960067839</v>
      </c>
      <c r="H307">
        <f t="shared" si="65"/>
        <v>34.295844726392851</v>
      </c>
      <c r="I307">
        <f t="shared" si="66"/>
        <v>0.34023945299787345</v>
      </c>
      <c r="K307">
        <v>2.89</v>
      </c>
      <c r="L307">
        <f t="shared" si="69"/>
        <v>0.47996320337711507</v>
      </c>
      <c r="M307">
        <f t="shared" si="70"/>
        <v>1084.4613689868743</v>
      </c>
      <c r="N307">
        <f t="shared" si="71"/>
        <v>273.22998444855341</v>
      </c>
      <c r="O307">
        <f t="shared" si="72"/>
        <v>2.1146422018348625</v>
      </c>
      <c r="P307">
        <f t="shared" si="68"/>
        <v>603.99783261066239</v>
      </c>
      <c r="Q307">
        <f t="shared" si="73"/>
        <v>332.88249036394382</v>
      </c>
      <c r="R307">
        <f t="shared" si="74"/>
        <v>401.32784816210898</v>
      </c>
    </row>
    <row r="308" spans="2:18" x14ac:dyDescent="0.25">
      <c r="B308">
        <v>2.9</v>
      </c>
      <c r="C308">
        <f t="shared" si="61"/>
        <v>0.47995384506645061</v>
      </c>
      <c r="D308">
        <f t="shared" si="62"/>
        <v>542.20953989863619</v>
      </c>
      <c r="E308">
        <f t="shared" si="63"/>
        <v>135.82428440126455</v>
      </c>
      <c r="F308">
        <f t="shared" si="64"/>
        <v>0.27189942660550459</v>
      </c>
      <c r="G308">
        <f t="shared" si="67"/>
        <v>168.52286307733638</v>
      </c>
      <c r="H308">
        <f t="shared" si="65"/>
        <v>32.970478102677347</v>
      </c>
      <c r="I308">
        <f t="shared" si="66"/>
        <v>0.32698578676071843</v>
      </c>
      <c r="K308">
        <v>2.9</v>
      </c>
      <c r="L308">
        <f t="shared" si="69"/>
        <v>0.47996307605316046</v>
      </c>
      <c r="M308">
        <f t="shared" si="70"/>
        <v>1084.4607936182174</v>
      </c>
      <c r="N308">
        <f t="shared" si="71"/>
        <v>273.22984060638919</v>
      </c>
      <c r="O308">
        <f t="shared" si="72"/>
        <v>2.1146422018348625</v>
      </c>
      <c r="P308">
        <f t="shared" si="68"/>
        <v>591.11297882996564</v>
      </c>
      <c r="Q308">
        <f t="shared" si="73"/>
        <v>319.99778042541135</v>
      </c>
      <c r="R308">
        <f t="shared" si="74"/>
        <v>388.44313822357651</v>
      </c>
    </row>
    <row r="309" spans="2:18" x14ac:dyDescent="0.25">
      <c r="B309">
        <v>2.91</v>
      </c>
      <c r="C309">
        <f t="shared" si="61"/>
        <v>0.47995368591150733</v>
      </c>
      <c r="D309">
        <f t="shared" si="62"/>
        <v>542.20918030024916</v>
      </c>
      <c r="E309">
        <f t="shared" si="63"/>
        <v>135.82419450166779</v>
      </c>
      <c r="F309">
        <f t="shared" si="64"/>
        <v>0.27189942660550459</v>
      </c>
      <c r="G309">
        <f t="shared" si="67"/>
        <v>167.19413672340519</v>
      </c>
      <c r="H309">
        <f t="shared" si="65"/>
        <v>31.641841648342897</v>
      </c>
      <c r="I309">
        <f t="shared" si="66"/>
        <v>0.31369942221737396</v>
      </c>
      <c r="K309">
        <v>2.91</v>
      </c>
      <c r="L309">
        <f t="shared" si="69"/>
        <v>0.47996294872920586</v>
      </c>
      <c r="M309">
        <f t="shared" si="70"/>
        <v>1084.4602182497135</v>
      </c>
      <c r="N309">
        <f t="shared" si="71"/>
        <v>273.22969676426322</v>
      </c>
      <c r="O309">
        <f t="shared" si="72"/>
        <v>2.1146422018348625</v>
      </c>
      <c r="P309">
        <f t="shared" si="68"/>
        <v>578.19633700038594</v>
      </c>
      <c r="Q309">
        <f t="shared" si="73"/>
        <v>307.08128243795755</v>
      </c>
      <c r="R309">
        <f t="shared" si="74"/>
        <v>375.52664023612272</v>
      </c>
    </row>
    <row r="310" spans="2:18" x14ac:dyDescent="0.25">
      <c r="B310">
        <v>2.92</v>
      </c>
      <c r="C310">
        <f t="shared" si="61"/>
        <v>0.47995352675656405</v>
      </c>
      <c r="D310">
        <f t="shared" si="62"/>
        <v>542.20882070198138</v>
      </c>
      <c r="E310">
        <f t="shared" si="63"/>
        <v>135.82410460210085</v>
      </c>
      <c r="F310">
        <f t="shared" si="64"/>
        <v>0.27189942660550459</v>
      </c>
      <c r="G310">
        <f t="shared" si="67"/>
        <v>165.86227340142321</v>
      </c>
      <c r="H310">
        <f t="shared" si="65"/>
        <v>30.310068225927864</v>
      </c>
      <c r="I310">
        <f t="shared" si="66"/>
        <v>0.30038168799322362</v>
      </c>
      <c r="K310">
        <v>2.92</v>
      </c>
      <c r="L310">
        <f t="shared" si="69"/>
        <v>0.47996282140525121</v>
      </c>
      <c r="M310">
        <f t="shared" si="70"/>
        <v>1084.4596428813618</v>
      </c>
      <c r="N310">
        <f t="shared" si="71"/>
        <v>273.22955292217529</v>
      </c>
      <c r="O310">
        <f t="shared" si="72"/>
        <v>2.1146422018348625</v>
      </c>
      <c r="P310">
        <f t="shared" si="68"/>
        <v>565.2491987609593</v>
      </c>
      <c r="Q310">
        <f t="shared" si="73"/>
        <v>294.13428804061886</v>
      </c>
      <c r="R310">
        <f t="shared" si="74"/>
        <v>362.57964583878402</v>
      </c>
    </row>
    <row r="311" spans="2:18" x14ac:dyDescent="0.25">
      <c r="B311">
        <v>2.93</v>
      </c>
      <c r="C311">
        <f t="shared" si="61"/>
        <v>0.47995336760162077</v>
      </c>
      <c r="D311">
        <f t="shared" si="62"/>
        <v>542.20846110383286</v>
      </c>
      <c r="E311">
        <f t="shared" si="63"/>
        <v>135.82401470256372</v>
      </c>
      <c r="F311">
        <f t="shared" si="64"/>
        <v>0.27189942660550459</v>
      </c>
      <c r="G311">
        <f t="shared" si="67"/>
        <v>164.5274062876228</v>
      </c>
      <c r="H311">
        <f t="shared" si="65"/>
        <v>28.97529101166457</v>
      </c>
      <c r="I311">
        <f t="shared" si="66"/>
        <v>0.28703391585059068</v>
      </c>
      <c r="K311">
        <v>2.93</v>
      </c>
      <c r="L311">
        <f t="shared" si="69"/>
        <v>0.4799626940812966</v>
      </c>
      <c r="M311">
        <f t="shared" si="70"/>
        <v>1084.4590675131631</v>
      </c>
      <c r="N311">
        <f t="shared" si="71"/>
        <v>273.22940908012561</v>
      </c>
      <c r="O311">
        <f t="shared" si="72"/>
        <v>2.1146422018348625</v>
      </c>
      <c r="P311">
        <f t="shared" si="68"/>
        <v>552.27285880033537</v>
      </c>
      <c r="Q311">
        <f t="shared" si="73"/>
        <v>281.15809192204455</v>
      </c>
      <c r="R311">
        <f t="shared" si="74"/>
        <v>349.60344972020971</v>
      </c>
    </row>
    <row r="312" spans="2:18" x14ac:dyDescent="0.25">
      <c r="B312">
        <v>2.94</v>
      </c>
      <c r="C312">
        <f t="shared" si="61"/>
        <v>0.47995320844667749</v>
      </c>
      <c r="D312">
        <f t="shared" si="62"/>
        <v>542.2081015058036</v>
      </c>
      <c r="E312">
        <f t="shared" si="63"/>
        <v>135.8239248030564</v>
      </c>
      <c r="F312">
        <f t="shared" si="64"/>
        <v>0.27189942660550459</v>
      </c>
      <c r="G312">
        <f t="shared" si="67"/>
        <v>163.18966885861312</v>
      </c>
      <c r="H312">
        <f t="shared" si="65"/>
        <v>27.637643482162236</v>
      </c>
      <c r="I312">
        <f t="shared" si="66"/>
        <v>0.27365744055556734</v>
      </c>
      <c r="K312">
        <v>2.94</v>
      </c>
      <c r="L312">
        <f t="shared" si="69"/>
        <v>0.479962566757342</v>
      </c>
      <c r="M312">
        <f t="shared" si="70"/>
        <v>1084.4584921451167</v>
      </c>
      <c r="N312">
        <f t="shared" si="71"/>
        <v>273.22926523811401</v>
      </c>
      <c r="O312">
        <f t="shared" si="72"/>
        <v>2.1146422018348625</v>
      </c>
      <c r="P312">
        <f t="shared" si="68"/>
        <v>539.26861472731343</v>
      </c>
      <c r="Q312">
        <f t="shared" si="73"/>
        <v>268.15399169103421</v>
      </c>
      <c r="R312">
        <f t="shared" si="74"/>
        <v>336.59934948919937</v>
      </c>
    </row>
    <row r="313" spans="2:18" x14ac:dyDescent="0.25">
      <c r="B313">
        <v>2.95</v>
      </c>
      <c r="C313">
        <f t="shared" si="61"/>
        <v>0.47995304929173421</v>
      </c>
      <c r="D313">
        <f t="shared" si="62"/>
        <v>542.20774190789359</v>
      </c>
      <c r="E313">
        <f t="shared" si="63"/>
        <v>135.8238349035789</v>
      </c>
      <c r="F313">
        <f t="shared" si="64"/>
        <v>0.27189942660550459</v>
      </c>
      <c r="G313">
        <f t="shared" si="67"/>
        <v>161.84919487803239</v>
      </c>
      <c r="H313">
        <f t="shared" si="65"/>
        <v>26.297259401059002</v>
      </c>
      <c r="I313">
        <f t="shared" si="66"/>
        <v>0.26025359974453499</v>
      </c>
      <c r="K313">
        <v>2.95</v>
      </c>
      <c r="L313">
        <f t="shared" si="69"/>
        <v>0.4799624394333874</v>
      </c>
      <c r="M313">
        <f t="shared" si="70"/>
        <v>1084.4579167772231</v>
      </c>
      <c r="N313">
        <f t="shared" si="71"/>
        <v>273.22912139614061</v>
      </c>
      <c r="O313">
        <f t="shared" si="72"/>
        <v>2.1146422018348625</v>
      </c>
      <c r="P313">
        <f t="shared" si="68"/>
        <v>526.23776694107892</v>
      </c>
      <c r="Q313">
        <f t="shared" si="73"/>
        <v>255.12328774677314</v>
      </c>
      <c r="R313">
        <f t="shared" si="74"/>
        <v>323.56864554493825</v>
      </c>
    </row>
    <row r="314" spans="2:18" x14ac:dyDescent="0.25">
      <c r="B314">
        <v>2.96</v>
      </c>
      <c r="C314">
        <f t="shared" si="61"/>
        <v>0.47995289013679093</v>
      </c>
      <c r="D314">
        <f t="shared" si="62"/>
        <v>542.20738231010284</v>
      </c>
      <c r="E314">
        <f t="shared" si="63"/>
        <v>135.82374500413121</v>
      </c>
      <c r="F314">
        <f t="shared" si="64"/>
        <v>0.27189942660550459</v>
      </c>
      <c r="G314">
        <f t="shared" si="67"/>
        <v>160.50611838317181</v>
      </c>
      <c r="H314">
        <f t="shared" si="65"/>
        <v>24.954272805646109</v>
      </c>
      <c r="I314">
        <f t="shared" si="66"/>
        <v>0.24682373379040606</v>
      </c>
      <c r="K314">
        <v>2.96</v>
      </c>
      <c r="L314">
        <f t="shared" si="69"/>
        <v>0.47996231210943274</v>
      </c>
      <c r="M314">
        <f t="shared" si="70"/>
        <v>1084.4573414094821</v>
      </c>
      <c r="N314">
        <f t="shared" si="71"/>
        <v>273.22897755420536</v>
      </c>
      <c r="O314">
        <f t="shared" si="72"/>
        <v>2.1146422018348625</v>
      </c>
      <c r="P314">
        <f t="shared" si="68"/>
        <v>513.18161850116849</v>
      </c>
      <c r="Q314">
        <f t="shared" si="73"/>
        <v>242.06728314879794</v>
      </c>
      <c r="R314">
        <f t="shared" si="74"/>
        <v>310.51264094696307</v>
      </c>
    </row>
    <row r="315" spans="2:18" x14ac:dyDescent="0.25">
      <c r="B315">
        <v>2.97</v>
      </c>
      <c r="C315">
        <f t="shared" si="61"/>
        <v>0.47995273098184765</v>
      </c>
      <c r="D315">
        <f t="shared" si="62"/>
        <v>542.20702271243124</v>
      </c>
      <c r="E315">
        <f t="shared" si="63"/>
        <v>135.82365510471331</v>
      </c>
      <c r="F315">
        <f t="shared" si="64"/>
        <v>0.27189942660550459</v>
      </c>
      <c r="G315">
        <f t="shared" si="67"/>
        <v>159.16057367157163</v>
      </c>
      <c r="H315">
        <f t="shared" si="65"/>
        <v>23.60881799346383</v>
      </c>
      <c r="I315">
        <f t="shared" si="66"/>
        <v>0.23336918566858328</v>
      </c>
      <c r="K315">
        <v>2.97</v>
      </c>
      <c r="L315">
        <f t="shared" si="69"/>
        <v>0.47996218478547814</v>
      </c>
      <c r="M315">
        <f t="shared" si="70"/>
        <v>1084.4567660418938</v>
      </c>
      <c r="N315">
        <f t="shared" si="71"/>
        <v>273.2288337123083</v>
      </c>
      <c r="O315">
        <f t="shared" si="72"/>
        <v>2.1146422018348625</v>
      </c>
      <c r="P315">
        <f t="shared" si="68"/>
        <v>500.10147499716084</v>
      </c>
      <c r="Q315">
        <f t="shared" si="73"/>
        <v>228.98728348668737</v>
      </c>
      <c r="R315">
        <f t="shared" si="74"/>
        <v>297.43264128485248</v>
      </c>
    </row>
    <row r="316" spans="2:18" x14ac:dyDescent="0.25">
      <c r="B316">
        <v>2.98</v>
      </c>
      <c r="C316">
        <f t="shared" si="61"/>
        <v>0.47995257182690443</v>
      </c>
      <c r="D316">
        <f t="shared" si="62"/>
        <v>542.20666311487912</v>
      </c>
      <c r="E316">
        <f t="shared" si="63"/>
        <v>135.82356520532528</v>
      </c>
      <c r="F316">
        <f t="shared" si="64"/>
        <v>0.27189942660550459</v>
      </c>
      <c r="G316">
        <f t="shared" si="67"/>
        <v>157.81269528759208</v>
      </c>
      <c r="H316">
        <f t="shared" si="65"/>
        <v>22.261029508872291</v>
      </c>
      <c r="I316">
        <f t="shared" si="66"/>
        <v>0.21989130082266786</v>
      </c>
      <c r="K316">
        <v>2.98</v>
      </c>
      <c r="L316">
        <f t="shared" si="69"/>
        <v>0.47996205746152354</v>
      </c>
      <c r="M316">
        <f t="shared" si="70"/>
        <v>1084.456190674458</v>
      </c>
      <c r="N316">
        <f t="shared" si="71"/>
        <v>273.22868987044933</v>
      </c>
      <c r="O316">
        <f t="shared" si="72"/>
        <v>2.1146422018348625</v>
      </c>
      <c r="P316">
        <f t="shared" si="68"/>
        <v>486.99864441812326</v>
      </c>
      <c r="Q316">
        <f t="shared" si="73"/>
        <v>215.88459674950877</v>
      </c>
      <c r="R316">
        <f t="shared" si="74"/>
        <v>284.32995454767388</v>
      </c>
    </row>
    <row r="317" spans="2:18" x14ac:dyDescent="0.25">
      <c r="B317">
        <v>2.99</v>
      </c>
      <c r="C317">
        <f t="shared" si="61"/>
        <v>0.47995241267196115</v>
      </c>
      <c r="D317">
        <f t="shared" si="62"/>
        <v>542.20630351744614</v>
      </c>
      <c r="E317">
        <f t="shared" si="63"/>
        <v>135.82347530596704</v>
      </c>
      <c r="F317">
        <f t="shared" si="64"/>
        <v>0.27189942660550459</v>
      </c>
      <c r="G317">
        <f t="shared" si="67"/>
        <v>156.4626180089582</v>
      </c>
      <c r="H317">
        <f t="shared" si="65"/>
        <v>20.91104212959668</v>
      </c>
      <c r="I317">
        <f t="shared" si="66"/>
        <v>0.20639142702991176</v>
      </c>
      <c r="K317">
        <v>2.99</v>
      </c>
      <c r="L317">
        <f t="shared" si="69"/>
        <v>0.47996193013756888</v>
      </c>
      <c r="M317">
        <f t="shared" si="70"/>
        <v>1084.4556153071749</v>
      </c>
      <c r="N317">
        <f t="shared" si="71"/>
        <v>273.22854602862856</v>
      </c>
      <c r="O317">
        <f t="shared" si="72"/>
        <v>2.1146422018348625</v>
      </c>
      <c r="P317">
        <f t="shared" si="68"/>
        <v>473.87443702180957</v>
      </c>
      <c r="Q317">
        <f t="shared" si="73"/>
        <v>202.76053319501588</v>
      </c>
      <c r="R317">
        <f t="shared" si="74"/>
        <v>271.20589099318101</v>
      </c>
    </row>
    <row r="318" spans="2:18" x14ac:dyDescent="0.25">
      <c r="B318">
        <v>3</v>
      </c>
      <c r="C318">
        <f t="shared" si="61"/>
        <v>0.47995225351701787</v>
      </c>
      <c r="D318">
        <f t="shared" si="62"/>
        <v>542.20594392013231</v>
      </c>
      <c r="E318">
        <f t="shared" si="63"/>
        <v>135.82338540663858</v>
      </c>
      <c r="F318">
        <f t="shared" si="64"/>
        <v>0.27189942660550459</v>
      </c>
      <c r="G318">
        <f t="shared" si="67"/>
        <v>155.11047683328314</v>
      </c>
      <c r="H318">
        <f t="shared" si="65"/>
        <v>19.558990853250055</v>
      </c>
      <c r="I318">
        <f t="shared" si="66"/>
        <v>0.19287091426644551</v>
      </c>
      <c r="K318">
        <v>3</v>
      </c>
      <c r="L318">
        <f t="shared" si="69"/>
        <v>0.47996180281361428</v>
      </c>
      <c r="M318">
        <f t="shared" si="70"/>
        <v>1084.4550399400446</v>
      </c>
      <c r="N318">
        <f t="shared" si="71"/>
        <v>273.22840218684598</v>
      </c>
      <c r="O318">
        <f t="shared" si="72"/>
        <v>2.1146422018348625</v>
      </c>
      <c r="P318">
        <f t="shared" si="68"/>
        <v>460.73016520363967</v>
      </c>
      <c r="Q318">
        <f t="shared" si="73"/>
        <v>189.61640521862859</v>
      </c>
      <c r="R318">
        <f t="shared" si="74"/>
        <v>258.06176301679375</v>
      </c>
    </row>
    <row r="319" spans="2:18" x14ac:dyDescent="0.25">
      <c r="B319">
        <v>3.01</v>
      </c>
      <c r="C319">
        <f t="shared" si="61"/>
        <v>0.47995209436207459</v>
      </c>
      <c r="D319">
        <f t="shared" si="62"/>
        <v>542.20558432293774</v>
      </c>
      <c r="E319">
        <f t="shared" si="63"/>
        <v>135.82329550733994</v>
      </c>
      <c r="F319">
        <f t="shared" si="64"/>
        <v>0.27189942660550459</v>
      </c>
      <c r="G319">
        <f t="shared" si="67"/>
        <v>153.75640696456773</v>
      </c>
      <c r="H319">
        <f t="shared" si="65"/>
        <v>18.205010883833292</v>
      </c>
      <c r="I319">
        <f t="shared" si="66"/>
        <v>0.17933111457227791</v>
      </c>
      <c r="K319">
        <v>3.01</v>
      </c>
      <c r="L319">
        <f t="shared" si="69"/>
        <v>0.47996167548965968</v>
      </c>
      <c r="M319">
        <f t="shared" si="70"/>
        <v>1084.4544645730666</v>
      </c>
      <c r="N319">
        <f t="shared" si="71"/>
        <v>273.22825834510149</v>
      </c>
      <c r="O319">
        <f t="shared" si="72"/>
        <v>2.1146422018348625</v>
      </c>
      <c r="P319">
        <f t="shared" si="68"/>
        <v>447.56714336545724</v>
      </c>
      <c r="Q319">
        <f t="shared" si="73"/>
        <v>176.45352722219059</v>
      </c>
      <c r="R319">
        <f t="shared" si="74"/>
        <v>244.89888502035572</v>
      </c>
    </row>
    <row r="320" spans="2:18" x14ac:dyDescent="0.25">
      <c r="B320">
        <v>3.02</v>
      </c>
      <c r="C320">
        <f t="shared" si="61"/>
        <v>0.47995193520713131</v>
      </c>
      <c r="D320">
        <f t="shared" si="62"/>
        <v>542.20522472586231</v>
      </c>
      <c r="E320">
        <f t="shared" si="63"/>
        <v>135.82320560807108</v>
      </c>
      <c r="F320">
        <f t="shared" si="64"/>
        <v>0.27189942660550459</v>
      </c>
      <c r="G320">
        <f t="shared" si="67"/>
        <v>152.40054379968052</v>
      </c>
      <c r="H320">
        <f t="shared" si="65"/>
        <v>16.849237618214953</v>
      </c>
      <c r="I320">
        <f t="shared" si="66"/>
        <v>0.1657733819160945</v>
      </c>
      <c r="K320">
        <v>3.02</v>
      </c>
      <c r="L320">
        <f t="shared" si="69"/>
        <v>0.47996154816570502</v>
      </c>
      <c r="M320">
        <f t="shared" si="70"/>
        <v>1084.4538892062412</v>
      </c>
      <c r="N320">
        <f t="shared" si="71"/>
        <v>273.22811450339515</v>
      </c>
      <c r="O320">
        <f t="shared" si="72"/>
        <v>2.1146422018348625</v>
      </c>
      <c r="P320">
        <f t="shared" si="68"/>
        <v>434.38668778409215</v>
      </c>
      <c r="Q320">
        <f t="shared" si="73"/>
        <v>163.2732154825319</v>
      </c>
      <c r="R320">
        <f t="shared" si="74"/>
        <v>231.71857328069703</v>
      </c>
    </row>
    <row r="321" spans="2:18" x14ac:dyDescent="0.25">
      <c r="B321">
        <v>3.03</v>
      </c>
      <c r="C321">
        <f t="shared" si="61"/>
        <v>0.47995177605218803</v>
      </c>
      <c r="D321">
        <f t="shared" si="62"/>
        <v>542.20486512890636</v>
      </c>
      <c r="E321">
        <f t="shared" si="63"/>
        <v>135.82311570883209</v>
      </c>
      <c r="F321">
        <f t="shared" si="64"/>
        <v>0.27189942660550459</v>
      </c>
      <c r="G321">
        <f t="shared" si="67"/>
        <v>151.04302291481849</v>
      </c>
      <c r="H321">
        <f t="shared" si="65"/>
        <v>15.491806632591917</v>
      </c>
      <c r="I321">
        <f t="shared" si="66"/>
        <v>0.15219907205986413</v>
      </c>
      <c r="K321">
        <v>3.03</v>
      </c>
      <c r="L321">
        <f t="shared" si="69"/>
        <v>0.47996142084175042</v>
      </c>
      <c r="M321">
        <f t="shared" si="70"/>
        <v>1084.4533138395689</v>
      </c>
      <c r="N321">
        <f t="shared" si="71"/>
        <v>273.22797066172706</v>
      </c>
      <c r="O321">
        <f t="shared" si="72"/>
        <v>2.1146422018348625</v>
      </c>
      <c r="P321">
        <f t="shared" si="68"/>
        <v>421.19011647973622</v>
      </c>
      <c r="Q321">
        <f t="shared" si="73"/>
        <v>150.07678801984403</v>
      </c>
      <c r="R321">
        <f t="shared" si="74"/>
        <v>218.52214581800916</v>
      </c>
    </row>
    <row r="322" spans="2:18" x14ac:dyDescent="0.25">
      <c r="B322">
        <v>3.04</v>
      </c>
      <c r="C322">
        <f t="shared" si="61"/>
        <v>0.47995161689724475</v>
      </c>
      <c r="D322">
        <f t="shared" si="62"/>
        <v>542.20450553206967</v>
      </c>
      <c r="E322">
        <f t="shared" si="63"/>
        <v>135.82302580962292</v>
      </c>
      <c r="F322">
        <f t="shared" si="64"/>
        <v>0.27189942660550459</v>
      </c>
      <c r="G322">
        <f t="shared" si="67"/>
        <v>149.68398005194885</v>
      </c>
      <c r="H322">
        <f t="shared" si="65"/>
        <v>14.132853668931435</v>
      </c>
      <c r="I322">
        <f t="shared" si="66"/>
        <v>0.13860954242325932</v>
      </c>
      <c r="K322">
        <v>3.04</v>
      </c>
      <c r="L322">
        <f t="shared" si="69"/>
        <v>0.47996129351779582</v>
      </c>
      <c r="M322">
        <f t="shared" si="70"/>
        <v>1084.4527384730491</v>
      </c>
      <c r="N322">
        <f t="shared" si="71"/>
        <v>273.22782682009711</v>
      </c>
      <c r="O322">
        <f t="shared" si="72"/>
        <v>2.1146422018348625</v>
      </c>
      <c r="P322">
        <f t="shared" si="68"/>
        <v>407.97874908413746</v>
      </c>
      <c r="Q322">
        <f t="shared" si="73"/>
        <v>136.8655644658752</v>
      </c>
      <c r="R322">
        <f t="shared" si="74"/>
        <v>205.31092226404033</v>
      </c>
    </row>
    <row r="323" spans="2:18" x14ac:dyDescent="0.25">
      <c r="B323">
        <v>3.05</v>
      </c>
      <c r="C323">
        <f t="shared" si="61"/>
        <v>0.47995145774230147</v>
      </c>
      <c r="D323">
        <f t="shared" si="62"/>
        <v>542.20414593535202</v>
      </c>
      <c r="E323">
        <f t="shared" si="63"/>
        <v>135.8229359104435</v>
      </c>
      <c r="F323">
        <f t="shared" si="64"/>
        <v>0.27189942660550459</v>
      </c>
      <c r="G323">
        <f t="shared" si="67"/>
        <v>148.32355110523554</v>
      </c>
      <c r="H323">
        <f t="shared" si="65"/>
        <v>12.772514621397539</v>
      </c>
      <c r="I323">
        <f t="shared" si="66"/>
        <v>0.12500615194792034</v>
      </c>
      <c r="K323">
        <v>3.05</v>
      </c>
      <c r="L323">
        <f t="shared" si="69"/>
        <v>0.47996116619384116</v>
      </c>
      <c r="M323">
        <f t="shared" si="70"/>
        <v>1084.4521631066816</v>
      </c>
      <c r="N323">
        <f t="shared" si="71"/>
        <v>273.22768297850524</v>
      </c>
      <c r="O323">
        <f t="shared" si="72"/>
        <v>2.1146422018348625</v>
      </c>
      <c r="P323">
        <f t="shared" si="68"/>
        <v>394.75390670864294</v>
      </c>
      <c r="Q323">
        <f t="shared" si="73"/>
        <v>123.64086593197258</v>
      </c>
      <c r="R323">
        <f t="shared" si="74"/>
        <v>192.0862237301377</v>
      </c>
    </row>
    <row r="324" spans="2:18" x14ac:dyDescent="0.25">
      <c r="B324">
        <v>3.06</v>
      </c>
      <c r="C324">
        <f t="shared" si="61"/>
        <v>0.47995129858735819</v>
      </c>
      <c r="D324">
        <f t="shared" si="62"/>
        <v>542.20378633875362</v>
      </c>
      <c r="E324">
        <f t="shared" si="63"/>
        <v>135.8228460112939</v>
      </c>
      <c r="F324">
        <f t="shared" si="64"/>
        <v>0.27189942660550459</v>
      </c>
      <c r="G324">
        <f t="shared" si="67"/>
        <v>146.96187210744964</v>
      </c>
      <c r="H324">
        <f t="shared" si="65"/>
        <v>11.410925522761246</v>
      </c>
      <c r="I324">
        <f t="shared" si="66"/>
        <v>0.11139026096155744</v>
      </c>
      <c r="K324">
        <v>3.06</v>
      </c>
      <c r="L324">
        <f t="shared" si="69"/>
        <v>0.47996103886988656</v>
      </c>
      <c r="M324">
        <f t="shared" si="70"/>
        <v>1084.4515877404672</v>
      </c>
      <c r="N324">
        <f t="shared" si="71"/>
        <v>273.22753913695163</v>
      </c>
      <c r="O324">
        <f t="shared" si="72"/>
        <v>2.1146422018348625</v>
      </c>
      <c r="P324">
        <f t="shared" si="68"/>
        <v>381.51691181208469</v>
      </c>
      <c r="Q324">
        <f t="shared" si="73"/>
        <v>110.40401487696791</v>
      </c>
      <c r="R324">
        <f t="shared" si="74"/>
        <v>178.84937267513305</v>
      </c>
    </row>
    <row r="325" spans="2:18" x14ac:dyDescent="0.25">
      <c r="B325">
        <v>3.07</v>
      </c>
      <c r="C325">
        <f t="shared" ref="C325:C388" si="75">$E$11-$B$9*B325/(2*$I$6)</f>
        <v>0.47995113943241496</v>
      </c>
      <c r="D325">
        <f t="shared" ref="D325:D388" si="76">$I$6*$B$8*(C325*C325)*$E$10/$I$7</f>
        <v>542.2034267422747</v>
      </c>
      <c r="E325">
        <f t="shared" ref="E325:E388" si="77">$B$8*$E$10*$B$9*$B$7*$B$7/(4*$I$7) + (1/2)*D325*$E$13</f>
        <v>135.82275611217418</v>
      </c>
      <c r="F325">
        <f t="shared" ref="F325:F388" si="78">$B$8*$E$10*$B$9*$B$7*$B$7/(4*$I$7)</f>
        <v>0.27189942660550459</v>
      </c>
      <c r="G325">
        <f t="shared" si="67"/>
        <v>145.59907921636656</v>
      </c>
      <c r="H325">
        <f t="shared" ref="H325:H388" si="79">($B$8*$E$10*$B$9/(4*$I$7))*$B$7*$B$7+ $I$6*$B$8*$E$10*$B$7*$B$7*$E$12*SIN(B325)/(2*$I$7)</f>
        <v>10.048222530797892</v>
      </c>
      <c r="I325">
        <f t="shared" ref="I325:I388" si="80" xml:space="preserve"> $I$6*$B$8*$E$10*$B$7*$B$7*$E$9*SIN(B325)/(2*$I$7)</f>
        <v>9.7763231041923887E-2</v>
      </c>
      <c r="K325">
        <v>3.07</v>
      </c>
      <c r="L325">
        <f t="shared" si="69"/>
        <v>0.47996091154593196</v>
      </c>
      <c r="M325">
        <f t="shared" si="70"/>
        <v>1084.4510123744051</v>
      </c>
      <c r="N325">
        <f t="shared" si="71"/>
        <v>273.22739529543611</v>
      </c>
      <c r="O325">
        <f t="shared" si="72"/>
        <v>2.1146422018348625</v>
      </c>
      <c r="P325">
        <f t="shared" si="68"/>
        <v>368.26908806853839</v>
      </c>
      <c r="Q325">
        <f t="shared" si="73"/>
        <v>97.156334974937153</v>
      </c>
      <c r="R325">
        <f t="shared" si="74"/>
        <v>165.60169277310229</v>
      </c>
    </row>
    <row r="326" spans="2:18" x14ac:dyDescent="0.25">
      <c r="B326">
        <v>3.08</v>
      </c>
      <c r="C326">
        <f t="shared" si="75"/>
        <v>0.47995098027747168</v>
      </c>
      <c r="D326">
        <f t="shared" si="76"/>
        <v>542.20306714591482</v>
      </c>
      <c r="E326">
        <f t="shared" si="77"/>
        <v>135.8226662130842</v>
      </c>
      <c r="F326">
        <f t="shared" si="78"/>
        <v>0.27189942660550459</v>
      </c>
      <c r="G326">
        <f t="shared" si="67"/>
        <v>144.23530870114968</v>
      </c>
      <c r="H326">
        <f t="shared" si="79"/>
        <v>8.6845419146709641</v>
      </c>
      <c r="I326">
        <f t="shared" si="80"/>
        <v>8.412642488065461E-2</v>
      </c>
      <c r="K326">
        <v>3.08</v>
      </c>
      <c r="L326">
        <f t="shared" si="69"/>
        <v>0.47996078422197735</v>
      </c>
      <c r="M326">
        <f t="shared" si="70"/>
        <v>1084.4504370084958</v>
      </c>
      <c r="N326">
        <f t="shared" si="71"/>
        <v>273.22725145395879</v>
      </c>
      <c r="O326">
        <f t="shared" si="72"/>
        <v>2.1146422018348625</v>
      </c>
      <c r="P326">
        <f t="shared" si="68"/>
        <v>355.01176023495356</v>
      </c>
      <c r="Q326">
        <f t="shared" si="73"/>
        <v>83.899150982829624</v>
      </c>
      <c r="R326">
        <f t="shared" si="74"/>
        <v>152.34450878099477</v>
      </c>
    </row>
    <row r="327" spans="2:18" x14ac:dyDescent="0.25">
      <c r="B327">
        <v>3.09</v>
      </c>
      <c r="C327">
        <f t="shared" si="75"/>
        <v>0.4799508211225284</v>
      </c>
      <c r="D327">
        <f t="shared" si="76"/>
        <v>542.20270754967419</v>
      </c>
      <c r="E327">
        <f t="shared" si="77"/>
        <v>135.82257631402405</v>
      </c>
      <c r="F327">
        <f t="shared" si="78"/>
        <v>0.27189942660550459</v>
      </c>
      <c r="G327">
        <f t="shared" si="67"/>
        <v>142.87069692872436</v>
      </c>
      <c r="H327">
        <f t="shared" si="79"/>
        <v>7.3200200413058045</v>
      </c>
      <c r="I327">
        <f t="shared" si="80"/>
        <v>7.0481206147002998E-2</v>
      </c>
      <c r="K327">
        <v>3.09</v>
      </c>
      <c r="L327">
        <f t="shared" si="69"/>
        <v>0.4799606568980227</v>
      </c>
      <c r="M327">
        <f t="shared" si="70"/>
        <v>1084.4498616427388</v>
      </c>
      <c r="N327">
        <f t="shared" si="71"/>
        <v>273.22710761251955</v>
      </c>
      <c r="O327">
        <f t="shared" si="72"/>
        <v>2.1146422018348625</v>
      </c>
      <c r="P327">
        <f t="shared" si="68"/>
        <v>341.74625401868281</v>
      </c>
      <c r="Q327">
        <f t="shared" si="73"/>
        <v>70.633788607998127</v>
      </c>
      <c r="R327">
        <f t="shared" si="74"/>
        <v>139.07914640616326</v>
      </c>
    </row>
    <row r="328" spans="2:18" x14ac:dyDescent="0.25">
      <c r="B328">
        <v>3.1</v>
      </c>
      <c r="C328">
        <f t="shared" si="75"/>
        <v>0.47995066196758512</v>
      </c>
      <c r="D328">
        <f t="shared" si="76"/>
        <v>542.20234795355293</v>
      </c>
      <c r="E328">
        <f t="shared" si="77"/>
        <v>135.82248641499373</v>
      </c>
      <c r="F328">
        <f t="shared" si="78"/>
        <v>0.27189942660550459</v>
      </c>
      <c r="G328">
        <f t="shared" si="67"/>
        <v>141.50538035014074</v>
      </c>
      <c r="H328">
        <f t="shared" si="79"/>
        <v>5.9547933617525253</v>
      </c>
      <c r="I328">
        <f t="shared" si="80"/>
        <v>5.6828939351470216E-2</v>
      </c>
      <c r="K328">
        <v>3.1</v>
      </c>
      <c r="L328">
        <f t="shared" si="69"/>
        <v>0.4799605295740681</v>
      </c>
      <c r="M328">
        <f t="shared" si="70"/>
        <v>1084.4492862771349</v>
      </c>
      <c r="N328">
        <f t="shared" si="71"/>
        <v>273.22696377111856</v>
      </c>
      <c r="O328">
        <f t="shared" si="72"/>
        <v>2.1146422018348625</v>
      </c>
      <c r="P328">
        <f t="shared" si="68"/>
        <v>328.47389594490818</v>
      </c>
      <c r="Q328">
        <f t="shared" si="73"/>
        <v>57.3615743756245</v>
      </c>
      <c r="R328">
        <f t="shared" si="74"/>
        <v>125.80693217378965</v>
      </c>
    </row>
    <row r="329" spans="2:18" x14ac:dyDescent="0.25">
      <c r="B329">
        <v>3.11</v>
      </c>
      <c r="C329">
        <f t="shared" si="75"/>
        <v>0.47995050281264184</v>
      </c>
      <c r="D329">
        <f t="shared" si="76"/>
        <v>542.2019883575507</v>
      </c>
      <c r="E329">
        <f t="shared" si="77"/>
        <v>135.82239651599318</v>
      </c>
      <c r="F329">
        <f t="shared" si="78"/>
        <v>0.27189942660550459</v>
      </c>
      <c r="G329">
        <f t="shared" si="67"/>
        <v>140.13949548692921</v>
      </c>
      <c r="H329">
        <f t="shared" si="79"/>
        <v>4.5889983975415234</v>
      </c>
      <c r="I329">
        <f t="shared" si="80"/>
        <v>4.3170989709360189E-2</v>
      </c>
      <c r="K329">
        <v>3.11</v>
      </c>
      <c r="L329">
        <f t="shared" si="69"/>
        <v>0.47996040225011349</v>
      </c>
      <c r="M329">
        <f t="shared" si="70"/>
        <v>1084.4487109116833</v>
      </c>
      <c r="N329">
        <f t="shared" si="71"/>
        <v>273.22681992975566</v>
      </c>
      <c r="O329">
        <f t="shared" si="72"/>
        <v>2.1146422018348625</v>
      </c>
      <c r="P329">
        <f t="shared" si="68"/>
        <v>315.19601322399387</v>
      </c>
      <c r="Q329">
        <f t="shared" si="73"/>
        <v>44.083835496073057</v>
      </c>
      <c r="R329">
        <f t="shared" si="74"/>
        <v>112.5291932942382</v>
      </c>
    </row>
    <row r="330" spans="2:18" x14ac:dyDescent="0.25">
      <c r="B330">
        <v>3.12</v>
      </c>
      <c r="C330">
        <f t="shared" si="75"/>
        <v>0.47995034365769856</v>
      </c>
      <c r="D330">
        <f t="shared" si="76"/>
        <v>542.20162876166785</v>
      </c>
      <c r="E330">
        <f t="shared" si="77"/>
        <v>135.82230661702246</v>
      </c>
      <c r="F330">
        <f t="shared" si="78"/>
        <v>0.27189942660550459</v>
      </c>
      <c r="G330">
        <f t="shared" si="67"/>
        <v>138.77317891744789</v>
      </c>
      <c r="H330">
        <f t="shared" si="79"/>
        <v>3.2227717270309371</v>
      </c>
      <c r="I330">
        <f t="shared" si="80"/>
        <v>2.950872300425433E-2</v>
      </c>
      <c r="K330">
        <v>3.12</v>
      </c>
      <c r="L330">
        <f t="shared" si="69"/>
        <v>0.47996027492615884</v>
      </c>
      <c r="M330">
        <f t="shared" si="70"/>
        <v>1084.4481355463843</v>
      </c>
      <c r="N330">
        <f t="shared" si="71"/>
        <v>273.22667608843091</v>
      </c>
      <c r="O330">
        <f t="shared" si="72"/>
        <v>2.1146422018348625</v>
      </c>
      <c r="P330">
        <f t="shared" si="68"/>
        <v>301.91393361876186</v>
      </c>
      <c r="Q330">
        <f t="shared" si="73"/>
        <v>30.801899732165818</v>
      </c>
      <c r="R330">
        <f t="shared" si="74"/>
        <v>99.247257530330955</v>
      </c>
    </row>
    <row r="331" spans="2:18" x14ac:dyDescent="0.25">
      <c r="B331">
        <v>3.13</v>
      </c>
      <c r="C331">
        <f t="shared" si="75"/>
        <v>0.47995018450275528</v>
      </c>
      <c r="D331">
        <f t="shared" si="76"/>
        <v>542.20126916590436</v>
      </c>
      <c r="E331">
        <f t="shared" si="77"/>
        <v>135.82221671808159</v>
      </c>
      <c r="F331">
        <f t="shared" si="78"/>
        <v>0.27189942660550459</v>
      </c>
      <c r="G331">
        <f t="shared" si="67"/>
        <v>137.4065672632255</v>
      </c>
      <c r="H331">
        <f t="shared" si="79"/>
        <v>1.8562499717494214</v>
      </c>
      <c r="I331">
        <f t="shared" si="80"/>
        <v>1.5843505451439172E-2</v>
      </c>
      <c r="K331">
        <v>3.13</v>
      </c>
      <c r="L331">
        <f t="shared" si="69"/>
        <v>0.47996014760220423</v>
      </c>
      <c r="M331">
        <f t="shared" si="70"/>
        <v>1084.4475601812383</v>
      </c>
      <c r="N331">
        <f t="shared" si="71"/>
        <v>273.22653224714441</v>
      </c>
      <c r="O331">
        <f t="shared" si="72"/>
        <v>2.1146422018348625</v>
      </c>
      <c r="P331">
        <f t="shared" si="68"/>
        <v>288.62898531172164</v>
      </c>
      <c r="Q331">
        <f t="shared" si="73"/>
        <v>17.517095266412095</v>
      </c>
      <c r="R331">
        <f t="shared" si="74"/>
        <v>85.962453064577232</v>
      </c>
    </row>
    <row r="332" spans="2:18" x14ac:dyDescent="0.25">
      <c r="B332">
        <v>3.14</v>
      </c>
      <c r="C332">
        <f t="shared" si="75"/>
        <v>0.479950025347812</v>
      </c>
      <c r="D332">
        <f t="shared" si="76"/>
        <v>542.20090957025991</v>
      </c>
      <c r="E332">
        <f t="shared" si="77"/>
        <v>135.82212681917048</v>
      </c>
      <c r="F332">
        <f t="shared" si="78"/>
        <v>0.27189942660550459</v>
      </c>
      <c r="G332">
        <f t="shared" si="67"/>
        <v>136.03979717529859</v>
      </c>
      <c r="H332">
        <f t="shared" si="79"/>
        <v>0.48956978273361806</v>
      </c>
      <c r="I332">
        <f t="shared" si="80"/>
        <v>2.1767035612811352E-3</v>
      </c>
      <c r="K332">
        <v>3.14</v>
      </c>
      <c r="L332">
        <f t="shared" si="69"/>
        <v>0.47996002027824963</v>
      </c>
      <c r="M332">
        <f t="shared" si="70"/>
        <v>1084.4469848162446</v>
      </c>
      <c r="N332">
        <f t="shared" si="71"/>
        <v>273.22638840589599</v>
      </c>
      <c r="O332">
        <f t="shared" si="72"/>
        <v>2.1146422018348625</v>
      </c>
      <c r="P332">
        <f t="shared" si="68"/>
        <v>275.34249677224778</v>
      </c>
      <c r="Q332">
        <f t="shared" si="73"/>
        <v>4.2307505681866644</v>
      </c>
      <c r="R332">
        <f t="shared" si="74"/>
        <v>72.676108366351798</v>
      </c>
    </row>
    <row r="333" spans="2:18" x14ac:dyDescent="0.25">
      <c r="B333">
        <v>3.15</v>
      </c>
      <c r="C333">
        <f t="shared" si="75"/>
        <v>0.47994986619286872</v>
      </c>
      <c r="D333">
        <f t="shared" si="76"/>
        <v>542.20054997473471</v>
      </c>
      <c r="E333">
        <f t="shared" si="77"/>
        <v>135.82203692028918</v>
      </c>
      <c r="F333">
        <f t="shared" si="78"/>
        <v>0.27189942660550459</v>
      </c>
      <c r="G333">
        <f t="shared" si="67"/>
        <v>134.67300532054733</v>
      </c>
      <c r="H333">
        <f t="shared" si="79"/>
        <v>-0.87713217313634617</v>
      </c>
      <c r="I333">
        <f t="shared" si="80"/>
        <v>-1.1490315997418508E-2</v>
      </c>
      <c r="K333">
        <v>3.15</v>
      </c>
      <c r="L333">
        <f t="shared" si="69"/>
        <v>0.47995989295429498</v>
      </c>
      <c r="M333">
        <f t="shared" si="70"/>
        <v>1084.4464094514035</v>
      </c>
      <c r="N333">
        <f t="shared" si="71"/>
        <v>273.22624456468571</v>
      </c>
      <c r="O333">
        <f t="shared" si="72"/>
        <v>2.1146422018348625</v>
      </c>
      <c r="P333">
        <f t="shared" si="68"/>
        <v>262.05579662373947</v>
      </c>
      <c r="Q333">
        <f t="shared" si="73"/>
        <v>-9.0558057391113955</v>
      </c>
      <c r="R333">
        <f t="shared" si="74"/>
        <v>59.389552059053742</v>
      </c>
    </row>
    <row r="334" spans="2:18" x14ac:dyDescent="0.25">
      <c r="B334">
        <v>3.16</v>
      </c>
      <c r="C334">
        <f t="shared" si="75"/>
        <v>0.4799497070379255</v>
      </c>
      <c r="D334">
        <f t="shared" si="76"/>
        <v>542.200190379329</v>
      </c>
      <c r="E334">
        <f t="shared" si="77"/>
        <v>135.82194702143775</v>
      </c>
      <c r="F334">
        <f t="shared" si="78"/>
        <v>0.27189942660550459</v>
      </c>
      <c r="G334">
        <f t="shared" si="67"/>
        <v>133.30632836802832</v>
      </c>
      <c r="H334">
        <f t="shared" si="79"/>
        <v>-2.2437192268039197</v>
      </c>
      <c r="I334">
        <f t="shared" si="80"/>
        <v>-2.5156186534094245E-2</v>
      </c>
      <c r="K334">
        <v>3.16</v>
      </c>
      <c r="L334">
        <f t="shared" si="69"/>
        <v>0.47995976563034037</v>
      </c>
      <c r="M334">
        <f t="shared" si="70"/>
        <v>1084.4458340867154</v>
      </c>
      <c r="N334">
        <f t="shared" si="71"/>
        <v>273.2261007235137</v>
      </c>
      <c r="O334">
        <f t="shared" si="72"/>
        <v>2.1146422018348625</v>
      </c>
      <c r="P334">
        <f t="shared" si="68"/>
        <v>248.77021351075422</v>
      </c>
      <c r="Q334">
        <f t="shared" si="73"/>
        <v>-22.341245010924627</v>
      </c>
      <c r="R334">
        <f t="shared" si="74"/>
        <v>46.10411278724051</v>
      </c>
    </row>
    <row r="335" spans="2:18" x14ac:dyDescent="0.25">
      <c r="B335">
        <v>3.17</v>
      </c>
      <c r="C335">
        <f t="shared" si="75"/>
        <v>0.47994954788298222</v>
      </c>
      <c r="D335">
        <f t="shared" si="76"/>
        <v>542.19983078404232</v>
      </c>
      <c r="E335">
        <f t="shared" si="77"/>
        <v>135.82185712261608</v>
      </c>
      <c r="F335">
        <f t="shared" si="78"/>
        <v>0.27189942660550459</v>
      </c>
      <c r="G335">
        <f t="shared" si="67"/>
        <v>131.93990297530814</v>
      </c>
      <c r="H335">
        <f t="shared" si="79"/>
        <v>-3.6100547207024341</v>
      </c>
      <c r="I335">
        <f t="shared" si="80"/>
        <v>-3.8819541473079387E-2</v>
      </c>
      <c r="K335">
        <v>3.17</v>
      </c>
      <c r="L335">
        <f t="shared" si="69"/>
        <v>0.47995963830638577</v>
      </c>
      <c r="M335">
        <f t="shared" si="70"/>
        <v>1084.4452587221797</v>
      </c>
      <c r="N335">
        <f t="shared" si="71"/>
        <v>273.22595688237976</v>
      </c>
      <c r="O335">
        <f t="shared" si="72"/>
        <v>2.1146422018348625</v>
      </c>
      <c r="P335">
        <f t="shared" si="68"/>
        <v>235.48707596614906</v>
      </c>
      <c r="Q335">
        <f t="shared" si="73"/>
        <v>-35.62423871439583</v>
      </c>
      <c r="R335">
        <f t="shared" si="74"/>
        <v>32.821119083769311</v>
      </c>
    </row>
    <row r="336" spans="2:18" x14ac:dyDescent="0.25">
      <c r="B336">
        <v>3.18</v>
      </c>
      <c r="C336">
        <f t="shared" si="75"/>
        <v>0.47994938872803894</v>
      </c>
      <c r="D336">
        <f t="shared" si="76"/>
        <v>542.19947118887501</v>
      </c>
      <c r="E336">
        <f t="shared" si="77"/>
        <v>135.82176722382425</v>
      </c>
      <c r="F336">
        <f t="shared" si="78"/>
        <v>0.27189942660550459</v>
      </c>
      <c r="G336">
        <f t="shared" si="67"/>
        <v>130.57386577479753</v>
      </c>
      <c r="H336">
        <f t="shared" si="79"/>
        <v>-4.9760020224212287</v>
      </c>
      <c r="I336">
        <f t="shared" si="80"/>
        <v>-5.2479014490267331E-2</v>
      </c>
      <c r="K336">
        <v>3.18</v>
      </c>
      <c r="L336">
        <f t="shared" si="69"/>
        <v>0.47995951098243111</v>
      </c>
      <c r="M336">
        <f t="shared" si="70"/>
        <v>1084.4446833577963</v>
      </c>
      <c r="N336">
        <f t="shared" si="71"/>
        <v>273.22581304128391</v>
      </c>
      <c r="O336">
        <f t="shared" si="72"/>
        <v>2.1146422018348625</v>
      </c>
      <c r="P336">
        <f t="shared" si="68"/>
        <v>222.20771227822408</v>
      </c>
      <c r="Q336">
        <f t="shared" si="73"/>
        <v>-48.903458561224966</v>
      </c>
      <c r="R336">
        <f t="shared" si="74"/>
        <v>19.541899236940175</v>
      </c>
    </row>
    <row r="337" spans="2:18" x14ac:dyDescent="0.25">
      <c r="B337">
        <v>3.19</v>
      </c>
      <c r="C337">
        <f t="shared" si="75"/>
        <v>0.47994922957309566</v>
      </c>
      <c r="D337">
        <f t="shared" si="76"/>
        <v>542.19911159382673</v>
      </c>
      <c r="E337">
        <f t="shared" si="77"/>
        <v>135.82167732506218</v>
      </c>
      <c r="F337">
        <f t="shared" si="78"/>
        <v>0.27189942660550459</v>
      </c>
      <c r="G337">
        <f t="shared" si="67"/>
        <v>129.20835336008838</v>
      </c>
      <c r="H337">
        <f t="shared" si="79"/>
        <v>-6.3414245383682974</v>
      </c>
      <c r="I337">
        <f t="shared" si="80"/>
        <v>-6.6133239649738024E-2</v>
      </c>
      <c r="K337">
        <v>3.19</v>
      </c>
      <c r="L337">
        <f t="shared" si="69"/>
        <v>0.47995938365847651</v>
      </c>
      <c r="M337">
        <f t="shared" si="70"/>
        <v>1084.4441079935661</v>
      </c>
      <c r="N337">
        <f t="shared" si="71"/>
        <v>273.22566920022638</v>
      </c>
      <c r="O337">
        <f t="shared" si="72"/>
        <v>2.1146422018348625</v>
      </c>
      <c r="P337">
        <f t="shared" si="68"/>
        <v>208.93345035789937</v>
      </c>
      <c r="Q337">
        <f t="shared" si="73"/>
        <v>-62.177576640492141</v>
      </c>
      <c r="R337">
        <f t="shared" si="74"/>
        <v>6.2677811576729994</v>
      </c>
    </row>
    <row r="338" spans="2:18" x14ac:dyDescent="0.25">
      <c r="B338">
        <v>3.2</v>
      </c>
      <c r="C338">
        <f t="shared" si="75"/>
        <v>0.47994907041815238</v>
      </c>
      <c r="D338">
        <f t="shared" si="76"/>
        <v>542.19875199889782</v>
      </c>
      <c r="E338">
        <f t="shared" si="77"/>
        <v>135.82158742632996</v>
      </c>
      <c r="F338">
        <f t="shared" si="78"/>
        <v>0.27189942660550459</v>
      </c>
      <c r="G338">
        <f t="shared" si="67"/>
        <v>127.84350227229444</v>
      </c>
      <c r="H338">
        <f t="shared" si="79"/>
        <v>-7.7061857274300127</v>
      </c>
      <c r="I338">
        <f t="shared" si="80"/>
        <v>-7.9780851540355191E-2</v>
      </c>
      <c r="K338">
        <v>3.2</v>
      </c>
      <c r="L338">
        <f t="shared" si="69"/>
        <v>0.47995925633452191</v>
      </c>
      <c r="M338">
        <f t="shared" si="70"/>
        <v>1084.4435326294886</v>
      </c>
      <c r="N338">
        <f t="shared" si="71"/>
        <v>273.22552535920698</v>
      </c>
      <c r="O338">
        <f t="shared" si="72"/>
        <v>2.1146422018348625</v>
      </c>
      <c r="P338">
        <f t="shared" si="68"/>
        <v>195.66561760591978</v>
      </c>
      <c r="Q338">
        <f t="shared" si="73"/>
        <v>-75.445265551452337</v>
      </c>
      <c r="R338">
        <f t="shared" si="74"/>
        <v>-6.9999077532872036</v>
      </c>
    </row>
    <row r="339" spans="2:18" x14ac:dyDescent="0.25">
      <c r="B339">
        <v>3.21</v>
      </c>
      <c r="C339">
        <f t="shared" si="75"/>
        <v>0.4799489112632091</v>
      </c>
      <c r="D339">
        <f t="shared" si="76"/>
        <v>542.19839240408817</v>
      </c>
      <c r="E339">
        <f t="shared" si="77"/>
        <v>135.82149752762754</v>
      </c>
      <c r="F339">
        <f t="shared" si="78"/>
        <v>0.27189942660550459</v>
      </c>
      <c r="G339">
        <f t="shared" ref="G339:G402" si="81">($B$8*$E$10*$B$9/(4*$I$7))*$B$7*$B$7 + D339*$E$13/2 + $I$6*$B$8*$E$10*$B$7*$B$7*$E$12*SIN(B339)/(2*$I$7)</f>
        <v>126.47944898639739</v>
      </c>
      <c r="H339">
        <f t="shared" si="79"/>
        <v>-9.0701491146246482</v>
      </c>
      <c r="I339">
        <f t="shared" si="80"/>
        <v>-9.3420485412301524E-2</v>
      </c>
      <c r="K339">
        <v>3.21</v>
      </c>
      <c r="L339">
        <f t="shared" si="69"/>
        <v>0.47995912901056731</v>
      </c>
      <c r="M339">
        <f t="shared" si="70"/>
        <v>1084.4429572655633</v>
      </c>
      <c r="N339">
        <f t="shared" si="71"/>
        <v>273.22538151822567</v>
      </c>
      <c r="O339">
        <f t="shared" si="72"/>
        <v>2.1146422018348625</v>
      </c>
      <c r="P339">
        <f t="shared" ref="P339:P402" si="82">($E$8*$E$10*$E$9/(4*$I$7))*$E$7*$E$7 + M339*$E$13/2 + $I$6*$E$8*$E$10*$E$7*$E$7*$E$12*SIN(K339)/(2*$I$7)</f>
        <v>182.40554078012116</v>
      </c>
      <c r="Q339">
        <f t="shared" si="73"/>
        <v>-88.705198536269663</v>
      </c>
      <c r="R339">
        <f t="shared" si="74"/>
        <v>-20.259840738104529</v>
      </c>
    </row>
    <row r="340" spans="2:18" x14ac:dyDescent="0.25">
      <c r="B340">
        <v>3.22</v>
      </c>
      <c r="C340">
        <f t="shared" si="75"/>
        <v>0.47994875210826582</v>
      </c>
      <c r="D340">
        <f t="shared" si="76"/>
        <v>542.19803280939789</v>
      </c>
      <c r="E340">
        <f t="shared" si="77"/>
        <v>135.82140762895497</v>
      </c>
      <c r="F340">
        <f t="shared" si="78"/>
        <v>0.27189942660550459</v>
      </c>
      <c r="G340">
        <f t="shared" si="81"/>
        <v>125.11632989759923</v>
      </c>
      <c r="H340">
        <f t="shared" si="79"/>
        <v>-10.433178304750234</v>
      </c>
      <c r="I340">
        <f t="shared" si="80"/>
        <v>-0.10705077731355739</v>
      </c>
      <c r="K340">
        <v>3.22</v>
      </c>
      <c r="L340">
        <f t="shared" ref="L340:L403" si="83">$E$11-$E$9*K340/(2*$I$6)</f>
        <v>0.47995900168661265</v>
      </c>
      <c r="M340">
        <f t="shared" ref="M340:M403" si="84">$I$6*$E$8*(L340*L340)*$E$10/$I$7</f>
        <v>1084.4423819017907</v>
      </c>
      <c r="N340">
        <f t="shared" ref="N340:N403" si="85">$E$8*$E$10*$E$9*$E$7*$E$7/(4*$I$7) + (1/2)*M340*$E$13</f>
        <v>273.22523767728251</v>
      </c>
      <c r="O340">
        <f t="shared" ref="O340:O403" si="86">$E$8*$E$10*$E$9*$E$7*$E$7/(4*$I$7)</f>
        <v>2.1146422018348625</v>
      </c>
      <c r="P340">
        <f t="shared" si="82"/>
        <v>169.15454586275092</v>
      </c>
      <c r="Q340">
        <f t="shared" ref="Q340:Q403" si="87">($E$8*$E$10*$E$9/(4*$I$7))*$E$7*$E$7+ $I$6*$E$8*$E$10*$E$7*$E$7*$E$12*SIN(K340)/(2*$I$7)</f>
        <v>-101.95604961269673</v>
      </c>
      <c r="R340">
        <f t="shared" ref="R340:R403" si="88">$E$7*$E$7+ $I$6*$E$8*$E$10*$E$7*$E$7*$E$12*SIN(K340)/(2*$I$7)</f>
        <v>-33.510691814531597</v>
      </c>
    </row>
    <row r="341" spans="2:18" x14ac:dyDescent="0.25">
      <c r="B341">
        <v>3.23</v>
      </c>
      <c r="C341">
        <f t="shared" si="75"/>
        <v>0.47994859295332254</v>
      </c>
      <c r="D341">
        <f t="shared" si="76"/>
        <v>542.19767321482664</v>
      </c>
      <c r="E341">
        <f t="shared" si="77"/>
        <v>135.82131773031216</v>
      </c>
      <c r="F341">
        <f t="shared" si="78"/>
        <v>0.27189942660550459</v>
      </c>
      <c r="G341">
        <f t="shared" si="81"/>
        <v>123.75428130768316</v>
      </c>
      <c r="H341">
        <f t="shared" si="79"/>
        <v>-11.795136996023494</v>
      </c>
      <c r="I341">
        <f t="shared" si="80"/>
        <v>-0.12067036422628999</v>
      </c>
      <c r="K341">
        <v>3.23</v>
      </c>
      <c r="L341">
        <f t="shared" si="83"/>
        <v>0.47995887436265805</v>
      </c>
      <c r="M341">
        <f t="shared" si="84"/>
        <v>1084.441806538171</v>
      </c>
      <c r="N341">
        <f t="shared" si="85"/>
        <v>273.2250938363776</v>
      </c>
      <c r="O341">
        <f t="shared" si="86"/>
        <v>2.1146422018348625</v>
      </c>
      <c r="P341">
        <f t="shared" si="82"/>
        <v>155.91395792787569</v>
      </c>
      <c r="Q341">
        <f t="shared" si="87"/>
        <v>-115.19649370666703</v>
      </c>
      <c r="R341">
        <f t="shared" si="88"/>
        <v>-46.751135908501894</v>
      </c>
    </row>
    <row r="342" spans="2:18" x14ac:dyDescent="0.25">
      <c r="B342">
        <v>3.24</v>
      </c>
      <c r="C342">
        <f t="shared" si="75"/>
        <v>0.47994843379837926</v>
      </c>
      <c r="D342">
        <f t="shared" si="76"/>
        <v>542.19731362037476</v>
      </c>
      <c r="E342">
        <f t="shared" si="77"/>
        <v>135.82122783169919</v>
      </c>
      <c r="F342">
        <f t="shared" si="78"/>
        <v>0.27189942660550459</v>
      </c>
      <c r="G342">
        <f t="shared" si="81"/>
        <v>122.39343941138331</v>
      </c>
      <c r="H342">
        <f t="shared" si="79"/>
        <v>-13.155888993710377</v>
      </c>
      <c r="I342">
        <f t="shared" si="80"/>
        <v>-0.13427788420315884</v>
      </c>
      <c r="K342">
        <v>3.24</v>
      </c>
      <c r="L342">
        <f t="shared" si="83"/>
        <v>0.47995874703870345</v>
      </c>
      <c r="M342">
        <f t="shared" si="84"/>
        <v>1084.4412311747035</v>
      </c>
      <c r="N342">
        <f t="shared" si="85"/>
        <v>273.22494999551071</v>
      </c>
      <c r="O342">
        <f t="shared" si="86"/>
        <v>2.1146422018348625</v>
      </c>
      <c r="P342">
        <f t="shared" si="82"/>
        <v>142.68510100886982</v>
      </c>
      <c r="Q342">
        <f t="shared" si="87"/>
        <v>-128.42520678480602</v>
      </c>
      <c r="R342">
        <f t="shared" si="88"/>
        <v>-59.979848986640889</v>
      </c>
    </row>
    <row r="343" spans="2:18" x14ac:dyDescent="0.25">
      <c r="B343">
        <v>3.25</v>
      </c>
      <c r="C343">
        <f t="shared" si="75"/>
        <v>0.47994827464343603</v>
      </c>
      <c r="D343">
        <f t="shared" si="76"/>
        <v>542.19695402604214</v>
      </c>
      <c r="E343">
        <f t="shared" si="77"/>
        <v>135.82113793311603</v>
      </c>
      <c r="F343">
        <f t="shared" si="78"/>
        <v>0.27189942660550459</v>
      </c>
      <c r="G343">
        <f t="shared" si="81"/>
        <v>121.03394028276557</v>
      </c>
      <c r="H343">
        <f t="shared" si="79"/>
        <v>-14.51529822374496</v>
      </c>
      <c r="I343">
        <f t="shared" si="80"/>
        <v>-0.14787197650350464</v>
      </c>
      <c r="K343">
        <v>3.25</v>
      </c>
      <c r="L343">
        <f t="shared" si="83"/>
        <v>0.47995861971474879</v>
      </c>
      <c r="M343">
        <f t="shared" si="84"/>
        <v>1084.440655811389</v>
      </c>
      <c r="N343">
        <f t="shared" si="85"/>
        <v>273.22480615468208</v>
      </c>
      <c r="O343">
        <f t="shared" si="86"/>
        <v>2.1146422018348625</v>
      </c>
      <c r="P343">
        <f t="shared" si="82"/>
        <v>129.46929796601862</v>
      </c>
      <c r="Q343">
        <f t="shared" si="87"/>
        <v>-141.6408659868286</v>
      </c>
      <c r="R343">
        <f t="shared" si="88"/>
        <v>-73.195508188663467</v>
      </c>
    </row>
    <row r="344" spans="2:18" x14ac:dyDescent="0.25">
      <c r="B344">
        <v>3.26</v>
      </c>
      <c r="C344">
        <f t="shared" si="75"/>
        <v>0.47994811548849275</v>
      </c>
      <c r="D344">
        <f t="shared" si="76"/>
        <v>542.19659443182866</v>
      </c>
      <c r="E344">
        <f t="shared" si="77"/>
        <v>135.82104803456266</v>
      </c>
      <c r="F344">
        <f t="shared" si="78"/>
        <v>0.27189942660550459</v>
      </c>
      <c r="G344">
        <f t="shared" si="81"/>
        <v>119.67591986162003</v>
      </c>
      <c r="H344">
        <f t="shared" si="79"/>
        <v>-15.87322874633713</v>
      </c>
      <c r="I344">
        <f t="shared" si="80"/>
        <v>-0.16145128172942635</v>
      </c>
      <c r="K344">
        <v>3.26</v>
      </c>
      <c r="L344">
        <f t="shared" si="83"/>
        <v>0.47995849239079419</v>
      </c>
      <c r="M344">
        <f t="shared" si="84"/>
        <v>1084.4400804482268</v>
      </c>
      <c r="N344">
        <f t="shared" si="85"/>
        <v>273.22466231389154</v>
      </c>
      <c r="O344">
        <f t="shared" si="86"/>
        <v>2.1146422018348625</v>
      </c>
      <c r="P344">
        <f t="shared" si="82"/>
        <v>116.26787035422848</v>
      </c>
      <c r="Q344">
        <f t="shared" si="87"/>
        <v>-154.8421497578282</v>
      </c>
      <c r="R344">
        <f t="shared" si="88"/>
        <v>-86.396791959663062</v>
      </c>
    </row>
    <row r="345" spans="2:18" x14ac:dyDescent="0.25">
      <c r="B345">
        <v>3.27</v>
      </c>
      <c r="C345">
        <f t="shared" si="75"/>
        <v>0.47994795633354947</v>
      </c>
      <c r="D345">
        <f t="shared" si="76"/>
        <v>542.19623483773444</v>
      </c>
      <c r="E345">
        <f t="shared" si="77"/>
        <v>135.82095813603911</v>
      </c>
      <c r="F345">
        <f t="shared" si="78"/>
        <v>0.27189942660550459</v>
      </c>
      <c r="G345">
        <f t="shared" si="81"/>
        <v>118.31951393986731</v>
      </c>
      <c r="H345">
        <f t="shared" si="79"/>
        <v>-17.229544769566296</v>
      </c>
      <c r="I345">
        <f t="shared" si="80"/>
        <v>-0.175014441961718</v>
      </c>
      <c r="K345">
        <v>3.27</v>
      </c>
      <c r="L345">
        <f t="shared" si="83"/>
        <v>0.47995836506683959</v>
      </c>
      <c r="M345">
        <f t="shared" si="84"/>
        <v>1084.4395050852177</v>
      </c>
      <c r="N345">
        <f t="shared" si="85"/>
        <v>273.22451847313926</v>
      </c>
      <c r="O345">
        <f t="shared" si="86"/>
        <v>2.1146422018348625</v>
      </c>
      <c r="P345">
        <f t="shared" si="82"/>
        <v>103.08213829087509</v>
      </c>
      <c r="Q345">
        <f t="shared" si="87"/>
        <v>-168.02773798042929</v>
      </c>
      <c r="R345">
        <f t="shared" si="88"/>
        <v>-99.58238018226416</v>
      </c>
    </row>
    <row r="346" spans="2:18" x14ac:dyDescent="0.25">
      <c r="B346">
        <v>3.28</v>
      </c>
      <c r="C346">
        <f t="shared" si="75"/>
        <v>0.47994779717860619</v>
      </c>
      <c r="D346">
        <f t="shared" si="76"/>
        <v>542.19587524375947</v>
      </c>
      <c r="E346">
        <f t="shared" si="77"/>
        <v>135.82086823754537</v>
      </c>
      <c r="F346">
        <f t="shared" si="78"/>
        <v>0.27189942660550459</v>
      </c>
      <c r="G346">
        <f t="shared" si="81"/>
        <v>116.9648581479796</v>
      </c>
      <c r="H346">
        <f t="shared" si="79"/>
        <v>-18.584110662960267</v>
      </c>
      <c r="I346">
        <f t="shared" si="80"/>
        <v>-0.18856010089565772</v>
      </c>
      <c r="K346">
        <v>3.28</v>
      </c>
      <c r="L346">
        <f t="shared" si="83"/>
        <v>0.47995823774288493</v>
      </c>
      <c r="M346">
        <f t="shared" si="84"/>
        <v>1084.4389297223606</v>
      </c>
      <c r="N346">
        <f t="shared" si="85"/>
        <v>273.224374632425</v>
      </c>
      <c r="O346">
        <f t="shared" si="86"/>
        <v>2.1146422018348625</v>
      </c>
      <c r="P346">
        <f t="shared" si="82"/>
        <v>89.91342032379373</v>
      </c>
      <c r="Q346">
        <f t="shared" si="87"/>
        <v>-181.1963121067964</v>
      </c>
      <c r="R346">
        <f t="shared" si="88"/>
        <v>-112.75095430863126</v>
      </c>
    </row>
    <row r="347" spans="2:18" x14ac:dyDescent="0.25">
      <c r="B347">
        <v>3.29</v>
      </c>
      <c r="C347">
        <f t="shared" si="75"/>
        <v>0.47994763802366291</v>
      </c>
      <c r="D347">
        <f t="shared" si="76"/>
        <v>542.19551564990377</v>
      </c>
      <c r="E347">
        <f t="shared" si="77"/>
        <v>135.82077833908144</v>
      </c>
      <c r="F347">
        <f t="shared" si="78"/>
        <v>0.27189942660550459</v>
      </c>
      <c r="G347">
        <f t="shared" si="81"/>
        <v>115.6120879414173</v>
      </c>
      <c r="H347">
        <f t="shared" si="79"/>
        <v>-19.936790971058638</v>
      </c>
      <c r="I347">
        <f t="shared" si="80"/>
        <v>-0.20208690397664142</v>
      </c>
      <c r="K347">
        <v>3.29</v>
      </c>
      <c r="L347">
        <f t="shared" si="83"/>
        <v>0.47995811041893033</v>
      </c>
      <c r="M347">
        <f t="shared" si="84"/>
        <v>1084.4383543596568</v>
      </c>
      <c r="N347">
        <f t="shared" si="85"/>
        <v>273.22423079174905</v>
      </c>
      <c r="O347">
        <f t="shared" si="86"/>
        <v>2.1146422018348625</v>
      </c>
      <c r="P347">
        <f t="shared" si="82"/>
        <v>76.763033299422318</v>
      </c>
      <c r="Q347">
        <f t="shared" si="87"/>
        <v>-194.34655529049186</v>
      </c>
      <c r="R347">
        <f t="shared" si="88"/>
        <v>-125.90119749232673</v>
      </c>
    </row>
    <row r="348" spans="2:18" x14ac:dyDescent="0.25">
      <c r="B348">
        <v>3.3</v>
      </c>
      <c r="C348">
        <f t="shared" si="75"/>
        <v>0.47994747886871963</v>
      </c>
      <c r="D348">
        <f t="shared" si="76"/>
        <v>542.19515605616732</v>
      </c>
      <c r="E348">
        <f t="shared" si="77"/>
        <v>135.82068844064733</v>
      </c>
      <c r="F348">
        <f t="shared" si="78"/>
        <v>0.27189942660550459</v>
      </c>
      <c r="G348">
        <f t="shared" si="81"/>
        <v>114.26133858708413</v>
      </c>
      <c r="H348">
        <f t="shared" si="79"/>
        <v>-21.287450426957697</v>
      </c>
      <c r="I348">
        <f t="shared" si="80"/>
        <v>-0.21559349853563203</v>
      </c>
      <c r="K348">
        <v>3.3</v>
      </c>
      <c r="L348">
        <f t="shared" si="83"/>
        <v>0.47995798309497573</v>
      </c>
      <c r="M348">
        <f t="shared" si="84"/>
        <v>1084.4377789971054</v>
      </c>
      <c r="N348">
        <f t="shared" si="85"/>
        <v>273.22408695111119</v>
      </c>
      <c r="O348">
        <f t="shared" si="86"/>
        <v>2.1146422018348625</v>
      </c>
      <c r="P348">
        <f t="shared" si="82"/>
        <v>63.632292231121681</v>
      </c>
      <c r="Q348">
        <f t="shared" si="87"/>
        <v>-207.47715251815464</v>
      </c>
      <c r="R348">
        <f t="shared" si="88"/>
        <v>-139.03179471998951</v>
      </c>
    </row>
    <row r="349" spans="2:18" x14ac:dyDescent="0.25">
      <c r="B349">
        <v>3.31</v>
      </c>
      <c r="C349">
        <f t="shared" si="75"/>
        <v>0.47994731971377635</v>
      </c>
      <c r="D349">
        <f t="shared" si="76"/>
        <v>542.19479646255024</v>
      </c>
      <c r="E349">
        <f t="shared" si="77"/>
        <v>135.82059854224306</v>
      </c>
      <c r="F349">
        <f t="shared" si="78"/>
        <v>0.27189942660550459</v>
      </c>
      <c r="G349">
        <f t="shared" si="81"/>
        <v>112.91274514980003</v>
      </c>
      <c r="H349">
        <f t="shared" si="79"/>
        <v>-22.635953965837526</v>
      </c>
      <c r="I349">
        <f t="shared" si="80"/>
        <v>-0.22907853392443034</v>
      </c>
      <c r="K349">
        <v>3.31</v>
      </c>
      <c r="L349">
        <f t="shared" si="83"/>
        <v>0.47995785577102107</v>
      </c>
      <c r="M349">
        <f t="shared" si="84"/>
        <v>1084.4372036347063</v>
      </c>
      <c r="N349">
        <f t="shared" si="85"/>
        <v>273.22394311051141</v>
      </c>
      <c r="O349">
        <f t="shared" si="86"/>
        <v>2.1146422018348625</v>
      </c>
      <c r="P349">
        <f t="shared" si="82"/>
        <v>50.522510167671328</v>
      </c>
      <c r="Q349">
        <f t="shared" si="87"/>
        <v>-220.58679074100522</v>
      </c>
      <c r="R349">
        <f t="shared" si="88"/>
        <v>-152.14143294284008</v>
      </c>
    </row>
    <row r="350" spans="2:18" x14ac:dyDescent="0.25">
      <c r="B350">
        <v>3.32</v>
      </c>
      <c r="C350">
        <f t="shared" si="75"/>
        <v>0.47994716055883307</v>
      </c>
      <c r="D350">
        <f t="shared" si="76"/>
        <v>542.1944368690522</v>
      </c>
      <c r="E350">
        <f t="shared" si="77"/>
        <v>135.82050864386855</v>
      </c>
      <c r="F350">
        <f t="shared" si="78"/>
        <v>0.27189942660550459</v>
      </c>
      <c r="G350">
        <f t="shared" si="81"/>
        <v>111.56644247879518</v>
      </c>
      <c r="H350">
        <f t="shared" si="79"/>
        <v>-23.982166738467864</v>
      </c>
      <c r="I350">
        <f t="shared" si="80"/>
        <v>-0.24254066165073371</v>
      </c>
      <c r="K350">
        <v>3.32</v>
      </c>
      <c r="L350">
        <f t="shared" si="83"/>
        <v>0.47995772844706647</v>
      </c>
      <c r="M350">
        <f t="shared" si="84"/>
        <v>1084.43662827246</v>
      </c>
      <c r="N350">
        <f t="shared" si="85"/>
        <v>273.22379926994984</v>
      </c>
      <c r="O350">
        <f t="shared" si="86"/>
        <v>2.1146422018348625</v>
      </c>
      <c r="P350">
        <f t="shared" si="82"/>
        <v>37.434998061970134</v>
      </c>
      <c r="Q350">
        <f t="shared" si="87"/>
        <v>-233.67415900614483</v>
      </c>
      <c r="R350">
        <f t="shared" si="88"/>
        <v>-165.2288012079797</v>
      </c>
    </row>
    <row r="351" spans="2:18" x14ac:dyDescent="0.25">
      <c r="B351">
        <v>3.33</v>
      </c>
      <c r="C351">
        <f t="shared" si="75"/>
        <v>0.47994700140388979</v>
      </c>
      <c r="D351">
        <f t="shared" si="76"/>
        <v>542.19407727567341</v>
      </c>
      <c r="E351">
        <f t="shared" si="77"/>
        <v>135.82041874552385</v>
      </c>
      <c r="F351">
        <f t="shared" si="78"/>
        <v>0.27189942660550459</v>
      </c>
      <c r="G351">
        <f t="shared" si="81"/>
        <v>110.22256519422494</v>
      </c>
      <c r="H351">
        <f t="shared" si="79"/>
        <v>-25.325954124693411</v>
      </c>
      <c r="I351">
        <f t="shared" si="80"/>
        <v>-0.25597853551298916</v>
      </c>
      <c r="K351">
        <v>3.33</v>
      </c>
      <c r="L351">
        <f t="shared" si="83"/>
        <v>0.47995760112311187</v>
      </c>
      <c r="M351">
        <f t="shared" si="84"/>
        <v>1084.4360529103667</v>
      </c>
      <c r="N351">
        <f t="shared" si="85"/>
        <v>273.22365542942651</v>
      </c>
      <c r="O351">
        <f t="shared" si="86"/>
        <v>2.1146422018348625</v>
      </c>
      <c r="P351">
        <f t="shared" si="82"/>
        <v>24.371064639937373</v>
      </c>
      <c r="Q351">
        <f t="shared" si="87"/>
        <v>-246.73794858765427</v>
      </c>
      <c r="R351">
        <f t="shared" si="88"/>
        <v>-178.29259078948914</v>
      </c>
    </row>
    <row r="352" spans="2:18" x14ac:dyDescent="0.25">
      <c r="B352">
        <v>3.34</v>
      </c>
      <c r="C352">
        <f t="shared" si="75"/>
        <v>0.47994684224894657</v>
      </c>
      <c r="D352">
        <f t="shared" si="76"/>
        <v>542.19371768241399</v>
      </c>
      <c r="E352">
        <f t="shared" si="77"/>
        <v>135.820328847209</v>
      </c>
      <c r="F352">
        <f t="shared" si="78"/>
        <v>0.27189942660550459</v>
      </c>
      <c r="G352">
        <f t="shared" si="81"/>
        <v>108.88124767370826</v>
      </c>
      <c r="H352">
        <f t="shared" si="79"/>
        <v>-26.667181746895242</v>
      </c>
      <c r="I352">
        <f t="shared" si="80"/>
        <v>-0.26939081173500745</v>
      </c>
      <c r="K352">
        <v>3.34</v>
      </c>
      <c r="L352">
        <f t="shared" si="83"/>
        <v>0.47995747379915721</v>
      </c>
      <c r="M352">
        <f t="shared" si="84"/>
        <v>1084.4354775484255</v>
      </c>
      <c r="N352">
        <f t="shared" si="85"/>
        <v>273.22351158894122</v>
      </c>
      <c r="O352">
        <f t="shared" si="86"/>
        <v>2.1146422018348625</v>
      </c>
      <c r="P352">
        <f t="shared" si="82"/>
        <v>11.332016269645692</v>
      </c>
      <c r="Q352">
        <f t="shared" si="87"/>
        <v>-259.77685311746069</v>
      </c>
      <c r="R352">
        <f t="shared" si="88"/>
        <v>-191.33149531929553</v>
      </c>
    </row>
    <row r="353" spans="2:18" x14ac:dyDescent="0.25">
      <c r="B353">
        <v>3.35</v>
      </c>
      <c r="C353">
        <f t="shared" si="75"/>
        <v>0.47994668309400329</v>
      </c>
      <c r="D353">
        <f t="shared" si="76"/>
        <v>542.19335808927383</v>
      </c>
      <c r="E353">
        <f t="shared" si="77"/>
        <v>135.82023894892396</v>
      </c>
      <c r="F353">
        <f t="shared" si="78"/>
        <v>0.27189942660550459</v>
      </c>
      <c r="G353">
        <f t="shared" si="81"/>
        <v>107.54262403888951</v>
      </c>
      <c r="H353">
        <f t="shared" si="79"/>
        <v>-28.00571548342894</v>
      </c>
      <c r="I353">
        <f t="shared" si="80"/>
        <v>-0.28277614910034449</v>
      </c>
      <c r="K353">
        <v>3.35</v>
      </c>
      <c r="L353">
        <f t="shared" si="83"/>
        <v>0.47995734647520261</v>
      </c>
      <c r="M353">
        <f t="shared" si="84"/>
        <v>1084.4349021866374</v>
      </c>
      <c r="N353">
        <f t="shared" si="85"/>
        <v>273.22336774849418</v>
      </c>
      <c r="O353">
        <f t="shared" si="86"/>
        <v>2.1146422018348625</v>
      </c>
      <c r="P353">
        <f t="shared" si="82"/>
        <v>-1.6808431693185639</v>
      </c>
      <c r="Q353">
        <f t="shared" si="87"/>
        <v>-272.78956871597791</v>
      </c>
      <c r="R353">
        <f t="shared" si="88"/>
        <v>-204.34421091781275</v>
      </c>
    </row>
    <row r="354" spans="2:18" x14ac:dyDescent="0.25">
      <c r="B354">
        <v>3.36</v>
      </c>
      <c r="C354">
        <f t="shared" si="75"/>
        <v>0.47994652393906001</v>
      </c>
      <c r="D354">
        <f t="shared" si="76"/>
        <v>542.19299849625281</v>
      </c>
      <c r="E354">
        <f t="shared" si="77"/>
        <v>135.8201490506687</v>
      </c>
      <c r="F354">
        <f t="shared" si="78"/>
        <v>0.27189942660550459</v>
      </c>
      <c r="G354">
        <f t="shared" si="81"/>
        <v>106.20682814202702</v>
      </c>
      <c r="H354">
        <f t="shared" si="79"/>
        <v>-29.341421482036179</v>
      </c>
      <c r="I354">
        <f t="shared" si="80"/>
        <v>-0.29613320908641683</v>
      </c>
      <c r="K354">
        <v>3.36</v>
      </c>
      <c r="L354">
        <f t="shared" si="83"/>
        <v>0.479957219151248</v>
      </c>
      <c r="M354">
        <f t="shared" si="84"/>
        <v>1084.4343268250018</v>
      </c>
      <c r="N354">
        <f t="shared" si="85"/>
        <v>273.22322390808529</v>
      </c>
      <c r="O354">
        <f t="shared" si="86"/>
        <v>2.1146422018348625</v>
      </c>
      <c r="P354">
        <f t="shared" si="82"/>
        <v>-14.666212416238352</v>
      </c>
      <c r="Q354">
        <f t="shared" si="87"/>
        <v>-285.7747941224888</v>
      </c>
      <c r="R354">
        <f t="shared" si="88"/>
        <v>-217.32943632432364</v>
      </c>
    </row>
    <row r="355" spans="2:18" x14ac:dyDescent="0.25">
      <c r="B355">
        <v>3.37</v>
      </c>
      <c r="C355">
        <f t="shared" si="75"/>
        <v>0.47994636478411673</v>
      </c>
      <c r="D355">
        <f t="shared" si="76"/>
        <v>542.19263890335105</v>
      </c>
      <c r="E355">
        <f t="shared" si="77"/>
        <v>135.82005915244326</v>
      </c>
      <c r="F355">
        <f t="shared" si="78"/>
        <v>0.27189942660550459</v>
      </c>
      <c r="G355">
        <f t="shared" si="81"/>
        <v>104.87399355260747</v>
      </c>
      <c r="H355">
        <f t="shared" si="79"/>
        <v>-30.67416617323029</v>
      </c>
      <c r="I355">
        <f t="shared" si="80"/>
        <v>-0.30946065599835804</v>
      </c>
      <c r="K355">
        <v>3.37</v>
      </c>
      <c r="L355">
        <f t="shared" si="83"/>
        <v>0.4799570918272934</v>
      </c>
      <c r="M355">
        <f t="shared" si="84"/>
        <v>1084.4337514635185</v>
      </c>
      <c r="N355">
        <f t="shared" si="85"/>
        <v>273.22308006771448</v>
      </c>
      <c r="O355">
        <f t="shared" si="86"/>
        <v>2.1146422018348625</v>
      </c>
      <c r="P355">
        <f t="shared" si="82"/>
        <v>-27.622792959395326</v>
      </c>
      <c r="Q355">
        <f t="shared" si="87"/>
        <v>-298.73123082527496</v>
      </c>
      <c r="R355">
        <f t="shared" si="88"/>
        <v>-230.2858730271098</v>
      </c>
    </row>
    <row r="356" spans="2:18" x14ac:dyDescent="0.25">
      <c r="B356">
        <v>3.38</v>
      </c>
      <c r="C356">
        <f t="shared" si="75"/>
        <v>0.47994620562917345</v>
      </c>
      <c r="D356">
        <f t="shared" si="76"/>
        <v>542.19227931056844</v>
      </c>
      <c r="E356">
        <f t="shared" si="77"/>
        <v>135.81996925424761</v>
      </c>
      <c r="F356">
        <f t="shared" si="78"/>
        <v>0.27189942660550459</v>
      </c>
      <c r="G356">
        <f t="shared" si="81"/>
        <v>103.54425354398944</v>
      </c>
      <c r="H356">
        <f t="shared" si="79"/>
        <v>-32.003816283652668</v>
      </c>
      <c r="I356">
        <f t="shared" si="80"/>
        <v>-0.32275715710258174</v>
      </c>
      <c r="K356">
        <v>3.38</v>
      </c>
      <c r="L356">
        <f t="shared" si="83"/>
        <v>0.47995696450333875</v>
      </c>
      <c r="M356">
        <f t="shared" si="84"/>
        <v>1084.4331761021883</v>
      </c>
      <c r="N356">
        <f t="shared" si="85"/>
        <v>273.22293622738192</v>
      </c>
      <c r="O356">
        <f t="shared" si="86"/>
        <v>2.1146422018348625</v>
      </c>
      <c r="P356">
        <f t="shared" si="82"/>
        <v>-40.549289165914786</v>
      </c>
      <c r="Q356">
        <f t="shared" si="87"/>
        <v>-311.65758319146187</v>
      </c>
      <c r="R356">
        <f t="shared" si="88"/>
        <v>-243.21222539329671</v>
      </c>
    </row>
    <row r="357" spans="2:18" x14ac:dyDescent="0.25">
      <c r="B357">
        <v>3.39</v>
      </c>
      <c r="C357">
        <f t="shared" si="75"/>
        <v>0.47994604647423017</v>
      </c>
      <c r="D357">
        <f t="shared" si="76"/>
        <v>542.19191971790531</v>
      </c>
      <c r="E357">
        <f t="shared" si="77"/>
        <v>135.81987935608183</v>
      </c>
      <c r="F357">
        <f t="shared" si="78"/>
        <v>0.27189942660550459</v>
      </c>
      <c r="G357">
        <f t="shared" si="81"/>
        <v>102.21774108007591</v>
      </c>
      <c r="H357">
        <f t="shared" si="79"/>
        <v>-33.330238849400416</v>
      </c>
      <c r="I357">
        <f t="shared" si="80"/>
        <v>-0.33602138276005927</v>
      </c>
      <c r="K357">
        <v>3.39</v>
      </c>
      <c r="L357">
        <f t="shared" si="83"/>
        <v>0.47995683717938414</v>
      </c>
      <c r="M357">
        <f t="shared" si="84"/>
        <v>1084.4326007410104</v>
      </c>
      <c r="N357">
        <f t="shared" si="85"/>
        <v>273.22279238708745</v>
      </c>
      <c r="O357">
        <f t="shared" si="86"/>
        <v>2.1146422018348625</v>
      </c>
      <c r="P357">
        <f t="shared" si="82"/>
        <v>-53.44440841133337</v>
      </c>
      <c r="Q357">
        <f t="shared" si="87"/>
        <v>-324.55255859658598</v>
      </c>
      <c r="R357">
        <f t="shared" si="88"/>
        <v>-256.10720079842082</v>
      </c>
    </row>
    <row r="358" spans="2:18" x14ac:dyDescent="0.25">
      <c r="B358">
        <v>3.4</v>
      </c>
      <c r="C358">
        <f t="shared" si="75"/>
        <v>0.47994588731928689</v>
      </c>
      <c r="D358">
        <f t="shared" si="76"/>
        <v>542.19156012536121</v>
      </c>
      <c r="E358">
        <f t="shared" si="77"/>
        <v>135.8197894579458</v>
      </c>
      <c r="F358">
        <f t="shared" si="78"/>
        <v>0.27189942660550459</v>
      </c>
      <c r="G358">
        <f t="shared" si="81"/>
        <v>100.89458880201809</v>
      </c>
      <c r="H358">
        <f t="shared" si="79"/>
        <v>-34.653301229322196</v>
      </c>
      <c r="I358">
        <f t="shared" si="80"/>
        <v>-0.34925200655927707</v>
      </c>
      <c r="K358">
        <v>3.4</v>
      </c>
      <c r="L358">
        <f t="shared" si="83"/>
        <v>0.47995670985542954</v>
      </c>
      <c r="M358">
        <f t="shared" si="84"/>
        <v>1084.4320253799856</v>
      </c>
      <c r="N358">
        <f t="shared" si="85"/>
        <v>273.22264854683124</v>
      </c>
      <c r="O358">
        <f t="shared" si="86"/>
        <v>2.1146422018348625</v>
      </c>
      <c r="P358">
        <f t="shared" si="82"/>
        <v>-66.306861208855082</v>
      </c>
      <c r="Q358">
        <f t="shared" si="87"/>
        <v>-337.41486755385148</v>
      </c>
      <c r="R358">
        <f t="shared" si="88"/>
        <v>-268.96950975568632</v>
      </c>
    </row>
    <row r="359" spans="2:18" x14ac:dyDescent="0.25">
      <c r="B359">
        <v>3.41</v>
      </c>
      <c r="C359">
        <f t="shared" si="75"/>
        <v>0.47994572816434361</v>
      </c>
      <c r="D359">
        <f t="shared" si="76"/>
        <v>542.19120053293659</v>
      </c>
      <c r="E359">
        <f t="shared" si="77"/>
        <v>135.81969955983965</v>
      </c>
      <c r="F359">
        <f t="shared" si="78"/>
        <v>0.27189942660550459</v>
      </c>
      <c r="G359">
        <f t="shared" si="81"/>
        <v>99.574929014951465</v>
      </c>
      <c r="H359">
        <f t="shared" si="79"/>
        <v>-35.972871118282676</v>
      </c>
      <c r="I359">
        <f t="shared" si="80"/>
        <v>-0.36244770544888183</v>
      </c>
      <c r="K359">
        <v>3.41</v>
      </c>
      <c r="L359">
        <f t="shared" si="83"/>
        <v>0.47995658253147488</v>
      </c>
      <c r="M359">
        <f t="shared" si="84"/>
        <v>1084.4314500191128</v>
      </c>
      <c r="N359">
        <f t="shared" si="85"/>
        <v>273.22250470661305</v>
      </c>
      <c r="O359">
        <f t="shared" si="86"/>
        <v>2.1146422018348625</v>
      </c>
      <c r="P359">
        <f t="shared" si="82"/>
        <v>-79.135361338304051</v>
      </c>
      <c r="Q359">
        <f t="shared" si="87"/>
        <v>-350.24322384308226</v>
      </c>
      <c r="R359">
        <f t="shared" si="88"/>
        <v>-281.7978660449171</v>
      </c>
    </row>
    <row r="360" spans="2:18" x14ac:dyDescent="0.25">
      <c r="B360">
        <v>3.42</v>
      </c>
      <c r="C360">
        <f t="shared" si="75"/>
        <v>0.47994556900940033</v>
      </c>
      <c r="D360">
        <f t="shared" si="76"/>
        <v>542.19084094063089</v>
      </c>
      <c r="E360">
        <f t="shared" si="77"/>
        <v>135.81960966176322</v>
      </c>
      <c r="F360">
        <f t="shared" si="78"/>
        <v>0.27189942660550459</v>
      </c>
      <c r="G360">
        <f t="shared" si="81"/>
        <v>98.258893674765233</v>
      </c>
      <c r="H360">
        <f t="shared" si="79"/>
        <v>-37.28881656039249</v>
      </c>
      <c r="I360">
        <f t="shared" si="80"/>
        <v>-0.37560715986998</v>
      </c>
      <c r="K360">
        <v>3.42</v>
      </c>
      <c r="L360">
        <f t="shared" si="83"/>
        <v>0.47995645520752028</v>
      </c>
      <c r="M360">
        <f t="shared" si="84"/>
        <v>1084.4308746583931</v>
      </c>
      <c r="N360">
        <f t="shared" si="85"/>
        <v>273.22236086643312</v>
      </c>
      <c r="O360">
        <f t="shared" si="86"/>
        <v>2.1146422018348625</v>
      </c>
      <c r="P360">
        <f t="shared" si="82"/>
        <v>-91.928625974740385</v>
      </c>
      <c r="Q360">
        <f t="shared" si="87"/>
        <v>-363.03634463933867</v>
      </c>
      <c r="R360">
        <f t="shared" si="88"/>
        <v>-294.5909868411735</v>
      </c>
    </row>
    <row r="361" spans="2:18" x14ac:dyDescent="0.25">
      <c r="B361">
        <v>3.43</v>
      </c>
      <c r="C361">
        <f t="shared" si="75"/>
        <v>0.47994540985445711</v>
      </c>
      <c r="D361">
        <f t="shared" si="76"/>
        <v>542.19048134844491</v>
      </c>
      <c r="E361">
        <f t="shared" si="77"/>
        <v>135.81951976371673</v>
      </c>
      <c r="F361">
        <f t="shared" si="78"/>
        <v>0.27189942660550459</v>
      </c>
      <c r="G361">
        <f t="shared" si="81"/>
        <v>96.946614374907071</v>
      </c>
      <c r="H361">
        <f t="shared" si="79"/>
        <v>-38.601005962204148</v>
      </c>
      <c r="I361">
        <f t="shared" si="80"/>
        <v>-0.38872905388809659</v>
      </c>
      <c r="K361">
        <v>3.43</v>
      </c>
      <c r="L361">
        <f t="shared" si="83"/>
        <v>0.47995632788356568</v>
      </c>
      <c r="M361">
        <f t="shared" si="84"/>
        <v>1084.4302992978257</v>
      </c>
      <c r="N361">
        <f t="shared" si="85"/>
        <v>273.22221702629128</v>
      </c>
      <c r="O361">
        <f t="shared" si="86"/>
        <v>2.1146422018348625</v>
      </c>
      <c r="P361">
        <f t="shared" si="82"/>
        <v>-104.68537581674644</v>
      </c>
      <c r="Q361">
        <f t="shared" si="87"/>
        <v>-375.79295064120288</v>
      </c>
      <c r="R361">
        <f t="shared" si="88"/>
        <v>-307.34759284303772</v>
      </c>
    </row>
    <row r="362" spans="2:18" x14ac:dyDescent="0.25">
      <c r="B362">
        <v>3.44</v>
      </c>
      <c r="C362">
        <f t="shared" si="75"/>
        <v>0.47994525069951383</v>
      </c>
      <c r="D362">
        <f t="shared" si="76"/>
        <v>542.19012175637783</v>
      </c>
      <c r="E362">
        <f t="shared" si="77"/>
        <v>135.81942986569996</v>
      </c>
      <c r="F362">
        <f t="shared" si="78"/>
        <v>0.27189942660550459</v>
      </c>
      <c r="G362">
        <f t="shared" si="81"/>
        <v>95.638222333223609</v>
      </c>
      <c r="H362">
        <f t="shared" si="79"/>
        <v>-39.909308105870849</v>
      </c>
      <c r="I362">
        <f t="shared" si="80"/>
        <v>-0.4018120753247636</v>
      </c>
      <c r="K362">
        <v>3.44</v>
      </c>
      <c r="L362">
        <f t="shared" si="83"/>
        <v>0.47995620055961102</v>
      </c>
      <c r="M362">
        <f t="shared" si="84"/>
        <v>1084.4297239374109</v>
      </c>
      <c r="N362">
        <f t="shared" si="85"/>
        <v>273.22207318618757</v>
      </c>
      <c r="O362">
        <f t="shared" si="86"/>
        <v>2.1146422018348625</v>
      </c>
      <c r="P362">
        <f t="shared" si="82"/>
        <v>-117.40433521435142</v>
      </c>
      <c r="Q362">
        <f t="shared" si="87"/>
        <v>-388.51176619870415</v>
      </c>
      <c r="R362">
        <f t="shared" si="88"/>
        <v>-320.06640840053899</v>
      </c>
    </row>
    <row r="363" spans="2:18" x14ac:dyDescent="0.25">
      <c r="B363">
        <v>3.45</v>
      </c>
      <c r="C363">
        <f t="shared" si="75"/>
        <v>0.47994509154457055</v>
      </c>
      <c r="D363">
        <f t="shared" si="76"/>
        <v>542.18976216443002</v>
      </c>
      <c r="E363">
        <f t="shared" si="77"/>
        <v>135.81933996771301</v>
      </c>
      <c r="F363">
        <f t="shared" si="78"/>
        <v>0.27189942660550459</v>
      </c>
      <c r="G363">
        <f t="shared" si="81"/>
        <v>94.333848378838923</v>
      </c>
      <c r="H363">
        <f t="shared" si="79"/>
        <v>-41.213592162268583</v>
      </c>
      <c r="I363">
        <f t="shared" si="80"/>
        <v>-0.4148549158887409</v>
      </c>
      <c r="K363">
        <v>3.45</v>
      </c>
      <c r="L363">
        <f t="shared" si="83"/>
        <v>0.47995607323565642</v>
      </c>
      <c r="M363">
        <f t="shared" si="84"/>
        <v>1084.4291485771491</v>
      </c>
      <c r="N363">
        <f t="shared" si="85"/>
        <v>273.22192934612212</v>
      </c>
      <c r="O363">
        <f t="shared" si="86"/>
        <v>2.1146422018348625</v>
      </c>
      <c r="P363">
        <f t="shared" si="82"/>
        <v>-130.08423229659962</v>
      </c>
      <c r="Q363">
        <f t="shared" si="87"/>
        <v>-401.19151944088691</v>
      </c>
      <c r="R363">
        <f t="shared" si="88"/>
        <v>-332.74616164272175</v>
      </c>
    </row>
    <row r="364" spans="2:18" x14ac:dyDescent="0.25">
      <c r="B364">
        <v>3.46</v>
      </c>
      <c r="C364">
        <f t="shared" si="75"/>
        <v>0.47994493238962727</v>
      </c>
      <c r="D364">
        <f t="shared" si="76"/>
        <v>542.18940257260135</v>
      </c>
      <c r="E364">
        <f t="shared" si="77"/>
        <v>135.81925006975584</v>
      </c>
      <c r="F364">
        <f t="shared" si="78"/>
        <v>0.27189942660550459</v>
      </c>
      <c r="G364">
        <f t="shared" si="81"/>
        <v>93.033622939071833</v>
      </c>
      <c r="H364">
        <f t="shared" si="79"/>
        <v>-42.513727704078498</v>
      </c>
      <c r="I364">
        <f t="shared" si="80"/>
        <v>-0.42785627130684012</v>
      </c>
      <c r="K364">
        <v>3.46</v>
      </c>
      <c r="L364">
        <f t="shared" si="83"/>
        <v>0.47995594591170182</v>
      </c>
      <c r="M364">
        <f t="shared" si="84"/>
        <v>1084.4285732170399</v>
      </c>
      <c r="N364">
        <f t="shared" si="85"/>
        <v>273.22178550609482</v>
      </c>
      <c r="O364">
        <f t="shared" si="86"/>
        <v>2.1146422018348625</v>
      </c>
      <c r="P364">
        <f t="shared" si="82"/>
        <v>-142.72379909873212</v>
      </c>
      <c r="Q364">
        <f t="shared" si="87"/>
        <v>-413.83094240299209</v>
      </c>
      <c r="R364">
        <f t="shared" si="88"/>
        <v>-345.38558460482693</v>
      </c>
    </row>
    <row r="365" spans="2:18" x14ac:dyDescent="0.25">
      <c r="B365">
        <v>3.47</v>
      </c>
      <c r="C365">
        <f t="shared" si="75"/>
        <v>0.47994477323468399</v>
      </c>
      <c r="D365">
        <f t="shared" si="76"/>
        <v>542.18904298089217</v>
      </c>
      <c r="E365">
        <f t="shared" si="77"/>
        <v>135.81916017182854</v>
      </c>
      <c r="F365">
        <f t="shared" si="78"/>
        <v>0.27189942660550459</v>
      </c>
      <c r="G365">
        <f t="shared" si="81"/>
        <v>91.737676026393046</v>
      </c>
      <c r="H365">
        <f t="shared" si="79"/>
        <v>-43.809584718829981</v>
      </c>
      <c r="I365">
        <f t="shared" si="80"/>
        <v>-0.44081484145435501</v>
      </c>
      <c r="K365">
        <v>3.47</v>
      </c>
      <c r="L365">
        <f t="shared" si="83"/>
        <v>0.47995581858774716</v>
      </c>
      <c r="M365">
        <f t="shared" si="84"/>
        <v>1084.427997857083</v>
      </c>
      <c r="N365">
        <f t="shared" si="85"/>
        <v>273.2216416661056</v>
      </c>
      <c r="O365">
        <f t="shared" si="86"/>
        <v>2.1146422018348625</v>
      </c>
      <c r="P365">
        <f t="shared" si="82"/>
        <v>-155.32177168898687</v>
      </c>
      <c r="Q365">
        <f t="shared" si="87"/>
        <v>-426.42877115325763</v>
      </c>
      <c r="R365">
        <f t="shared" si="88"/>
        <v>-357.98341335509247</v>
      </c>
    </row>
    <row r="366" spans="2:18" x14ac:dyDescent="0.25">
      <c r="B366">
        <v>3.48</v>
      </c>
      <c r="C366">
        <f t="shared" si="75"/>
        <v>0.47994461407974071</v>
      </c>
      <c r="D366">
        <f t="shared" si="76"/>
        <v>542.18868338930201</v>
      </c>
      <c r="E366">
        <f t="shared" si="77"/>
        <v>135.819070273931</v>
      </c>
      <c r="F366">
        <f t="shared" si="78"/>
        <v>0.27189942660550459</v>
      </c>
      <c r="G366">
        <f t="shared" si="81"/>
        <v>90.446137225424195</v>
      </c>
      <c r="H366">
        <f t="shared" si="79"/>
        <v>-45.101033621901308</v>
      </c>
      <c r="I366">
        <f t="shared" si="80"/>
        <v>-0.45372933048506819</v>
      </c>
      <c r="K366">
        <v>3.48</v>
      </c>
      <c r="L366">
        <f t="shared" si="83"/>
        <v>0.47995569126379256</v>
      </c>
      <c r="M366">
        <f t="shared" si="84"/>
        <v>1084.4274224972789</v>
      </c>
      <c r="N366">
        <f t="shared" si="85"/>
        <v>273.22149782615458</v>
      </c>
      <c r="O366">
        <f t="shared" si="86"/>
        <v>2.1146422018348625</v>
      </c>
      <c r="P366">
        <f t="shared" si="82"/>
        <v>-167.87689029498569</v>
      </c>
      <c r="Q366">
        <f t="shared" si="87"/>
        <v>-438.98374591930542</v>
      </c>
      <c r="R366">
        <f t="shared" si="88"/>
        <v>-370.53838812114026</v>
      </c>
    </row>
    <row r="367" spans="2:18" x14ac:dyDescent="0.25">
      <c r="B367">
        <v>3.49</v>
      </c>
      <c r="C367">
        <f t="shared" si="75"/>
        <v>0.47994445492479743</v>
      </c>
      <c r="D367">
        <f t="shared" si="76"/>
        <v>542.18832379783123</v>
      </c>
      <c r="E367">
        <f t="shared" si="77"/>
        <v>135.81898037606331</v>
      </c>
      <c r="F367">
        <f t="shared" si="78"/>
        <v>0.27189942660550459</v>
      </c>
      <c r="G367">
        <f t="shared" si="81"/>
        <v>89.1591356799793</v>
      </c>
      <c r="H367">
        <f t="shared" si="79"/>
        <v>-46.387945269478493</v>
      </c>
      <c r="I367">
        <f t="shared" si="80"/>
        <v>-0.46659844696084013</v>
      </c>
      <c r="K367">
        <v>3.49</v>
      </c>
      <c r="L367">
        <f t="shared" si="83"/>
        <v>0.47995556393983796</v>
      </c>
      <c r="M367">
        <f t="shared" si="84"/>
        <v>1084.4268471376276</v>
      </c>
      <c r="N367">
        <f t="shared" si="85"/>
        <v>273.22135398624175</v>
      </c>
      <c r="O367">
        <f t="shared" si="86"/>
        <v>2.1146422018348625</v>
      </c>
      <c r="P367">
        <f t="shared" si="82"/>
        <v>-180.38789942971539</v>
      </c>
      <c r="Q367">
        <f t="shared" si="87"/>
        <v>-451.4946112141223</v>
      </c>
      <c r="R367">
        <f t="shared" si="88"/>
        <v>-383.04925341595714</v>
      </c>
    </row>
    <row r="368" spans="2:18" x14ac:dyDescent="0.25">
      <c r="B368">
        <v>3.5</v>
      </c>
      <c r="C368">
        <f t="shared" si="75"/>
        <v>0.47994429576985415</v>
      </c>
      <c r="D368">
        <f t="shared" si="76"/>
        <v>542.18796420647971</v>
      </c>
      <c r="E368">
        <f t="shared" si="77"/>
        <v>135.81889047822543</v>
      </c>
      <c r="F368">
        <f t="shared" si="78"/>
        <v>0.27189942660550459</v>
      </c>
      <c r="G368">
        <f t="shared" si="81"/>
        <v>87.876800080150829</v>
      </c>
      <c r="H368">
        <f t="shared" si="79"/>
        <v>-47.67019097146909</v>
      </c>
      <c r="I368">
        <f t="shared" si="80"/>
        <v>-0.47942090398074599</v>
      </c>
      <c r="K368">
        <v>3.5</v>
      </c>
      <c r="L368">
        <f t="shared" si="83"/>
        <v>0.47995543661588336</v>
      </c>
      <c r="M368">
        <f t="shared" si="84"/>
        <v>1084.4262717781289</v>
      </c>
      <c r="N368">
        <f t="shared" si="85"/>
        <v>273.22121014636707</v>
      </c>
      <c r="O368">
        <f t="shared" si="86"/>
        <v>2.1146422018348625</v>
      </c>
      <c r="P368">
        <f t="shared" si="82"/>
        <v>-192.85354801707138</v>
      </c>
      <c r="Q368">
        <f t="shared" si="87"/>
        <v>-463.96011596160361</v>
      </c>
      <c r="R368">
        <f t="shared" si="88"/>
        <v>-395.51475816343844</v>
      </c>
    </row>
    <row r="369" spans="2:18" x14ac:dyDescent="0.25">
      <c r="B369">
        <v>3.51</v>
      </c>
      <c r="C369">
        <f t="shared" si="75"/>
        <v>0.47994413661491092</v>
      </c>
      <c r="D369">
        <f t="shared" si="76"/>
        <v>542.18760461524744</v>
      </c>
      <c r="E369">
        <f t="shared" si="77"/>
        <v>135.81880058041736</v>
      </c>
      <c r="F369">
        <f t="shared" si="78"/>
        <v>0.27189942660550459</v>
      </c>
      <c r="G369">
        <f t="shared" si="81"/>
        <v>86.599258649440358</v>
      </c>
      <c r="H369">
        <f t="shared" si="79"/>
        <v>-48.947642504371494</v>
      </c>
      <c r="I369">
        <f t="shared" si="80"/>
        <v>-0.49219541930977007</v>
      </c>
      <c r="K369">
        <v>3.51</v>
      </c>
      <c r="L369">
        <f t="shared" si="83"/>
        <v>0.4799553092919287</v>
      </c>
      <c r="M369">
        <f t="shared" si="84"/>
        <v>1084.4256964187828</v>
      </c>
      <c r="N369">
        <f t="shared" si="85"/>
        <v>273.22106630653053</v>
      </c>
      <c r="O369">
        <f t="shared" si="86"/>
        <v>2.1146422018348625</v>
      </c>
      <c r="P369">
        <f t="shared" si="82"/>
        <v>-205.27258951696717</v>
      </c>
      <c r="Q369">
        <f t="shared" si="87"/>
        <v>-476.37901362166286</v>
      </c>
      <c r="R369">
        <f t="shared" si="88"/>
        <v>-407.9336558234977</v>
      </c>
    </row>
    <row r="370" spans="2:18" x14ac:dyDescent="0.25">
      <c r="B370">
        <v>3.52</v>
      </c>
      <c r="C370">
        <f t="shared" si="75"/>
        <v>0.47994397745996764</v>
      </c>
      <c r="D370">
        <f t="shared" si="76"/>
        <v>542.18724502413431</v>
      </c>
      <c r="E370">
        <f t="shared" si="77"/>
        <v>135.81871068263908</v>
      </c>
      <c r="F370">
        <f t="shared" si="78"/>
        <v>0.27189942660550459</v>
      </c>
      <c r="G370">
        <f t="shared" si="81"/>
        <v>85.326639131936588</v>
      </c>
      <c r="H370">
        <f t="shared" si="79"/>
        <v>-50.22017212409699</v>
      </c>
      <c r="I370">
        <f t="shared" si="80"/>
        <v>-0.50492071550702511</v>
      </c>
      <c r="K370">
        <v>3.52</v>
      </c>
      <c r="L370">
        <f t="shared" si="83"/>
        <v>0.4799551819679741</v>
      </c>
      <c r="M370">
        <f t="shared" si="84"/>
        <v>1084.4251210595892</v>
      </c>
      <c r="N370">
        <f t="shared" si="85"/>
        <v>273.22092246673213</v>
      </c>
      <c r="O370">
        <f t="shared" si="86"/>
        <v>2.1146422018348625</v>
      </c>
      <c r="P370">
        <f t="shared" si="82"/>
        <v>-217.6437820499865</v>
      </c>
      <c r="Q370">
        <f t="shared" si="87"/>
        <v>-488.75006231488379</v>
      </c>
      <c r="R370">
        <f t="shared" si="88"/>
        <v>-420.30470451671863</v>
      </c>
    </row>
    <row r="371" spans="2:18" x14ac:dyDescent="0.25">
      <c r="B371">
        <v>3.53</v>
      </c>
      <c r="C371">
        <f t="shared" si="75"/>
        <v>0.47994381830502436</v>
      </c>
      <c r="D371">
        <f t="shared" si="76"/>
        <v>542.18688543314045</v>
      </c>
      <c r="E371">
        <f t="shared" si="77"/>
        <v>135.81862078489061</v>
      </c>
      <c r="F371">
        <f t="shared" si="78"/>
        <v>0.27189942660550459</v>
      </c>
      <c r="G371">
        <f t="shared" si="81"/>
        <v>84.05906877954115</v>
      </c>
      <c r="H371">
        <f t="shared" si="79"/>
        <v>-51.487652578743955</v>
      </c>
      <c r="I371">
        <f t="shared" si="80"/>
        <v>-0.51759552005349463</v>
      </c>
      <c r="K371">
        <v>3.53</v>
      </c>
      <c r="L371">
        <f t="shared" si="83"/>
        <v>0.4799550546440195</v>
      </c>
      <c r="M371">
        <f t="shared" si="84"/>
        <v>1084.4245457005484</v>
      </c>
      <c r="N371">
        <f t="shared" si="85"/>
        <v>273.22077862697193</v>
      </c>
      <c r="O371">
        <f t="shared" si="86"/>
        <v>2.1146422018348625</v>
      </c>
      <c r="P371">
        <f t="shared" si="82"/>
        <v>-229.96588852156782</v>
      </c>
      <c r="Q371">
        <f t="shared" si="87"/>
        <v>-501.07202494670491</v>
      </c>
      <c r="R371">
        <f t="shared" si="88"/>
        <v>-432.62666714853975</v>
      </c>
    </row>
    <row r="372" spans="2:18" x14ac:dyDescent="0.25">
      <c r="B372">
        <v>3.54</v>
      </c>
      <c r="C372">
        <f t="shared" si="75"/>
        <v>0.47994365915008108</v>
      </c>
      <c r="D372">
        <f t="shared" si="76"/>
        <v>542.18652584226595</v>
      </c>
      <c r="E372">
        <f t="shared" si="77"/>
        <v>135.81853088717199</v>
      </c>
      <c r="F372">
        <f t="shared" si="78"/>
        <v>0.27189942660550459</v>
      </c>
      <c r="G372">
        <f t="shared" si="81"/>
        <v>82.796674339243225</v>
      </c>
      <c r="H372">
        <f t="shared" si="79"/>
        <v>-52.749957121323256</v>
      </c>
      <c r="I372">
        <f t="shared" si="80"/>
        <v>-0.5302185654792877</v>
      </c>
      <c r="K372">
        <v>3.54</v>
      </c>
      <c r="L372">
        <f t="shared" si="83"/>
        <v>0.47995492732006484</v>
      </c>
      <c r="M372">
        <f t="shared" si="84"/>
        <v>1084.4239703416599</v>
      </c>
      <c r="N372">
        <f t="shared" si="85"/>
        <v>273.22063478724982</v>
      </c>
      <c r="O372">
        <f t="shared" si="86"/>
        <v>2.1146422018348625</v>
      </c>
      <c r="P372">
        <f t="shared" si="82"/>
        <v>-242.23767674571758</v>
      </c>
      <c r="Q372">
        <f t="shared" si="87"/>
        <v>-513.34366933113256</v>
      </c>
      <c r="R372">
        <f t="shared" si="88"/>
        <v>-444.8983115329674</v>
      </c>
    </row>
    <row r="373" spans="2:18" x14ac:dyDescent="0.25">
      <c r="B373">
        <v>3.55</v>
      </c>
      <c r="C373">
        <f t="shared" si="75"/>
        <v>0.4799434999951378</v>
      </c>
      <c r="D373">
        <f t="shared" si="76"/>
        <v>542.1861662515106</v>
      </c>
      <c r="E373">
        <f t="shared" si="77"/>
        <v>135.81844098948315</v>
      </c>
      <c r="F373">
        <f t="shared" si="78"/>
        <v>0.27189942660550459</v>
      </c>
      <c r="G373">
        <f t="shared" si="81"/>
        <v>81.539582040445197</v>
      </c>
      <c r="H373">
        <f t="shared" si="79"/>
        <v>-54.006959522432439</v>
      </c>
      <c r="I373">
        <f t="shared" si="80"/>
        <v>-0.54278858949037956</v>
      </c>
      <c r="K373">
        <v>3.55</v>
      </c>
      <c r="L373">
        <f t="shared" si="83"/>
        <v>0.47995479999611024</v>
      </c>
      <c r="M373">
        <f t="shared" si="84"/>
        <v>1084.4233949829245</v>
      </c>
      <c r="N373">
        <f t="shared" si="85"/>
        <v>273.22049094756596</v>
      </c>
      <c r="O373">
        <f t="shared" si="86"/>
        <v>2.1146422018348625</v>
      </c>
      <c r="P373">
        <f t="shared" si="82"/>
        <v>-254.45791956822256</v>
      </c>
      <c r="Q373">
        <f t="shared" si="87"/>
        <v>-525.56376831395369</v>
      </c>
      <c r="R373">
        <f t="shared" si="88"/>
        <v>-457.11841051578853</v>
      </c>
    </row>
    <row r="374" spans="2:18" x14ac:dyDescent="0.25">
      <c r="B374">
        <v>3.56</v>
      </c>
      <c r="C374">
        <f t="shared" si="75"/>
        <v>0.47994334084019452</v>
      </c>
      <c r="D374">
        <f t="shared" si="76"/>
        <v>542.18580666087439</v>
      </c>
      <c r="E374">
        <f t="shared" si="77"/>
        <v>135.8183510918241</v>
      </c>
      <c r="F374">
        <f t="shared" si="78"/>
        <v>0.27189942660550459</v>
      </c>
      <c r="G374">
        <f t="shared" si="81"/>
        <v>80.287917582339588</v>
      </c>
      <c r="H374">
        <f t="shared" si="79"/>
        <v>-55.258534082879009</v>
      </c>
      <c r="I374">
        <f t="shared" si="80"/>
        <v>-0.55530433509484523</v>
      </c>
      <c r="K374">
        <v>3.56</v>
      </c>
      <c r="L374">
        <f t="shared" si="83"/>
        <v>0.47995467267215564</v>
      </c>
      <c r="M374">
        <f t="shared" si="84"/>
        <v>1084.4228196243414</v>
      </c>
      <c r="N374">
        <f t="shared" si="85"/>
        <v>273.22034710792019</v>
      </c>
      <c r="O374">
        <f t="shared" si="86"/>
        <v>2.1146422018348625</v>
      </c>
      <c r="P374">
        <f t="shared" si="82"/>
        <v>-266.62539498936877</v>
      </c>
      <c r="Q374">
        <f t="shared" si="87"/>
        <v>-537.73109989545412</v>
      </c>
      <c r="R374">
        <f t="shared" si="88"/>
        <v>-469.28574209728896</v>
      </c>
    </row>
    <row r="375" spans="2:18" x14ac:dyDescent="0.25">
      <c r="B375">
        <v>3.57</v>
      </c>
      <c r="C375">
        <f t="shared" si="75"/>
        <v>0.47994318168525124</v>
      </c>
      <c r="D375">
        <f t="shared" si="76"/>
        <v>542.18544707035755</v>
      </c>
      <c r="E375">
        <f t="shared" si="77"/>
        <v>135.81826119419489</v>
      </c>
      <c r="F375">
        <f t="shared" si="78"/>
        <v>0.27189942660550459</v>
      </c>
      <c r="G375">
        <f t="shared" si="81"/>
        <v>79.041806121339604</v>
      </c>
      <c r="H375">
        <f t="shared" si="79"/>
        <v>-56.504555646249777</v>
      </c>
      <c r="I375">
        <f t="shared" si="80"/>
        <v>-0.56776455072855292</v>
      </c>
      <c r="K375">
        <v>3.57</v>
      </c>
      <c r="L375">
        <f t="shared" si="83"/>
        <v>0.47995454534820098</v>
      </c>
      <c r="M375">
        <f t="shared" si="84"/>
        <v>1084.4222442659109</v>
      </c>
      <c r="N375">
        <f t="shared" si="85"/>
        <v>273.22020326831256</v>
      </c>
      <c r="O375">
        <f t="shared" si="86"/>
        <v>2.1146422018348625</v>
      </c>
      <c r="P375">
        <f t="shared" si="82"/>
        <v>-278.73888628613662</v>
      </c>
      <c r="Q375">
        <f t="shared" si="87"/>
        <v>-549.84444735261434</v>
      </c>
      <c r="R375">
        <f t="shared" si="88"/>
        <v>-481.39908955444918</v>
      </c>
    </row>
    <row r="376" spans="2:18" x14ac:dyDescent="0.25">
      <c r="B376">
        <v>3.58</v>
      </c>
      <c r="C376">
        <f t="shared" si="75"/>
        <v>0.47994302253030796</v>
      </c>
      <c r="D376">
        <f t="shared" si="76"/>
        <v>542.18508747995998</v>
      </c>
      <c r="E376">
        <f t="shared" si="77"/>
        <v>135.81817129659549</v>
      </c>
      <c r="F376">
        <f t="shared" si="78"/>
        <v>0.27189942660550459</v>
      </c>
      <c r="G376">
        <f t="shared" si="81"/>
        <v>77.80137225856312</v>
      </c>
      <c r="H376">
        <f t="shared" si="79"/>
        <v>-57.744899611426867</v>
      </c>
      <c r="I376">
        <f t="shared" si="80"/>
        <v>-0.58016799038032385</v>
      </c>
      <c r="K376">
        <v>3.58</v>
      </c>
      <c r="L376">
        <f t="shared" si="83"/>
        <v>0.47995441802424638</v>
      </c>
      <c r="M376">
        <f t="shared" si="84"/>
        <v>1084.4216689076331</v>
      </c>
      <c r="N376">
        <f t="shared" si="85"/>
        <v>273.22005942874313</v>
      </c>
      <c r="O376">
        <f t="shared" si="86"/>
        <v>2.1146422018348625</v>
      </c>
      <c r="P376">
        <f t="shared" si="82"/>
        <v>-290.79718213387565</v>
      </c>
      <c r="Q376">
        <f t="shared" si="87"/>
        <v>-561.90259936078394</v>
      </c>
      <c r="R376">
        <f t="shared" si="88"/>
        <v>-493.45724156261878</v>
      </c>
    </row>
    <row r="377" spans="2:18" x14ac:dyDescent="0.25">
      <c r="B377">
        <v>3.59</v>
      </c>
      <c r="C377">
        <f t="shared" si="75"/>
        <v>0.47994286337536468</v>
      </c>
      <c r="D377">
        <f t="shared" si="76"/>
        <v>542.18472788968154</v>
      </c>
      <c r="E377">
        <f t="shared" si="77"/>
        <v>135.81808139902589</v>
      </c>
      <c r="F377">
        <f t="shared" si="78"/>
        <v>0.27189942660550459</v>
      </c>
      <c r="G377">
        <f t="shared" si="81"/>
        <v>76.5667400273731</v>
      </c>
      <c r="H377">
        <f t="shared" si="79"/>
        <v>-58.979441945047284</v>
      </c>
      <c r="I377">
        <f t="shared" si="80"/>
        <v>-0.59251341371652799</v>
      </c>
      <c r="K377">
        <v>3.59</v>
      </c>
      <c r="L377">
        <f t="shared" si="83"/>
        <v>0.47995429070029177</v>
      </c>
      <c r="M377">
        <f t="shared" si="84"/>
        <v>1084.4210935495082</v>
      </c>
      <c r="N377">
        <f t="shared" si="85"/>
        <v>273.21991558921189</v>
      </c>
      <c r="O377">
        <f t="shared" si="86"/>
        <v>2.1146422018348625</v>
      </c>
      <c r="P377">
        <f t="shared" si="82"/>
        <v>-302.79907672743269</v>
      </c>
      <c r="Q377">
        <f t="shared" si="87"/>
        <v>-573.90435011480974</v>
      </c>
      <c r="R377">
        <f t="shared" si="88"/>
        <v>-505.45899231664458</v>
      </c>
    </row>
    <row r="378" spans="2:18" x14ac:dyDescent="0.25">
      <c r="B378">
        <v>3.6</v>
      </c>
      <c r="C378">
        <f t="shared" si="75"/>
        <v>0.47994270422042146</v>
      </c>
      <c r="D378">
        <f t="shared" si="76"/>
        <v>542.1843682995227</v>
      </c>
      <c r="E378">
        <f t="shared" si="77"/>
        <v>135.81799150148618</v>
      </c>
      <c r="F378">
        <f t="shared" si="78"/>
        <v>0.27189942660550459</v>
      </c>
      <c r="G378">
        <f t="shared" si="81"/>
        <v>75.33803288097414</v>
      </c>
      <c r="H378">
        <f t="shared" si="79"/>
        <v>-60.208059193906536</v>
      </c>
      <c r="I378">
        <f t="shared" si="80"/>
        <v>-0.60479958620512053</v>
      </c>
      <c r="K378">
        <v>3.6</v>
      </c>
      <c r="L378">
        <f t="shared" si="83"/>
        <v>0.47995416337633712</v>
      </c>
      <c r="M378">
        <f t="shared" si="84"/>
        <v>1084.4205181915356</v>
      </c>
      <c r="N378">
        <f t="shared" si="85"/>
        <v>273.21977174971875</v>
      </c>
      <c r="O378">
        <f t="shared" si="86"/>
        <v>2.1146422018348625</v>
      </c>
      <c r="P378">
        <f t="shared" si="82"/>
        <v>-314.74336990173452</v>
      </c>
      <c r="Q378">
        <f t="shared" si="87"/>
        <v>-585.84849944961843</v>
      </c>
      <c r="R378">
        <f t="shared" si="88"/>
        <v>-517.40314165145332</v>
      </c>
    </row>
    <row r="379" spans="2:18" x14ac:dyDescent="0.25">
      <c r="B379">
        <v>3.61</v>
      </c>
      <c r="C379">
        <f t="shared" si="75"/>
        <v>0.47994254506547818</v>
      </c>
      <c r="D379">
        <f t="shared" si="76"/>
        <v>542.18400870948278</v>
      </c>
      <c r="E379">
        <f t="shared" si="77"/>
        <v>135.8179016039762</v>
      </c>
      <c r="F379">
        <f t="shared" si="78"/>
        <v>0.27189942660550459</v>
      </c>
      <c r="G379">
        <f t="shared" si="81"/>
        <v>74.115373680067222</v>
      </c>
      <c r="H379">
        <f t="shared" si="79"/>
        <v>-61.430628497303474</v>
      </c>
      <c r="I379">
        <f t="shared" si="80"/>
        <v>-0.6170252792390899</v>
      </c>
      <c r="K379">
        <v>3.61</v>
      </c>
      <c r="L379">
        <f t="shared" si="83"/>
        <v>0.47995403605238252</v>
      </c>
      <c r="M379">
        <f t="shared" si="84"/>
        <v>1084.4199428337158</v>
      </c>
      <c r="N379">
        <f t="shared" si="85"/>
        <v>273.2196279102638</v>
      </c>
      <c r="O379">
        <f t="shared" si="86"/>
        <v>2.1146422018348625</v>
      </c>
      <c r="P379">
        <f t="shared" si="82"/>
        <v>-326.62886725180016</v>
      </c>
      <c r="Q379">
        <f t="shared" si="87"/>
        <v>-597.73385296022911</v>
      </c>
      <c r="R379">
        <f t="shared" si="88"/>
        <v>-529.28849516206401</v>
      </c>
    </row>
    <row r="380" spans="2:18" x14ac:dyDescent="0.25">
      <c r="B380">
        <v>3.62</v>
      </c>
      <c r="C380">
        <f t="shared" si="75"/>
        <v>0.4799423859105349</v>
      </c>
      <c r="D380">
        <f t="shared" si="76"/>
        <v>542.18364911956212</v>
      </c>
      <c r="E380">
        <f t="shared" si="77"/>
        <v>135.81781170649603</v>
      </c>
      <c r="F380">
        <f t="shared" si="78"/>
        <v>0.27189942660550459</v>
      </c>
      <c r="G380">
        <f t="shared" si="81"/>
        <v>72.898884680563839</v>
      </c>
      <c r="H380">
        <f t="shared" si="79"/>
        <v>-62.647027599326684</v>
      </c>
      <c r="I380">
        <f t="shared" si="80"/>
        <v>-0.62918927025932203</v>
      </c>
      <c r="K380">
        <v>3.62</v>
      </c>
      <c r="L380">
        <f t="shared" si="83"/>
        <v>0.47995390872842791</v>
      </c>
      <c r="M380">
        <f t="shared" si="84"/>
        <v>1084.4193674760486</v>
      </c>
      <c r="N380">
        <f t="shared" si="85"/>
        <v>273.21948407084699</v>
      </c>
      <c r="O380">
        <f t="shared" si="86"/>
        <v>2.1146422018348625</v>
      </c>
      <c r="P380">
        <f t="shared" si="82"/>
        <v>-338.45438025218414</v>
      </c>
      <c r="Q380">
        <f t="shared" si="87"/>
        <v>-609.55922212119629</v>
      </c>
      <c r="R380">
        <f t="shared" si="88"/>
        <v>-541.11386432303107</v>
      </c>
    </row>
    <row r="381" spans="2:18" x14ac:dyDescent="0.25">
      <c r="B381">
        <v>3.63</v>
      </c>
      <c r="C381">
        <f t="shared" si="75"/>
        <v>0.47994222675559162</v>
      </c>
      <c r="D381">
        <f t="shared" si="76"/>
        <v>542.1832895297606</v>
      </c>
      <c r="E381">
        <f t="shared" si="77"/>
        <v>135.81772180904565</v>
      </c>
      <c r="F381">
        <f t="shared" si="78"/>
        <v>0.27189942660550459</v>
      </c>
      <c r="G381">
        <f t="shared" si="81"/>
        <v>71.688687521360634</v>
      </c>
      <c r="H381">
        <f t="shared" si="79"/>
        <v>-63.857134861079508</v>
      </c>
      <c r="I381">
        <f t="shared" si="80"/>
        <v>-0.64129034287685027</v>
      </c>
      <c r="K381">
        <v>3.63</v>
      </c>
      <c r="L381">
        <f t="shared" si="83"/>
        <v>0.47995378140447326</v>
      </c>
      <c r="M381">
        <f t="shared" si="84"/>
        <v>1084.4187921185339</v>
      </c>
      <c r="N381">
        <f t="shared" si="85"/>
        <v>273.21934023146832</v>
      </c>
      <c r="O381">
        <f t="shared" si="86"/>
        <v>2.1146422018348625</v>
      </c>
      <c r="P381">
        <f t="shared" si="82"/>
        <v>-350.21872637582373</v>
      </c>
      <c r="Q381">
        <f t="shared" si="87"/>
        <v>-621.32342440545722</v>
      </c>
      <c r="R381">
        <f t="shared" si="88"/>
        <v>-552.87806660729211</v>
      </c>
    </row>
    <row r="382" spans="2:18" x14ac:dyDescent="0.25">
      <c r="B382">
        <v>3.64</v>
      </c>
      <c r="C382">
        <f t="shared" si="75"/>
        <v>0.47994206760064834</v>
      </c>
      <c r="D382">
        <f t="shared" si="76"/>
        <v>542.18292994007857</v>
      </c>
      <c r="E382">
        <f t="shared" si="77"/>
        <v>135.81763191162514</v>
      </c>
      <c r="F382">
        <f t="shared" si="78"/>
        <v>0.27189942660550459</v>
      </c>
      <c r="G382">
        <f t="shared" si="81"/>
        <v>70.48490321217534</v>
      </c>
      <c r="H382">
        <f t="shared" si="79"/>
        <v>-65.060829272844302</v>
      </c>
      <c r="I382">
        <f t="shared" si="80"/>
        <v>-0.65332728699449816</v>
      </c>
      <c r="K382">
        <v>3.64</v>
      </c>
      <c r="L382">
        <f t="shared" si="83"/>
        <v>0.47995365408051865</v>
      </c>
      <c r="M382">
        <f t="shared" si="84"/>
        <v>1084.4182167611721</v>
      </c>
      <c r="N382">
        <f t="shared" si="85"/>
        <v>273.21919639212786</v>
      </c>
      <c r="O382">
        <f t="shared" si="86"/>
        <v>2.1146422018348625</v>
      </c>
      <c r="P382">
        <f t="shared" si="82"/>
        <v>-361.92072921229476</v>
      </c>
      <c r="Q382">
        <f t="shared" si="87"/>
        <v>-633.02528340258777</v>
      </c>
      <c r="R382">
        <f t="shared" si="88"/>
        <v>-564.57992560442267</v>
      </c>
    </row>
    <row r="383" spans="2:18" x14ac:dyDescent="0.25">
      <c r="B383">
        <v>3.65</v>
      </c>
      <c r="C383">
        <f t="shared" si="75"/>
        <v>0.47994190844570506</v>
      </c>
      <c r="D383">
        <f t="shared" si="76"/>
        <v>542.18257035051568</v>
      </c>
      <c r="E383">
        <f t="shared" si="77"/>
        <v>135.81754201423442</v>
      </c>
      <c r="F383">
        <f t="shared" si="78"/>
        <v>0.27189942660550459</v>
      </c>
      <c r="G383">
        <f t="shared" si="81"/>
        <v>69.287652121446058</v>
      </c>
      <c r="H383">
        <f t="shared" si="79"/>
        <v>-66.257990466182861</v>
      </c>
      <c r="I383">
        <f t="shared" si="80"/>
        <v>-0.66529889892788363</v>
      </c>
      <c r="K383">
        <v>3.65</v>
      </c>
      <c r="L383">
        <f t="shared" si="83"/>
        <v>0.47995352675656405</v>
      </c>
      <c r="M383">
        <f t="shared" si="84"/>
        <v>1084.4176414039628</v>
      </c>
      <c r="N383">
        <f t="shared" si="85"/>
        <v>273.21905255282553</v>
      </c>
      <c r="O383">
        <f t="shared" si="86"/>
        <v>2.1146422018348625</v>
      </c>
      <c r="P383">
        <f t="shared" si="82"/>
        <v>-373.55921858544826</v>
      </c>
      <c r="Q383">
        <f t="shared" si="87"/>
        <v>-644.66362893643895</v>
      </c>
      <c r="R383">
        <f t="shared" si="88"/>
        <v>-576.21827113827385</v>
      </c>
    </row>
    <row r="384" spans="2:18" x14ac:dyDescent="0.25">
      <c r="B384">
        <v>3.66</v>
      </c>
      <c r="C384">
        <f t="shared" si="75"/>
        <v>0.47994174929076178</v>
      </c>
      <c r="D384">
        <f t="shared" si="76"/>
        <v>542.18221076107193</v>
      </c>
      <c r="E384">
        <f t="shared" si="77"/>
        <v>135.81745211687348</v>
      </c>
      <c r="F384">
        <f t="shared" si="78"/>
        <v>0.27189942660550459</v>
      </c>
      <c r="G384">
        <f t="shared" si="81"/>
        <v>68.097053964294403</v>
      </c>
      <c r="H384">
        <f t="shared" si="79"/>
        <v>-67.448498725973579</v>
      </c>
      <c r="I384">
        <f t="shared" si="80"/>
        <v>-0.67720398152579087</v>
      </c>
      <c r="K384">
        <v>3.66</v>
      </c>
      <c r="L384">
        <f t="shared" si="83"/>
        <v>0.47995339943260945</v>
      </c>
      <c r="M384">
        <f t="shared" si="84"/>
        <v>1084.4170660469063</v>
      </c>
      <c r="N384">
        <f t="shared" si="85"/>
        <v>273.2189087135614</v>
      </c>
      <c r="O384">
        <f t="shared" si="86"/>
        <v>2.1146422018348625</v>
      </c>
      <c r="P384">
        <f t="shared" si="82"/>
        <v>-385.13303067043034</v>
      </c>
      <c r="Q384">
        <f t="shared" si="87"/>
        <v>-656.23729718215691</v>
      </c>
      <c r="R384">
        <f t="shared" si="88"/>
        <v>-587.7919393839918</v>
      </c>
    </row>
    <row r="385" spans="2:18" x14ac:dyDescent="0.25">
      <c r="B385">
        <v>3.67</v>
      </c>
      <c r="C385">
        <f t="shared" si="75"/>
        <v>0.4799415901358185</v>
      </c>
      <c r="D385">
        <f t="shared" si="76"/>
        <v>542.18185117174755</v>
      </c>
      <c r="E385">
        <f t="shared" si="77"/>
        <v>135.81736221954239</v>
      </c>
      <c r="F385">
        <f t="shared" si="78"/>
        <v>0.27189942660550459</v>
      </c>
      <c r="G385">
        <f t="shared" si="81"/>
        <v>66.913227790554416</v>
      </c>
      <c r="H385">
        <f t="shared" si="79"/>
        <v>-68.632235002382473</v>
      </c>
      <c r="I385">
        <f t="shared" si="80"/>
        <v>-0.68904134428987973</v>
      </c>
      <c r="K385">
        <v>3.67</v>
      </c>
      <c r="L385">
        <f t="shared" si="83"/>
        <v>0.47995327210865479</v>
      </c>
      <c r="M385">
        <f t="shared" si="84"/>
        <v>1084.4164906900021</v>
      </c>
      <c r="N385">
        <f t="shared" si="85"/>
        <v>273.21876487433536</v>
      </c>
      <c r="O385">
        <f t="shared" si="86"/>
        <v>2.1146422018348625</v>
      </c>
      <c r="P385">
        <f t="shared" si="82"/>
        <v>-396.64100811006011</v>
      </c>
      <c r="Q385">
        <f t="shared" si="87"/>
        <v>-667.74513078256064</v>
      </c>
      <c r="R385">
        <f t="shared" si="88"/>
        <v>-599.29977298439553</v>
      </c>
    </row>
    <row r="386" spans="2:18" x14ac:dyDescent="0.25">
      <c r="B386">
        <v>3.68</v>
      </c>
      <c r="C386">
        <f t="shared" si="75"/>
        <v>0.47994143098087522</v>
      </c>
      <c r="D386">
        <f t="shared" si="76"/>
        <v>542.18149158254244</v>
      </c>
      <c r="E386">
        <f t="shared" si="77"/>
        <v>135.81727232224111</v>
      </c>
      <c r="F386">
        <f t="shared" si="78"/>
        <v>0.27189942660550459</v>
      </c>
      <c r="G386">
        <f t="shared" si="81"/>
        <v>65.736291972867178</v>
      </c>
      <c r="H386">
        <f t="shared" si="79"/>
        <v>-69.80908092276843</v>
      </c>
      <c r="I386">
        <f t="shared" si="80"/>
        <v>-0.70080980349373934</v>
      </c>
      <c r="K386">
        <v>3.68</v>
      </c>
      <c r="L386">
        <f t="shared" si="83"/>
        <v>0.47995314478470019</v>
      </c>
      <c r="M386">
        <f t="shared" si="84"/>
        <v>1084.4159153332507</v>
      </c>
      <c r="N386">
        <f t="shared" si="85"/>
        <v>273.21862103514752</v>
      </c>
      <c r="O386">
        <f t="shared" si="86"/>
        <v>2.1146422018348625</v>
      </c>
      <c r="P386">
        <f t="shared" si="82"/>
        <v>-408.08200013056853</v>
      </c>
      <c r="Q386">
        <f t="shared" si="87"/>
        <v>-679.18597896388121</v>
      </c>
      <c r="R386">
        <f t="shared" si="88"/>
        <v>-610.74062116571599</v>
      </c>
    </row>
    <row r="387" spans="2:18" x14ac:dyDescent="0.25">
      <c r="B387">
        <v>3.69</v>
      </c>
      <c r="C387">
        <f t="shared" si="75"/>
        <v>0.47994127182593199</v>
      </c>
      <c r="D387">
        <f t="shared" si="76"/>
        <v>542.18113199345657</v>
      </c>
      <c r="E387">
        <f t="shared" si="77"/>
        <v>135.81718242496964</v>
      </c>
      <c r="F387">
        <f t="shared" si="78"/>
        <v>0.27189942660550459</v>
      </c>
      <c r="G387">
        <f t="shared" si="81"/>
        <v>64.566364194844112</v>
      </c>
      <c r="H387">
        <f t="shared" si="79"/>
        <v>-70.978918803520031</v>
      </c>
      <c r="I387">
        <f t="shared" si="80"/>
        <v>-0.71250818230125523</v>
      </c>
      <c r="K387">
        <v>3.69</v>
      </c>
      <c r="L387">
        <f t="shared" si="83"/>
        <v>0.47995301746074559</v>
      </c>
      <c r="M387">
        <f t="shared" si="84"/>
        <v>1084.4153399766519</v>
      </c>
      <c r="N387">
        <f t="shared" si="85"/>
        <v>273.21847719599782</v>
      </c>
      <c r="O387">
        <f t="shared" si="86"/>
        <v>2.1146422018348625</v>
      </c>
      <c r="P387">
        <f t="shared" si="82"/>
        <v>-419.45486265667034</v>
      </c>
      <c r="Q387">
        <f t="shared" si="87"/>
        <v>-690.55869765083332</v>
      </c>
      <c r="R387">
        <f t="shared" si="88"/>
        <v>-622.1133398526681</v>
      </c>
    </row>
    <row r="388" spans="2:18" x14ac:dyDescent="0.25">
      <c r="B388">
        <v>3.7</v>
      </c>
      <c r="C388">
        <f t="shared" si="75"/>
        <v>0.47994111267098871</v>
      </c>
      <c r="D388">
        <f t="shared" si="76"/>
        <v>542.18077240448986</v>
      </c>
      <c r="E388">
        <f t="shared" si="77"/>
        <v>135.81709252772797</v>
      </c>
      <c r="F388">
        <f t="shared" si="78"/>
        <v>0.27189942660550459</v>
      </c>
      <c r="G388">
        <f t="shared" si="81"/>
        <v>63.403561439298315</v>
      </c>
      <c r="H388">
        <f t="shared" si="79"/>
        <v>-72.14163166182415</v>
      </c>
      <c r="I388">
        <f t="shared" si="80"/>
        <v>-0.7241353108842965</v>
      </c>
      <c r="K388">
        <v>3.7</v>
      </c>
      <c r="L388">
        <f t="shared" si="83"/>
        <v>0.47995289013679093</v>
      </c>
      <c r="M388">
        <f t="shared" si="84"/>
        <v>1084.4147646202057</v>
      </c>
      <c r="N388">
        <f t="shared" si="85"/>
        <v>273.21833335688626</v>
      </c>
      <c r="O388">
        <f t="shared" si="86"/>
        <v>2.1146422018348625</v>
      </c>
      <c r="P388">
        <f t="shared" si="82"/>
        <v>-430.75845842597511</v>
      </c>
      <c r="Q388">
        <f t="shared" si="87"/>
        <v>-701.86214958102653</v>
      </c>
      <c r="R388">
        <f t="shared" si="88"/>
        <v>-633.41679178286131</v>
      </c>
    </row>
    <row r="389" spans="2:18" x14ac:dyDescent="0.25">
      <c r="B389">
        <v>3.71</v>
      </c>
      <c r="C389">
        <f t="shared" ref="C389:C424" si="89">$E$11-$B$9*B389/(2*$I$6)</f>
        <v>0.47994095351604543</v>
      </c>
      <c r="D389">
        <f t="shared" ref="D389:D424" si="90">$I$6*$B$8*(C389*C389)*$E$10/$I$7</f>
        <v>542.18041281564251</v>
      </c>
      <c r="E389">
        <f t="shared" ref="E389:E424" si="91">$B$8*$E$10*$B$9*$B$7*$B$7/(4*$I$7) + (1/2)*D389*$E$13</f>
        <v>135.81700263051613</v>
      </c>
      <c r="F389">
        <f t="shared" ref="F389:F424" si="92">$B$8*$E$10*$B$9*$B$7*$B$7/(4*$I$7)</f>
        <v>0.27189942660550459</v>
      </c>
      <c r="G389">
        <f t="shared" si="81"/>
        <v>62.247999976546851</v>
      </c>
      <c r="H389">
        <f t="shared" ref="H389:H424" si="93">($B$8*$E$10*$B$9/(4*$I$7))*$B$7*$B$7+ $I$6*$B$8*$E$10*$B$7*$B$7*$E$12*SIN(B389)/(2*$I$7)</f>
        <v>-73.297103227363777</v>
      </c>
      <c r="I389">
        <f t="shared" ref="I389:I424" si="94" xml:space="preserve"> $I$6*$B$8*$E$10*$B$7*$B$7*$E$9*SIN(B389)/(2*$I$7)</f>
        <v>-0.73569002653969284</v>
      </c>
      <c r="K389">
        <v>3.71</v>
      </c>
      <c r="L389">
        <f t="shared" si="83"/>
        <v>0.47995276281283633</v>
      </c>
      <c r="M389">
        <f t="shared" si="84"/>
        <v>1084.414189263912</v>
      </c>
      <c r="N389">
        <f t="shared" si="85"/>
        <v>273.21818951781285</v>
      </c>
      <c r="O389">
        <f t="shared" si="86"/>
        <v>2.1146422018348625</v>
      </c>
      <c r="P389">
        <f t="shared" si="82"/>
        <v>-441.9916571027083</v>
      </c>
      <c r="Q389">
        <f t="shared" si="87"/>
        <v>-713.09520441868631</v>
      </c>
      <c r="R389">
        <f t="shared" si="88"/>
        <v>-644.6498466205212</v>
      </c>
    </row>
    <row r="390" spans="2:18" x14ac:dyDescent="0.25">
      <c r="B390">
        <v>3.72</v>
      </c>
      <c r="C390">
        <f t="shared" si="89"/>
        <v>0.47994079436110215</v>
      </c>
      <c r="D390">
        <f t="shared" si="90"/>
        <v>542.18005322691431</v>
      </c>
      <c r="E390">
        <f t="shared" si="91"/>
        <v>135.81691273333408</v>
      </c>
      <c r="F390">
        <f t="shared" si="92"/>
        <v>0.27189942660550459</v>
      </c>
      <c r="G390">
        <f t="shared" si="81"/>
        <v>61.099795352783232</v>
      </c>
      <c r="H390">
        <f t="shared" si="93"/>
        <v>-74.445217953945345</v>
      </c>
      <c r="I390">
        <f t="shared" si="94"/>
        <v>-0.74717117380550857</v>
      </c>
      <c r="K390">
        <v>3.72</v>
      </c>
      <c r="L390">
        <f t="shared" si="83"/>
        <v>0.47995263548888173</v>
      </c>
      <c r="M390">
        <f t="shared" si="84"/>
        <v>1084.4136139077714</v>
      </c>
      <c r="N390">
        <f t="shared" si="85"/>
        <v>273.21804567877768</v>
      </c>
      <c r="O390">
        <f t="shared" si="86"/>
        <v>2.1146422018348625</v>
      </c>
      <c r="P390">
        <f t="shared" si="82"/>
        <v>-453.15333539074777</v>
      </c>
      <c r="Q390">
        <f t="shared" si="87"/>
        <v>-724.25673886769061</v>
      </c>
      <c r="R390">
        <f t="shared" si="88"/>
        <v>-655.8113810695254</v>
      </c>
    </row>
    <row r="391" spans="2:18" x14ac:dyDescent="0.25">
      <c r="B391">
        <v>3.73</v>
      </c>
      <c r="C391">
        <f t="shared" si="89"/>
        <v>0.47994063520615887</v>
      </c>
      <c r="D391">
        <f t="shared" si="90"/>
        <v>542.17969363830525</v>
      </c>
      <c r="E391">
        <f t="shared" si="91"/>
        <v>135.81682283618181</v>
      </c>
      <c r="F391">
        <f t="shared" si="92"/>
        <v>0.27189942660550459</v>
      </c>
      <c r="G391">
        <f t="shared" si="81"/>
        <v>59.959062378523427</v>
      </c>
      <c r="H391">
        <f t="shared" si="93"/>
        <v>-75.585861031052886</v>
      </c>
      <c r="I391">
        <f t="shared" si="94"/>
        <v>-0.75857760457658396</v>
      </c>
      <c r="K391">
        <v>3.73</v>
      </c>
      <c r="L391">
        <f t="shared" si="83"/>
        <v>0.47995250816492707</v>
      </c>
      <c r="M391">
        <f t="shared" si="84"/>
        <v>1084.4130385517831</v>
      </c>
      <c r="N391">
        <f t="shared" si="85"/>
        <v>273.21790183978061</v>
      </c>
      <c r="O391">
        <f t="shared" si="86"/>
        <v>2.1146422018348625</v>
      </c>
      <c r="P391">
        <f t="shared" si="82"/>
        <v>-464.24237714594932</v>
      </c>
      <c r="Q391">
        <f t="shared" si="87"/>
        <v>-735.34563678389509</v>
      </c>
      <c r="R391">
        <f t="shared" si="88"/>
        <v>-666.90027898572998</v>
      </c>
    </row>
    <row r="392" spans="2:18" x14ac:dyDescent="0.25">
      <c r="B392">
        <v>3.74</v>
      </c>
      <c r="C392">
        <f t="shared" si="89"/>
        <v>0.47994047605121559</v>
      </c>
      <c r="D392">
        <f t="shared" si="90"/>
        <v>542.17933404981568</v>
      </c>
      <c r="E392">
        <f t="shared" si="91"/>
        <v>135.81673293905942</v>
      </c>
      <c r="F392">
        <f t="shared" si="92"/>
        <v>0.27189942660550459</v>
      </c>
      <c r="G392">
        <f t="shared" si="81"/>
        <v>58.825915117124637</v>
      </c>
      <c r="H392">
        <f t="shared" si="93"/>
        <v>-76.718918395329283</v>
      </c>
      <c r="I392">
        <f t="shared" si="94"/>
        <v>-0.76990817821934787</v>
      </c>
      <c r="K392">
        <v>3.74</v>
      </c>
      <c r="L392">
        <f t="shared" si="83"/>
        <v>0.47995238084097247</v>
      </c>
      <c r="M392">
        <f t="shared" si="84"/>
        <v>1084.4124631959476</v>
      </c>
      <c r="N392">
        <f t="shared" si="85"/>
        <v>273.21775800082173</v>
      </c>
      <c r="O392">
        <f t="shared" si="86"/>
        <v>2.1146422018348625</v>
      </c>
      <c r="P392">
        <f t="shared" si="82"/>
        <v>-475.25767348776264</v>
      </c>
      <c r="Q392">
        <f t="shared" si="87"/>
        <v>-746.36078928674954</v>
      </c>
      <c r="R392">
        <f t="shared" si="88"/>
        <v>-677.91543148858432</v>
      </c>
    </row>
    <row r="393" spans="2:18" x14ac:dyDescent="0.25">
      <c r="B393">
        <v>3.75</v>
      </c>
      <c r="C393">
        <f t="shared" si="89"/>
        <v>0.47994031689627231</v>
      </c>
      <c r="D393">
        <f t="shared" si="90"/>
        <v>542.17897446144525</v>
      </c>
      <c r="E393">
        <f t="shared" si="91"/>
        <v>135.81664304196681</v>
      </c>
      <c r="F393">
        <f t="shared" si="92"/>
        <v>0.27189942660550459</v>
      </c>
      <c r="G393">
        <f t="shared" si="81"/>
        <v>57.700466873379057</v>
      </c>
      <c r="H393">
        <f t="shared" si="93"/>
        <v>-77.844276741982256</v>
      </c>
      <c r="I393">
        <f t="shared" si="94"/>
        <v>-0.78116176168587759</v>
      </c>
      <c r="K393">
        <v>3.75</v>
      </c>
      <c r="L393">
        <f t="shared" si="83"/>
        <v>0.47995225351701787</v>
      </c>
      <c r="M393">
        <f t="shared" si="84"/>
        <v>1084.4118878402646</v>
      </c>
      <c r="N393">
        <f t="shared" si="85"/>
        <v>273.217614161901</v>
      </c>
      <c r="O393">
        <f t="shared" si="86"/>
        <v>2.1146422018348625</v>
      </c>
      <c r="P393">
        <f t="shared" si="82"/>
        <v>-486.19812291011601</v>
      </c>
      <c r="Q393">
        <f t="shared" si="87"/>
        <v>-757.30109487018217</v>
      </c>
      <c r="R393">
        <f t="shared" si="88"/>
        <v>-688.85573707201706</v>
      </c>
    </row>
    <row r="394" spans="2:18" x14ac:dyDescent="0.25">
      <c r="B394">
        <v>3.76</v>
      </c>
      <c r="C394">
        <f t="shared" si="89"/>
        <v>0.47994015774132903</v>
      </c>
      <c r="D394">
        <f t="shared" si="90"/>
        <v>542.17861487319396</v>
      </c>
      <c r="E394">
        <f t="shared" si="91"/>
        <v>135.81655314490399</v>
      </c>
      <c r="F394">
        <f t="shared" si="92"/>
        <v>0.27189942660550459</v>
      </c>
      <c r="G394">
        <f t="shared" si="81"/>
        <v>56.582830182183528</v>
      </c>
      <c r="H394">
        <f t="shared" si="93"/>
        <v>-78.961823536114963</v>
      </c>
      <c r="I394">
        <f t="shared" si="94"/>
        <v>-0.79233722962720476</v>
      </c>
      <c r="K394">
        <v>3.76</v>
      </c>
      <c r="L394">
        <f t="shared" si="83"/>
        <v>0.47995212619306321</v>
      </c>
      <c r="M394">
        <f t="shared" si="84"/>
        <v>1084.4113124847343</v>
      </c>
      <c r="N394">
        <f t="shared" si="85"/>
        <v>273.2174703230184</v>
      </c>
      <c r="O394">
        <f t="shared" si="86"/>
        <v>2.1146422018348625</v>
      </c>
      <c r="P394">
        <f t="shared" si="82"/>
        <v>-497.06263139156846</v>
      </c>
      <c r="Q394">
        <f t="shared" si="87"/>
        <v>-768.16545951275202</v>
      </c>
      <c r="R394">
        <f t="shared" si="88"/>
        <v>-699.72010171458692</v>
      </c>
    </row>
    <row r="395" spans="2:18" x14ac:dyDescent="0.25">
      <c r="B395">
        <v>3.77</v>
      </c>
      <c r="C395">
        <f t="shared" si="89"/>
        <v>0.47993999858638575</v>
      </c>
      <c r="D395">
        <f t="shared" si="90"/>
        <v>542.17825528506194</v>
      </c>
      <c r="E395">
        <f t="shared" si="91"/>
        <v>135.81646324787098</v>
      </c>
      <c r="F395">
        <f t="shared" si="92"/>
        <v>0.27189942660550459</v>
      </c>
      <c r="G395">
        <f t="shared" si="81"/>
        <v>55.473116797286167</v>
      </c>
      <c r="H395">
        <f t="shared" si="93"/>
        <v>-80.071447023979317</v>
      </c>
      <c r="I395">
        <f t="shared" si="94"/>
        <v>-0.80343346450584829</v>
      </c>
      <c r="K395">
        <v>3.77</v>
      </c>
      <c r="L395">
        <f t="shared" si="83"/>
        <v>0.47995199886910861</v>
      </c>
      <c r="M395">
        <f t="shared" si="84"/>
        <v>1084.4107371293564</v>
      </c>
      <c r="N395">
        <f t="shared" si="85"/>
        <v>273.21732648417395</v>
      </c>
      <c r="O395">
        <f t="shared" si="86"/>
        <v>2.1146422018348625</v>
      </c>
      <c r="P395">
        <f t="shared" si="82"/>
        <v>-507.85011250470956</v>
      </c>
      <c r="Q395">
        <f t="shared" si="87"/>
        <v>-778.95279678704867</v>
      </c>
      <c r="R395">
        <f t="shared" si="88"/>
        <v>-710.50743898888345</v>
      </c>
    </row>
    <row r="396" spans="2:18" x14ac:dyDescent="0.25">
      <c r="B396">
        <v>3.78</v>
      </c>
      <c r="C396">
        <f t="shared" si="89"/>
        <v>0.47993983943144253</v>
      </c>
      <c r="D396">
        <f t="shared" si="90"/>
        <v>542.17789569704939</v>
      </c>
      <c r="E396">
        <f t="shared" si="91"/>
        <v>135.81637335086785</v>
      </c>
      <c r="F396">
        <f t="shared" si="92"/>
        <v>0.27189942660550459</v>
      </c>
      <c r="G396">
        <f t="shared" si="81"/>
        <v>54.3714376801112</v>
      </c>
      <c r="H396">
        <f t="shared" si="93"/>
        <v>-81.173036244151149</v>
      </c>
      <c r="I396">
        <f t="shared" si="94"/>
        <v>-0.81444935670756657</v>
      </c>
      <c r="K396">
        <v>3.78</v>
      </c>
      <c r="L396">
        <f t="shared" si="83"/>
        <v>0.47995187154515401</v>
      </c>
      <c r="M396">
        <f t="shared" si="84"/>
        <v>1084.4101617741314</v>
      </c>
      <c r="N396">
        <f t="shared" si="85"/>
        <v>273.2171826453677</v>
      </c>
      <c r="O396">
        <f t="shared" si="86"/>
        <v>2.1146422018348625</v>
      </c>
      <c r="P396">
        <f t="shared" si="82"/>
        <v>-518.55948752480072</v>
      </c>
      <c r="Q396">
        <f t="shared" si="87"/>
        <v>-789.66202796833352</v>
      </c>
      <c r="R396">
        <f t="shared" si="88"/>
        <v>-721.2166701701683</v>
      </c>
    </row>
    <row r="397" spans="2:18" x14ac:dyDescent="0.25">
      <c r="B397">
        <v>3.79</v>
      </c>
      <c r="C397">
        <f t="shared" si="89"/>
        <v>0.47993968027649925</v>
      </c>
      <c r="D397">
        <f t="shared" si="90"/>
        <v>542.17753610915588</v>
      </c>
      <c r="E397">
        <f t="shared" si="91"/>
        <v>135.81628345389447</v>
      </c>
      <c r="F397">
        <f t="shared" si="92"/>
        <v>0.27189942660550459</v>
      </c>
      <c r="G397">
        <f t="shared" si="81"/>
        <v>53.277902988662476</v>
      </c>
      <c r="H397">
        <f t="shared" si="93"/>
        <v>-82.266481038626495</v>
      </c>
      <c r="I397">
        <f t="shared" si="94"/>
        <v>-0.82538380465231997</v>
      </c>
      <c r="K397">
        <v>3.79</v>
      </c>
      <c r="L397">
        <f t="shared" si="83"/>
        <v>0.47995174422119941</v>
      </c>
      <c r="M397">
        <f t="shared" si="84"/>
        <v>1084.409586419059</v>
      </c>
      <c r="N397">
        <f t="shared" si="85"/>
        <v>273.21703880659959</v>
      </c>
      <c r="O397">
        <f t="shared" si="86"/>
        <v>2.1146422018348625</v>
      </c>
      <c r="P397">
        <f t="shared" si="82"/>
        <v>-529.18968553764864</v>
      </c>
      <c r="Q397">
        <f t="shared" si="87"/>
        <v>-800.29208214241339</v>
      </c>
      <c r="R397">
        <f t="shared" si="88"/>
        <v>-731.84672434424829</v>
      </c>
    </row>
    <row r="398" spans="2:18" x14ac:dyDescent="0.25">
      <c r="B398">
        <v>3.8</v>
      </c>
      <c r="C398">
        <f t="shared" si="89"/>
        <v>0.47993952112155597</v>
      </c>
      <c r="D398">
        <f t="shared" si="90"/>
        <v>542.17717652138163</v>
      </c>
      <c r="E398">
        <f t="shared" si="91"/>
        <v>135.81619355695091</v>
      </c>
      <c r="F398">
        <f t="shared" si="92"/>
        <v>0.27189942660550459</v>
      </c>
      <c r="G398">
        <f t="shared" si="81"/>
        <v>52.192622066508392</v>
      </c>
      <c r="H398">
        <f t="shared" si="93"/>
        <v>-83.351672063837015</v>
      </c>
      <c r="I398">
        <f t="shared" si="94"/>
        <v>-0.83623571490442528</v>
      </c>
      <c r="K398">
        <v>3.8</v>
      </c>
      <c r="L398">
        <f t="shared" si="83"/>
        <v>0.47995161689724475</v>
      </c>
      <c r="M398">
        <f t="shared" si="84"/>
        <v>1084.4090110641393</v>
      </c>
      <c r="N398">
        <f t="shared" si="85"/>
        <v>273.21689496786968</v>
      </c>
      <c r="O398">
        <f t="shared" si="86"/>
        <v>2.1146422018348625</v>
      </c>
      <c r="P398">
        <f t="shared" si="82"/>
        <v>-539.73964354669351</v>
      </c>
      <c r="Q398">
        <f t="shared" si="87"/>
        <v>-810.8418963127283</v>
      </c>
      <c r="R398">
        <f t="shared" si="88"/>
        <v>-742.39653851456319</v>
      </c>
    </row>
    <row r="399" spans="2:18" x14ac:dyDescent="0.25">
      <c r="B399">
        <v>3.81</v>
      </c>
      <c r="C399">
        <f t="shared" si="89"/>
        <v>0.47993936196661269</v>
      </c>
      <c r="D399">
        <f t="shared" si="90"/>
        <v>542.17681693372674</v>
      </c>
      <c r="E399">
        <f t="shared" si="91"/>
        <v>135.81610366003719</v>
      </c>
      <c r="F399">
        <f t="shared" si="92"/>
        <v>0.27189942660550459</v>
      </c>
      <c r="G399">
        <f t="shared" si="81"/>
        <v>51.115703431847052</v>
      </c>
      <c r="H399">
        <f t="shared" si="93"/>
        <v>-84.428500801584633</v>
      </c>
      <c r="I399">
        <f t="shared" si="94"/>
        <v>-0.84700400228190142</v>
      </c>
      <c r="K399">
        <v>3.81</v>
      </c>
      <c r="L399">
        <f t="shared" si="83"/>
        <v>0.47995148957329015</v>
      </c>
      <c r="M399">
        <f t="shared" si="84"/>
        <v>1084.408435709372</v>
      </c>
      <c r="N399">
        <f t="shared" si="85"/>
        <v>273.21675112917785</v>
      </c>
      <c r="O399">
        <f t="shared" si="86"/>
        <v>2.1146422018348625</v>
      </c>
      <c r="P399">
        <f t="shared" si="82"/>
        <v>-550.20830657931094</v>
      </c>
      <c r="Q399">
        <f t="shared" si="87"/>
        <v>-821.31041550665395</v>
      </c>
      <c r="R399">
        <f t="shared" si="88"/>
        <v>-752.86505770848885</v>
      </c>
    </row>
    <row r="400" spans="2:18" x14ac:dyDescent="0.25">
      <c r="B400">
        <v>3.82</v>
      </c>
      <c r="C400">
        <f t="shared" si="89"/>
        <v>0.47993920281166941</v>
      </c>
      <c r="D400">
        <f t="shared" si="90"/>
        <v>542.17645734619089</v>
      </c>
      <c r="E400">
        <f t="shared" si="91"/>
        <v>135.81601376315322</v>
      </c>
      <c r="F400">
        <f t="shared" si="92"/>
        <v>0.27189942660550459</v>
      </c>
      <c r="G400">
        <f t="shared" si="81"/>
        <v>50.04725476665493</v>
      </c>
      <c r="H400">
        <f t="shared" si="93"/>
        <v>-85.496859569892791</v>
      </c>
      <c r="I400">
        <f t="shared" si="94"/>
        <v>-0.85768758996498307</v>
      </c>
      <c r="K400">
        <v>3.82</v>
      </c>
      <c r="L400">
        <f t="shared" si="83"/>
        <v>0.47995136224933554</v>
      </c>
      <c r="M400">
        <f t="shared" si="84"/>
        <v>1084.4078603547573</v>
      </c>
      <c r="N400">
        <f t="shared" si="85"/>
        <v>273.21660729052417</v>
      </c>
      <c r="O400">
        <f t="shared" si="86"/>
        <v>2.1146422018348625</v>
      </c>
      <c r="P400">
        <f t="shared" si="82"/>
        <v>-560.5946277923041</v>
      </c>
      <c r="Q400">
        <f t="shared" si="87"/>
        <v>-831.69659288099342</v>
      </c>
      <c r="R400">
        <f t="shared" si="88"/>
        <v>-763.25123508282832</v>
      </c>
    </row>
    <row r="401" spans="2:18" x14ac:dyDescent="0.25">
      <c r="B401">
        <v>3.83</v>
      </c>
      <c r="C401">
        <f t="shared" si="89"/>
        <v>0.47993904365672613</v>
      </c>
      <c r="D401">
        <f t="shared" si="90"/>
        <v>542.1760977587744</v>
      </c>
      <c r="E401">
        <f t="shared" si="91"/>
        <v>135.8159238662991</v>
      </c>
      <c r="F401">
        <f t="shared" si="92"/>
        <v>0.27189942660550459</v>
      </c>
      <c r="G401">
        <f t="shared" si="81"/>
        <v>48.987382905918494</v>
      </c>
      <c r="H401">
        <f t="shared" si="93"/>
        <v>-86.556641533775107</v>
      </c>
      <c r="I401">
        <f t="shared" si="94"/>
        <v>-0.86828540960380607</v>
      </c>
      <c r="K401">
        <v>3.83</v>
      </c>
      <c r="L401">
        <f t="shared" si="83"/>
        <v>0.47995123492538089</v>
      </c>
      <c r="M401">
        <f t="shared" si="84"/>
        <v>1084.4072850002956</v>
      </c>
      <c r="N401">
        <f t="shared" si="85"/>
        <v>273.21646345190874</v>
      </c>
      <c r="O401">
        <f t="shared" si="86"/>
        <v>2.1146422018348625</v>
      </c>
      <c r="P401">
        <f t="shared" si="82"/>
        <v>-570.89756857659154</v>
      </c>
      <c r="Q401">
        <f t="shared" si="87"/>
        <v>-841.99938982666538</v>
      </c>
      <c r="R401">
        <f t="shared" si="88"/>
        <v>-773.55403202850016</v>
      </c>
    </row>
    <row r="402" spans="2:18" x14ac:dyDescent="0.25">
      <c r="B402">
        <v>3.84</v>
      </c>
      <c r="C402">
        <f t="shared" si="89"/>
        <v>0.47993888450178285</v>
      </c>
      <c r="D402">
        <f t="shared" si="90"/>
        <v>542.17573817147718</v>
      </c>
      <c r="E402">
        <f t="shared" si="91"/>
        <v>135.8158339694748</v>
      </c>
      <c r="F402">
        <f t="shared" si="92"/>
        <v>0.27189942660550459</v>
      </c>
      <c r="G402">
        <f t="shared" si="81"/>
        <v>47.936193826951083</v>
      </c>
      <c r="H402">
        <f t="shared" si="93"/>
        <v>-87.607740715918212</v>
      </c>
      <c r="I402">
        <f t="shared" si="94"/>
        <v>-0.87879640142523718</v>
      </c>
      <c r="K402">
        <v>3.84</v>
      </c>
      <c r="L402">
        <f t="shared" si="83"/>
        <v>0.47995110760142629</v>
      </c>
      <c r="M402">
        <f t="shared" si="84"/>
        <v>1084.4067096459862</v>
      </c>
      <c r="N402">
        <f t="shared" si="85"/>
        <v>273.21631961333139</v>
      </c>
      <c r="O402">
        <f t="shared" si="86"/>
        <v>2.1146422018348625</v>
      </c>
      <c r="P402">
        <f t="shared" si="82"/>
        <v>-581.1160986610638</v>
      </c>
      <c r="Q402">
        <f t="shared" si="87"/>
        <v>-852.21777607256035</v>
      </c>
      <c r="R402">
        <f t="shared" si="88"/>
        <v>-783.77241827439525</v>
      </c>
    </row>
    <row r="403" spans="2:18" x14ac:dyDescent="0.25">
      <c r="B403">
        <v>3.85</v>
      </c>
      <c r="C403">
        <f t="shared" si="89"/>
        <v>0.47993872534683957</v>
      </c>
      <c r="D403">
        <f t="shared" si="90"/>
        <v>542.17537858429921</v>
      </c>
      <c r="E403">
        <f t="shared" si="91"/>
        <v>135.8157440726803</v>
      </c>
      <c r="F403">
        <f t="shared" si="92"/>
        <v>0.27189942660550459</v>
      </c>
      <c r="G403">
        <f t="shared" ref="G403:G466" si="95">($B$8*$E$10*$B$9/(4*$I$7))*$B$7*$B$7 + D403*$E$13/2 + $I$6*$B$8*$E$10*$B$7*$B$7*$E$12*SIN(B403)/(2*$I$7)</f>
        <v>46.893792638794935</v>
      </c>
      <c r="H403">
        <f t="shared" si="93"/>
        <v>-88.650052007279868</v>
      </c>
      <c r="I403">
        <f t="shared" si="94"/>
        <v>-0.88921951433885371</v>
      </c>
      <c r="K403">
        <v>3.85</v>
      </c>
      <c r="L403">
        <f t="shared" si="83"/>
        <v>0.47995098027747168</v>
      </c>
      <c r="M403">
        <f t="shared" si="84"/>
        <v>1084.4061342918296</v>
      </c>
      <c r="N403">
        <f t="shared" si="85"/>
        <v>273.21617577479225</v>
      </c>
      <c r="O403">
        <f t="shared" si="86"/>
        <v>2.1146422018348625</v>
      </c>
      <c r="P403">
        <f t="shared" ref="P403:P466" si="96">($E$8*$E$10*$E$9/(4*$I$7))*$E$7*$E$7 + M403*$E$13/2 + $I$6*$E$8*$E$10*$E$7*$E$7*$E$12*SIN(K403)/(2*$I$7)</f>
        <v>-591.24919621561207</v>
      </c>
      <c r="Q403">
        <f t="shared" si="87"/>
        <v>-862.35072978856942</v>
      </c>
      <c r="R403">
        <f t="shared" si="88"/>
        <v>-793.90537199040432</v>
      </c>
    </row>
    <row r="404" spans="2:18" x14ac:dyDescent="0.25">
      <c r="B404">
        <v>3.86</v>
      </c>
      <c r="C404">
        <f t="shared" si="89"/>
        <v>0.47993856619189629</v>
      </c>
      <c r="D404">
        <f t="shared" si="90"/>
        <v>542.17501899724027</v>
      </c>
      <c r="E404">
        <f t="shared" si="91"/>
        <v>135.81565417591557</v>
      </c>
      <c r="F404">
        <f t="shared" si="92"/>
        <v>0.27189942660550459</v>
      </c>
      <c r="G404">
        <f t="shared" si="95"/>
        <v>45.860283571710568</v>
      </c>
      <c r="H404">
        <f t="shared" si="93"/>
        <v>-89.6834711775995</v>
      </c>
      <c r="I404">
        <f t="shared" si="94"/>
        <v>-0.89955370604204998</v>
      </c>
      <c r="K404">
        <v>3.86</v>
      </c>
      <c r="L404">
        <f t="shared" ref="L404:L467" si="97">$E$11-$E$9*K404/(2*$I$6)</f>
        <v>0.47995085295351703</v>
      </c>
      <c r="M404">
        <f t="shared" ref="M404:M467" si="98">$I$6*$E$8*(L404*L404)*$E$10/$I$7</f>
        <v>1084.4055589378254</v>
      </c>
      <c r="N404">
        <f t="shared" ref="N404:N467" si="99">$E$8*$E$10*$E$9*$E$7*$E$7/(4*$I$7) + (1/2)*M404*$E$13</f>
        <v>273.21603193629119</v>
      </c>
      <c r="O404">
        <f t="shared" ref="O404:O467" si="100">$E$8*$E$10*$E$9*$E$7*$E$7/(4*$I$7)</f>
        <v>2.1146422018348625</v>
      </c>
      <c r="P404">
        <f t="shared" si="96"/>
        <v>-601.29584795330811</v>
      </c>
      <c r="Q404">
        <f t="shared" ref="Q404:Q467" si="101">($E$8*$E$10*$E$9/(4*$I$7))*$E$7*$E$7+ $I$6*$E$8*$E$10*$E$7*$E$7*$E$12*SIN(K404)/(2*$I$7)</f>
        <v>-872.39723768776446</v>
      </c>
      <c r="R404">
        <f t="shared" ref="R404:R467" si="102">$E$7*$E$7+ $I$6*$E$8*$E$10*$E$7*$E$7*$E$12*SIN(K404)/(2*$I$7)</f>
        <v>-803.95187988959924</v>
      </c>
    </row>
    <row r="405" spans="2:18" x14ac:dyDescent="0.25">
      <c r="B405">
        <v>3.87</v>
      </c>
      <c r="C405">
        <f t="shared" si="89"/>
        <v>0.47993840703695306</v>
      </c>
      <c r="D405">
        <f t="shared" si="90"/>
        <v>542.17465941030093</v>
      </c>
      <c r="E405">
        <f t="shared" si="91"/>
        <v>135.81556427918073</v>
      </c>
      <c r="F405">
        <f t="shared" si="92"/>
        <v>0.27189942660550459</v>
      </c>
      <c r="G405">
        <f t="shared" si="95"/>
        <v>44.835769966753944</v>
      </c>
      <c r="H405">
        <f t="shared" si="93"/>
        <v>-90.70789488582129</v>
      </c>
      <c r="I405">
        <f t="shared" si="94"/>
        <v>-0.90979794312426809</v>
      </c>
      <c r="K405">
        <v>3.87</v>
      </c>
      <c r="L405">
        <f t="shared" si="97"/>
        <v>0.47995072562956242</v>
      </c>
      <c r="M405">
        <f t="shared" si="98"/>
        <v>1084.4049835839742</v>
      </c>
      <c r="N405">
        <f t="shared" si="99"/>
        <v>273.21588809782838</v>
      </c>
      <c r="O405">
        <f t="shared" si="100"/>
        <v>2.1146422018348625</v>
      </c>
      <c r="P405">
        <f t="shared" si="96"/>
        <v>-611.25504923173492</v>
      </c>
      <c r="Q405">
        <f t="shared" si="101"/>
        <v>-882.35629512772846</v>
      </c>
      <c r="R405">
        <f t="shared" si="102"/>
        <v>-813.91093732956324</v>
      </c>
    </row>
    <row r="406" spans="2:18" x14ac:dyDescent="0.25">
      <c r="B406">
        <v>3.88</v>
      </c>
      <c r="C406">
        <f t="shared" si="89"/>
        <v>0.47993824788200978</v>
      </c>
      <c r="D406">
        <f t="shared" si="90"/>
        <v>542.17429982348062</v>
      </c>
      <c r="E406">
        <f t="shared" si="91"/>
        <v>135.81547438247566</v>
      </c>
      <c r="F406">
        <f t="shared" si="92"/>
        <v>0.27189942660550459</v>
      </c>
      <c r="G406">
        <f t="shared" si="95"/>
        <v>43.820354265442091</v>
      </c>
      <c r="H406">
        <f t="shared" si="93"/>
        <v>-91.723220690428064</v>
      </c>
      <c r="I406">
        <f t="shared" si="94"/>
        <v>-0.91995120117033558</v>
      </c>
      <c r="K406">
        <v>3.88</v>
      </c>
      <c r="L406">
        <f t="shared" si="97"/>
        <v>0.47995059830560782</v>
      </c>
      <c r="M406">
        <f t="shared" si="98"/>
        <v>1084.4044082302755</v>
      </c>
      <c r="N406">
        <f t="shared" si="99"/>
        <v>273.21574425940372</v>
      </c>
      <c r="O406">
        <f t="shared" si="100"/>
        <v>2.1146422018348625</v>
      </c>
      <c r="P406">
        <f t="shared" si="96"/>
        <v>-621.12580415344678</v>
      </c>
      <c r="Q406">
        <f t="shared" si="101"/>
        <v>-892.2269062110156</v>
      </c>
      <c r="R406">
        <f t="shared" si="102"/>
        <v>-823.7815484128505</v>
      </c>
    </row>
    <row r="407" spans="2:18" x14ac:dyDescent="0.25">
      <c r="B407">
        <v>3.89</v>
      </c>
      <c r="C407">
        <f t="shared" si="89"/>
        <v>0.4799380887270665</v>
      </c>
      <c r="D407">
        <f t="shared" si="90"/>
        <v>542.17394023677969</v>
      </c>
      <c r="E407">
        <f t="shared" si="91"/>
        <v>135.81538448580042</v>
      </c>
      <c r="F407">
        <f t="shared" si="92"/>
        <v>0.27189942660550459</v>
      </c>
      <c r="G407">
        <f t="shared" si="95"/>
        <v>42.814137999509427</v>
      </c>
      <c r="H407">
        <f t="shared" si="93"/>
        <v>-92.729347059685495</v>
      </c>
      <c r="I407">
        <f t="shared" si="94"/>
        <v>-0.93001246486291023</v>
      </c>
      <c r="K407">
        <v>3.89</v>
      </c>
      <c r="L407">
        <f t="shared" si="97"/>
        <v>0.47995047098165317</v>
      </c>
      <c r="M407">
        <f t="shared" si="98"/>
        <v>1084.4038328767292</v>
      </c>
      <c r="N407">
        <f t="shared" si="99"/>
        <v>273.21560042101714</v>
      </c>
      <c r="O407">
        <f t="shared" si="100"/>
        <v>2.1146422018348625</v>
      </c>
      <c r="P407">
        <f t="shared" si="96"/>
        <v>-630.90712566556181</v>
      </c>
      <c r="Q407">
        <f t="shared" si="101"/>
        <v>-902.00808388474411</v>
      </c>
      <c r="R407">
        <f t="shared" si="102"/>
        <v>-833.562726086579</v>
      </c>
    </row>
    <row r="408" spans="2:18" x14ac:dyDescent="0.25">
      <c r="B408">
        <v>3.9</v>
      </c>
      <c r="C408">
        <f t="shared" si="89"/>
        <v>0.47993792957212322</v>
      </c>
      <c r="D408">
        <f t="shared" si="90"/>
        <v>542.17358065019789</v>
      </c>
      <c r="E408">
        <f t="shared" si="91"/>
        <v>135.81529458915497</v>
      </c>
      <c r="F408">
        <f t="shared" si="92"/>
        <v>0.27189942660550459</v>
      </c>
      <c r="G408">
        <f t="shared" si="95"/>
        <v>41.817221780754409</v>
      </c>
      <c r="H408">
        <f t="shared" si="93"/>
        <v>-93.726173381795064</v>
      </c>
      <c r="I408">
        <f t="shared" si="94"/>
        <v>-0.93998072808400557</v>
      </c>
      <c r="K408">
        <v>3.9</v>
      </c>
      <c r="L408">
        <f t="shared" si="97"/>
        <v>0.47995034365769856</v>
      </c>
      <c r="M408">
        <f t="shared" si="98"/>
        <v>1084.4032575233357</v>
      </c>
      <c r="N408">
        <f t="shared" si="99"/>
        <v>273.21545658266876</v>
      </c>
      <c r="O408">
        <f t="shared" si="100"/>
        <v>2.1146422018348625</v>
      </c>
      <c r="P408">
        <f t="shared" si="96"/>
        <v>-640.59803565846278</v>
      </c>
      <c r="Q408">
        <f t="shared" si="101"/>
        <v>-911.69885003929664</v>
      </c>
      <c r="R408">
        <f t="shared" si="102"/>
        <v>-843.25349224113143</v>
      </c>
    </row>
    <row r="409" spans="2:18" x14ac:dyDescent="0.25">
      <c r="B409">
        <v>3.91</v>
      </c>
      <c r="C409">
        <f t="shared" si="89"/>
        <v>0.47993777041717994</v>
      </c>
      <c r="D409">
        <f t="shared" si="90"/>
        <v>542.17322106373535</v>
      </c>
      <c r="E409">
        <f t="shared" si="91"/>
        <v>135.81520469253934</v>
      </c>
      <c r="F409">
        <f t="shared" si="92"/>
        <v>0.27189942660550459</v>
      </c>
      <c r="G409">
        <f t="shared" si="95"/>
        <v>40.829705290978566</v>
      </c>
      <c r="H409">
        <f t="shared" si="93"/>
        <v>-94.713599974955272</v>
      </c>
      <c r="I409">
        <f t="shared" si="94"/>
        <v>-0.9498549940156078</v>
      </c>
      <c r="K409">
        <v>3.91</v>
      </c>
      <c r="L409">
        <f t="shared" si="97"/>
        <v>0.47995021633374396</v>
      </c>
      <c r="M409">
        <f t="shared" si="98"/>
        <v>1084.4026821700952</v>
      </c>
      <c r="N409">
        <f t="shared" si="99"/>
        <v>273.21531274435864</v>
      </c>
      <c r="O409">
        <f t="shared" si="100"/>
        <v>2.1146422018348625</v>
      </c>
      <c r="P409">
        <f t="shared" si="96"/>
        <v>-650.19756506361045</v>
      </c>
      <c r="Q409">
        <f t="shared" si="101"/>
        <v>-921.2982356061342</v>
      </c>
      <c r="R409">
        <f t="shared" si="102"/>
        <v>-852.85287780796898</v>
      </c>
    </row>
    <row r="410" spans="2:18" x14ac:dyDescent="0.25">
      <c r="B410">
        <v>3.92</v>
      </c>
      <c r="C410">
        <f t="shared" si="89"/>
        <v>0.47993761126223666</v>
      </c>
      <c r="D410">
        <f t="shared" si="90"/>
        <v>542.17286147739196</v>
      </c>
      <c r="E410">
        <f t="shared" si="91"/>
        <v>135.81511479595349</v>
      </c>
      <c r="F410">
        <f t="shared" si="92"/>
        <v>0.27189942660550459</v>
      </c>
      <c r="G410">
        <f t="shared" si="95"/>
        <v>39.851687272018381</v>
      </c>
      <c r="H410">
        <f t="shared" si="93"/>
        <v>-95.691528097329609</v>
      </c>
      <c r="I410">
        <f t="shared" si="94"/>
        <v>-0.95963427523935119</v>
      </c>
      <c r="K410">
        <v>3.92</v>
      </c>
      <c r="L410">
        <f t="shared" si="97"/>
        <v>0.4799500890097893</v>
      </c>
      <c r="M410">
        <f t="shared" si="98"/>
        <v>1084.4021068170066</v>
      </c>
      <c r="N410">
        <f t="shared" si="99"/>
        <v>273.21516890608649</v>
      </c>
      <c r="O410">
        <f t="shared" si="100"/>
        <v>2.1146422018348625</v>
      </c>
      <c r="P410">
        <f t="shared" si="96"/>
        <v>-659.70475395044696</v>
      </c>
      <c r="Q410">
        <f t="shared" si="101"/>
        <v>-930.80528065469866</v>
      </c>
      <c r="R410">
        <f t="shared" si="102"/>
        <v>-862.35992285653356</v>
      </c>
    </row>
    <row r="411" spans="2:18" x14ac:dyDescent="0.25">
      <c r="B411">
        <v>3.93</v>
      </c>
      <c r="C411">
        <f t="shared" si="89"/>
        <v>0.47993745210729338</v>
      </c>
      <c r="D411">
        <f t="shared" si="90"/>
        <v>542.17250189116794</v>
      </c>
      <c r="E411">
        <f t="shared" si="91"/>
        <v>135.81502489939749</v>
      </c>
      <c r="F411">
        <f t="shared" si="92"/>
        <v>0.27189942660550459</v>
      </c>
      <c r="G411">
        <f t="shared" si="95"/>
        <v>38.883265515871116</v>
      </c>
      <c r="H411">
        <f t="shared" si="93"/>
        <v>-96.659859956920869</v>
      </c>
      <c r="I411">
        <f t="shared" si="94"/>
        <v>-0.96931759383526372</v>
      </c>
      <c r="K411">
        <v>3.93</v>
      </c>
      <c r="L411">
        <f t="shared" si="97"/>
        <v>0.4799499616858347</v>
      </c>
      <c r="M411">
        <f t="shared" si="98"/>
        <v>1084.401531464071</v>
      </c>
      <c r="N411">
        <f t="shared" si="99"/>
        <v>273.21502506785259</v>
      </c>
      <c r="O411">
        <f t="shared" si="100"/>
        <v>2.1146422018348625</v>
      </c>
      <c r="P411">
        <f t="shared" si="96"/>
        <v>-669.11865162239098</v>
      </c>
      <c r="Q411">
        <f t="shared" si="101"/>
        <v>-940.21903448840874</v>
      </c>
      <c r="R411">
        <f t="shared" si="102"/>
        <v>-871.77367669024352</v>
      </c>
    </row>
    <row r="412" spans="2:18" x14ac:dyDescent="0.25">
      <c r="B412">
        <v>3.94</v>
      </c>
      <c r="C412">
        <f t="shared" si="89"/>
        <v>0.4799372929523501</v>
      </c>
      <c r="D412">
        <f t="shared" si="90"/>
        <v>542.17214230506318</v>
      </c>
      <c r="E412">
        <f t="shared" si="91"/>
        <v>135.81493500287129</v>
      </c>
      <c r="F412">
        <f t="shared" si="92"/>
        <v>0.27189942660550459</v>
      </c>
      <c r="G412">
        <f t="shared" si="95"/>
        <v>37.924536854915885</v>
      </c>
      <c r="H412">
        <f t="shared" si="93"/>
        <v>-97.618498721349908</v>
      </c>
      <c r="I412">
        <f t="shared" si="94"/>
        <v>-0.97890398147955426</v>
      </c>
      <c r="K412">
        <v>3.94</v>
      </c>
      <c r="L412">
        <f t="shared" si="97"/>
        <v>0.4799498343618801</v>
      </c>
      <c r="M412">
        <f t="shared" si="98"/>
        <v>1084.4009561112882</v>
      </c>
      <c r="N412">
        <f t="shared" si="99"/>
        <v>273.2148812296569</v>
      </c>
      <c r="O412">
        <f t="shared" si="100"/>
        <v>2.1146422018348625</v>
      </c>
      <c r="P412">
        <f t="shared" si="96"/>
        <v>-678.43831671190264</v>
      </c>
      <c r="Q412">
        <f t="shared" si="101"/>
        <v>-949.53855573972464</v>
      </c>
      <c r="R412">
        <f t="shared" si="102"/>
        <v>-881.09319794155954</v>
      </c>
    </row>
    <row r="413" spans="2:18" x14ac:dyDescent="0.25">
      <c r="B413">
        <v>3.95</v>
      </c>
      <c r="C413">
        <f t="shared" si="89"/>
        <v>0.47993713379740682</v>
      </c>
      <c r="D413">
        <f t="shared" si="90"/>
        <v>542.17178271907756</v>
      </c>
      <c r="E413">
        <f t="shared" si="91"/>
        <v>135.81484510637489</v>
      </c>
      <c r="F413">
        <f t="shared" si="92"/>
        <v>0.27189942660550459</v>
      </c>
      <c r="G413">
        <f t="shared" si="95"/>
        <v>36.975597152230122</v>
      </c>
      <c r="H413">
        <f t="shared" si="93"/>
        <v>-98.567348527539266</v>
      </c>
      <c r="I413">
        <f t="shared" si="94"/>
        <v>-0.98839247954144782</v>
      </c>
      <c r="K413">
        <v>3.95</v>
      </c>
      <c r="L413">
        <f t="shared" si="97"/>
        <v>0.4799497070379255</v>
      </c>
      <c r="M413">
        <f t="shared" si="98"/>
        <v>1084.400380758658</v>
      </c>
      <c r="N413">
        <f t="shared" si="99"/>
        <v>273.21473739149934</v>
      </c>
      <c r="O413">
        <f t="shared" si="100"/>
        <v>2.1146422018348625</v>
      </c>
      <c r="P413">
        <f t="shared" si="96"/>
        <v>-687.66281727462388</v>
      </c>
      <c r="Q413">
        <f t="shared" si="101"/>
        <v>-958.76291246428843</v>
      </c>
      <c r="R413">
        <f t="shared" si="102"/>
        <v>-890.31755466612321</v>
      </c>
    </row>
    <row r="414" spans="2:18" x14ac:dyDescent="0.25">
      <c r="B414">
        <v>3.96</v>
      </c>
      <c r="C414">
        <f t="shared" si="89"/>
        <v>0.4799369746424636</v>
      </c>
      <c r="D414">
        <f t="shared" si="90"/>
        <v>542.17142313321142</v>
      </c>
      <c r="E414">
        <f t="shared" si="91"/>
        <v>135.81475520990836</v>
      </c>
      <c r="F414">
        <f t="shared" si="92"/>
        <v>0.27189942660550459</v>
      </c>
      <c r="G414">
        <f t="shared" si="95"/>
        <v>36.036541292003918</v>
      </c>
      <c r="H414">
        <f t="shared" si="93"/>
        <v>-99.506314491298937</v>
      </c>
      <c r="I414">
        <f t="shared" si="94"/>
        <v>-0.99778213917904424</v>
      </c>
      <c r="K414">
        <v>3.96</v>
      </c>
      <c r="L414">
        <f t="shared" si="97"/>
        <v>0.47994957971397084</v>
      </c>
      <c r="M414">
        <f t="shared" si="98"/>
        <v>1084.3998054061801</v>
      </c>
      <c r="N414">
        <f t="shared" si="99"/>
        <v>273.21459355337987</v>
      </c>
      <c r="O414">
        <f t="shared" si="100"/>
        <v>2.1146422018348625</v>
      </c>
      <c r="P414">
        <f t="shared" si="96"/>
        <v>-696.7912308825687</v>
      </c>
      <c r="Q414">
        <f t="shared" si="101"/>
        <v>-967.89118223411378</v>
      </c>
      <c r="R414">
        <f t="shared" si="102"/>
        <v>-899.44582443594868</v>
      </c>
    </row>
    <row r="415" spans="2:18" x14ac:dyDescent="0.25">
      <c r="B415">
        <v>3.97</v>
      </c>
      <c r="C415">
        <f t="shared" si="89"/>
        <v>0.47993681548752032</v>
      </c>
      <c r="D415">
        <f t="shared" si="90"/>
        <v>542.17106354746431</v>
      </c>
      <c r="E415">
        <f t="shared" si="91"/>
        <v>135.81466531347158</v>
      </c>
      <c r="F415">
        <f t="shared" si="92"/>
        <v>0.27189942660550459</v>
      </c>
      <c r="G415">
        <f t="shared" si="95"/>
        <v>35.107463170050991</v>
      </c>
      <c r="H415">
        <f t="shared" si="93"/>
        <v>-100.43530271681509</v>
      </c>
      <c r="I415">
        <f t="shared" si="94"/>
        <v>-1.0070720214342059</v>
      </c>
      <c r="K415">
        <v>3.97</v>
      </c>
      <c r="L415">
        <f t="shared" si="97"/>
        <v>0.47994945239001624</v>
      </c>
      <c r="M415">
        <f t="shared" si="98"/>
        <v>1084.3992300538553</v>
      </c>
      <c r="N415">
        <f t="shared" si="99"/>
        <v>273.21444971529866</v>
      </c>
      <c r="O415">
        <f t="shared" si="100"/>
        <v>2.1146422018348625</v>
      </c>
      <c r="P415">
        <f t="shared" si="96"/>
        <v>-705.82264471636802</v>
      </c>
      <c r="Q415">
        <f t="shared" si="101"/>
        <v>-976.92245222983183</v>
      </c>
      <c r="R415">
        <f t="shared" si="102"/>
        <v>-908.47709443166673</v>
      </c>
    </row>
    <row r="416" spans="2:18" x14ac:dyDescent="0.25">
      <c r="B416">
        <v>3.98</v>
      </c>
      <c r="C416">
        <f t="shared" si="89"/>
        <v>0.47993665633257704</v>
      </c>
      <c r="D416">
        <f t="shared" si="90"/>
        <v>542.17070396183635</v>
      </c>
      <c r="E416">
        <f t="shared" si="91"/>
        <v>135.81457541706459</v>
      </c>
      <c r="F416">
        <f t="shared" si="92"/>
        <v>0.27189942660550459</v>
      </c>
      <c r="G416">
        <f t="shared" si="95"/>
        <v>34.18845568441985</v>
      </c>
      <c r="H416">
        <f t="shared" si="93"/>
        <v>-101.35422030603924</v>
      </c>
      <c r="I416">
        <f t="shared" si="94"/>
        <v>-1.0162611973264475</v>
      </c>
      <c r="K416">
        <v>3.98</v>
      </c>
      <c r="L416">
        <f t="shared" si="97"/>
        <v>0.47994932506606164</v>
      </c>
      <c r="M416">
        <f t="shared" si="98"/>
        <v>1084.3986547016827</v>
      </c>
      <c r="N416">
        <f t="shared" si="99"/>
        <v>273.21430587725553</v>
      </c>
      <c r="O416">
        <f t="shared" si="100"/>
        <v>2.1146422018348625</v>
      </c>
      <c r="P416">
        <f t="shared" si="96"/>
        <v>-714.75615565654675</v>
      </c>
      <c r="Q416">
        <f t="shared" si="101"/>
        <v>-985.8558193319675</v>
      </c>
      <c r="R416">
        <f t="shared" si="102"/>
        <v>-917.41046153380239</v>
      </c>
    </row>
    <row r="417" spans="2:18" x14ac:dyDescent="0.25">
      <c r="B417">
        <v>3.99</v>
      </c>
      <c r="C417">
        <f t="shared" si="89"/>
        <v>0.47993649717763376</v>
      </c>
      <c r="D417">
        <f t="shared" si="90"/>
        <v>542.17034437632788</v>
      </c>
      <c r="E417">
        <f t="shared" si="91"/>
        <v>135.81448552068747</v>
      </c>
      <c r="F417">
        <f t="shared" si="92"/>
        <v>0.27189942660550459</v>
      </c>
      <c r="G417">
        <f t="shared" si="95"/>
        <v>33.279610726103641</v>
      </c>
      <c r="H417">
        <f t="shared" si="93"/>
        <v>-102.26297536797833</v>
      </c>
      <c r="I417">
        <f t="shared" si="94"/>
        <v>-1.0253487479458383</v>
      </c>
      <c r="K417">
        <v>3.99</v>
      </c>
      <c r="L417">
        <f t="shared" si="97"/>
        <v>0.47994919774210698</v>
      </c>
      <c r="M417">
        <f t="shared" si="98"/>
        <v>1084.3980793496628</v>
      </c>
      <c r="N417">
        <f t="shared" si="99"/>
        <v>273.21416203925054</v>
      </c>
      <c r="O417">
        <f t="shared" si="100"/>
        <v>2.1146422018348625</v>
      </c>
      <c r="P417">
        <f t="shared" si="96"/>
        <v>-723.59087037384052</v>
      </c>
      <c r="Q417">
        <f t="shared" si="101"/>
        <v>-994.69039021125627</v>
      </c>
      <c r="R417">
        <f t="shared" si="102"/>
        <v>-926.24503241309117</v>
      </c>
    </row>
    <row r="418" spans="2:18" x14ac:dyDescent="0.25">
      <c r="B418">
        <v>4</v>
      </c>
      <c r="C418">
        <f t="shared" si="89"/>
        <v>0.47993633802269048</v>
      </c>
      <c r="D418">
        <f t="shared" si="90"/>
        <v>542.16998479093854</v>
      </c>
      <c r="E418">
        <f t="shared" si="91"/>
        <v>135.81439562434014</v>
      </c>
      <c r="F418">
        <f t="shared" si="92"/>
        <v>0.27189942660550459</v>
      </c>
      <c r="G418">
        <f t="shared" si="95"/>
        <v>32.381019169851285</v>
      </c>
      <c r="H418">
        <f t="shared" si="93"/>
        <v>-103.16147702788335</v>
      </c>
      <c r="I418">
        <f t="shared" si="94"/>
        <v>-1.0343337645448885</v>
      </c>
      <c r="K418">
        <v>4</v>
      </c>
      <c r="L418">
        <f t="shared" si="97"/>
        <v>0.47994907041815238</v>
      </c>
      <c r="M418">
        <f t="shared" si="98"/>
        <v>1084.3975039977956</v>
      </c>
      <c r="N418">
        <f t="shared" si="99"/>
        <v>273.21401820128375</v>
      </c>
      <c r="O418">
        <f t="shared" si="100"/>
        <v>2.1146422018348625</v>
      </c>
      <c r="P418">
        <f t="shared" si="96"/>
        <v>-732.32590541852232</v>
      </c>
      <c r="Q418">
        <f t="shared" si="101"/>
        <v>-1003.4252814179713</v>
      </c>
      <c r="R418">
        <f t="shared" si="102"/>
        <v>-934.97992361980619</v>
      </c>
    </row>
    <row r="419" spans="2:18" x14ac:dyDescent="0.25">
      <c r="B419">
        <v>4.01</v>
      </c>
      <c r="C419">
        <f t="shared" si="89"/>
        <v>0.4799361788677472</v>
      </c>
      <c r="D419">
        <f t="shared" si="90"/>
        <v>542.16962520566835</v>
      </c>
      <c r="E419">
        <f t="shared" si="91"/>
        <v>135.81430572802259</v>
      </c>
      <c r="F419">
        <f t="shared" si="92"/>
        <v>0.27189942660550459</v>
      </c>
      <c r="G419">
        <f t="shared" si="95"/>
        <v>31.492770865079976</v>
      </c>
      <c r="H419">
        <f t="shared" si="93"/>
        <v>-104.04963543633711</v>
      </c>
      <c r="I419">
        <f t="shared" si="94"/>
        <v>-1.0432153486294262</v>
      </c>
      <c r="K419">
        <v>4.01</v>
      </c>
      <c r="L419">
        <f t="shared" si="97"/>
        <v>0.47994894309419778</v>
      </c>
      <c r="M419">
        <f t="shared" si="98"/>
        <v>1084.3969286460813</v>
      </c>
      <c r="N419">
        <f t="shared" si="99"/>
        <v>273.21387436335516</v>
      </c>
      <c r="O419">
        <f t="shared" si="100"/>
        <v>2.1146422018348625</v>
      </c>
      <c r="P419">
        <f t="shared" si="96"/>
        <v>-740.96038730875125</v>
      </c>
      <c r="Q419">
        <f t="shared" si="101"/>
        <v>-1012.0596194702716</v>
      </c>
      <c r="R419">
        <f t="shared" si="102"/>
        <v>-943.61426167210652</v>
      </c>
    </row>
    <row r="420" spans="2:18" x14ac:dyDescent="0.25">
      <c r="B420">
        <v>4.0199999999999996</v>
      </c>
      <c r="C420">
        <f t="shared" si="89"/>
        <v>0.47993601971280392</v>
      </c>
      <c r="D420">
        <f t="shared" si="90"/>
        <v>542.16926562051754</v>
      </c>
      <c r="E420">
        <f t="shared" si="91"/>
        <v>135.81421583173488</v>
      </c>
      <c r="F420">
        <f t="shared" si="92"/>
        <v>0.27189942660550459</v>
      </c>
      <c r="G420">
        <f t="shared" si="95"/>
        <v>30.614954626890466</v>
      </c>
      <c r="H420">
        <f t="shared" si="93"/>
        <v>-104.92736177823892</v>
      </c>
      <c r="I420">
        <f t="shared" si="94"/>
        <v>-1.0519926120484442</v>
      </c>
      <c r="K420">
        <v>4.0199999999999996</v>
      </c>
      <c r="L420">
        <f t="shared" si="97"/>
        <v>0.47994881577024312</v>
      </c>
      <c r="M420">
        <f t="shared" si="98"/>
        <v>1084.3963532945193</v>
      </c>
      <c r="N420">
        <f t="shared" si="99"/>
        <v>273.21373052546465</v>
      </c>
      <c r="O420">
        <f t="shared" si="100"/>
        <v>2.1146422018348625</v>
      </c>
      <c r="P420">
        <f t="shared" si="96"/>
        <v>-749.49345261791746</v>
      </c>
      <c r="Q420">
        <f t="shared" si="101"/>
        <v>-1020.5925409415472</v>
      </c>
      <c r="R420">
        <f t="shared" si="102"/>
        <v>-952.14718314338211</v>
      </c>
    </row>
    <row r="421" spans="2:18" x14ac:dyDescent="0.25">
      <c r="B421">
        <v>4.03</v>
      </c>
      <c r="C421">
        <f t="shared" si="89"/>
        <v>0.47993586055786064</v>
      </c>
      <c r="D421">
        <f t="shared" si="90"/>
        <v>542.16890603548586</v>
      </c>
      <c r="E421">
        <f t="shared" si="91"/>
        <v>135.81412593547697</v>
      </c>
      <c r="F421">
        <f t="shared" si="92"/>
        <v>0.27189942660550459</v>
      </c>
      <c r="G421">
        <f t="shared" si="95"/>
        <v>29.747658227185397</v>
      </c>
      <c r="H421">
        <f t="shared" si="93"/>
        <v>-105.79456828168607</v>
      </c>
      <c r="I421">
        <f t="shared" si="94"/>
        <v>-1.0606646770829158</v>
      </c>
      <c r="K421">
        <v>4.03</v>
      </c>
      <c r="L421">
        <f t="shared" si="97"/>
        <v>0.47994868844628852</v>
      </c>
      <c r="M421">
        <f t="shared" si="98"/>
        <v>1084.3957779431103</v>
      </c>
      <c r="N421">
        <f t="shared" si="99"/>
        <v>273.21358668761241</v>
      </c>
      <c r="O421">
        <f t="shared" si="100"/>
        <v>2.1146422018348625</v>
      </c>
      <c r="P421">
        <f t="shared" si="96"/>
        <v>-757.92424806098461</v>
      </c>
      <c r="Q421">
        <f t="shared" si="101"/>
        <v>-1029.0231925467622</v>
      </c>
      <c r="R421">
        <f t="shared" si="102"/>
        <v>-960.57783474859707</v>
      </c>
    </row>
    <row r="422" spans="2:18" x14ac:dyDescent="0.25">
      <c r="B422">
        <v>4.04</v>
      </c>
      <c r="C422">
        <f t="shared" si="89"/>
        <v>0.47993570140291736</v>
      </c>
      <c r="D422">
        <f t="shared" si="90"/>
        <v>542.16854645057356</v>
      </c>
      <c r="E422">
        <f t="shared" si="91"/>
        <v>135.81403603924889</v>
      </c>
      <c r="F422">
        <f t="shared" si="92"/>
        <v>0.27189942660550459</v>
      </c>
      <c r="G422">
        <f t="shared" si="95"/>
        <v>28.890968385892648</v>
      </c>
      <c r="H422">
        <f t="shared" si="93"/>
        <v>-106.65116822675074</v>
      </c>
      <c r="I422">
        <f t="shared" si="94"/>
        <v>-1.0692306765335626</v>
      </c>
      <c r="K422">
        <v>4.04</v>
      </c>
      <c r="L422">
        <f t="shared" si="97"/>
        <v>0.47994856112233392</v>
      </c>
      <c r="M422">
        <f t="shared" si="98"/>
        <v>1084.3952025918536</v>
      </c>
      <c r="N422">
        <f t="shared" si="99"/>
        <v>273.21344284979824</v>
      </c>
      <c r="O422">
        <f t="shared" si="100"/>
        <v>2.1146422018348625</v>
      </c>
      <c r="P422">
        <f t="shared" si="96"/>
        <v>-766.25193057981687</v>
      </c>
      <c r="Q422">
        <f t="shared" si="101"/>
        <v>-1037.3507312277802</v>
      </c>
      <c r="R422">
        <f t="shared" si="102"/>
        <v>-968.90537342961511</v>
      </c>
    </row>
    <row r="423" spans="2:18" x14ac:dyDescent="0.25">
      <c r="B423">
        <v>4.05</v>
      </c>
      <c r="C423">
        <f t="shared" si="89"/>
        <v>0.47993554224797413</v>
      </c>
      <c r="D423">
        <f t="shared" si="90"/>
        <v>542.16818686578063</v>
      </c>
      <c r="E423">
        <f t="shared" si="91"/>
        <v>135.81394614305066</v>
      </c>
      <c r="F423">
        <f t="shared" si="92"/>
        <v>0.27189942660550459</v>
      </c>
      <c r="G423">
        <f t="shared" si="95"/>
        <v>28.044970762292792</v>
      </c>
      <c r="H423">
        <f t="shared" si="93"/>
        <v>-107.49707595415236</v>
      </c>
      <c r="I423">
        <f t="shared" si="94"/>
        <v>-1.0776897538075787</v>
      </c>
      <c r="K423">
        <v>4.05</v>
      </c>
      <c r="L423">
        <f t="shared" si="97"/>
        <v>0.47994843379837926</v>
      </c>
      <c r="M423">
        <f t="shared" si="98"/>
        <v>1084.3946272407495</v>
      </c>
      <c r="N423">
        <f t="shared" si="99"/>
        <v>273.21329901202222</v>
      </c>
      <c r="O423">
        <f t="shared" si="100"/>
        <v>2.1146422018348625</v>
      </c>
      <c r="P423">
        <f t="shared" si="96"/>
        <v>-774.47566742748631</v>
      </c>
      <c r="Q423">
        <f t="shared" si="101"/>
        <v>-1045.5743242376736</v>
      </c>
      <c r="R423">
        <f t="shared" si="102"/>
        <v>-977.12896643950853</v>
      </c>
    </row>
    <row r="424" spans="2:18" x14ac:dyDescent="0.25">
      <c r="B424">
        <v>4.0599999999999996</v>
      </c>
      <c r="C424">
        <f t="shared" si="89"/>
        <v>0.47993538309303085</v>
      </c>
      <c r="D424">
        <f t="shared" si="90"/>
        <v>542.16782728110661</v>
      </c>
      <c r="E424">
        <f t="shared" si="91"/>
        <v>135.81385624688215</v>
      </c>
      <c r="F424">
        <f t="shared" si="92"/>
        <v>0.27189942660550459</v>
      </c>
      <c r="G424">
        <f t="shared" si="95"/>
        <v>27.209749946453599</v>
      </c>
      <c r="H424">
        <f t="shared" si="93"/>
        <v>-108.33220687382305</v>
      </c>
      <c r="I424">
        <f t="shared" si="94"/>
        <v>-1.0860410630042856</v>
      </c>
      <c r="K424">
        <v>4.0599999999999996</v>
      </c>
      <c r="L424">
        <f t="shared" si="97"/>
        <v>0.47994830647442466</v>
      </c>
      <c r="M424">
        <f t="shared" si="98"/>
        <v>1084.3940518897982</v>
      </c>
      <c r="N424">
        <f t="shared" si="99"/>
        <v>273.2131551742844</v>
      </c>
      <c r="O424">
        <f t="shared" si="100"/>
        <v>2.1146422018348625</v>
      </c>
      <c r="P424">
        <f t="shared" si="96"/>
        <v>-782.5946362515449</v>
      </c>
      <c r="Q424">
        <f t="shared" si="101"/>
        <v>-1053.6931492239944</v>
      </c>
      <c r="R424">
        <f t="shared" si="102"/>
        <v>-985.24779142582929</v>
      </c>
    </row>
    <row r="425" spans="2:18" x14ac:dyDescent="0.25">
      <c r="B425">
        <v>4.07</v>
      </c>
      <c r="C425">
        <f>$E$11-$B$9*B425/(2*$I$6)</f>
        <v>0.47993522393808757</v>
      </c>
      <c r="D425">
        <f>$I$6*$B$8*(C425*C425)*$E$10/$I$7</f>
        <v>542.16746769655197</v>
      </c>
      <c r="E425">
        <f>$B$8*$E$10*$B$9*$B$7*$B$7/(4*$I$7) + (1/2)*D425*$E$13</f>
        <v>135.81376635074349</v>
      </c>
      <c r="F425">
        <f>$B$8*$E$10*$B$9*$B$7*$B$7/(4*$I$7)</f>
        <v>0.27189942660550459</v>
      </c>
      <c r="G425">
        <f t="shared" si="95"/>
        <v>26.3853894507711</v>
      </c>
      <c r="H425">
        <f>($B$8*$E$10*$B$9/(4*$I$7))*$B$7*$B$7+ $I$6*$B$8*$E$10*$B$7*$B$7*$E$12*SIN(B425)/(2*$I$7)</f>
        <v>-109.15647747336689</v>
      </c>
      <c r="I425">
        <f xml:space="preserve"> $I$6*$B$8*$E$10*$B$7*$B$7*$E$9*SIN(B425)/(2*$I$7)</f>
        <v>-1.094283768999724</v>
      </c>
      <c r="K425">
        <v>4.07</v>
      </c>
      <c r="L425">
        <f t="shared" si="97"/>
        <v>0.47994817915047006</v>
      </c>
      <c r="M425">
        <f t="shared" si="98"/>
        <v>1084.3934765389995</v>
      </c>
      <c r="N425">
        <f t="shared" si="99"/>
        <v>273.21301133658471</v>
      </c>
      <c r="O425">
        <f t="shared" si="100"/>
        <v>2.1146422018348625</v>
      </c>
      <c r="P425">
        <f t="shared" si="96"/>
        <v>-790.6080251762603</v>
      </c>
      <c r="Q425">
        <f t="shared" si="101"/>
        <v>-1061.7063943110102</v>
      </c>
      <c r="R425">
        <f t="shared" si="102"/>
        <v>-993.26103651284507</v>
      </c>
    </row>
    <row r="426" spans="2:18" x14ac:dyDescent="0.25">
      <c r="B426">
        <v>4.08</v>
      </c>
      <c r="C426">
        <f>$E$11-$B$9*B426/(2*$I$6)</f>
        <v>0.47993506478314429</v>
      </c>
      <c r="D426">
        <f>$I$6*$B$8*(C426*C426)*$E$10/$I$7</f>
        <v>542.16710811211658</v>
      </c>
      <c r="E426">
        <f>$B$8*$E$10*$B$9*$B$7*$B$7/(4*$I$7) + (1/2)*D426*$E$13</f>
        <v>135.81367645463465</v>
      </c>
      <c r="F426">
        <f>$B$8*$E$10*$B$9*$B$7*$B$7/(4*$I$7)</f>
        <v>0.27189942660550459</v>
      </c>
      <c r="G426">
        <f t="shared" si="95"/>
        <v>25.571971701618452</v>
      </c>
      <c r="H426">
        <f>($B$8*$E$10*$B$9/(4*$I$7))*$B$7*$B$7+ $I$6*$B$8*$E$10*$B$7*$B$7*$E$12*SIN(B426)/(2*$I$7)</f>
        <v>-109.96980532641069</v>
      </c>
      <c r="I426">
        <f xml:space="preserve"> $I$6*$B$8*$E$10*$B$7*$B$7*$E$9*SIN(B426)/(2*$I$7)</f>
        <v>-1.102417047530162</v>
      </c>
      <c r="K426">
        <v>4.08</v>
      </c>
      <c r="L426">
        <f t="shared" si="97"/>
        <v>0.47994805182651545</v>
      </c>
      <c r="M426">
        <f t="shared" si="98"/>
        <v>1084.3929011883533</v>
      </c>
      <c r="N426">
        <f t="shared" si="99"/>
        <v>273.21286749892317</v>
      </c>
      <c r="O426">
        <f t="shared" si="100"/>
        <v>2.1146422018348625</v>
      </c>
      <c r="P426">
        <f t="shared" si="96"/>
        <v>-798.51503288380002</v>
      </c>
      <c r="Q426">
        <f t="shared" si="101"/>
        <v>-1069.6132581808884</v>
      </c>
      <c r="R426">
        <f t="shared" si="102"/>
        <v>-1001.1679003827232</v>
      </c>
    </row>
    <row r="427" spans="2:18" x14ac:dyDescent="0.25">
      <c r="B427">
        <v>4.09</v>
      </c>
      <c r="C427">
        <f t="shared" ref="C427:C490" si="103">$E$11-$B$9*B427/(2*$I$6)</f>
        <v>0.47993490562820101</v>
      </c>
      <c r="D427">
        <f t="shared" ref="D427:D490" si="104">$I$6*$B$8*(C427*C427)*$E$10/$I$7</f>
        <v>542.16674852780045</v>
      </c>
      <c r="E427">
        <f t="shared" ref="E427:E490" si="105">$B$8*$E$10*$B$9*$B$7*$B$7/(4*$I$7) + (1/2)*D427*$E$13</f>
        <v>135.81358655855561</v>
      </c>
      <c r="F427">
        <f t="shared" ref="F427:F490" si="106">$B$8*$E$10*$B$9*$B$7*$B$7/(4*$I$7)</f>
        <v>0.27189942660550459</v>
      </c>
      <c r="G427">
        <f t="shared" si="95"/>
        <v>24.769578031103137</v>
      </c>
      <c r="H427">
        <f t="shared" ref="H427:H490" si="107">($B$8*$E$10*$B$9/(4*$I$7))*$B$7*$B$7+ $I$6*$B$8*$E$10*$B$7*$B$7*$E$12*SIN(B427)/(2*$I$7)</f>
        <v>-110.77210910084698</v>
      </c>
      <c r="I427">
        <f t="shared" ref="I427:I490" si="108" xml:space="preserve"> $I$6*$B$8*$E$10*$B$7*$B$7*$E$9*SIN(B427)/(2*$I$7)</f>
        <v>-1.1104400852745249</v>
      </c>
      <c r="K427">
        <v>4.09</v>
      </c>
      <c r="L427">
        <f t="shared" si="97"/>
        <v>0.4799479245025608</v>
      </c>
      <c r="M427">
        <f t="shared" si="98"/>
        <v>1084.3923258378597</v>
      </c>
      <c r="N427">
        <f t="shared" si="99"/>
        <v>273.21272366129978</v>
      </c>
      <c r="O427">
        <f t="shared" si="100"/>
        <v>2.1146422018348625</v>
      </c>
      <c r="P427">
        <f t="shared" si="96"/>
        <v>-806.31486869436708</v>
      </c>
      <c r="Q427">
        <f t="shared" si="101"/>
        <v>-1077.4129501538321</v>
      </c>
      <c r="R427">
        <f t="shared" si="102"/>
        <v>-1008.967592355667</v>
      </c>
    </row>
    <row r="428" spans="2:18" x14ac:dyDescent="0.25">
      <c r="B428">
        <v>4.0999999999999996</v>
      </c>
      <c r="C428">
        <f t="shared" si="103"/>
        <v>0.47993474647325773</v>
      </c>
      <c r="D428">
        <f t="shared" si="104"/>
        <v>542.16638894360358</v>
      </c>
      <c r="E428">
        <f t="shared" si="105"/>
        <v>135.8134966625064</v>
      </c>
      <c r="F428">
        <f t="shared" si="106"/>
        <v>0.27189942660550459</v>
      </c>
      <c r="G428">
        <f t="shared" si="95"/>
        <v>23.978288668934042</v>
      </c>
      <c r="H428">
        <f t="shared" si="107"/>
        <v>-111.56330856696685</v>
      </c>
      <c r="I428">
        <f t="shared" si="108"/>
        <v>-1.1183520799357238</v>
      </c>
      <c r="K428">
        <v>4.0999999999999996</v>
      </c>
      <c r="L428">
        <f t="shared" si="97"/>
        <v>0.47994779717860619</v>
      </c>
      <c r="M428">
        <f t="shared" si="98"/>
        <v>1084.3917504875189</v>
      </c>
      <c r="N428">
        <f t="shared" si="99"/>
        <v>273.21257982371458</v>
      </c>
      <c r="O428">
        <f t="shared" si="100"/>
        <v>2.1146422018348625</v>
      </c>
      <c r="P428">
        <f t="shared" si="96"/>
        <v>-814.00675264526353</v>
      </c>
      <c r="Q428">
        <f t="shared" si="101"/>
        <v>-1085.1046902671433</v>
      </c>
      <c r="R428">
        <f t="shared" si="102"/>
        <v>-1016.6593324689782</v>
      </c>
    </row>
    <row r="429" spans="2:18" x14ac:dyDescent="0.25">
      <c r="B429">
        <v>4.1100000000000003</v>
      </c>
      <c r="C429">
        <f t="shared" si="103"/>
        <v>0.47993458731831445</v>
      </c>
      <c r="D429">
        <f t="shared" si="104"/>
        <v>542.16602935952596</v>
      </c>
      <c r="E429">
        <f t="shared" si="105"/>
        <v>135.81340676648699</v>
      </c>
      <c r="F429">
        <f t="shared" si="106"/>
        <v>0.27189942660550459</v>
      </c>
      <c r="G429">
        <f t="shared" si="95"/>
        <v>23.198182734398316</v>
      </c>
      <c r="H429">
        <f t="shared" si="107"/>
        <v>-112.34332460548318</v>
      </c>
      <c r="I429">
        <f t="shared" si="108"/>
        <v>-1.1261522403208868</v>
      </c>
      <c r="K429">
        <v>4.1100000000000003</v>
      </c>
      <c r="L429">
        <f t="shared" si="97"/>
        <v>0.47994766985465159</v>
      </c>
      <c r="M429">
        <f t="shared" si="98"/>
        <v>1084.3911751373309</v>
      </c>
      <c r="N429">
        <f t="shared" si="99"/>
        <v>273.21243598616758</v>
      </c>
      <c r="O429">
        <f t="shared" si="100"/>
        <v>2.1146422018348625</v>
      </c>
      <c r="P429">
        <f t="shared" si="96"/>
        <v>-821.58991556888918</v>
      </c>
      <c r="Q429">
        <f t="shared" si="101"/>
        <v>-1092.6877093532219</v>
      </c>
      <c r="R429">
        <f t="shared" si="102"/>
        <v>-1024.2423515550568</v>
      </c>
    </row>
    <row r="430" spans="2:18" x14ac:dyDescent="0.25">
      <c r="B430">
        <v>4.12</v>
      </c>
      <c r="C430">
        <f t="shared" si="103"/>
        <v>0.47993442816337117</v>
      </c>
      <c r="D430">
        <f t="shared" si="104"/>
        <v>542.16566977556749</v>
      </c>
      <c r="E430">
        <f t="shared" si="105"/>
        <v>135.81331687049737</v>
      </c>
      <c r="F430">
        <f t="shared" si="106"/>
        <v>0.27189942660550459</v>
      </c>
      <c r="G430">
        <f t="shared" si="95"/>
        <v>22.429338228449964</v>
      </c>
      <c r="H430">
        <f t="shared" si="107"/>
        <v>-113.11207921544191</v>
      </c>
      <c r="I430">
        <f t="shared" si="108"/>
        <v>-1.1338397864204741</v>
      </c>
      <c r="K430">
        <v>4.12</v>
      </c>
      <c r="L430">
        <f t="shared" si="97"/>
        <v>0.47994754253069694</v>
      </c>
      <c r="M430">
        <f t="shared" si="98"/>
        <v>1084.3905997872951</v>
      </c>
      <c r="N430">
        <f t="shared" si="99"/>
        <v>273.21229214865861</v>
      </c>
      <c r="O430">
        <f t="shared" si="100"/>
        <v>2.1146422018348625</v>
      </c>
      <c r="P430">
        <f t="shared" si="96"/>
        <v>-829.06359916965221</v>
      </c>
      <c r="Q430">
        <f t="shared" si="101"/>
        <v>-1100.161249116476</v>
      </c>
      <c r="R430">
        <f t="shared" si="102"/>
        <v>-1031.7158913183109</v>
      </c>
    </row>
    <row r="431" spans="2:18" x14ac:dyDescent="0.25">
      <c r="B431">
        <v>4.13</v>
      </c>
      <c r="C431">
        <f t="shared" si="103"/>
        <v>0.47993426900842789</v>
      </c>
      <c r="D431">
        <f t="shared" si="104"/>
        <v>542.16531019172828</v>
      </c>
      <c r="E431">
        <f t="shared" si="105"/>
        <v>135.81322697453757</v>
      </c>
      <c r="F431">
        <f t="shared" si="106"/>
        <v>0.27189942660550459</v>
      </c>
      <c r="G431">
        <f t="shared" si="95"/>
        <v>21.671832025909296</v>
      </c>
      <c r="H431">
        <f t="shared" si="107"/>
        <v>-113.86949552202277</v>
      </c>
      <c r="I431">
        <f t="shared" si="108"/>
        <v>-1.1414139494862827</v>
      </c>
      <c r="K431">
        <v>4.13</v>
      </c>
      <c r="L431">
        <f t="shared" si="97"/>
        <v>0.47994741520674233</v>
      </c>
      <c r="M431">
        <f t="shared" si="98"/>
        <v>1084.3900244374124</v>
      </c>
      <c r="N431">
        <f t="shared" si="99"/>
        <v>273.21214831118795</v>
      </c>
      <c r="O431">
        <f t="shared" si="100"/>
        <v>2.1146422018348625</v>
      </c>
      <c r="P431">
        <f t="shared" si="96"/>
        <v>-836.42705609980544</v>
      </c>
      <c r="Q431">
        <f t="shared" si="101"/>
        <v>-1107.5245622091586</v>
      </c>
      <c r="R431">
        <f t="shared" si="102"/>
        <v>-1039.0792044109935</v>
      </c>
    </row>
    <row r="432" spans="2:18" x14ac:dyDescent="0.25">
      <c r="B432">
        <v>4.1399999999999997</v>
      </c>
      <c r="C432">
        <f t="shared" si="103"/>
        <v>0.47993410985348467</v>
      </c>
      <c r="D432">
        <f t="shared" si="104"/>
        <v>542.16495060800855</v>
      </c>
      <c r="E432">
        <f t="shared" si="105"/>
        <v>135.81313707860764</v>
      </c>
      <c r="F432">
        <f t="shared" si="106"/>
        <v>0.27189942660550459</v>
      </c>
      <c r="G432">
        <f t="shared" si="95"/>
        <v>20.92573986777586</v>
      </c>
      <c r="H432">
        <f t="shared" si="107"/>
        <v>-114.61549778422628</v>
      </c>
      <c r="I432">
        <f t="shared" si="108"/>
        <v>-1.1488739721083179</v>
      </c>
      <c r="K432">
        <v>4.1399999999999997</v>
      </c>
      <c r="L432">
        <f t="shared" si="97"/>
        <v>0.47994728788278773</v>
      </c>
      <c r="M432">
        <f t="shared" si="98"/>
        <v>1084.3894490876821</v>
      </c>
      <c r="N432">
        <f t="shared" si="99"/>
        <v>273.21200447375537</v>
      </c>
      <c r="O432">
        <f t="shared" si="100"/>
        <v>2.1146422018348625</v>
      </c>
      <c r="P432">
        <f t="shared" si="96"/>
        <v>-843.67955003417615</v>
      </c>
      <c r="Q432">
        <f t="shared" si="101"/>
        <v>-1114.7769123060966</v>
      </c>
      <c r="R432">
        <f t="shared" si="102"/>
        <v>-1046.3315545079315</v>
      </c>
    </row>
    <row r="433" spans="2:18" x14ac:dyDescent="0.25">
      <c r="B433">
        <v>4.1500000000000004</v>
      </c>
      <c r="C433">
        <f t="shared" si="103"/>
        <v>0.47993395069854139</v>
      </c>
      <c r="D433">
        <f t="shared" si="104"/>
        <v>542.16459102440786</v>
      </c>
      <c r="E433">
        <f t="shared" si="105"/>
        <v>135.81304718270746</v>
      </c>
      <c r="F433">
        <f t="shared" si="106"/>
        <v>0.27189942660550459</v>
      </c>
      <c r="G433">
        <f t="shared" si="95"/>
        <v>20.191136353654016</v>
      </c>
      <c r="H433">
        <f t="shared" si="107"/>
        <v>-115.35001140244795</v>
      </c>
      <c r="I433">
        <f t="shared" si="108"/>
        <v>-1.1562191082905346</v>
      </c>
      <c r="K433">
        <v>4.1500000000000004</v>
      </c>
      <c r="L433">
        <f t="shared" si="97"/>
        <v>0.47994716055883307</v>
      </c>
      <c r="M433">
        <f t="shared" si="98"/>
        <v>1084.3888737381044</v>
      </c>
      <c r="N433">
        <f t="shared" si="99"/>
        <v>273.21186063636094</v>
      </c>
      <c r="O433">
        <f t="shared" si="100"/>
        <v>2.1146422018348625</v>
      </c>
      <c r="P433">
        <f t="shared" si="96"/>
        <v>-850.8203557437979</v>
      </c>
      <c r="Q433">
        <f t="shared" si="101"/>
        <v>-1121.917574178324</v>
      </c>
      <c r="R433">
        <f t="shared" si="102"/>
        <v>-1053.4722163801589</v>
      </c>
    </row>
    <row r="434" spans="2:18" x14ac:dyDescent="0.25">
      <c r="B434">
        <v>4.16</v>
      </c>
      <c r="C434">
        <f t="shared" si="103"/>
        <v>0.47993379154359811</v>
      </c>
      <c r="D434">
        <f t="shared" si="104"/>
        <v>542.16423144092653</v>
      </c>
      <c r="E434">
        <f t="shared" si="105"/>
        <v>135.81295728683713</v>
      </c>
      <c r="F434">
        <f t="shared" si="106"/>
        <v>0.27189942660550459</v>
      </c>
      <c r="G434">
        <f t="shared" si="95"/>
        <v>19.468094934293717</v>
      </c>
      <c r="H434">
        <f t="shared" si="107"/>
        <v>-116.07296292593792</v>
      </c>
      <c r="I434">
        <f t="shared" si="108"/>
        <v>-1.1634486235254342</v>
      </c>
      <c r="K434">
        <v>4.16</v>
      </c>
      <c r="L434">
        <f t="shared" si="97"/>
        <v>0.47994703323487847</v>
      </c>
      <c r="M434">
        <f t="shared" si="98"/>
        <v>1084.3882983886795</v>
      </c>
      <c r="N434">
        <f t="shared" si="99"/>
        <v>273.21171679900471</v>
      </c>
      <c r="O434">
        <f t="shared" si="100"/>
        <v>2.1146422018348625</v>
      </c>
      <c r="P434">
        <f t="shared" si="96"/>
        <v>-857.84875916843339</v>
      </c>
      <c r="Q434">
        <f t="shared" si="101"/>
        <v>-1128.9458337656033</v>
      </c>
      <c r="R434">
        <f t="shared" si="102"/>
        <v>-1060.5004759674382</v>
      </c>
    </row>
    <row r="435" spans="2:18" x14ac:dyDescent="0.25">
      <c r="B435">
        <v>4.17</v>
      </c>
      <c r="C435">
        <f t="shared" si="103"/>
        <v>0.47993363238865483</v>
      </c>
      <c r="D435">
        <f t="shared" si="104"/>
        <v>542.16387185756423</v>
      </c>
      <c r="E435">
        <f t="shared" si="105"/>
        <v>135.81286739099656</v>
      </c>
      <c r="F435">
        <f t="shared" si="106"/>
        <v>0.27189942660550459</v>
      </c>
      <c r="G435">
        <f t="shared" si="95"/>
        <v>18.7566879042447</v>
      </c>
      <c r="H435">
        <f t="shared" si="107"/>
        <v>-116.78428006014636</v>
      </c>
      <c r="I435">
        <f t="shared" si="108"/>
        <v>-1.1705617948675189</v>
      </c>
      <c r="K435">
        <v>4.17</v>
      </c>
      <c r="L435">
        <f t="shared" si="97"/>
        <v>0.47994690591092387</v>
      </c>
      <c r="M435">
        <f t="shared" si="98"/>
        <v>1084.3877230394071</v>
      </c>
      <c r="N435">
        <f t="shared" si="99"/>
        <v>273.21157296168661</v>
      </c>
      <c r="O435">
        <f t="shared" si="100"/>
        <v>2.1146422018348625</v>
      </c>
      <c r="P435">
        <f t="shared" si="96"/>
        <v>-864.76405748798129</v>
      </c>
      <c r="Q435">
        <f t="shared" si="101"/>
        <v>-1135.8609882478331</v>
      </c>
      <c r="R435">
        <f t="shared" si="102"/>
        <v>-1067.415630449668</v>
      </c>
    </row>
    <row r="436" spans="2:18" x14ac:dyDescent="0.25">
      <c r="B436">
        <v>4.18</v>
      </c>
      <c r="C436">
        <f t="shared" si="103"/>
        <v>0.47993347323371155</v>
      </c>
      <c r="D436">
        <f t="shared" si="104"/>
        <v>542.16351227432131</v>
      </c>
      <c r="E436">
        <f t="shared" si="105"/>
        <v>135.81277749518583</v>
      </c>
      <c r="F436">
        <f t="shared" si="106"/>
        <v>0.27189942660550459</v>
      </c>
      <c r="G436">
        <f t="shared" si="95"/>
        <v>18.0569863946277</v>
      </c>
      <c r="H436">
        <f t="shared" si="107"/>
        <v>-117.48389167395263</v>
      </c>
      <c r="I436">
        <f t="shared" si="108"/>
        <v>-1.1775579110055814</v>
      </c>
      <c r="K436">
        <v>4.18</v>
      </c>
      <c r="L436">
        <f t="shared" si="97"/>
        <v>0.47994677858696921</v>
      </c>
      <c r="M436">
        <f t="shared" si="98"/>
        <v>1084.3871476902873</v>
      </c>
      <c r="N436">
        <f t="shared" si="99"/>
        <v>273.21142912440666</v>
      </c>
      <c r="O436">
        <f t="shared" si="100"/>
        <v>2.1146422018348625</v>
      </c>
      <c r="P436">
        <f t="shared" si="96"/>
        <v>-871.56555919275627</v>
      </c>
      <c r="Q436">
        <f t="shared" si="101"/>
        <v>-1142.6623461153281</v>
      </c>
      <c r="R436">
        <f t="shared" si="102"/>
        <v>-1074.216988317163</v>
      </c>
    </row>
    <row r="437" spans="2:18" x14ac:dyDescent="0.25">
      <c r="B437">
        <v>4.1900000000000004</v>
      </c>
      <c r="C437">
        <f t="shared" si="103"/>
        <v>0.47993331407876827</v>
      </c>
      <c r="D437">
        <f t="shared" si="104"/>
        <v>542.16315269119764</v>
      </c>
      <c r="E437">
        <f t="shared" si="105"/>
        <v>135.81268759940491</v>
      </c>
      <c r="F437">
        <f t="shared" si="106"/>
        <v>0.27189942660550459</v>
      </c>
      <c r="G437">
        <f t="shared" si="95"/>
        <v>17.369060366021017</v>
      </c>
      <c r="H437">
        <f t="shared" si="107"/>
        <v>-118.17172780677839</v>
      </c>
      <c r="I437">
        <f t="shared" si="108"/>
        <v>-1.1844362723338389</v>
      </c>
      <c r="K437">
        <v>4.1900000000000004</v>
      </c>
      <c r="L437">
        <f t="shared" si="97"/>
        <v>0.47994665126301461</v>
      </c>
      <c r="M437">
        <f t="shared" si="98"/>
        <v>1084.3865723413201</v>
      </c>
      <c r="N437">
        <f t="shared" si="99"/>
        <v>273.21128528716486</v>
      </c>
      <c r="O437">
        <f t="shared" si="100"/>
        <v>2.1146422018348625</v>
      </c>
      <c r="P437">
        <f t="shared" si="96"/>
        <v>-878.25258415263897</v>
      </c>
      <c r="Q437">
        <f t="shared" si="101"/>
        <v>-1149.349227237969</v>
      </c>
      <c r="R437">
        <f t="shared" si="102"/>
        <v>-1080.9038694398039</v>
      </c>
    </row>
    <row r="438" spans="2:18" x14ac:dyDescent="0.25">
      <c r="B438">
        <v>4.2</v>
      </c>
      <c r="C438">
        <f t="shared" si="103"/>
        <v>0.47993315492382499</v>
      </c>
      <c r="D438">
        <f t="shared" si="104"/>
        <v>542.16279310819311</v>
      </c>
      <c r="E438">
        <f t="shared" si="105"/>
        <v>135.81259770365378</v>
      </c>
      <c r="F438">
        <f t="shared" si="106"/>
        <v>0.27189942660550459</v>
      </c>
      <c r="G438">
        <f t="shared" si="95"/>
        <v>16.692978601464816</v>
      </c>
      <c r="H438">
        <f t="shared" si="107"/>
        <v>-118.84771967558346</v>
      </c>
      <c r="I438">
        <f t="shared" si="108"/>
        <v>-1.1911961910218898</v>
      </c>
      <c r="K438">
        <v>4.2</v>
      </c>
      <c r="L438">
        <f t="shared" si="97"/>
        <v>0.47994652393906001</v>
      </c>
      <c r="M438">
        <f t="shared" si="98"/>
        <v>1084.3859969925056</v>
      </c>
      <c r="N438">
        <f t="shared" si="99"/>
        <v>273.21114144996125</v>
      </c>
      <c r="O438">
        <f t="shared" si="100"/>
        <v>2.1146422018348625</v>
      </c>
      <c r="P438">
        <f t="shared" si="96"/>
        <v>-884.82446368508943</v>
      </c>
      <c r="Q438">
        <f t="shared" si="101"/>
        <v>-1155.9209629332158</v>
      </c>
      <c r="R438">
        <f t="shared" si="102"/>
        <v>-1087.4756051350507</v>
      </c>
    </row>
    <row r="439" spans="2:18" x14ac:dyDescent="0.25">
      <c r="B439">
        <v>4.21</v>
      </c>
      <c r="C439">
        <f t="shared" si="103"/>
        <v>0.47993299576888171</v>
      </c>
      <c r="D439">
        <f t="shared" si="104"/>
        <v>542.16243352530785</v>
      </c>
      <c r="E439">
        <f t="shared" si="105"/>
        <v>135.81250780793246</v>
      </c>
      <c r="F439">
        <f t="shared" si="106"/>
        <v>0.27189942660550459</v>
      </c>
      <c r="G439">
        <f t="shared" si="95"/>
        <v>16.02880869958264</v>
      </c>
      <c r="H439">
        <f t="shared" si="107"/>
        <v>-119.51179968174432</v>
      </c>
      <c r="I439">
        <f t="shared" si="108"/>
        <v>-1.1978369910834983</v>
      </c>
      <c r="K439">
        <v>4.21</v>
      </c>
      <c r="L439">
        <f t="shared" si="97"/>
        <v>0.47994639661510541</v>
      </c>
      <c r="M439">
        <f t="shared" si="98"/>
        <v>1084.385421643844</v>
      </c>
      <c r="N439">
        <f t="shared" si="99"/>
        <v>273.21099761279584</v>
      </c>
      <c r="O439">
        <f t="shared" si="100"/>
        <v>2.1146422018348625</v>
      </c>
      <c r="P439">
        <f t="shared" si="96"/>
        <v>-891.28054062201431</v>
      </c>
      <c r="Q439">
        <f t="shared" si="101"/>
        <v>-1162.3768960329753</v>
      </c>
      <c r="R439">
        <f t="shared" si="102"/>
        <v>-1093.9315382348102</v>
      </c>
    </row>
    <row r="440" spans="2:18" x14ac:dyDescent="0.25">
      <c r="B440">
        <v>4.22</v>
      </c>
      <c r="C440">
        <f t="shared" si="103"/>
        <v>0.47993283661393843</v>
      </c>
      <c r="D440">
        <f t="shared" si="104"/>
        <v>542.16207394254195</v>
      </c>
      <c r="E440">
        <f t="shared" si="105"/>
        <v>135.81241791224099</v>
      </c>
      <c r="F440">
        <f t="shared" si="106"/>
        <v>0.27189942660550459</v>
      </c>
      <c r="G440">
        <f t="shared" si="95"/>
        <v>15.376617067821712</v>
      </c>
      <c r="H440">
        <f t="shared" si="107"/>
        <v>-120.16390141781378</v>
      </c>
      <c r="I440">
        <f t="shared" si="108"/>
        <v>-1.2043580084441927</v>
      </c>
      <c r="K440">
        <v>4.22</v>
      </c>
      <c r="L440">
        <f t="shared" si="97"/>
        <v>0.47994626929115075</v>
      </c>
      <c r="M440">
        <f t="shared" si="98"/>
        <v>1084.3848462953345</v>
      </c>
      <c r="N440">
        <f t="shared" si="99"/>
        <v>273.21085377566845</v>
      </c>
      <c r="O440">
        <f t="shared" si="100"/>
        <v>2.1146422018348625</v>
      </c>
      <c r="P440">
        <f t="shared" si="96"/>
        <v>-897.62016937548447</v>
      </c>
      <c r="Q440">
        <f t="shared" si="101"/>
        <v>-1168.7163809493181</v>
      </c>
      <c r="R440">
        <f t="shared" si="102"/>
        <v>-1100.271023151153</v>
      </c>
    </row>
    <row r="441" spans="2:18" x14ac:dyDescent="0.25">
      <c r="B441">
        <v>4.2300000000000004</v>
      </c>
      <c r="C441">
        <f t="shared" si="103"/>
        <v>0.4799326774589952</v>
      </c>
      <c r="D441">
        <f t="shared" si="104"/>
        <v>542.16171435989531</v>
      </c>
      <c r="E441">
        <f t="shared" si="105"/>
        <v>135.81232801657933</v>
      </c>
      <c r="F441">
        <f t="shared" si="106"/>
        <v>0.27189942660550459</v>
      </c>
      <c r="G441">
        <f t="shared" si="95"/>
        <v>14.736468915812168</v>
      </c>
      <c r="H441">
        <f t="shared" si="107"/>
        <v>-120.80395967416166</v>
      </c>
      <c r="I441">
        <f t="shared" si="108"/>
        <v>-1.2107585910076717</v>
      </c>
      <c r="K441">
        <v>4.2300000000000004</v>
      </c>
      <c r="L441">
        <f t="shared" si="97"/>
        <v>0.47994614196719615</v>
      </c>
      <c r="M441">
        <f t="shared" si="98"/>
        <v>1084.3842709469777</v>
      </c>
      <c r="N441">
        <f t="shared" si="99"/>
        <v>273.21070993857927</v>
      </c>
      <c r="O441">
        <f t="shared" si="100"/>
        <v>2.1146422018348625</v>
      </c>
      <c r="P441">
        <f t="shared" si="96"/>
        <v>-903.84271600229101</v>
      </c>
      <c r="Q441">
        <f t="shared" si="101"/>
        <v>-1174.9387837390354</v>
      </c>
      <c r="R441">
        <f t="shared" si="102"/>
        <v>-1106.4934259408703</v>
      </c>
    </row>
    <row r="442" spans="2:18" x14ac:dyDescent="0.25">
      <c r="B442">
        <v>4.24</v>
      </c>
      <c r="C442">
        <f t="shared" si="103"/>
        <v>0.47993251830405192</v>
      </c>
      <c r="D442">
        <f t="shared" si="104"/>
        <v>542.16135477736782</v>
      </c>
      <c r="E442">
        <f t="shared" si="105"/>
        <v>135.81223812094746</v>
      </c>
      <c r="F442">
        <f t="shared" si="106"/>
        <v>0.27189942660550459</v>
      </c>
      <c r="G442">
        <f t="shared" si="95"/>
        <v>14.108428248846337</v>
      </c>
      <c r="H442">
        <f t="shared" si="107"/>
        <v>-121.43191044549562</v>
      </c>
      <c r="I442">
        <f t="shared" si="108"/>
        <v>-1.2170380987210112</v>
      </c>
      <c r="K442">
        <v>4.24</v>
      </c>
      <c r="L442">
        <f t="shared" si="97"/>
        <v>0.47994601464324155</v>
      </c>
      <c r="M442">
        <f t="shared" si="98"/>
        <v>1084.3836955987742</v>
      </c>
      <c r="N442">
        <f t="shared" si="99"/>
        <v>273.2105661015284</v>
      </c>
      <c r="O442">
        <f t="shared" si="100"/>
        <v>2.1146422018348625</v>
      </c>
      <c r="P442">
        <f t="shared" si="96"/>
        <v>-909.94755826733876</v>
      </c>
      <c r="Q442">
        <f t="shared" si="101"/>
        <v>-1181.0434821670324</v>
      </c>
      <c r="R442">
        <f t="shared" si="102"/>
        <v>-1112.5981243688673</v>
      </c>
    </row>
    <row r="443" spans="2:18" x14ac:dyDescent="0.25">
      <c r="B443">
        <v>4.25</v>
      </c>
      <c r="C443">
        <f t="shared" si="103"/>
        <v>0.47993235914910864</v>
      </c>
      <c r="D443">
        <f t="shared" si="104"/>
        <v>542.1609951949597</v>
      </c>
      <c r="E443">
        <f t="shared" si="105"/>
        <v>135.81214822534542</v>
      </c>
      <c r="F443">
        <f t="shared" si="106"/>
        <v>0.27189942660550459</v>
      </c>
      <c r="G443">
        <f t="shared" si="95"/>
        <v>13.492557861478033</v>
      </c>
      <c r="H443">
        <f t="shared" si="107"/>
        <v>-122.04769093726189</v>
      </c>
      <c r="I443">
        <f t="shared" si="108"/>
        <v>-1.2231959036386739</v>
      </c>
      <c r="K443">
        <v>4.25</v>
      </c>
      <c r="L443">
        <f t="shared" si="97"/>
        <v>0.47994588731928689</v>
      </c>
      <c r="M443">
        <f t="shared" si="98"/>
        <v>1084.3831202507224</v>
      </c>
      <c r="N443">
        <f t="shared" si="99"/>
        <v>273.21042226451544</v>
      </c>
      <c r="O443">
        <f t="shared" si="100"/>
        <v>2.1146422018348625</v>
      </c>
      <c r="P443">
        <f t="shared" si="96"/>
        <v>-915.93408570587394</v>
      </c>
      <c r="Q443">
        <f t="shared" si="101"/>
        <v>-1187.0298657685546</v>
      </c>
      <c r="R443">
        <f t="shared" si="102"/>
        <v>-1118.5845079703895</v>
      </c>
    </row>
    <row r="444" spans="2:18" x14ac:dyDescent="0.25">
      <c r="B444">
        <v>4.26</v>
      </c>
      <c r="C444">
        <f t="shared" si="103"/>
        <v>0.47993219999416536</v>
      </c>
      <c r="D444">
        <f t="shared" si="104"/>
        <v>542.1606356126706</v>
      </c>
      <c r="E444">
        <f t="shared" si="105"/>
        <v>135.81205832977315</v>
      </c>
      <c r="F444">
        <f t="shared" si="106"/>
        <v>0.27189942660550459</v>
      </c>
      <c r="G444">
        <f t="shared" si="95"/>
        <v>12.88891933124323</v>
      </c>
      <c r="H444">
        <f t="shared" si="107"/>
        <v>-122.65123957192442</v>
      </c>
      <c r="I444">
        <f t="shared" si="108"/>
        <v>-1.2292313899852991</v>
      </c>
      <c r="K444">
        <v>4.26</v>
      </c>
      <c r="L444">
        <f t="shared" si="97"/>
        <v>0.47994575999533229</v>
      </c>
      <c r="M444">
        <f t="shared" si="98"/>
        <v>1084.3825449028241</v>
      </c>
      <c r="N444">
        <f t="shared" si="99"/>
        <v>273.21027842754086</v>
      </c>
      <c r="O444">
        <f t="shared" si="100"/>
        <v>2.1146422018348625</v>
      </c>
      <c r="P444">
        <f t="shared" si="96"/>
        <v>-921.80169968452412</v>
      </c>
      <c r="Q444">
        <f t="shared" si="101"/>
        <v>-1192.8973359102301</v>
      </c>
      <c r="R444">
        <f t="shared" si="102"/>
        <v>-1124.451978112065</v>
      </c>
    </row>
    <row r="445" spans="2:18" x14ac:dyDescent="0.25">
      <c r="B445">
        <v>4.2699999999999996</v>
      </c>
      <c r="C445">
        <f t="shared" si="103"/>
        <v>0.47993204083922208</v>
      </c>
      <c r="D445">
        <f t="shared" si="104"/>
        <v>542.16027603050088</v>
      </c>
      <c r="E445">
        <f t="shared" si="105"/>
        <v>135.81196843423072</v>
      </c>
      <c r="F445">
        <f t="shared" si="106"/>
        <v>0.27189942660550459</v>
      </c>
      <c r="G445">
        <f t="shared" si="95"/>
        <v>12.297573012502525</v>
      </c>
      <c r="H445">
        <f t="shared" si="107"/>
        <v>-123.2424959951227</v>
      </c>
      <c r="I445">
        <f t="shared" si="108"/>
        <v>-1.2351439542172822</v>
      </c>
      <c r="K445">
        <v>4.2699999999999996</v>
      </c>
      <c r="L445">
        <f t="shared" si="97"/>
        <v>0.47994563267137769</v>
      </c>
      <c r="M445">
        <f t="shared" si="98"/>
        <v>1084.3819695550778</v>
      </c>
      <c r="N445">
        <f t="shared" si="99"/>
        <v>273.2101345906043</v>
      </c>
      <c r="O445">
        <f t="shared" si="100"/>
        <v>2.1146422018348625</v>
      </c>
      <c r="P445">
        <f t="shared" si="96"/>
        <v>-927.54981346116494</v>
      </c>
      <c r="Q445">
        <f t="shared" si="101"/>
        <v>-1198.6453058499344</v>
      </c>
      <c r="R445">
        <f t="shared" si="102"/>
        <v>-1130.1999480517693</v>
      </c>
    </row>
    <row r="446" spans="2:18" x14ac:dyDescent="0.25">
      <c r="B446">
        <v>4.28</v>
      </c>
      <c r="C446">
        <f t="shared" si="103"/>
        <v>0.4799318816842788</v>
      </c>
      <c r="D446">
        <f t="shared" si="104"/>
        <v>542.15991644845042</v>
      </c>
      <c r="E446">
        <f t="shared" si="105"/>
        <v>135.8118785387181</v>
      </c>
      <c r="F446">
        <f t="shared" si="106"/>
        <v>0.27189942660550459</v>
      </c>
      <c r="G446">
        <f t="shared" si="95"/>
        <v>11.718578030405411</v>
      </c>
      <c r="H446">
        <f t="shared" si="107"/>
        <v>-123.82140108170719</v>
      </c>
      <c r="I446">
        <f t="shared" si="108"/>
        <v>-1.2409330050831269</v>
      </c>
      <c r="K446">
        <v>4.28</v>
      </c>
      <c r="L446">
        <f t="shared" si="97"/>
        <v>0.47994550534742303</v>
      </c>
      <c r="M446">
        <f t="shared" si="98"/>
        <v>1084.3813942074844</v>
      </c>
      <c r="N446">
        <f t="shared" si="99"/>
        <v>273.20999075370594</v>
      </c>
      <c r="O446">
        <f t="shared" si="100"/>
        <v>2.1146422018348625</v>
      </c>
      <c r="P446">
        <f t="shared" si="96"/>
        <v>-933.17785224359284</v>
      </c>
      <c r="Q446">
        <f t="shared" si="101"/>
        <v>-1204.2732007954639</v>
      </c>
      <c r="R446">
        <f t="shared" si="102"/>
        <v>-1135.8278429972988</v>
      </c>
    </row>
    <row r="447" spans="2:18" x14ac:dyDescent="0.25">
      <c r="B447">
        <v>4.29</v>
      </c>
      <c r="C447">
        <f t="shared" si="103"/>
        <v>0.47993172252933552</v>
      </c>
      <c r="D447">
        <f t="shared" si="104"/>
        <v>542.1595568665191</v>
      </c>
      <c r="E447">
        <f t="shared" si="105"/>
        <v>135.81178864323527</v>
      </c>
      <c r="F447">
        <f t="shared" si="106"/>
        <v>0.27189942660550459</v>
      </c>
      <c r="G447">
        <f t="shared" si="95"/>
        <v>11.151992274978255</v>
      </c>
      <c r="H447">
        <f t="shared" si="107"/>
        <v>-124.38789694165152</v>
      </c>
      <c r="I447">
        <f t="shared" si="108"/>
        <v>-1.2465979636825704</v>
      </c>
      <c r="K447">
        <v>4.29</v>
      </c>
      <c r="L447">
        <f t="shared" si="97"/>
        <v>0.47994537802346843</v>
      </c>
      <c r="M447">
        <f t="shared" si="98"/>
        <v>1084.3808188600435</v>
      </c>
      <c r="N447">
        <f t="shared" si="99"/>
        <v>273.20984691684572</v>
      </c>
      <c r="O447">
        <f t="shared" si="100"/>
        <v>2.1146422018348625</v>
      </c>
      <c r="P447">
        <f t="shared" si="96"/>
        <v>-938.68525324700249</v>
      </c>
      <c r="Q447">
        <f t="shared" si="101"/>
        <v>-1209.7804579620133</v>
      </c>
      <c r="R447">
        <f t="shared" si="102"/>
        <v>-1141.3351001638482</v>
      </c>
    </row>
    <row r="448" spans="2:18" x14ac:dyDescent="0.25">
      <c r="B448">
        <v>4.3</v>
      </c>
      <c r="C448">
        <f t="shared" si="103"/>
        <v>0.47993156337439224</v>
      </c>
      <c r="D448">
        <f t="shared" si="104"/>
        <v>542.15919728470703</v>
      </c>
      <c r="E448">
        <f t="shared" si="105"/>
        <v>135.81169874778226</v>
      </c>
      <c r="F448">
        <f t="shared" si="106"/>
        <v>0.27189942660550459</v>
      </c>
      <c r="G448">
        <f t="shared" si="95"/>
        <v>10.597872395334903</v>
      </c>
      <c r="H448">
        <f t="shared" si="107"/>
        <v>-124.94192692584186</v>
      </c>
      <c r="I448">
        <f t="shared" si="108"/>
        <v>-1.2521382635244735</v>
      </c>
      <c r="K448">
        <v>4.3</v>
      </c>
      <c r="L448">
        <f t="shared" si="97"/>
        <v>0.47994525069951383</v>
      </c>
      <c r="M448">
        <f t="shared" si="98"/>
        <v>1084.3802435127557</v>
      </c>
      <c r="N448">
        <f t="shared" si="99"/>
        <v>273.20970308002376</v>
      </c>
      <c r="O448">
        <f t="shared" si="100"/>
        <v>2.1146422018348625</v>
      </c>
      <c r="P448">
        <f t="shared" si="96"/>
        <v>-944.0714657502665</v>
      </c>
      <c r="Q448">
        <f t="shared" si="101"/>
        <v>-1215.1665266284554</v>
      </c>
      <c r="R448">
        <f t="shared" si="102"/>
        <v>-1146.7211688302903</v>
      </c>
    </row>
    <row r="449" spans="2:18" x14ac:dyDescent="0.25">
      <c r="B449">
        <v>4.3099999999999996</v>
      </c>
      <c r="C449">
        <f t="shared" si="103"/>
        <v>0.47993140421944902</v>
      </c>
      <c r="D449">
        <f t="shared" si="104"/>
        <v>542.15883770301457</v>
      </c>
      <c r="E449">
        <f t="shared" si="105"/>
        <v>135.81160885235914</v>
      </c>
      <c r="F449">
        <f t="shared" si="106"/>
        <v>0.27189942660550459</v>
      </c>
      <c r="G449">
        <f t="shared" si="95"/>
        <v>10.056273794012171</v>
      </c>
      <c r="H449">
        <f t="shared" si="107"/>
        <v>-125.48343563174147</v>
      </c>
      <c r="I449">
        <f t="shared" si="108"/>
        <v>-1.2575533505834697</v>
      </c>
      <c r="K449">
        <v>4.3099999999999996</v>
      </c>
      <c r="L449">
        <f t="shared" si="97"/>
        <v>0.47994512337555917</v>
      </c>
      <c r="M449">
        <f t="shared" si="98"/>
        <v>1084.3796681656197</v>
      </c>
      <c r="N449">
        <f t="shared" si="99"/>
        <v>273.20955924323977</v>
      </c>
      <c r="O449">
        <f t="shared" si="100"/>
        <v>2.1146422018348625</v>
      </c>
      <c r="P449">
        <f t="shared" si="96"/>
        <v>-949.33595115100707</v>
      </c>
      <c r="Q449">
        <f t="shared" si="101"/>
        <v>-1220.4308681924119</v>
      </c>
      <c r="R449">
        <f t="shared" si="102"/>
        <v>-1151.9855103942468</v>
      </c>
    </row>
    <row r="450" spans="2:18" x14ac:dyDescent="0.25">
      <c r="B450">
        <v>4.32</v>
      </c>
      <c r="C450">
        <f t="shared" si="103"/>
        <v>0.47993124506450574</v>
      </c>
      <c r="D450">
        <f t="shared" si="104"/>
        <v>542.15847812144091</v>
      </c>
      <c r="E450">
        <f t="shared" si="105"/>
        <v>135.81151895696573</v>
      </c>
      <c r="F450">
        <f t="shared" si="106"/>
        <v>0.27189942660550459</v>
      </c>
      <c r="G450">
        <f t="shared" si="95"/>
        <v>9.5272506214292179</v>
      </c>
      <c r="H450">
        <f t="shared" si="107"/>
        <v>-126.01236890893101</v>
      </c>
      <c r="I450">
        <f t="shared" si="108"/>
        <v>-1.2628426833553654</v>
      </c>
      <c r="K450">
        <v>4.32</v>
      </c>
      <c r="L450">
        <f t="shared" si="97"/>
        <v>0.47994499605160457</v>
      </c>
      <c r="M450">
        <f t="shared" si="98"/>
        <v>1084.3790928186372</v>
      </c>
      <c r="N450">
        <f t="shared" si="99"/>
        <v>273.20941540649414</v>
      </c>
      <c r="O450">
        <f t="shared" si="100"/>
        <v>2.1146422018348625</v>
      </c>
      <c r="P450">
        <f t="shared" si="96"/>
        <v>-954.47818301945472</v>
      </c>
      <c r="Q450">
        <f t="shared" si="101"/>
        <v>-1225.572956224114</v>
      </c>
      <c r="R450">
        <f t="shared" si="102"/>
        <v>-1157.1275984259489</v>
      </c>
    </row>
    <row r="451" spans="2:18" x14ac:dyDescent="0.25">
      <c r="B451">
        <v>4.33</v>
      </c>
      <c r="C451">
        <f t="shared" si="103"/>
        <v>0.47993108590956246</v>
      </c>
      <c r="D451">
        <f t="shared" si="104"/>
        <v>542.15811853998673</v>
      </c>
      <c r="E451">
        <f t="shared" si="105"/>
        <v>135.81142906160218</v>
      </c>
      <c r="F451">
        <f t="shared" si="106"/>
        <v>0.27189942660550459</v>
      </c>
      <c r="G451">
        <f t="shared" si="95"/>
        <v>9.0108557704731567</v>
      </c>
      <c r="H451">
        <f t="shared" si="107"/>
        <v>-126.52867386452353</v>
      </c>
      <c r="I451">
        <f t="shared" si="108"/>
        <v>-1.2680057329112904</v>
      </c>
      <c r="K451">
        <v>4.33</v>
      </c>
      <c r="L451">
        <f t="shared" si="97"/>
        <v>0.47994486872764996</v>
      </c>
      <c r="M451">
        <f t="shared" si="98"/>
        <v>1084.3785174718068</v>
      </c>
      <c r="N451">
        <f t="shared" si="99"/>
        <v>273.20927156978655</v>
      </c>
      <c r="O451">
        <f t="shared" si="100"/>
        <v>2.1146422018348625</v>
      </c>
      <c r="P451">
        <f t="shared" si="96"/>
        <v>-959.49764715109109</v>
      </c>
      <c r="Q451">
        <f t="shared" si="101"/>
        <v>-1230.5922765190428</v>
      </c>
      <c r="R451">
        <f t="shared" si="102"/>
        <v>-1162.1469187208777</v>
      </c>
    </row>
    <row r="452" spans="2:18" x14ac:dyDescent="0.25">
      <c r="B452">
        <v>4.34</v>
      </c>
      <c r="C452">
        <f t="shared" si="103"/>
        <v>0.47993092675461918</v>
      </c>
      <c r="D452">
        <f t="shared" si="104"/>
        <v>542.15775895865158</v>
      </c>
      <c r="E452">
        <f t="shared" si="105"/>
        <v>135.8113391662684</v>
      </c>
      <c r="F452">
        <f t="shared" si="106"/>
        <v>0.27189942660550459</v>
      </c>
      <c r="G452">
        <f t="shared" si="95"/>
        <v>8.5071408712091596</v>
      </c>
      <c r="H452">
        <f t="shared" si="107"/>
        <v>-127.03229886845374</v>
      </c>
      <c r="I452">
        <f t="shared" si="108"/>
        <v>-1.2730419829505923</v>
      </c>
      <c r="K452">
        <v>4.34</v>
      </c>
      <c r="L452">
        <f t="shared" si="97"/>
        <v>0.47994474140369531</v>
      </c>
      <c r="M452">
        <f t="shared" si="98"/>
        <v>1084.377942125129</v>
      </c>
      <c r="N452">
        <f t="shared" si="99"/>
        <v>273.2091277331171</v>
      </c>
      <c r="O452">
        <f t="shared" si="100"/>
        <v>2.1146422018348625</v>
      </c>
      <c r="P452">
        <f t="shared" si="96"/>
        <v>-964.39384161806947</v>
      </c>
      <c r="Q452">
        <f t="shared" si="101"/>
        <v>-1235.4883271493518</v>
      </c>
      <c r="R452">
        <f t="shared" si="102"/>
        <v>-1167.0429693511867</v>
      </c>
    </row>
    <row r="453" spans="2:18" x14ac:dyDescent="0.25">
      <c r="B453">
        <v>4.3499999999999996</v>
      </c>
      <c r="C453">
        <f t="shared" si="103"/>
        <v>0.4799307675996759</v>
      </c>
      <c r="D453">
        <f t="shared" si="104"/>
        <v>542.15739937743581</v>
      </c>
      <c r="E453">
        <f t="shared" si="105"/>
        <v>135.81124927096445</v>
      </c>
      <c r="F453">
        <f t="shared" si="106"/>
        <v>0.27189942660550459</v>
      </c>
      <c r="G453">
        <f t="shared" si="95"/>
        <v>8.0161562857180542</v>
      </c>
      <c r="H453">
        <f t="shared" si="107"/>
        <v>-127.5231935586409</v>
      </c>
      <c r="I453">
        <f t="shared" si="108"/>
        <v>-1.2779509298524641</v>
      </c>
      <c r="K453">
        <v>4.3499999999999996</v>
      </c>
      <c r="L453">
        <f t="shared" si="97"/>
        <v>0.47994461407974071</v>
      </c>
      <c r="M453">
        <f t="shared" si="98"/>
        <v>1084.377366778604</v>
      </c>
      <c r="N453">
        <f t="shared" si="99"/>
        <v>273.20898389648585</v>
      </c>
      <c r="O453">
        <f t="shared" si="100"/>
        <v>2.1146422018348625</v>
      </c>
      <c r="P453">
        <f t="shared" si="96"/>
        <v>-969.16627681940702</v>
      </c>
      <c r="Q453">
        <f t="shared" si="101"/>
        <v>-1240.260618514058</v>
      </c>
      <c r="R453">
        <f t="shared" si="102"/>
        <v>-1171.8152607158929</v>
      </c>
    </row>
    <row r="454" spans="2:18" x14ac:dyDescent="0.25">
      <c r="B454">
        <v>4.3600000000000003</v>
      </c>
      <c r="C454">
        <f t="shared" si="103"/>
        <v>0.47993060844473262</v>
      </c>
      <c r="D454">
        <f t="shared" si="104"/>
        <v>542.15703979633929</v>
      </c>
      <c r="E454">
        <f t="shared" si="105"/>
        <v>135.81115937569032</v>
      </c>
      <c r="F454">
        <f t="shared" si="106"/>
        <v>0.27189942660550459</v>
      </c>
      <c r="G454">
        <f t="shared" si="95"/>
        <v>7.5379511030596973</v>
      </c>
      <c r="H454">
        <f t="shared" si="107"/>
        <v>-128.00130884602513</v>
      </c>
      <c r="I454">
        <f t="shared" si="108"/>
        <v>-1.2827320827263065</v>
      </c>
      <c r="K454">
        <v>4.3600000000000003</v>
      </c>
      <c r="L454">
        <f t="shared" si="97"/>
        <v>0.4799444867557861</v>
      </c>
      <c r="M454">
        <f t="shared" si="98"/>
        <v>1084.3767914322318</v>
      </c>
      <c r="N454">
        <f t="shared" si="99"/>
        <v>273.20884005989279</v>
      </c>
      <c r="O454">
        <f t="shared" si="100"/>
        <v>2.1146422018348625</v>
      </c>
      <c r="P454">
        <f t="shared" si="96"/>
        <v>-973.81447552994473</v>
      </c>
      <c r="Q454">
        <f t="shared" si="101"/>
        <v>-1244.9086733880026</v>
      </c>
      <c r="R454">
        <f t="shared" si="102"/>
        <v>-1176.4633155898375</v>
      </c>
    </row>
    <row r="455" spans="2:18" x14ac:dyDescent="0.25">
      <c r="B455">
        <v>4.37</v>
      </c>
      <c r="C455">
        <f t="shared" si="103"/>
        <v>0.47993044928978934</v>
      </c>
      <c r="D455">
        <f t="shared" si="104"/>
        <v>542.15668021536203</v>
      </c>
      <c r="E455">
        <f t="shared" si="105"/>
        <v>135.81106948044601</v>
      </c>
      <c r="F455">
        <f t="shared" si="106"/>
        <v>0.27189942660550459</v>
      </c>
      <c r="G455">
        <f t="shared" si="95"/>
        <v>7.0725731343644611</v>
      </c>
      <c r="H455">
        <f t="shared" si="107"/>
        <v>-128.46659691947605</v>
      </c>
      <c r="I455">
        <f t="shared" si="108"/>
        <v>-1.2873849634608157</v>
      </c>
      <c r="K455">
        <v>4.37</v>
      </c>
      <c r="L455">
        <f t="shared" si="97"/>
        <v>0.4799443594318315</v>
      </c>
      <c r="M455">
        <f t="shared" si="98"/>
        <v>1084.3762160860122</v>
      </c>
      <c r="N455">
        <f t="shared" si="99"/>
        <v>273.20869622333788</v>
      </c>
      <c r="O455">
        <f t="shared" si="100"/>
        <v>2.1146422018348625</v>
      </c>
      <c r="P455">
        <f t="shared" si="96"/>
        <v>-978.33797294806709</v>
      </c>
      <c r="Q455">
        <f t="shared" si="101"/>
        <v>-1249.4320269695702</v>
      </c>
      <c r="R455">
        <f t="shared" si="102"/>
        <v>-1180.9866691714051</v>
      </c>
    </row>
    <row r="456" spans="2:18" x14ac:dyDescent="0.25">
      <c r="B456">
        <v>4.38</v>
      </c>
      <c r="C456">
        <f t="shared" si="103"/>
        <v>0.47993029013484606</v>
      </c>
      <c r="D456">
        <f t="shared" si="104"/>
        <v>542.15632063450403</v>
      </c>
      <c r="E456">
        <f t="shared" si="105"/>
        <v>135.81097958523151</v>
      </c>
      <c r="F456">
        <f t="shared" si="106"/>
        <v>0.27189942660550459</v>
      </c>
      <c r="G456">
        <f t="shared" si="95"/>
        <v>6.6200689080519339</v>
      </c>
      <c r="H456">
        <f t="shared" si="107"/>
        <v>-128.91901125057407</v>
      </c>
      <c r="I456">
        <f t="shared" si="108"/>
        <v>-1.2919091067717958</v>
      </c>
      <c r="K456">
        <v>4.38</v>
      </c>
      <c r="L456">
        <f t="shared" si="97"/>
        <v>0.47994423210787684</v>
      </c>
      <c r="M456">
        <f t="shared" si="98"/>
        <v>1084.3756407399451</v>
      </c>
      <c r="N456">
        <f t="shared" si="99"/>
        <v>273.20855238682111</v>
      </c>
      <c r="O456">
        <f t="shared" si="100"/>
        <v>2.1146422018348625</v>
      </c>
      <c r="P456">
        <f t="shared" si="96"/>
        <v>-982.73631674218632</v>
      </c>
      <c r="Q456">
        <f t="shared" si="101"/>
        <v>-1253.8302269271726</v>
      </c>
      <c r="R456">
        <f t="shared" si="102"/>
        <v>-1185.3848691290075</v>
      </c>
    </row>
    <row r="457" spans="2:18" x14ac:dyDescent="0.25">
      <c r="B457">
        <v>4.3899999999999997</v>
      </c>
      <c r="C457">
        <f t="shared" si="103"/>
        <v>0.47993013097990278</v>
      </c>
      <c r="D457">
        <f t="shared" si="104"/>
        <v>542.15596105376505</v>
      </c>
      <c r="E457">
        <f t="shared" si="105"/>
        <v>135.81088969004676</v>
      </c>
      <c r="F457">
        <f t="shared" si="106"/>
        <v>0.27189942660550459</v>
      </c>
      <c r="G457">
        <f t="shared" si="95"/>
        <v>6.1804836651781443</v>
      </c>
      <c r="H457">
        <f t="shared" si="107"/>
        <v>-129.35850659826312</v>
      </c>
      <c r="I457">
        <f t="shared" si="108"/>
        <v>-1.2963040602486864</v>
      </c>
      <c r="K457">
        <v>4.3899999999999997</v>
      </c>
      <c r="L457">
        <f t="shared" si="97"/>
        <v>0.47994410478392224</v>
      </c>
      <c r="M457">
        <f t="shared" si="98"/>
        <v>1084.3750653940306</v>
      </c>
      <c r="N457">
        <f t="shared" si="99"/>
        <v>273.20840855034248</v>
      </c>
      <c r="O457">
        <f t="shared" si="100"/>
        <v>2.1146422018348625</v>
      </c>
      <c r="P457">
        <f t="shared" si="96"/>
        <v>-987.00906709597189</v>
      </c>
      <c r="Q457">
        <f t="shared" si="101"/>
        <v>-1258.1028334444795</v>
      </c>
      <c r="R457">
        <f t="shared" si="102"/>
        <v>-1189.6574756463144</v>
      </c>
    </row>
    <row r="458" spans="2:18" x14ac:dyDescent="0.25">
      <c r="B458">
        <v>4.4000000000000004</v>
      </c>
      <c r="C458">
        <f t="shared" si="103"/>
        <v>0.47992997182495956</v>
      </c>
      <c r="D458">
        <f t="shared" si="104"/>
        <v>542.15560147314579</v>
      </c>
      <c r="E458">
        <f t="shared" si="105"/>
        <v>135.81079979489195</v>
      </c>
      <c r="F458">
        <f t="shared" si="106"/>
        <v>0.27189942660550459</v>
      </c>
      <c r="G458">
        <f t="shared" si="95"/>
        <v>5.7538613549117485</v>
      </c>
      <c r="H458">
        <f t="shared" si="107"/>
        <v>-129.7850390133747</v>
      </c>
      <c r="I458">
        <f t="shared" si="108"/>
        <v>-1.3005693843998021</v>
      </c>
      <c r="K458">
        <v>4.4000000000000004</v>
      </c>
      <c r="L458">
        <f t="shared" si="97"/>
        <v>0.47994397745996764</v>
      </c>
      <c r="M458">
        <f t="shared" si="98"/>
        <v>1084.3744900482686</v>
      </c>
      <c r="N458">
        <f t="shared" si="99"/>
        <v>273.208264713902</v>
      </c>
      <c r="O458">
        <f t="shared" si="100"/>
        <v>2.1146422018348625</v>
      </c>
      <c r="P458">
        <f t="shared" si="96"/>
        <v>-991.15579675233266</v>
      </c>
      <c r="Q458">
        <f t="shared" si="101"/>
        <v>-1262.2494192643999</v>
      </c>
      <c r="R458">
        <f t="shared" si="102"/>
        <v>-1193.8040614662348</v>
      </c>
    </row>
    <row r="459" spans="2:18" x14ac:dyDescent="0.25">
      <c r="B459">
        <v>4.41</v>
      </c>
      <c r="C459">
        <f t="shared" si="103"/>
        <v>0.47992981267001628</v>
      </c>
      <c r="D459">
        <f t="shared" si="104"/>
        <v>542.15524189264534</v>
      </c>
      <c r="E459">
        <f t="shared" si="105"/>
        <v>135.81070989976683</v>
      </c>
      <c r="F459">
        <f t="shared" si="106"/>
        <v>0.27189942660550459</v>
      </c>
      <c r="G459">
        <f t="shared" si="95"/>
        <v>5.3402446301386703</v>
      </c>
      <c r="H459">
        <f t="shared" si="107"/>
        <v>-130.19856584302266</v>
      </c>
      <c r="I459">
        <f t="shared" si="108"/>
        <v>-1.3047046526962818</v>
      </c>
      <c r="K459">
        <v>4.41</v>
      </c>
      <c r="L459">
        <f t="shared" si="97"/>
        <v>0.47994385013601298</v>
      </c>
      <c r="M459">
        <f t="shared" si="98"/>
        <v>1084.3739147026592</v>
      </c>
      <c r="N459">
        <f t="shared" si="99"/>
        <v>273.20812087749965</v>
      </c>
      <c r="O459">
        <f t="shared" si="100"/>
        <v>2.1146422018348625</v>
      </c>
      <c r="P459">
        <f t="shared" si="96"/>
        <v>-995.17609105614156</v>
      </c>
      <c r="Q459">
        <f t="shared" si="101"/>
        <v>-1266.2695697318063</v>
      </c>
      <c r="R459">
        <f t="shared" si="102"/>
        <v>-1197.8242119336412</v>
      </c>
    </row>
    <row r="460" spans="2:18" x14ac:dyDescent="0.25">
      <c r="B460">
        <v>4.42</v>
      </c>
      <c r="C460">
        <f t="shared" si="103"/>
        <v>0.479929653515073</v>
      </c>
      <c r="D460">
        <f t="shared" si="104"/>
        <v>542.15488231226436</v>
      </c>
      <c r="E460">
        <f t="shared" si="105"/>
        <v>135.81062000467159</v>
      </c>
      <c r="F460">
        <f t="shared" si="106"/>
        <v>0.27189942660550459</v>
      </c>
      <c r="G460">
        <f t="shared" si="95"/>
        <v>4.9396748431974231</v>
      </c>
      <c r="H460">
        <f t="shared" si="107"/>
        <v>-130.59904573486867</v>
      </c>
      <c r="I460">
        <f t="shared" si="108"/>
        <v>-1.3087094516147419</v>
      </c>
      <c r="K460">
        <v>4.42</v>
      </c>
      <c r="L460">
        <f t="shared" si="97"/>
        <v>0.47994372281205838</v>
      </c>
      <c r="M460">
        <f t="shared" si="98"/>
        <v>1084.3733393572029</v>
      </c>
      <c r="N460">
        <f t="shared" si="99"/>
        <v>273.20797704113556</v>
      </c>
      <c r="O460">
        <f t="shared" si="100"/>
        <v>2.1146422018348625</v>
      </c>
      <c r="P460">
        <f t="shared" si="96"/>
        <v>-999.06954799570212</v>
      </c>
      <c r="Q460">
        <f t="shared" si="101"/>
        <v>-1270.1628828350028</v>
      </c>
      <c r="R460">
        <f t="shared" si="102"/>
        <v>-1201.7175250368377</v>
      </c>
    </row>
    <row r="461" spans="2:18" x14ac:dyDescent="0.25">
      <c r="B461">
        <v>4.43</v>
      </c>
      <c r="C461">
        <f t="shared" si="103"/>
        <v>0.47992949436012972</v>
      </c>
      <c r="D461">
        <f t="shared" si="104"/>
        <v>542.15452273200253</v>
      </c>
      <c r="E461">
        <f t="shared" si="105"/>
        <v>135.81053010960613</v>
      </c>
      <c r="F461">
        <f t="shared" si="106"/>
        <v>0.27189942660550459</v>
      </c>
      <c r="G461">
        <f t="shared" si="95"/>
        <v>4.552192041743325</v>
      </c>
      <c r="H461">
        <f t="shared" si="107"/>
        <v>-130.98643864125731</v>
      </c>
      <c r="I461">
        <f t="shared" si="108"/>
        <v>-1.3125833806786282</v>
      </c>
      <c r="K461">
        <v>4.43</v>
      </c>
      <c r="L461">
        <f t="shared" si="97"/>
        <v>0.47994359548810378</v>
      </c>
      <c r="M461">
        <f t="shared" si="98"/>
        <v>1084.3727640118991</v>
      </c>
      <c r="N461">
        <f t="shared" si="99"/>
        <v>273.20783320480962</v>
      </c>
      <c r="O461">
        <f t="shared" si="100"/>
        <v>2.1146422018348625</v>
      </c>
      <c r="P461">
        <f t="shared" si="96"/>
        <v>-1002.8357782429485</v>
      </c>
      <c r="Q461">
        <f t="shared" si="101"/>
        <v>-1273.9289692459233</v>
      </c>
      <c r="R461">
        <f t="shared" si="102"/>
        <v>-1205.4836114477582</v>
      </c>
    </row>
    <row r="462" spans="2:18" x14ac:dyDescent="0.25">
      <c r="B462">
        <v>4.4400000000000004</v>
      </c>
      <c r="C462">
        <f t="shared" si="103"/>
        <v>0.47992933520518644</v>
      </c>
      <c r="D462">
        <f t="shared" si="104"/>
        <v>542.15416315185996</v>
      </c>
      <c r="E462">
        <f t="shared" si="105"/>
        <v>135.81044021457049</v>
      </c>
      <c r="F462">
        <f t="shared" si="106"/>
        <v>0.27189942660550459</v>
      </c>
      <c r="G462">
        <f t="shared" si="95"/>
        <v>4.1778349647442212</v>
      </c>
      <c r="H462">
        <f t="shared" si="107"/>
        <v>-131.36070582322077</v>
      </c>
      <c r="I462">
        <f t="shared" si="108"/>
        <v>-1.3163260524982627</v>
      </c>
      <c r="K462">
        <v>4.4400000000000004</v>
      </c>
      <c r="L462">
        <f t="shared" si="97"/>
        <v>0.47994346816414912</v>
      </c>
      <c r="M462">
        <f t="shared" si="98"/>
        <v>1084.3721886667474</v>
      </c>
      <c r="N462">
        <f t="shared" si="99"/>
        <v>273.2076893685217</v>
      </c>
      <c r="O462">
        <f t="shared" si="100"/>
        <v>2.1146422018348625</v>
      </c>
      <c r="P462">
        <f t="shared" si="96"/>
        <v>-1006.4744051923788</v>
      </c>
      <c r="Q462">
        <f t="shared" si="101"/>
        <v>-1277.5674523590656</v>
      </c>
      <c r="R462">
        <f t="shared" si="102"/>
        <v>-1209.1220945609005</v>
      </c>
    </row>
    <row r="463" spans="2:18" x14ac:dyDescent="0.25">
      <c r="B463">
        <v>4.45</v>
      </c>
      <c r="C463">
        <f t="shared" si="103"/>
        <v>0.47992917605024316</v>
      </c>
      <c r="D463">
        <f t="shared" si="104"/>
        <v>542.15380357183653</v>
      </c>
      <c r="E463">
        <f t="shared" si="105"/>
        <v>135.81035031956463</v>
      </c>
      <c r="F463">
        <f t="shared" si="106"/>
        <v>0.27189942660550459</v>
      </c>
      <c r="G463">
        <f t="shared" si="95"/>
        <v>3.8166410386064342</v>
      </c>
      <c r="H463">
        <f t="shared" si="107"/>
        <v>-131.7218098543527</v>
      </c>
      <c r="I463">
        <f t="shared" si="108"/>
        <v>-1.3199370928095819</v>
      </c>
      <c r="K463">
        <v>4.45</v>
      </c>
      <c r="L463">
        <f t="shared" si="97"/>
        <v>0.47994334084019452</v>
      </c>
      <c r="M463">
        <f t="shared" si="98"/>
        <v>1084.3716133217488</v>
      </c>
      <c r="N463">
        <f t="shared" si="99"/>
        <v>273.20754553227204</v>
      </c>
      <c r="O463">
        <f t="shared" si="100"/>
        <v>2.1146422018348625</v>
      </c>
      <c r="P463">
        <f t="shared" si="96"/>
        <v>-1009.9850649987125</v>
      </c>
      <c r="Q463">
        <f t="shared" si="101"/>
        <v>-1281.0779683291496</v>
      </c>
      <c r="R463">
        <f t="shared" si="102"/>
        <v>-1212.6326105309845</v>
      </c>
    </row>
    <row r="464" spans="2:18" x14ac:dyDescent="0.25">
      <c r="B464">
        <v>4.46</v>
      </c>
      <c r="C464">
        <f t="shared" si="103"/>
        <v>0.47992901689529988</v>
      </c>
      <c r="D464">
        <f t="shared" si="104"/>
        <v>542.15344399193236</v>
      </c>
      <c r="E464">
        <f t="shared" si="105"/>
        <v>135.81026042458859</v>
      </c>
      <c r="F464">
        <f t="shared" si="106"/>
        <v>0.27189942660550459</v>
      </c>
      <c r="G464">
        <f t="shared" si="95"/>
        <v>3.4686463734321649</v>
      </c>
      <c r="H464">
        <f t="shared" si="107"/>
        <v>-132.06971462455093</v>
      </c>
      <c r="I464">
        <f t="shared" si="108"/>
        <v>-1.3234161405115643</v>
      </c>
      <c r="K464">
        <v>4.46</v>
      </c>
      <c r="L464">
        <f t="shared" si="97"/>
        <v>0.47994321351623992</v>
      </c>
      <c r="M464">
        <f t="shared" si="98"/>
        <v>1084.3710379769029</v>
      </c>
      <c r="N464">
        <f t="shared" si="99"/>
        <v>273.20740169606057</v>
      </c>
      <c r="O464">
        <f t="shared" si="100"/>
        <v>2.1146422018348625</v>
      </c>
      <c r="P464">
        <f t="shared" si="96"/>
        <v>-1013.3674066132787</v>
      </c>
      <c r="Q464">
        <f t="shared" si="101"/>
        <v>-1284.4601661075044</v>
      </c>
      <c r="R464">
        <f t="shared" si="102"/>
        <v>-1216.0148083093393</v>
      </c>
    </row>
    <row r="465" spans="2:18" x14ac:dyDescent="0.25">
      <c r="B465">
        <v>4.47</v>
      </c>
      <c r="C465">
        <f t="shared" si="103"/>
        <v>0.4799288577403566</v>
      </c>
      <c r="D465">
        <f t="shared" si="104"/>
        <v>542.15308441214768</v>
      </c>
      <c r="E465">
        <f t="shared" si="105"/>
        <v>135.81017052964242</v>
      </c>
      <c r="F465">
        <f t="shared" si="106"/>
        <v>0.27189942660550459</v>
      </c>
      <c r="G465">
        <f t="shared" si="95"/>
        <v>3.1338857594085994</v>
      </c>
      <c r="H465">
        <f t="shared" si="107"/>
        <v>-132.40438534362832</v>
      </c>
      <c r="I465">
        <f t="shared" si="108"/>
        <v>-1.3267628477023383</v>
      </c>
      <c r="K465">
        <v>4.47</v>
      </c>
      <c r="L465">
        <f t="shared" si="97"/>
        <v>0.47994308619228526</v>
      </c>
      <c r="M465">
        <f t="shared" si="98"/>
        <v>1084.3704626322094</v>
      </c>
      <c r="N465">
        <f t="shared" si="99"/>
        <v>273.20725785988719</v>
      </c>
      <c r="O465">
        <f t="shared" si="100"/>
        <v>2.1146422018348625</v>
      </c>
      <c r="P465">
        <f t="shared" si="96"/>
        <v>-1016.6210918191177</v>
      </c>
      <c r="Q465">
        <f t="shared" si="101"/>
        <v>-1287.7137074771701</v>
      </c>
      <c r="R465">
        <f t="shared" si="102"/>
        <v>-1219.268349679005</v>
      </c>
    </row>
    <row r="466" spans="2:18" x14ac:dyDescent="0.25">
      <c r="B466">
        <v>4.4800000000000004</v>
      </c>
      <c r="C466">
        <f t="shared" si="103"/>
        <v>0.47992869858541332</v>
      </c>
      <c r="D466">
        <f t="shared" si="104"/>
        <v>542.15272483248202</v>
      </c>
      <c r="E466">
        <f t="shared" si="105"/>
        <v>135.81008063472601</v>
      </c>
      <c r="F466">
        <f t="shared" si="106"/>
        <v>0.27189942660550459</v>
      </c>
      <c r="G466">
        <f t="shared" si="95"/>
        <v>2.8123926633285521</v>
      </c>
      <c r="H466">
        <f t="shared" si="107"/>
        <v>-132.72578854479195</v>
      </c>
      <c r="I466">
        <f t="shared" si="108"/>
        <v>-1.3299768797139746</v>
      </c>
      <c r="K466">
        <v>4.4800000000000004</v>
      </c>
      <c r="L466">
        <f t="shared" si="97"/>
        <v>0.47994295886833066</v>
      </c>
      <c r="M466">
        <f t="shared" si="98"/>
        <v>1084.3698872876687</v>
      </c>
      <c r="N466">
        <f t="shared" si="99"/>
        <v>273.20711402375201</v>
      </c>
      <c r="O466">
        <f t="shared" si="100"/>
        <v>2.1146422018348625</v>
      </c>
      <c r="P466">
        <f t="shared" si="96"/>
        <v>-1019.7457952648044</v>
      </c>
      <c r="Q466">
        <f t="shared" si="101"/>
        <v>-1290.8382670867215</v>
      </c>
      <c r="R466">
        <f t="shared" si="102"/>
        <v>-1222.3929092885564</v>
      </c>
    </row>
    <row r="467" spans="2:18" x14ac:dyDescent="0.25">
      <c r="B467">
        <v>4.49</v>
      </c>
      <c r="C467">
        <f t="shared" si="103"/>
        <v>0.47992853943047009</v>
      </c>
      <c r="D467">
        <f t="shared" si="104"/>
        <v>542.15236525293585</v>
      </c>
      <c r="E467">
        <f t="shared" si="105"/>
        <v>135.80999073983946</v>
      </c>
      <c r="F467">
        <f t="shared" si="106"/>
        <v>0.27189942660550459</v>
      </c>
      <c r="G467">
        <f t="shared" ref="G467:G530" si="109">($B$8*$E$10*$B$9/(4*$I$7))*$B$7*$B$7 + D467*$E$13/2 + $I$6*$B$8*$E$10*$B$7*$B$7*$E$12*SIN(B467)/(2*$I$7)</f>
        <v>2.5041992252445198</v>
      </c>
      <c r="H467">
        <f t="shared" si="107"/>
        <v>-133.03389208798944</v>
      </c>
      <c r="I467">
        <f t="shared" si="108"/>
        <v>-1.3330579151459494</v>
      </c>
      <c r="K467">
        <v>4.49</v>
      </c>
      <c r="L467">
        <f t="shared" si="97"/>
        <v>0.47994283154437606</v>
      </c>
      <c r="M467">
        <f t="shared" si="98"/>
        <v>1084.3693119432805</v>
      </c>
      <c r="N467">
        <f t="shared" si="99"/>
        <v>273.20697018765497</v>
      </c>
      <c r="O467">
        <f t="shared" si="100"/>
        <v>2.1146422018348625</v>
      </c>
      <c r="P467">
        <f t="shared" ref="P467:P530" si="110">($E$8*$E$10*$E$9/(4*$I$7))*$E$7*$E$7 + M467*$E$13/2 + $I$6*$E$8*$E$10*$E$7*$E$7*$E$12*SIN(K467)/(2*$I$7)</f>
        <v>-1022.7412044969809</v>
      </c>
      <c r="Q467">
        <f t="shared" si="101"/>
        <v>-1293.833532482801</v>
      </c>
      <c r="R467">
        <f t="shared" si="102"/>
        <v>-1225.3881746846359</v>
      </c>
    </row>
    <row r="468" spans="2:18" x14ac:dyDescent="0.25">
      <c r="B468">
        <v>4.5</v>
      </c>
      <c r="C468">
        <f t="shared" si="103"/>
        <v>0.47992838027552681</v>
      </c>
      <c r="D468">
        <f t="shared" si="104"/>
        <v>542.15200567350871</v>
      </c>
      <c r="E468">
        <f t="shared" si="105"/>
        <v>135.80990084498268</v>
      </c>
      <c r="F468">
        <f t="shared" si="106"/>
        <v>0.27189942660550459</v>
      </c>
      <c r="G468">
        <f t="shared" si="109"/>
        <v>2.2093362552539304</v>
      </c>
      <c r="H468">
        <f t="shared" si="107"/>
        <v>-133.32866516312325</v>
      </c>
      <c r="I468">
        <f t="shared" si="108"/>
        <v>-1.3360056458972875</v>
      </c>
      <c r="K468">
        <v>4.5</v>
      </c>
      <c r="L468">
        <f t="shared" ref="L468:L531" si="111">$E$11-$E$9*K468/(2*$I$6)</f>
        <v>0.47994270422042146</v>
      </c>
      <c r="M468">
        <f t="shared" ref="M468:M531" si="112">$I$6*$E$8*(L468*L468)*$E$10/$I$7</f>
        <v>1084.3687365990454</v>
      </c>
      <c r="N468">
        <f t="shared" ref="N468:N531" si="113">$E$8*$E$10*$E$9*$E$7*$E$7/(4*$I$7) + (1/2)*M468*$E$13</f>
        <v>273.20682635159619</v>
      </c>
      <c r="O468">
        <f t="shared" ref="O468:O531" si="114">$E$8*$E$10*$E$9*$E$7*$E$7/(4*$I$7)</f>
        <v>2.1146422018348625</v>
      </c>
      <c r="P468">
        <f t="shared" si="110"/>
        <v>-1025.6070199916037</v>
      </c>
      <c r="Q468">
        <f t="shared" ref="Q468:Q531" si="115">($E$8*$E$10*$E$9/(4*$I$7))*$E$7*$E$7+ $I$6*$E$8*$E$10*$E$7*$E$7*$E$12*SIN(K468)/(2*$I$7)</f>
        <v>-1296.699204141365</v>
      </c>
      <c r="R468">
        <f t="shared" ref="R468:R531" si="116">$E$7*$E$7+ $I$6*$E$8*$E$10*$E$7*$E$7*$E$12*SIN(K468)/(2*$I$7)</f>
        <v>-1228.2538463431999</v>
      </c>
    </row>
    <row r="469" spans="2:18" x14ac:dyDescent="0.25">
      <c r="B469">
        <v>4.51</v>
      </c>
      <c r="C469">
        <f t="shared" si="103"/>
        <v>0.47992822112058353</v>
      </c>
      <c r="D469">
        <f t="shared" si="104"/>
        <v>542.15164609420071</v>
      </c>
      <c r="E469">
        <f t="shared" si="105"/>
        <v>135.80981095015568</v>
      </c>
      <c r="F469">
        <f t="shared" si="106"/>
        <v>0.27189942660550459</v>
      </c>
      <c r="G469">
        <f t="shared" si="109"/>
        <v>1.9278332304186563</v>
      </c>
      <c r="H469">
        <f t="shared" si="107"/>
        <v>-133.61007829313152</v>
      </c>
      <c r="I469">
        <f t="shared" si="108"/>
        <v>-1.3388197771973704</v>
      </c>
      <c r="K469">
        <v>4.51</v>
      </c>
      <c r="L469">
        <f t="shared" si="111"/>
        <v>0.4799425768964668</v>
      </c>
      <c r="M469">
        <f t="shared" si="112"/>
        <v>1084.3681612549624</v>
      </c>
      <c r="N469">
        <f t="shared" si="113"/>
        <v>273.20668251557544</v>
      </c>
      <c r="O469">
        <f t="shared" si="114"/>
        <v>2.1146422018348625</v>
      </c>
      <c r="P469">
        <f t="shared" si="110"/>
        <v>-1028.3429551838958</v>
      </c>
      <c r="Q469">
        <f t="shared" si="115"/>
        <v>-1299.4349954976365</v>
      </c>
      <c r="R469">
        <f t="shared" si="116"/>
        <v>-1230.9896376994714</v>
      </c>
    </row>
    <row r="470" spans="2:18" x14ac:dyDescent="0.25">
      <c r="B470">
        <v>4.5199999999999996</v>
      </c>
      <c r="C470">
        <f t="shared" si="103"/>
        <v>0.47992806196564025</v>
      </c>
      <c r="D470">
        <f t="shared" si="104"/>
        <v>542.15128651501209</v>
      </c>
      <c r="E470">
        <f t="shared" si="105"/>
        <v>135.80972105535852</v>
      </c>
      <c r="F470">
        <f t="shared" si="106"/>
        <v>0.27189942660550459</v>
      </c>
      <c r="G470">
        <f t="shared" si="109"/>
        <v>1.6597182918172564</v>
      </c>
      <c r="H470">
        <f t="shared" si="107"/>
        <v>-133.87810333693577</v>
      </c>
      <c r="I470">
        <f t="shared" si="108"/>
        <v>-1.3415000276354128</v>
      </c>
      <c r="K470">
        <v>4.5199999999999996</v>
      </c>
      <c r="L470">
        <f t="shared" si="111"/>
        <v>0.4799424495725122</v>
      </c>
      <c r="M470">
        <f t="shared" si="112"/>
        <v>1084.3675859110322</v>
      </c>
      <c r="N470">
        <f t="shared" si="113"/>
        <v>273.20653867959288</v>
      </c>
      <c r="O470">
        <f t="shared" si="114"/>
        <v>2.1146422018348625</v>
      </c>
      <c r="P470">
        <f t="shared" si="110"/>
        <v>-1030.9487364970005</v>
      </c>
      <c r="Q470">
        <f t="shared" si="115"/>
        <v>-1302.0406329747586</v>
      </c>
      <c r="R470">
        <f t="shared" si="116"/>
        <v>-1233.5952751765935</v>
      </c>
    </row>
    <row r="471" spans="2:18" x14ac:dyDescent="0.25">
      <c r="B471">
        <v>4.53</v>
      </c>
      <c r="C471">
        <f t="shared" si="103"/>
        <v>0.47992790281069697</v>
      </c>
      <c r="D471">
        <f t="shared" si="104"/>
        <v>542.15092693594272</v>
      </c>
      <c r="E471">
        <f t="shared" si="105"/>
        <v>135.80963116059118</v>
      </c>
      <c r="F471">
        <f t="shared" si="106"/>
        <v>0.27189942660550459</v>
      </c>
      <c r="G471">
        <f t="shared" si="109"/>
        <v>1.4050182417306871</v>
      </c>
      <c r="H471">
        <f t="shared" si="107"/>
        <v>-134.13271349225499</v>
      </c>
      <c r="I471">
        <f t="shared" si="108"/>
        <v>-1.3440461291886052</v>
      </c>
      <c r="K471">
        <v>4.53</v>
      </c>
      <c r="L471">
        <f t="shared" si="111"/>
        <v>0.4799423222485576</v>
      </c>
      <c r="M471">
        <f t="shared" si="112"/>
        <v>1084.3670105672545</v>
      </c>
      <c r="N471">
        <f t="shared" si="113"/>
        <v>273.20639484364847</v>
      </c>
      <c r="O471">
        <f t="shared" si="114"/>
        <v>2.1146422018348625</v>
      </c>
      <c r="P471">
        <f t="shared" si="110"/>
        <v>-1033.4241033693424</v>
      </c>
      <c r="Q471">
        <f t="shared" si="115"/>
        <v>-1304.5158560111561</v>
      </c>
      <c r="R471">
        <f t="shared" si="116"/>
        <v>-1236.070498212991</v>
      </c>
    </row>
    <row r="472" spans="2:18" x14ac:dyDescent="0.25">
      <c r="B472">
        <v>4.54</v>
      </c>
      <c r="C472">
        <f t="shared" si="103"/>
        <v>0.47992774365575369</v>
      </c>
      <c r="D472">
        <f t="shared" si="104"/>
        <v>542.15056735699261</v>
      </c>
      <c r="E472">
        <f t="shared" si="105"/>
        <v>135.80954126585365</v>
      </c>
      <c r="F472">
        <f t="shared" si="106"/>
        <v>0.27189942660550459</v>
      </c>
      <c r="G472">
        <f t="shared" si="109"/>
        <v>1.163758540962391</v>
      </c>
      <c r="H472">
        <f t="shared" si="107"/>
        <v>-134.37388329828576</v>
      </c>
      <c r="I472">
        <f t="shared" si="108"/>
        <v>-1.3464578272489129</v>
      </c>
      <c r="K472">
        <v>4.54</v>
      </c>
      <c r="L472">
        <f t="shared" si="111"/>
        <v>0.47994219492460294</v>
      </c>
      <c r="M472">
        <f t="shared" si="112"/>
        <v>1084.3664352236294</v>
      </c>
      <c r="N472">
        <f t="shared" si="113"/>
        <v>273.2062510077422</v>
      </c>
      <c r="O472">
        <f t="shared" si="114"/>
        <v>2.1146422018348625</v>
      </c>
      <c r="P472">
        <f t="shared" si="110"/>
        <v>-1035.7688082806799</v>
      </c>
      <c r="Q472">
        <f t="shared" si="115"/>
        <v>-1306.8604170865872</v>
      </c>
      <c r="R472">
        <f t="shared" si="116"/>
        <v>-1238.4150592884221</v>
      </c>
    </row>
    <row r="473" spans="2:18" x14ac:dyDescent="0.25">
      <c r="B473">
        <v>4.55</v>
      </c>
      <c r="C473">
        <f t="shared" si="103"/>
        <v>0.47992758450081041</v>
      </c>
      <c r="D473">
        <f t="shared" si="104"/>
        <v>542.15020777816164</v>
      </c>
      <c r="E473">
        <f t="shared" si="105"/>
        <v>135.80945137114591</v>
      </c>
      <c r="F473">
        <f t="shared" si="106"/>
        <v>0.27189942660550459</v>
      </c>
      <c r="G473">
        <f t="shared" si="109"/>
        <v>0.93596330629191016</v>
      </c>
      <c r="H473">
        <f t="shared" si="107"/>
        <v>-134.6015886382485</v>
      </c>
      <c r="I473">
        <f t="shared" si="108"/>
        <v>-1.3487348806485402</v>
      </c>
      <c r="K473">
        <v>4.55</v>
      </c>
      <c r="L473">
        <f t="shared" si="111"/>
        <v>0.47994206760064834</v>
      </c>
      <c r="M473">
        <f t="shared" si="112"/>
        <v>1084.3658598801571</v>
      </c>
      <c r="N473">
        <f t="shared" si="113"/>
        <v>273.20610717187412</v>
      </c>
      <c r="O473">
        <f t="shared" si="114"/>
        <v>2.1146422018348625</v>
      </c>
      <c r="P473">
        <f t="shared" si="110"/>
        <v>-1037.9826167768588</v>
      </c>
      <c r="Q473">
        <f t="shared" si="115"/>
        <v>-1309.0740817468979</v>
      </c>
      <c r="R473">
        <f t="shared" si="116"/>
        <v>-1240.6287239487328</v>
      </c>
    </row>
    <row r="474" spans="2:18" x14ac:dyDescent="0.25">
      <c r="B474">
        <v>4.5599999999999996</v>
      </c>
      <c r="C474">
        <f t="shared" si="103"/>
        <v>0.47992742534586713</v>
      </c>
      <c r="D474">
        <f t="shared" si="104"/>
        <v>542.14984819944993</v>
      </c>
      <c r="E474">
        <f t="shared" si="105"/>
        <v>135.80936147646798</v>
      </c>
      <c r="F474">
        <f t="shared" si="106"/>
        <v>0.27189942660550459</v>
      </c>
      <c r="G474">
        <f t="shared" si="109"/>
        <v>0.72165530806353217</v>
      </c>
      <c r="H474">
        <f t="shared" si="107"/>
        <v>-134.81580674179895</v>
      </c>
      <c r="I474">
        <f t="shared" si="108"/>
        <v>-1.3508770616840446</v>
      </c>
      <c r="K474">
        <v>4.5599999999999996</v>
      </c>
      <c r="L474">
        <f t="shared" si="111"/>
        <v>0.47994194027669373</v>
      </c>
      <c r="M474">
        <f t="shared" si="112"/>
        <v>1084.3652845368374</v>
      </c>
      <c r="N474">
        <f t="shared" si="113"/>
        <v>273.20596333604419</v>
      </c>
      <c r="O474">
        <f t="shared" si="114"/>
        <v>2.1146422018348625</v>
      </c>
      <c r="P474">
        <f t="shared" si="110"/>
        <v>-1040.0653074932584</v>
      </c>
      <c r="Q474">
        <f t="shared" si="115"/>
        <v>-1311.1566286274679</v>
      </c>
      <c r="R474">
        <f t="shared" si="116"/>
        <v>-1242.7112708293027</v>
      </c>
    </row>
    <row r="475" spans="2:18" x14ac:dyDescent="0.25">
      <c r="B475">
        <v>4.57</v>
      </c>
      <c r="C475">
        <f t="shared" si="103"/>
        <v>0.47992726619092385</v>
      </c>
      <c r="D475">
        <f t="shared" si="104"/>
        <v>542.1494886208576</v>
      </c>
      <c r="E475">
        <f t="shared" si="105"/>
        <v>135.8092715818199</v>
      </c>
      <c r="F475">
        <f t="shared" si="106"/>
        <v>0.27189942660550459</v>
      </c>
      <c r="G475">
        <f t="shared" si="109"/>
        <v>0.52085596790911382</v>
      </c>
      <c r="H475">
        <f t="shared" si="107"/>
        <v>-135.01651618730529</v>
      </c>
      <c r="I475">
        <f t="shared" si="108"/>
        <v>-1.3528841561391081</v>
      </c>
      <c r="K475">
        <v>4.57</v>
      </c>
      <c r="L475">
        <f t="shared" si="111"/>
        <v>0.47994181295273908</v>
      </c>
      <c r="M475">
        <f t="shared" si="112"/>
        <v>1084.3647091936703</v>
      </c>
      <c r="N475">
        <f t="shared" si="113"/>
        <v>273.2058195002524</v>
      </c>
      <c r="O475">
        <f t="shared" si="114"/>
        <v>2.1146422018348625</v>
      </c>
      <c r="P475">
        <f t="shared" si="110"/>
        <v>-1042.0166721769262</v>
      </c>
      <c r="Q475">
        <f t="shared" si="115"/>
        <v>-1313.1078494753438</v>
      </c>
      <c r="R475">
        <f t="shared" si="116"/>
        <v>-1244.6624916771787</v>
      </c>
    </row>
    <row r="476" spans="2:18" x14ac:dyDescent="0.25">
      <c r="B476">
        <v>4.58</v>
      </c>
      <c r="C476">
        <f t="shared" si="103"/>
        <v>0.47992710703598063</v>
      </c>
      <c r="D476">
        <f t="shared" si="104"/>
        <v>542.14912904238452</v>
      </c>
      <c r="E476">
        <f t="shared" si="105"/>
        <v>135.80918168720163</v>
      </c>
      <c r="F476">
        <f t="shared" si="106"/>
        <v>0.27189942660550459</v>
      </c>
      <c r="G476">
        <f t="shared" si="109"/>
        <v>0.33358535660593702</v>
      </c>
      <c r="H476">
        <f t="shared" si="107"/>
        <v>-135.20369690399019</v>
      </c>
      <c r="I476">
        <f t="shared" si="108"/>
        <v>-1.3547559633059572</v>
      </c>
      <c r="K476">
        <v>4.58</v>
      </c>
      <c r="L476">
        <f t="shared" si="111"/>
        <v>0.47994168562878448</v>
      </c>
      <c r="M476">
        <f t="shared" si="112"/>
        <v>1084.3641338506559</v>
      </c>
      <c r="N476">
        <f t="shared" si="113"/>
        <v>273.20567566449881</v>
      </c>
      <c r="O476">
        <f t="shared" si="114"/>
        <v>2.1146422018348625</v>
      </c>
      <c r="P476">
        <f t="shared" si="110"/>
        <v>-1043.8365157074034</v>
      </c>
      <c r="Q476">
        <f t="shared" si="115"/>
        <v>-1314.9275491700673</v>
      </c>
      <c r="R476">
        <f t="shared" si="116"/>
        <v>-1246.4821913719022</v>
      </c>
    </row>
    <row r="477" spans="2:18" x14ac:dyDescent="0.25">
      <c r="B477">
        <v>4.59</v>
      </c>
      <c r="C477">
        <f t="shared" si="103"/>
        <v>0.47992694788103735</v>
      </c>
      <c r="D477">
        <f t="shared" si="104"/>
        <v>542.14876946403069</v>
      </c>
      <c r="E477">
        <f t="shared" si="105"/>
        <v>135.80909179261317</v>
      </c>
      <c r="F477">
        <f t="shared" si="106"/>
        <v>0.27189942660550459</v>
      </c>
      <c r="G477">
        <f t="shared" si="109"/>
        <v>0.15986219206970986</v>
      </c>
      <c r="H477">
        <f t="shared" si="107"/>
        <v>-135.37733017393796</v>
      </c>
      <c r="I477">
        <f t="shared" si="108"/>
        <v>-1.3564922960054351</v>
      </c>
      <c r="K477">
        <v>4.59</v>
      </c>
      <c r="L477">
        <f t="shared" si="111"/>
        <v>0.47994155830482987</v>
      </c>
      <c r="M477">
        <f t="shared" si="112"/>
        <v>1084.3635585077941</v>
      </c>
      <c r="N477">
        <f t="shared" si="113"/>
        <v>273.20553182878336</v>
      </c>
      <c r="O477">
        <f t="shared" si="114"/>
        <v>2.1146422018348625</v>
      </c>
      <c r="P477">
        <f t="shared" si="110"/>
        <v>-1045.5246561162362</v>
      </c>
      <c r="Q477">
        <f t="shared" si="115"/>
        <v>-1316.6155457431848</v>
      </c>
      <c r="R477">
        <f t="shared" si="116"/>
        <v>-1248.1701879450197</v>
      </c>
    </row>
    <row r="478" spans="2:18" x14ac:dyDescent="0.25">
      <c r="B478">
        <v>4.5999999999999996</v>
      </c>
      <c r="C478">
        <f t="shared" si="103"/>
        <v>0.47992678872609407</v>
      </c>
      <c r="D478">
        <f t="shared" si="104"/>
        <v>542.1484098857959</v>
      </c>
      <c r="E478">
        <f t="shared" si="105"/>
        <v>135.80900189805448</v>
      </c>
      <c r="F478">
        <f t="shared" si="106"/>
        <v>0.27189942660550459</v>
      </c>
      <c r="G478">
        <f t="shared" si="109"/>
        <v>-2.9616251740094413E-4</v>
      </c>
      <c r="H478">
        <f t="shared" si="107"/>
        <v>-135.53739863396638</v>
      </c>
      <c r="I478">
        <f t="shared" si="108"/>
        <v>-1.3580929806057187</v>
      </c>
      <c r="K478">
        <v>4.5999999999999996</v>
      </c>
      <c r="L478">
        <f t="shared" si="111"/>
        <v>0.47994143098087522</v>
      </c>
      <c r="M478">
        <f t="shared" si="112"/>
        <v>1084.3629831650849</v>
      </c>
      <c r="N478">
        <f t="shared" si="113"/>
        <v>273.20538799310606</v>
      </c>
      <c r="O478">
        <f t="shared" si="114"/>
        <v>2.1146422018348625</v>
      </c>
      <c r="P478">
        <f t="shared" si="110"/>
        <v>-1047.0809246051747</v>
      </c>
      <c r="Q478">
        <f t="shared" si="115"/>
        <v>-1318.171670396446</v>
      </c>
      <c r="R478">
        <f t="shared" si="116"/>
        <v>-1249.7263125982809</v>
      </c>
    </row>
    <row r="479" spans="2:18" x14ac:dyDescent="0.25">
      <c r="B479">
        <v>4.6100000000000003</v>
      </c>
      <c r="C479">
        <f t="shared" si="103"/>
        <v>0.47992662957115079</v>
      </c>
      <c r="D479">
        <f t="shared" si="104"/>
        <v>542.14805030768059</v>
      </c>
      <c r="E479">
        <f t="shared" si="105"/>
        <v>135.80891200352565</v>
      </c>
      <c r="F479">
        <f t="shared" si="106"/>
        <v>0.27189942660550459</v>
      </c>
      <c r="G479">
        <f t="shared" si="109"/>
        <v>-0.14687370044259751</v>
      </c>
      <c r="H479">
        <f t="shared" si="107"/>
        <v>-135.68388627736275</v>
      </c>
      <c r="I479">
        <f t="shared" si="108"/>
        <v>-1.3595578570396825</v>
      </c>
      <c r="K479">
        <v>4.6100000000000003</v>
      </c>
      <c r="L479">
        <f t="shared" si="111"/>
        <v>0.47994130365692061</v>
      </c>
      <c r="M479">
        <f t="shared" si="112"/>
        <v>1084.3624078225282</v>
      </c>
      <c r="N479">
        <f t="shared" si="113"/>
        <v>273.20524415746689</v>
      </c>
      <c r="O479">
        <f t="shared" si="114"/>
        <v>2.1146422018348625</v>
      </c>
      <c r="P479">
        <f t="shared" si="110"/>
        <v>-1048.5051655630505</v>
      </c>
      <c r="Q479">
        <f t="shared" si="115"/>
        <v>-1319.5957675186826</v>
      </c>
      <c r="R479">
        <f t="shared" si="116"/>
        <v>-1251.1504097205175</v>
      </c>
    </row>
    <row r="480" spans="2:18" x14ac:dyDescent="0.25">
      <c r="B480">
        <v>4.62</v>
      </c>
      <c r="C480">
        <f t="shared" si="103"/>
        <v>0.47992647041620751</v>
      </c>
      <c r="D480">
        <f t="shared" si="104"/>
        <v>542.14769072968431</v>
      </c>
      <c r="E480">
        <f t="shared" si="105"/>
        <v>135.80882210902658</v>
      </c>
      <c r="F480">
        <f t="shared" si="106"/>
        <v>0.27189942660550459</v>
      </c>
      <c r="G480">
        <f t="shared" si="109"/>
        <v>-0.27985577306375831</v>
      </c>
      <c r="H480">
        <f t="shared" si="107"/>
        <v>-135.81677845548484</v>
      </c>
      <c r="I480">
        <f t="shared" si="108"/>
        <v>-1.3608867788209034</v>
      </c>
      <c r="K480">
        <v>4.62</v>
      </c>
      <c r="L480">
        <f t="shared" si="111"/>
        <v>0.47994117633296601</v>
      </c>
      <c r="M480">
        <f t="shared" si="112"/>
        <v>1084.3618324801246</v>
      </c>
      <c r="N480">
        <f t="shared" si="113"/>
        <v>273.20510032186598</v>
      </c>
      <c r="O480">
        <f t="shared" si="114"/>
        <v>2.1146422018348625</v>
      </c>
      <c r="P480">
        <f t="shared" si="110"/>
        <v>-1049.7972365813373</v>
      </c>
      <c r="Q480">
        <f t="shared" si="115"/>
        <v>-1320.8876947013684</v>
      </c>
      <c r="R480">
        <f t="shared" si="116"/>
        <v>-1252.4423369032033</v>
      </c>
    </row>
    <row r="481" spans="2:18" x14ac:dyDescent="0.25">
      <c r="B481">
        <v>4.63</v>
      </c>
      <c r="C481">
        <f t="shared" si="103"/>
        <v>0.47992631126126423</v>
      </c>
      <c r="D481">
        <f t="shared" si="104"/>
        <v>542.14733115180741</v>
      </c>
      <c r="E481">
        <f t="shared" si="105"/>
        <v>135.80873221455735</v>
      </c>
      <c r="F481">
        <f t="shared" si="106"/>
        <v>0.27189942660550459</v>
      </c>
      <c r="G481">
        <f t="shared" si="109"/>
        <v>-0.39922909127372463</v>
      </c>
      <c r="H481">
        <f t="shared" si="107"/>
        <v>-135.93606187922558</v>
      </c>
      <c r="I481">
        <f t="shared" si="108"/>
        <v>-1.3620796130583106</v>
      </c>
      <c r="K481">
        <v>4.63</v>
      </c>
      <c r="L481">
        <f t="shared" si="111"/>
        <v>0.47994104900901136</v>
      </c>
      <c r="M481">
        <f t="shared" si="112"/>
        <v>1084.3612571378731</v>
      </c>
      <c r="N481">
        <f t="shared" si="113"/>
        <v>273.2049564863031</v>
      </c>
      <c r="O481">
        <f t="shared" si="114"/>
        <v>2.1146422018348625</v>
      </c>
      <c r="P481">
        <f t="shared" si="110"/>
        <v>-1050.9570084683942</v>
      </c>
      <c r="Q481">
        <f t="shared" si="115"/>
        <v>-1322.0473227528626</v>
      </c>
      <c r="R481">
        <f t="shared" si="116"/>
        <v>-1253.6019649546975</v>
      </c>
    </row>
    <row r="482" spans="2:18" x14ac:dyDescent="0.25">
      <c r="B482">
        <v>4.6399999999999997</v>
      </c>
      <c r="C482">
        <f t="shared" si="103"/>
        <v>0.47992615210632095</v>
      </c>
      <c r="D482">
        <f t="shared" si="104"/>
        <v>542.14697157404976</v>
      </c>
      <c r="E482">
        <f t="shared" si="105"/>
        <v>135.80864232011794</v>
      </c>
      <c r="F482">
        <f t="shared" si="106"/>
        <v>0.27189942660550459</v>
      </c>
      <c r="G482">
        <f t="shared" si="109"/>
        <v>-0.50498172682949871</v>
      </c>
      <c r="H482">
        <f t="shared" si="107"/>
        <v>-136.04172462034194</v>
      </c>
      <c r="I482">
        <f t="shared" si="108"/>
        <v>-1.3631362404694747</v>
      </c>
      <c r="K482">
        <v>4.6399999999999997</v>
      </c>
      <c r="L482">
        <f t="shared" si="111"/>
        <v>0.47994092168505675</v>
      </c>
      <c r="M482">
        <f t="shared" si="112"/>
        <v>1084.3606817957743</v>
      </c>
      <c r="N482">
        <f t="shared" si="113"/>
        <v>273.20481265077842</v>
      </c>
      <c r="O482">
        <f t="shared" si="114"/>
        <v>2.1146422018348625</v>
      </c>
      <c r="P482">
        <f t="shared" si="110"/>
        <v>-1051.984365262382</v>
      </c>
      <c r="Q482">
        <f t="shared" si="115"/>
        <v>-1323.0745357113256</v>
      </c>
      <c r="R482">
        <f t="shared" si="116"/>
        <v>-1254.6291779131604</v>
      </c>
    </row>
    <row r="483" spans="2:18" x14ac:dyDescent="0.25">
      <c r="B483">
        <v>4.6500000000000004</v>
      </c>
      <c r="C483">
        <f t="shared" si="103"/>
        <v>0.47992599295137767</v>
      </c>
      <c r="D483">
        <f t="shared" si="104"/>
        <v>542.14661199641125</v>
      </c>
      <c r="E483">
        <f t="shared" si="105"/>
        <v>135.80855242570831</v>
      </c>
      <c r="F483">
        <f t="shared" si="106"/>
        <v>0.27189942660550459</v>
      </c>
      <c r="G483">
        <f t="shared" si="109"/>
        <v>-0.59710311354515966</v>
      </c>
      <c r="H483">
        <f t="shared" si="107"/>
        <v>-136.13375611264797</v>
      </c>
      <c r="I483">
        <f t="shared" si="108"/>
        <v>-1.364056555392535</v>
      </c>
      <c r="K483">
        <v>4.6500000000000004</v>
      </c>
      <c r="L483">
        <f t="shared" si="111"/>
        <v>0.47994079436110215</v>
      </c>
      <c r="M483">
        <f t="shared" si="112"/>
        <v>1084.3601064538286</v>
      </c>
      <c r="N483">
        <f t="shared" si="113"/>
        <v>273.204668815292</v>
      </c>
      <c r="O483">
        <f t="shared" si="114"/>
        <v>2.1146422018348625</v>
      </c>
      <c r="P483">
        <f t="shared" si="110"/>
        <v>-1052.8792042428609</v>
      </c>
      <c r="Q483">
        <f t="shared" si="115"/>
        <v>-1323.9692308563181</v>
      </c>
      <c r="R483">
        <f t="shared" si="116"/>
        <v>-1255.523873058153</v>
      </c>
    </row>
    <row r="484" spans="2:18" x14ac:dyDescent="0.25">
      <c r="B484">
        <v>4.66</v>
      </c>
      <c r="C484">
        <f t="shared" si="103"/>
        <v>0.47992583379643439</v>
      </c>
      <c r="D484">
        <f t="shared" si="104"/>
        <v>542.14625241889212</v>
      </c>
      <c r="E484">
        <f t="shared" si="105"/>
        <v>135.80846253132853</v>
      </c>
      <c r="F484">
        <f t="shared" si="106"/>
        <v>0.27189942660550459</v>
      </c>
      <c r="G484">
        <f t="shared" si="109"/>
        <v>-0.67558404834804264</v>
      </c>
      <c r="H484">
        <f t="shared" si="107"/>
        <v>-136.21214715307107</v>
      </c>
      <c r="I484">
        <f t="shared" si="108"/>
        <v>-1.3648404657967659</v>
      </c>
      <c r="K484">
        <v>4.66</v>
      </c>
      <c r="L484">
        <f t="shared" si="111"/>
        <v>0.47994066703714755</v>
      </c>
      <c r="M484">
        <f t="shared" si="112"/>
        <v>1084.3595311120353</v>
      </c>
      <c r="N484">
        <f t="shared" si="113"/>
        <v>273.20452497984365</v>
      </c>
      <c r="O484">
        <f t="shared" si="114"/>
        <v>2.1146422018348625</v>
      </c>
      <c r="P484">
        <f t="shared" si="110"/>
        <v>-1053.6414359410621</v>
      </c>
      <c r="Q484">
        <f t="shared" si="115"/>
        <v>-1324.7313187190709</v>
      </c>
      <c r="R484">
        <f t="shared" si="116"/>
        <v>-1256.2859609209058</v>
      </c>
    </row>
    <row r="485" spans="2:18" x14ac:dyDescent="0.25">
      <c r="B485">
        <v>4.67</v>
      </c>
      <c r="C485">
        <f t="shared" si="103"/>
        <v>0.47992567464149116</v>
      </c>
      <c r="D485">
        <f t="shared" si="104"/>
        <v>542.14589284149224</v>
      </c>
      <c r="E485">
        <f t="shared" si="105"/>
        <v>135.80837263697856</v>
      </c>
      <c r="F485">
        <f t="shared" si="106"/>
        <v>0.27189942660550459</v>
      </c>
      <c r="G485">
        <f t="shared" si="109"/>
        <v>-0.74041669219943174</v>
      </c>
      <c r="H485">
        <f t="shared" si="107"/>
        <v>-136.27688990257249</v>
      </c>
      <c r="I485">
        <f t="shared" si="108"/>
        <v>-1.3654878932917802</v>
      </c>
      <c r="K485">
        <v>4.67</v>
      </c>
      <c r="L485">
        <f t="shared" si="111"/>
        <v>0.47994053971319289</v>
      </c>
      <c r="M485">
        <f t="shared" si="112"/>
        <v>1084.3589557703942</v>
      </c>
      <c r="N485">
        <f t="shared" si="113"/>
        <v>273.2043811444334</v>
      </c>
      <c r="O485">
        <f t="shared" si="114"/>
        <v>2.1146422018348625</v>
      </c>
      <c r="P485">
        <f t="shared" si="110"/>
        <v>-1054.2709841488345</v>
      </c>
      <c r="Q485">
        <f t="shared" si="115"/>
        <v>-1325.3607230914331</v>
      </c>
      <c r="R485">
        <f t="shared" si="116"/>
        <v>-1256.915365293268</v>
      </c>
    </row>
    <row r="486" spans="2:18" x14ac:dyDescent="0.25">
      <c r="B486">
        <v>4.68</v>
      </c>
      <c r="C486">
        <f t="shared" si="103"/>
        <v>0.47992551548654788</v>
      </c>
      <c r="D486">
        <f t="shared" si="104"/>
        <v>542.14553326421151</v>
      </c>
      <c r="E486">
        <f t="shared" si="105"/>
        <v>135.80828274265838</v>
      </c>
      <c r="F486">
        <f t="shared" si="106"/>
        <v>0.27189942660550459</v>
      </c>
      <c r="G486">
        <f t="shared" si="109"/>
        <v>-0.79159457087843066</v>
      </c>
      <c r="H486">
        <f t="shared" si="107"/>
        <v>-136.32797788693131</v>
      </c>
      <c r="I486">
        <f t="shared" si="108"/>
        <v>-1.3659987731353682</v>
      </c>
      <c r="K486">
        <v>4.68</v>
      </c>
      <c r="L486">
        <f t="shared" si="111"/>
        <v>0.47994041238923829</v>
      </c>
      <c r="M486">
        <f t="shared" si="112"/>
        <v>1084.3583804289065</v>
      </c>
      <c r="N486">
        <f t="shared" si="113"/>
        <v>273.20423730906145</v>
      </c>
      <c r="O486">
        <f t="shared" si="114"/>
        <v>2.1146422018348625</v>
      </c>
      <c r="P486">
        <f t="shared" si="110"/>
        <v>-1054.7677859262649</v>
      </c>
      <c r="Q486">
        <f t="shared" si="115"/>
        <v>-1325.8573810334915</v>
      </c>
      <c r="R486">
        <f t="shared" si="116"/>
        <v>-1257.4120232353264</v>
      </c>
    </row>
    <row r="487" spans="2:18" x14ac:dyDescent="0.25">
      <c r="B487">
        <v>4.6900000000000004</v>
      </c>
      <c r="C487">
        <f t="shared" si="103"/>
        <v>0.4799253563316046</v>
      </c>
      <c r="D487">
        <f t="shared" si="104"/>
        <v>542.14517368704992</v>
      </c>
      <c r="E487">
        <f t="shared" si="105"/>
        <v>135.80819284836798</v>
      </c>
      <c r="F487">
        <f t="shared" si="106"/>
        <v>0.27189942660550459</v>
      </c>
      <c r="G487">
        <f t="shared" si="109"/>
        <v>-0.82911257562915353</v>
      </c>
      <c r="H487">
        <f t="shared" si="107"/>
        <v>-136.36540599739163</v>
      </c>
      <c r="I487">
        <f t="shared" si="108"/>
        <v>-1.3663730542399715</v>
      </c>
      <c r="K487">
        <v>4.6900000000000004</v>
      </c>
      <c r="L487">
        <f t="shared" si="111"/>
        <v>0.47994028506528369</v>
      </c>
      <c r="M487">
        <f t="shared" si="112"/>
        <v>1084.3578050875708</v>
      </c>
      <c r="N487">
        <f t="shared" si="113"/>
        <v>273.20409347372754</v>
      </c>
      <c r="O487">
        <f t="shared" si="114"/>
        <v>2.1146422018348625</v>
      </c>
      <c r="P487">
        <f t="shared" si="110"/>
        <v>-1055.1317916079734</v>
      </c>
      <c r="Q487">
        <f t="shared" si="115"/>
        <v>-1326.2212428798659</v>
      </c>
      <c r="R487">
        <f t="shared" si="116"/>
        <v>-1257.7758850817008</v>
      </c>
    </row>
    <row r="488" spans="2:18" x14ac:dyDescent="0.25">
      <c r="B488">
        <v>4.7</v>
      </c>
      <c r="C488">
        <f t="shared" si="103"/>
        <v>0.47992519717666132</v>
      </c>
      <c r="D488">
        <f t="shared" si="104"/>
        <v>542.14481411000781</v>
      </c>
      <c r="E488">
        <f t="shared" si="105"/>
        <v>135.80810295410745</v>
      </c>
      <c r="F488">
        <f t="shared" si="106"/>
        <v>0.27189942660550459</v>
      </c>
      <c r="G488">
        <f t="shared" si="109"/>
        <v>-0.85296696367163349</v>
      </c>
      <c r="H488">
        <f t="shared" si="107"/>
        <v>-136.38917049117359</v>
      </c>
      <c r="I488">
        <f t="shared" si="108"/>
        <v>-1.3666106991777907</v>
      </c>
      <c r="K488">
        <v>4.7</v>
      </c>
      <c r="L488">
        <f t="shared" si="111"/>
        <v>0.47994015774132903</v>
      </c>
      <c r="M488">
        <f t="shared" si="112"/>
        <v>1084.3572297463879</v>
      </c>
      <c r="N488">
        <f t="shared" si="113"/>
        <v>273.20394963843182</v>
      </c>
      <c r="O488">
        <f t="shared" si="114"/>
        <v>2.1146422018348625</v>
      </c>
      <c r="P488">
        <f t="shared" si="110"/>
        <v>-1055.3629648080782</v>
      </c>
      <c r="Q488">
        <f t="shared" si="115"/>
        <v>-1326.4522722446752</v>
      </c>
      <c r="R488">
        <f t="shared" si="116"/>
        <v>-1258.0069144465101</v>
      </c>
    </row>
    <row r="489" spans="2:18" x14ac:dyDescent="0.25">
      <c r="B489">
        <v>4.71</v>
      </c>
      <c r="C489">
        <f t="shared" si="103"/>
        <v>0.47992503802171804</v>
      </c>
      <c r="D489">
        <f t="shared" si="104"/>
        <v>542.14445453308485</v>
      </c>
      <c r="E489">
        <f t="shared" si="105"/>
        <v>135.80801305987671</v>
      </c>
      <c r="F489">
        <f t="shared" si="106"/>
        <v>0.27189942660550459</v>
      </c>
      <c r="G489">
        <f t="shared" si="109"/>
        <v>-0.86315535857639247</v>
      </c>
      <c r="H489">
        <f t="shared" si="107"/>
        <v>-136.39926899184761</v>
      </c>
      <c r="I489">
        <f t="shared" si="108"/>
        <v>-1.3667116841845313</v>
      </c>
      <c r="K489">
        <v>4.71</v>
      </c>
      <c r="L489">
        <f t="shared" si="111"/>
        <v>0.47994003041737443</v>
      </c>
      <c r="M489">
        <f t="shared" si="112"/>
        <v>1084.3566544053576</v>
      </c>
      <c r="N489">
        <f t="shared" si="113"/>
        <v>273.20380580317425</v>
      </c>
      <c r="O489">
        <f t="shared" si="114"/>
        <v>2.1146422018348625</v>
      </c>
      <c r="P489">
        <f t="shared" si="110"/>
        <v>-1055.4612824238361</v>
      </c>
      <c r="Q489">
        <f t="shared" si="115"/>
        <v>-1326.5504460251755</v>
      </c>
      <c r="R489">
        <f t="shared" si="116"/>
        <v>-1258.1050882270104</v>
      </c>
    </row>
    <row r="490" spans="2:18" x14ac:dyDescent="0.25">
      <c r="B490">
        <v>4.72</v>
      </c>
      <c r="C490">
        <f t="shared" si="103"/>
        <v>0.47992487886677476</v>
      </c>
      <c r="D490">
        <f t="shared" si="104"/>
        <v>542.14409495628104</v>
      </c>
      <c r="E490">
        <f t="shared" si="105"/>
        <v>135.80792316567576</v>
      </c>
      <c r="F490">
        <f t="shared" si="106"/>
        <v>0.27189942660550459</v>
      </c>
      <c r="G490">
        <f t="shared" si="109"/>
        <v>-0.8596767505017624</v>
      </c>
      <c r="H490">
        <f t="shared" si="107"/>
        <v>-136.39570048957202</v>
      </c>
      <c r="I490">
        <f t="shared" si="108"/>
        <v>-1.3666759991617754</v>
      </c>
      <c r="K490">
        <v>4.72</v>
      </c>
      <c r="L490">
        <f t="shared" si="111"/>
        <v>0.47993990309341983</v>
      </c>
      <c r="M490">
        <f t="shared" si="112"/>
        <v>1084.3560790644804</v>
      </c>
      <c r="N490">
        <f t="shared" si="113"/>
        <v>273.20366196795493</v>
      </c>
      <c r="O490">
        <f t="shared" si="114"/>
        <v>2.1146422018348625</v>
      </c>
      <c r="P490">
        <f t="shared" si="110"/>
        <v>-1055.4267346379499</v>
      </c>
      <c r="Q490">
        <f t="shared" si="115"/>
        <v>-1326.5157544040701</v>
      </c>
      <c r="R490">
        <f t="shared" si="116"/>
        <v>-1258.070396605905</v>
      </c>
    </row>
    <row r="491" spans="2:18" x14ac:dyDescent="0.25">
      <c r="B491">
        <v>4.7300000000000004</v>
      </c>
      <c r="C491">
        <f t="shared" ref="C491:C554" si="117">$E$11-$B$9*B491/(2*$I$6)</f>
        <v>0.47992471971183148</v>
      </c>
      <c r="D491">
        <f t="shared" ref="D491:D554" si="118">$I$6*$B$8*(C491*C491)*$E$10/$I$7</f>
        <v>542.14373537959659</v>
      </c>
      <c r="E491">
        <f t="shared" ref="E491:E554" si="119">$B$8*$E$10*$B$9*$B$7*$B$7/(4*$I$7) + (1/2)*D491*$E$13</f>
        <v>135.80783327150465</v>
      </c>
      <c r="F491">
        <f t="shared" ref="F491:F554" si="120">$B$8*$E$10*$B$9*$B$7*$B$7/(4*$I$7)</f>
        <v>0.27189942660550459</v>
      </c>
      <c r="G491">
        <f t="shared" si="109"/>
        <v>-0.84253149629498125</v>
      </c>
      <c r="H491">
        <f t="shared" ref="H491:H554" si="121">($B$8*$E$10*$B$9/(4*$I$7))*$B$7*$B$7+ $I$6*$B$8*$E$10*$B$7*$B$7*$E$12*SIN(B491)/(2*$I$7)</f>
        <v>-136.37846534119413</v>
      </c>
      <c r="I491">
        <f t="shared" ref="I491:I554" si="122" xml:space="preserve"> $I$6*$B$8*$E$10*$B$7*$B$7*$E$9*SIN(B491)/(2*$I$7)</f>
        <v>-1.3665036476779964</v>
      </c>
      <c r="K491">
        <v>4.7300000000000004</v>
      </c>
      <c r="L491">
        <f t="shared" si="111"/>
        <v>0.47993977576946517</v>
      </c>
      <c r="M491">
        <f t="shared" si="112"/>
        <v>1084.3555037237552</v>
      </c>
      <c r="N491">
        <f t="shared" si="113"/>
        <v>273.20351813277364</v>
      </c>
      <c r="O491">
        <f t="shared" si="114"/>
        <v>2.1146422018348625</v>
      </c>
      <c r="P491">
        <f t="shared" si="110"/>
        <v>-1055.2593249195538</v>
      </c>
      <c r="Q491">
        <f t="shared" si="115"/>
        <v>-1326.3482008504925</v>
      </c>
      <c r="R491">
        <f t="shared" si="116"/>
        <v>-1257.9028430523274</v>
      </c>
    </row>
    <row r="492" spans="2:18" x14ac:dyDescent="0.25">
      <c r="B492">
        <v>4.74</v>
      </c>
      <c r="C492">
        <f t="shared" si="117"/>
        <v>0.4799245605568882</v>
      </c>
      <c r="D492">
        <f t="shared" si="118"/>
        <v>542.14337580303129</v>
      </c>
      <c r="E492">
        <f t="shared" si="119"/>
        <v>135.80774337736332</v>
      </c>
      <c r="F492">
        <f t="shared" si="120"/>
        <v>0.27189942660550459</v>
      </c>
      <c r="G492">
        <f t="shared" si="109"/>
        <v>-0.81172131945658066</v>
      </c>
      <c r="H492">
        <f t="shared" si="121"/>
        <v>-136.3475652702144</v>
      </c>
      <c r="I492">
        <f t="shared" si="122"/>
        <v>-1.3661946469681989</v>
      </c>
      <c r="K492">
        <v>4.74</v>
      </c>
      <c r="L492">
        <f t="shared" si="111"/>
        <v>0.47993964844551057</v>
      </c>
      <c r="M492">
        <f t="shared" si="112"/>
        <v>1084.3549283831828</v>
      </c>
      <c r="N492">
        <f t="shared" si="113"/>
        <v>273.20337429763055</v>
      </c>
      <c r="O492">
        <f t="shared" si="114"/>
        <v>2.1146422018348625</v>
      </c>
      <c r="P492">
        <f t="shared" si="110"/>
        <v>-1054.9590700238625</v>
      </c>
      <c r="Q492">
        <f t="shared" si="115"/>
        <v>-1326.0478021196582</v>
      </c>
      <c r="R492">
        <f t="shared" si="116"/>
        <v>-1257.6024443214931</v>
      </c>
    </row>
    <row r="493" spans="2:18" x14ac:dyDescent="0.25">
      <c r="B493">
        <v>4.75</v>
      </c>
      <c r="C493">
        <f t="shared" si="117"/>
        <v>0.47992440140194492</v>
      </c>
      <c r="D493">
        <f t="shared" si="118"/>
        <v>542.14301622658525</v>
      </c>
      <c r="E493">
        <f t="shared" si="119"/>
        <v>135.80765348325181</v>
      </c>
      <c r="F493">
        <f t="shared" si="120"/>
        <v>0.27189942660550459</v>
      </c>
      <c r="G493">
        <f t="shared" si="109"/>
        <v>-0.76724930996780927</v>
      </c>
      <c r="H493">
        <f t="shared" si="121"/>
        <v>-136.30300336661412</v>
      </c>
      <c r="I493">
        <f t="shared" si="122"/>
        <v>-1.3657490279321964</v>
      </c>
      <c r="K493">
        <v>4.75</v>
      </c>
      <c r="L493">
        <f t="shared" si="111"/>
        <v>0.47993952112155597</v>
      </c>
      <c r="M493">
        <f t="shared" si="112"/>
        <v>1084.3543530427633</v>
      </c>
      <c r="N493">
        <f t="shared" si="113"/>
        <v>273.20323046252565</v>
      </c>
      <c r="O493">
        <f t="shared" si="114"/>
        <v>2.1146422018348625</v>
      </c>
      <c r="P493">
        <f t="shared" si="110"/>
        <v>-1054.5259999904993</v>
      </c>
      <c r="Q493">
        <f t="shared" si="115"/>
        <v>-1325.6145882511901</v>
      </c>
      <c r="R493">
        <f t="shared" si="116"/>
        <v>-1257.169230453025</v>
      </c>
    </row>
    <row r="494" spans="2:18" x14ac:dyDescent="0.25">
      <c r="B494">
        <v>4.76</v>
      </c>
      <c r="C494">
        <f t="shared" si="117"/>
        <v>0.4799242422470017</v>
      </c>
      <c r="D494">
        <f t="shared" si="118"/>
        <v>542.14265665025869</v>
      </c>
      <c r="E494">
        <f t="shared" si="119"/>
        <v>135.80756358917017</v>
      </c>
      <c r="F494">
        <f t="shared" si="120"/>
        <v>0.27189942660550459</v>
      </c>
      <c r="G494">
        <f t="shared" si="109"/>
        <v>-0.70911992398188772</v>
      </c>
      <c r="H494">
        <f t="shared" si="121"/>
        <v>-136.24478408654656</v>
      </c>
      <c r="I494">
        <f t="shared" si="122"/>
        <v>-1.3651668351315209</v>
      </c>
      <c r="K494">
        <v>4.76</v>
      </c>
      <c r="L494">
        <f t="shared" si="111"/>
        <v>0.47993939379760131</v>
      </c>
      <c r="M494">
        <f t="shared" si="112"/>
        <v>1084.353777702496</v>
      </c>
      <c r="N494">
        <f t="shared" si="113"/>
        <v>273.20308662745884</v>
      </c>
      <c r="O494">
        <f t="shared" si="114"/>
        <v>2.1146422018348625</v>
      </c>
      <c r="P494">
        <f t="shared" si="110"/>
        <v>-1053.9601581404902</v>
      </c>
      <c r="Q494">
        <f t="shared" si="115"/>
        <v>-1325.0486025661141</v>
      </c>
      <c r="R494">
        <f t="shared" si="116"/>
        <v>-1256.603244767949</v>
      </c>
    </row>
    <row r="495" spans="2:18" x14ac:dyDescent="0.25">
      <c r="B495">
        <v>4.7699999999999996</v>
      </c>
      <c r="C495">
        <f t="shared" si="117"/>
        <v>0.47992408309205842</v>
      </c>
      <c r="D495">
        <f t="shared" si="118"/>
        <v>542.14229707405127</v>
      </c>
      <c r="E495">
        <f t="shared" si="119"/>
        <v>135.80747369511832</v>
      </c>
      <c r="F495">
        <f t="shared" si="120"/>
        <v>0.27189942660550459</v>
      </c>
      <c r="G495">
        <f t="shared" si="109"/>
        <v>-0.6373389833784131</v>
      </c>
      <c r="H495">
        <f t="shared" si="121"/>
        <v>-136.17291325189123</v>
      </c>
      <c r="I495">
        <f t="shared" si="122"/>
        <v>-1.3644481267849675</v>
      </c>
      <c r="K495">
        <v>4.7699999999999996</v>
      </c>
      <c r="L495">
        <f t="shared" si="111"/>
        <v>0.47993926647364671</v>
      </c>
      <c r="M495">
        <f t="shared" si="112"/>
        <v>1084.3532023623818</v>
      </c>
      <c r="N495">
        <f t="shared" si="113"/>
        <v>273.20294279243029</v>
      </c>
      <c r="O495">
        <f t="shared" si="114"/>
        <v>2.1146422018348625</v>
      </c>
      <c r="P495">
        <f t="shared" si="110"/>
        <v>-1053.2616010719316</v>
      </c>
      <c r="Q495">
        <f t="shared" si="115"/>
        <v>-1324.3499016625271</v>
      </c>
      <c r="R495">
        <f t="shared" si="116"/>
        <v>-1255.904543864362</v>
      </c>
    </row>
    <row r="496" spans="2:18" x14ac:dyDescent="0.25">
      <c r="B496">
        <v>4.78</v>
      </c>
      <c r="C496">
        <f t="shared" si="117"/>
        <v>0.47992392393711514</v>
      </c>
      <c r="D496">
        <f t="shared" si="118"/>
        <v>542.14193749796289</v>
      </c>
      <c r="E496">
        <f t="shared" si="119"/>
        <v>135.80738380109622</v>
      </c>
      <c r="F496">
        <f t="shared" si="120"/>
        <v>0.27189942660550459</v>
      </c>
      <c r="G496">
        <f t="shared" si="109"/>
        <v>-0.55191367518096968</v>
      </c>
      <c r="H496">
        <f t="shared" si="121"/>
        <v>-136.08739804967169</v>
      </c>
      <c r="I496">
        <f t="shared" si="122"/>
        <v>-1.363592974762772</v>
      </c>
      <c r="K496">
        <v>4.78</v>
      </c>
      <c r="L496">
        <f t="shared" si="111"/>
        <v>0.47993913914969211</v>
      </c>
      <c r="M496">
        <f t="shared" si="112"/>
        <v>1084.3526270224199</v>
      </c>
      <c r="N496">
        <f t="shared" si="113"/>
        <v>273.20279895743982</v>
      </c>
      <c r="O496">
        <f t="shared" si="114"/>
        <v>2.1146422018348625</v>
      </c>
      <c r="P496">
        <f t="shared" si="110"/>
        <v>-1052.4303986543321</v>
      </c>
      <c r="Q496">
        <f t="shared" si="115"/>
        <v>-1323.5185554099371</v>
      </c>
      <c r="R496">
        <f t="shared" si="116"/>
        <v>-1255.073197611772</v>
      </c>
    </row>
    <row r="497" spans="2:18" x14ac:dyDescent="0.25">
      <c r="B497">
        <v>4.79</v>
      </c>
      <c r="C497">
        <f t="shared" si="117"/>
        <v>0.47992376478217186</v>
      </c>
      <c r="D497">
        <f t="shared" si="118"/>
        <v>542.14157792199376</v>
      </c>
      <c r="E497">
        <f t="shared" si="119"/>
        <v>135.80729390710394</v>
      </c>
      <c r="F497">
        <f t="shared" si="120"/>
        <v>0.27189942660550459</v>
      </c>
      <c r="G497">
        <f t="shared" si="109"/>
        <v>-0.45285255083845755</v>
      </c>
      <c r="H497">
        <f t="shared" si="121"/>
        <v>-135.9882470313369</v>
      </c>
      <c r="I497">
        <f t="shared" si="122"/>
        <v>-1.3626014645794238</v>
      </c>
      <c r="K497">
        <v>4.79</v>
      </c>
      <c r="L497">
        <f t="shared" si="111"/>
        <v>0.4799390118257375</v>
      </c>
      <c r="M497">
        <f t="shared" si="112"/>
        <v>1084.3520516826109</v>
      </c>
      <c r="N497">
        <f t="shared" si="113"/>
        <v>273.20265512248756</v>
      </c>
      <c r="O497">
        <f t="shared" si="114"/>
        <v>2.1146422018348625</v>
      </c>
      <c r="P497">
        <f t="shared" si="110"/>
        <v>-1051.4666340216236</v>
      </c>
      <c r="Q497">
        <f t="shared" si="115"/>
        <v>-1322.5546469422763</v>
      </c>
      <c r="R497">
        <f t="shared" si="116"/>
        <v>-1254.1092891441112</v>
      </c>
    </row>
    <row r="498" spans="2:18" x14ac:dyDescent="0.25">
      <c r="B498">
        <v>4.8</v>
      </c>
      <c r="C498">
        <f t="shared" si="117"/>
        <v>0.47992360562722858</v>
      </c>
      <c r="D498">
        <f t="shared" si="118"/>
        <v>542.14121834614411</v>
      </c>
      <c r="E498">
        <f t="shared" si="119"/>
        <v>135.80720401314153</v>
      </c>
      <c r="F498">
        <f t="shared" si="120"/>
        <v>0.27189942660550459</v>
      </c>
      <c r="G498">
        <f t="shared" si="109"/>
        <v>-0.34016552536999711</v>
      </c>
      <c r="H498">
        <f t="shared" si="121"/>
        <v>-135.87547011190603</v>
      </c>
      <c r="I498">
        <f t="shared" si="122"/>
        <v>-1.3614736953851152</v>
      </c>
      <c r="K498">
        <v>4.8</v>
      </c>
      <c r="L498">
        <f t="shared" si="111"/>
        <v>0.47993888450178285</v>
      </c>
      <c r="M498">
        <f t="shared" si="112"/>
        <v>1084.3514763429544</v>
      </c>
      <c r="N498">
        <f t="shared" si="113"/>
        <v>273.20251128757343</v>
      </c>
      <c r="O498">
        <f t="shared" si="114"/>
        <v>2.1146422018348625</v>
      </c>
      <c r="P498">
        <f t="shared" si="110"/>
        <v>-1050.3704035638502</v>
      </c>
      <c r="Q498">
        <f t="shared" si="115"/>
        <v>-1321.4582726495887</v>
      </c>
      <c r="R498">
        <f t="shared" si="116"/>
        <v>-1253.0129148514236</v>
      </c>
    </row>
    <row r="499" spans="2:18" x14ac:dyDescent="0.25">
      <c r="B499">
        <v>4.8099999999999996</v>
      </c>
      <c r="C499">
        <f t="shared" si="117"/>
        <v>0.4799234464722853</v>
      </c>
      <c r="D499">
        <f t="shared" si="118"/>
        <v>542.14085877041362</v>
      </c>
      <c r="E499">
        <f t="shared" si="119"/>
        <v>135.8071141192089</v>
      </c>
      <c r="F499">
        <f t="shared" si="120"/>
        <v>0.27189942660550459</v>
      </c>
      <c r="G499">
        <f t="shared" si="109"/>
        <v>-0.21386387637366511</v>
      </c>
      <c r="H499">
        <f t="shared" si="121"/>
        <v>-135.74907856897707</v>
      </c>
      <c r="I499">
        <f t="shared" si="122"/>
        <v>-1.3602097799558259</v>
      </c>
      <c r="K499">
        <v>4.8099999999999996</v>
      </c>
      <c r="L499">
        <f t="shared" si="111"/>
        <v>0.47993875717782825</v>
      </c>
      <c r="M499">
        <f t="shared" si="112"/>
        <v>1084.3509010034506</v>
      </c>
      <c r="N499">
        <f t="shared" si="113"/>
        <v>273.2023674526975</v>
      </c>
      <c r="O499">
        <f t="shared" si="114"/>
        <v>2.1146422018348625</v>
      </c>
      <c r="P499">
        <f t="shared" si="110"/>
        <v>-1049.1418169175272</v>
      </c>
      <c r="Q499">
        <f t="shared" si="115"/>
        <v>-1320.2295421683898</v>
      </c>
      <c r="R499">
        <f t="shared" si="116"/>
        <v>-1251.7841843702247</v>
      </c>
    </row>
    <row r="500" spans="2:18" x14ac:dyDescent="0.25">
      <c r="B500">
        <v>4.82</v>
      </c>
      <c r="C500">
        <f t="shared" si="117"/>
        <v>0.47992328731734202</v>
      </c>
      <c r="D500">
        <f t="shared" si="118"/>
        <v>542.14049919480226</v>
      </c>
      <c r="E500">
        <f t="shared" si="119"/>
        <v>135.80702422530607</v>
      </c>
      <c r="F500">
        <f t="shared" si="120"/>
        <v>0.27189942660550459</v>
      </c>
      <c r="G500">
        <f t="shared" si="109"/>
        <v>-7.3960242898436945E-2</v>
      </c>
      <c r="H500">
        <f t="shared" si="121"/>
        <v>-135.609085041599</v>
      </c>
      <c r="I500">
        <f t="shared" si="122"/>
        <v>-1.3588098446820449</v>
      </c>
      <c r="K500">
        <v>4.82</v>
      </c>
      <c r="L500">
        <f t="shared" si="111"/>
        <v>0.47993862985387364</v>
      </c>
      <c r="M500">
        <f t="shared" si="112"/>
        <v>1084.3503256640993</v>
      </c>
      <c r="N500">
        <f t="shared" si="113"/>
        <v>273.20222361785966</v>
      </c>
      <c r="O500">
        <f t="shared" si="114"/>
        <v>2.1146422018348625</v>
      </c>
      <c r="P500">
        <f t="shared" si="110"/>
        <v>-1047.7809969546784</v>
      </c>
      <c r="Q500">
        <f t="shared" si="115"/>
        <v>-1318.8685783707033</v>
      </c>
      <c r="R500">
        <f t="shared" si="116"/>
        <v>-1250.4232205725382</v>
      </c>
    </row>
    <row r="501" spans="2:18" x14ac:dyDescent="0.25">
      <c r="B501">
        <v>4.83</v>
      </c>
      <c r="C501">
        <f t="shared" si="117"/>
        <v>0.47992312816239874</v>
      </c>
      <c r="D501">
        <f t="shared" si="118"/>
        <v>542.14013961931028</v>
      </c>
      <c r="E501">
        <f t="shared" si="119"/>
        <v>135.80693433143307</v>
      </c>
      <c r="F501">
        <f t="shared" si="120"/>
        <v>0.27189942660550459</v>
      </c>
      <c r="G501">
        <f t="shared" si="109"/>
        <v>7.9531375819698269E-2</v>
      </c>
      <c r="H501">
        <f t="shared" si="121"/>
        <v>-135.45550352900787</v>
      </c>
      <c r="I501">
        <f t="shared" si="122"/>
        <v>-1.3572740295561339</v>
      </c>
      <c r="K501">
        <v>4.83</v>
      </c>
      <c r="L501">
        <f t="shared" si="111"/>
        <v>0.47993850252991899</v>
      </c>
      <c r="M501">
        <f t="shared" si="112"/>
        <v>1084.3497503249005</v>
      </c>
      <c r="N501">
        <f t="shared" si="113"/>
        <v>273.20207978305996</v>
      </c>
      <c r="O501">
        <f t="shared" si="114"/>
        <v>2.1146422018348625</v>
      </c>
      <c r="P501">
        <f t="shared" si="110"/>
        <v>-1046.2880797705502</v>
      </c>
      <c r="Q501">
        <f t="shared" si="115"/>
        <v>-1317.3755173517754</v>
      </c>
      <c r="R501">
        <f t="shared" si="116"/>
        <v>-1248.9301595536103</v>
      </c>
    </row>
    <row r="502" spans="2:18" x14ac:dyDescent="0.25">
      <c r="B502">
        <v>4.84</v>
      </c>
      <c r="C502">
        <f t="shared" si="117"/>
        <v>0.47992296900745546</v>
      </c>
      <c r="D502">
        <f t="shared" si="118"/>
        <v>542.13978004393732</v>
      </c>
      <c r="E502">
        <f t="shared" si="119"/>
        <v>135.80684443758983</v>
      </c>
      <c r="F502">
        <f t="shared" si="120"/>
        <v>0.27189942660550459</v>
      </c>
      <c r="G502">
        <f t="shared" si="109"/>
        <v>0.2465956217573364</v>
      </c>
      <c r="H502">
        <f t="shared" si="121"/>
        <v>-135.28834938922699</v>
      </c>
      <c r="I502">
        <f t="shared" si="122"/>
        <v>-1.3556024881583251</v>
      </c>
      <c r="K502">
        <v>4.84</v>
      </c>
      <c r="L502">
        <f t="shared" si="111"/>
        <v>0.47993837520596438</v>
      </c>
      <c r="M502">
        <f t="shared" si="112"/>
        <v>1084.3491749858547</v>
      </c>
      <c r="N502">
        <f t="shared" si="113"/>
        <v>273.20193594829851</v>
      </c>
      <c r="O502">
        <f t="shared" si="114"/>
        <v>2.1146422018348625</v>
      </c>
      <c r="P502">
        <f t="shared" si="110"/>
        <v>-1044.6632146700001</v>
      </c>
      <c r="Q502">
        <f t="shared" si="115"/>
        <v>-1315.7505084164638</v>
      </c>
      <c r="R502">
        <f t="shared" si="116"/>
        <v>-1247.3051506182987</v>
      </c>
    </row>
    <row r="503" spans="2:18" x14ac:dyDescent="0.25">
      <c r="B503">
        <v>4.8499999999999996</v>
      </c>
      <c r="C503">
        <f t="shared" si="117"/>
        <v>0.47992280985251223</v>
      </c>
      <c r="D503">
        <f t="shared" si="118"/>
        <v>542.13942046868397</v>
      </c>
      <c r="E503">
        <f t="shared" si="119"/>
        <v>135.80675454377649</v>
      </c>
      <c r="F503">
        <f t="shared" si="120"/>
        <v>0.27189942660550459</v>
      </c>
      <c r="G503">
        <f t="shared" si="109"/>
        <v>0.42721577963996538</v>
      </c>
      <c r="H503">
        <f t="shared" si="121"/>
        <v>-135.10763933753103</v>
      </c>
      <c r="I503">
        <f t="shared" si="122"/>
        <v>-1.3537953876413655</v>
      </c>
      <c r="K503">
        <v>4.8499999999999996</v>
      </c>
      <c r="L503">
        <f t="shared" si="111"/>
        <v>0.47993824788200978</v>
      </c>
      <c r="M503">
        <f t="shared" si="112"/>
        <v>1084.3485996469612</v>
      </c>
      <c r="N503">
        <f t="shared" si="113"/>
        <v>273.20179211357515</v>
      </c>
      <c r="O503">
        <f t="shared" si="114"/>
        <v>2.1146422018348625</v>
      </c>
      <c r="P503">
        <f t="shared" si="110"/>
        <v>-1042.9065641525672</v>
      </c>
      <c r="Q503">
        <f t="shared" si="115"/>
        <v>-1313.9937140643076</v>
      </c>
      <c r="R503">
        <f t="shared" si="116"/>
        <v>-1245.5483562661425</v>
      </c>
    </row>
    <row r="504" spans="2:18" x14ac:dyDescent="0.25">
      <c r="B504">
        <v>4.8600000000000003</v>
      </c>
      <c r="C504">
        <f t="shared" si="117"/>
        <v>0.47992265069756895</v>
      </c>
      <c r="D504">
        <f t="shared" si="118"/>
        <v>542.13906089354964</v>
      </c>
      <c r="E504">
        <f t="shared" si="119"/>
        <v>135.80666464999291</v>
      </c>
      <c r="F504">
        <f t="shared" si="120"/>
        <v>0.27189942660550459</v>
      </c>
      <c r="G504">
        <f t="shared" si="109"/>
        <v>0.62137377861287746</v>
      </c>
      <c r="H504">
        <f t="shared" si="121"/>
        <v>-134.91339144477453</v>
      </c>
      <c r="I504">
        <f t="shared" si="122"/>
        <v>-1.3518529087138005</v>
      </c>
      <c r="K504">
        <v>4.8600000000000003</v>
      </c>
      <c r="L504">
        <f t="shared" si="111"/>
        <v>0.47993812055805513</v>
      </c>
      <c r="M504">
        <f t="shared" si="112"/>
        <v>1084.3480243082206</v>
      </c>
      <c r="N504">
        <f t="shared" si="113"/>
        <v>273.20164827888999</v>
      </c>
      <c r="O504">
        <f t="shared" si="114"/>
        <v>2.1146422018348625</v>
      </c>
      <c r="P504">
        <f t="shared" si="110"/>
        <v>-1041.0183038962227</v>
      </c>
      <c r="Q504">
        <f t="shared" si="115"/>
        <v>-1312.1053099732778</v>
      </c>
      <c r="R504">
        <f t="shared" si="116"/>
        <v>-1243.6599521751127</v>
      </c>
    </row>
    <row r="505" spans="2:18" x14ac:dyDescent="0.25">
      <c r="B505">
        <v>4.87</v>
      </c>
      <c r="C505">
        <f t="shared" si="117"/>
        <v>0.47992249154262567</v>
      </c>
      <c r="D505">
        <f t="shared" si="118"/>
        <v>542.13870131853457</v>
      </c>
      <c r="E505">
        <f t="shared" si="119"/>
        <v>135.80657475623914</v>
      </c>
      <c r="F505">
        <f t="shared" si="120"/>
        <v>0.27189942660550459</v>
      </c>
      <c r="G505">
        <f t="shared" si="109"/>
        <v>0.8290501940486763</v>
      </c>
      <c r="H505">
        <f t="shared" si="121"/>
        <v>-134.70562513558497</v>
      </c>
      <c r="I505">
        <f t="shared" si="122"/>
        <v>-1.3497752456219048</v>
      </c>
      <c r="K505">
        <v>4.87</v>
      </c>
      <c r="L505">
        <f t="shared" si="111"/>
        <v>0.47993799323410052</v>
      </c>
      <c r="M505">
        <f t="shared" si="112"/>
        <v>1084.3474489696325</v>
      </c>
      <c r="N505">
        <f t="shared" si="113"/>
        <v>273.20150444424297</v>
      </c>
      <c r="O505">
        <f t="shared" si="114"/>
        <v>2.1146422018348625</v>
      </c>
      <c r="P505">
        <f t="shared" si="110"/>
        <v>-1038.9986227398024</v>
      </c>
      <c r="Q505">
        <f t="shared" si="115"/>
        <v>-1310.0854849822106</v>
      </c>
      <c r="R505">
        <f t="shared" si="116"/>
        <v>-1241.6401271840455</v>
      </c>
    </row>
    <row r="506" spans="2:18" x14ac:dyDescent="0.25">
      <c r="B506">
        <v>4.88</v>
      </c>
      <c r="C506">
        <f t="shared" si="117"/>
        <v>0.47992233238768239</v>
      </c>
      <c r="D506">
        <f t="shared" si="118"/>
        <v>542.13834174363865</v>
      </c>
      <c r="E506">
        <f t="shared" si="119"/>
        <v>135.80648486251516</v>
      </c>
      <c r="F506">
        <f t="shared" si="120"/>
        <v>0.27189942660550459</v>
      </c>
      <c r="G506">
        <f t="shared" si="109"/>
        <v>1.0502242494896166</v>
      </c>
      <c r="H506">
        <f t="shared" si="121"/>
        <v>-134.48436118642005</v>
      </c>
      <c r="I506">
        <f t="shared" si="122"/>
        <v>-1.3475626061302559</v>
      </c>
      <c r="K506">
        <v>4.88</v>
      </c>
      <c r="L506">
        <f t="shared" si="111"/>
        <v>0.47993786591014592</v>
      </c>
      <c r="M506">
        <f t="shared" si="112"/>
        <v>1084.346873631197</v>
      </c>
      <c r="N506">
        <f t="shared" si="113"/>
        <v>273.20136060963409</v>
      </c>
      <c r="O506">
        <f t="shared" si="114"/>
        <v>2.1146422018348625</v>
      </c>
      <c r="P506">
        <f t="shared" si="110"/>
        <v>-1036.8477226641221</v>
      </c>
      <c r="Q506">
        <f t="shared" si="115"/>
        <v>-1307.9344410719214</v>
      </c>
      <c r="R506">
        <f t="shared" si="116"/>
        <v>-1239.4890832737563</v>
      </c>
    </row>
    <row r="507" spans="2:18" x14ac:dyDescent="0.25">
      <c r="B507">
        <v>4.8899999999999997</v>
      </c>
      <c r="C507">
        <f t="shared" si="117"/>
        <v>0.47992217323273911</v>
      </c>
      <c r="D507">
        <f t="shared" si="118"/>
        <v>542.13798216886221</v>
      </c>
      <c r="E507">
        <f t="shared" si="119"/>
        <v>135.80639496882105</v>
      </c>
      <c r="F507">
        <f t="shared" si="120"/>
        <v>0.27189942660550459</v>
      </c>
      <c r="G507">
        <f t="shared" si="109"/>
        <v>1.284873818725174</v>
      </c>
      <c r="H507">
        <f t="shared" si="121"/>
        <v>-134.24962172349038</v>
      </c>
      <c r="I507">
        <f t="shared" si="122"/>
        <v>-1.3452152115009588</v>
      </c>
      <c r="K507">
        <v>4.8899999999999997</v>
      </c>
      <c r="L507">
        <f t="shared" si="111"/>
        <v>0.47993773858619126</v>
      </c>
      <c r="M507">
        <f t="shared" si="112"/>
        <v>1084.3462982929141</v>
      </c>
      <c r="N507">
        <f t="shared" si="113"/>
        <v>273.20121677506336</v>
      </c>
      <c r="O507">
        <f t="shared" si="114"/>
        <v>2.1146422018348625</v>
      </c>
      <c r="P507">
        <f t="shared" si="110"/>
        <v>-1034.56581877178</v>
      </c>
      <c r="Q507">
        <f t="shared" si="115"/>
        <v>-1305.6523933450085</v>
      </c>
      <c r="R507">
        <f t="shared" si="116"/>
        <v>-1237.2070355468434</v>
      </c>
    </row>
    <row r="508" spans="2:18" x14ac:dyDescent="0.25">
      <c r="B508">
        <v>4.9000000000000004</v>
      </c>
      <c r="C508">
        <f t="shared" si="117"/>
        <v>0.47992201407779583</v>
      </c>
      <c r="D508">
        <f t="shared" si="118"/>
        <v>542.1376225942048</v>
      </c>
      <c r="E508">
        <f t="shared" si="119"/>
        <v>135.8063050751567</v>
      </c>
      <c r="F508">
        <f t="shared" si="120"/>
        <v>0.27189942660550459</v>
      </c>
      <c r="G508">
        <f t="shared" si="109"/>
        <v>1.5329754280046757</v>
      </c>
      <c r="H508">
        <f t="shared" si="121"/>
        <v>-134.00143022054652</v>
      </c>
      <c r="I508">
        <f t="shared" si="122"/>
        <v>-1.3427332964715204</v>
      </c>
      <c r="K508">
        <v>4.9000000000000004</v>
      </c>
      <c r="L508">
        <f t="shared" si="111"/>
        <v>0.47993761126223666</v>
      </c>
      <c r="M508">
        <f t="shared" si="112"/>
        <v>1084.3457229547839</v>
      </c>
      <c r="N508">
        <f t="shared" si="113"/>
        <v>273.20107294053082</v>
      </c>
      <c r="O508">
        <f t="shared" si="114"/>
        <v>2.1146422018348625</v>
      </c>
      <c r="P508">
        <f t="shared" si="110"/>
        <v>-1032.153139265647</v>
      </c>
      <c r="Q508">
        <f t="shared" si="115"/>
        <v>-1303.239570004343</v>
      </c>
      <c r="R508">
        <f t="shared" si="116"/>
        <v>-1234.7942122061779</v>
      </c>
    </row>
    <row r="509" spans="2:18" x14ac:dyDescent="0.25">
      <c r="B509">
        <v>4.91</v>
      </c>
      <c r="C509">
        <f t="shared" si="117"/>
        <v>0.47992185492285255</v>
      </c>
      <c r="D509">
        <f t="shared" si="118"/>
        <v>542.13726301966676</v>
      </c>
      <c r="E509">
        <f t="shared" si="119"/>
        <v>135.80621518152219</v>
      </c>
      <c r="F509">
        <f t="shared" si="120"/>
        <v>0.27189942660550459</v>
      </c>
      <c r="G509">
        <f t="shared" si="109"/>
        <v>1.7945042583846202</v>
      </c>
      <c r="H509">
        <f t="shared" si="121"/>
        <v>-133.73981149653207</v>
      </c>
      <c r="I509">
        <f t="shared" si="122"/>
        <v>-1.3401171092313759</v>
      </c>
      <c r="K509">
        <v>4.91</v>
      </c>
      <c r="L509">
        <f t="shared" si="111"/>
        <v>0.47993748393828206</v>
      </c>
      <c r="M509">
        <f t="shared" si="112"/>
        <v>1084.3451476168063</v>
      </c>
      <c r="N509">
        <f t="shared" si="113"/>
        <v>273.20092910603643</v>
      </c>
      <c r="O509">
        <f t="shared" si="114"/>
        <v>2.1146422018348625</v>
      </c>
      <c r="P509">
        <f t="shared" si="110"/>
        <v>-1029.6099254260471</v>
      </c>
      <c r="Q509">
        <f t="shared" si="115"/>
        <v>-1300.6962123302487</v>
      </c>
      <c r="R509">
        <f t="shared" si="116"/>
        <v>-1232.2508545320836</v>
      </c>
    </row>
    <row r="510" spans="2:18" x14ac:dyDescent="0.25">
      <c r="B510">
        <v>4.92</v>
      </c>
      <c r="C510">
        <f t="shared" si="117"/>
        <v>0.47992169576790927</v>
      </c>
      <c r="D510">
        <f t="shared" si="118"/>
        <v>542.13690344524775</v>
      </c>
      <c r="E510">
        <f t="shared" si="119"/>
        <v>135.80612528791744</v>
      </c>
      <c r="F510">
        <f t="shared" si="120"/>
        <v>0.27189942660550459</v>
      </c>
      <c r="G510">
        <f t="shared" si="109"/>
        <v>2.0694341482105756</v>
      </c>
      <c r="H510">
        <f t="shared" si="121"/>
        <v>-133.46479171310136</v>
      </c>
      <c r="I510">
        <f t="shared" si="122"/>
        <v>-1.3373669113970688</v>
      </c>
      <c r="K510">
        <v>4.92</v>
      </c>
      <c r="L510">
        <f t="shared" si="111"/>
        <v>0.47993735661432746</v>
      </c>
      <c r="M510">
        <f t="shared" si="112"/>
        <v>1084.3445722789818</v>
      </c>
      <c r="N510">
        <f t="shared" si="113"/>
        <v>273.20078527158029</v>
      </c>
      <c r="O510">
        <f t="shared" si="114"/>
        <v>2.1146422018348625</v>
      </c>
      <c r="P510">
        <f t="shared" si="110"/>
        <v>-1026.9364315866278</v>
      </c>
      <c r="Q510">
        <f t="shared" si="115"/>
        <v>-1298.0225746563733</v>
      </c>
      <c r="R510">
        <f t="shared" si="116"/>
        <v>-1229.5772168582082</v>
      </c>
    </row>
    <row r="511" spans="2:18" x14ac:dyDescent="0.25">
      <c r="B511">
        <v>4.93</v>
      </c>
      <c r="C511">
        <f t="shared" si="117"/>
        <v>0.47992153661296599</v>
      </c>
      <c r="D511">
        <f t="shared" si="118"/>
        <v>542.13654387094823</v>
      </c>
      <c r="E511">
        <f t="shared" si="119"/>
        <v>135.80603539434256</v>
      </c>
      <c r="F511">
        <f t="shared" si="120"/>
        <v>0.27189942660550459</v>
      </c>
      <c r="G511">
        <f t="shared" si="109"/>
        <v>2.3577375957335391</v>
      </c>
      <c r="H511">
        <f t="shared" si="121"/>
        <v>-133.17639837200352</v>
      </c>
      <c r="I511">
        <f t="shared" si="122"/>
        <v>-1.3344829779860905</v>
      </c>
      <c r="K511">
        <v>4.93</v>
      </c>
      <c r="L511">
        <f t="shared" si="111"/>
        <v>0.4799372292903728</v>
      </c>
      <c r="M511">
        <f t="shared" si="112"/>
        <v>1084.3439969413093</v>
      </c>
      <c r="N511">
        <f t="shared" si="113"/>
        <v>273.20064143716218</v>
      </c>
      <c r="O511">
        <f t="shared" si="114"/>
        <v>2.1146422018348625</v>
      </c>
      <c r="P511">
        <f t="shared" si="110"/>
        <v>-1024.1329251089287</v>
      </c>
      <c r="Q511">
        <f t="shared" si="115"/>
        <v>-1295.218924344256</v>
      </c>
      <c r="R511">
        <f t="shared" si="116"/>
        <v>-1226.7735665460909</v>
      </c>
    </row>
    <row r="512" spans="2:18" x14ac:dyDescent="0.25">
      <c r="B512">
        <v>4.9400000000000004</v>
      </c>
      <c r="C512">
        <f t="shared" si="117"/>
        <v>0.47992137745802277</v>
      </c>
      <c r="D512">
        <f t="shared" si="118"/>
        <v>542.13618429676808</v>
      </c>
      <c r="E512">
        <f t="shared" si="119"/>
        <v>135.80594550079752</v>
      </c>
      <c r="F512">
        <f t="shared" si="120"/>
        <v>0.27189942660550459</v>
      </c>
      <c r="G512">
        <f t="shared" si="109"/>
        <v>2.659385761859653</v>
      </c>
      <c r="H512">
        <f t="shared" si="121"/>
        <v>-132.87466031233237</v>
      </c>
      <c r="I512">
        <f t="shared" si="122"/>
        <v>-1.331465597389379</v>
      </c>
      <c r="K512">
        <v>4.9400000000000004</v>
      </c>
      <c r="L512">
        <f t="shared" si="111"/>
        <v>0.4799371019664182</v>
      </c>
      <c r="M512">
        <f t="shared" si="112"/>
        <v>1084.3434216037897</v>
      </c>
      <c r="N512">
        <f t="shared" si="113"/>
        <v>273.20049760278226</v>
      </c>
      <c r="O512">
        <f t="shared" si="114"/>
        <v>2.1146422018348625</v>
      </c>
      <c r="P512">
        <f t="shared" si="110"/>
        <v>-1021.1996863556444</v>
      </c>
      <c r="Q512">
        <f t="shared" si="115"/>
        <v>-1292.2855417565918</v>
      </c>
      <c r="R512">
        <f t="shared" si="116"/>
        <v>-1223.8401839584267</v>
      </c>
    </row>
    <row r="513" spans="2:18" x14ac:dyDescent="0.25">
      <c r="B513">
        <v>4.95</v>
      </c>
      <c r="C513">
        <f t="shared" si="117"/>
        <v>0.47992121830307949</v>
      </c>
      <c r="D513">
        <f t="shared" si="118"/>
        <v>542.13582472270684</v>
      </c>
      <c r="E513">
        <f t="shared" si="119"/>
        <v>135.80585560728221</v>
      </c>
      <c r="F513">
        <f t="shared" si="120"/>
        <v>0.27189942660550459</v>
      </c>
      <c r="G513">
        <f t="shared" si="109"/>
        <v>2.9743484730342686</v>
      </c>
      <c r="H513">
        <f t="shared" si="121"/>
        <v>-132.55960770764244</v>
      </c>
      <c r="I513">
        <f t="shared" si="122"/>
        <v>-1.3283150713424798</v>
      </c>
      <c r="K513">
        <v>4.95</v>
      </c>
      <c r="L513">
        <f t="shared" si="111"/>
        <v>0.4799369746424636</v>
      </c>
      <c r="M513">
        <f t="shared" si="112"/>
        <v>1084.3428462664228</v>
      </c>
      <c r="N513">
        <f t="shared" si="113"/>
        <v>273.20035376844055</v>
      </c>
      <c r="O513">
        <f t="shared" si="114"/>
        <v>2.1146422018348625</v>
      </c>
      <c r="P513">
        <f t="shared" si="110"/>
        <v>-1018.1370086625897</v>
      </c>
      <c r="Q513">
        <f t="shared" si="115"/>
        <v>-1289.2227202291954</v>
      </c>
      <c r="R513">
        <f t="shared" si="116"/>
        <v>-1220.7773624310303</v>
      </c>
    </row>
    <row r="514" spans="2:18" x14ac:dyDescent="0.25">
      <c r="B514">
        <v>4.96</v>
      </c>
      <c r="C514">
        <f t="shared" si="117"/>
        <v>0.47992105914813621</v>
      </c>
      <c r="D514">
        <f t="shared" si="118"/>
        <v>542.13546514876498</v>
      </c>
      <c r="E514">
        <f t="shared" si="119"/>
        <v>135.80576571379675</v>
      </c>
      <c r="F514">
        <f t="shared" si="120"/>
        <v>0.27189942660550459</v>
      </c>
      <c r="G514">
        <f t="shared" si="109"/>
        <v>3.3025942242595931</v>
      </c>
      <c r="H514">
        <f t="shared" si="121"/>
        <v>-132.23127206293165</v>
      </c>
      <c r="I514">
        <f t="shared" si="122"/>
        <v>-1.3250317148953716</v>
      </c>
      <c r="K514">
        <v>4.96</v>
      </c>
      <c r="L514">
        <f t="shared" si="111"/>
        <v>0.47993684731850894</v>
      </c>
      <c r="M514">
        <f t="shared" si="112"/>
        <v>1084.3422709292081</v>
      </c>
      <c r="N514">
        <f t="shared" si="113"/>
        <v>273.20020993413686</v>
      </c>
      <c r="O514">
        <f t="shared" si="114"/>
        <v>2.1146422018348625</v>
      </c>
      <c r="P514">
        <f t="shared" si="110"/>
        <v>-1014.9451983093643</v>
      </c>
      <c r="Q514">
        <f t="shared" si="115"/>
        <v>-1286.0307660416663</v>
      </c>
      <c r="R514">
        <f t="shared" si="116"/>
        <v>-1217.5854082435012</v>
      </c>
    </row>
    <row r="515" spans="2:18" x14ac:dyDescent="0.25">
      <c r="B515">
        <v>4.97</v>
      </c>
      <c r="C515">
        <f t="shared" si="117"/>
        <v>0.47992089999319293</v>
      </c>
      <c r="D515">
        <f t="shared" si="118"/>
        <v>542.13510557494237</v>
      </c>
      <c r="E515">
        <f t="shared" si="119"/>
        <v>135.80567582034109</v>
      </c>
      <c r="F515">
        <f t="shared" si="120"/>
        <v>0.27189942660550459</v>
      </c>
      <c r="G515">
        <f t="shared" si="109"/>
        <v>3.6440901822447529</v>
      </c>
      <c r="H515">
        <f t="shared" si="121"/>
        <v>-131.88968621149084</v>
      </c>
      <c r="I515">
        <f t="shared" si="122"/>
        <v>-1.3216158563809635</v>
      </c>
      <c r="K515">
        <v>4.97</v>
      </c>
      <c r="L515">
        <f t="shared" si="111"/>
        <v>0.47993671999455434</v>
      </c>
      <c r="M515">
        <f t="shared" si="112"/>
        <v>1084.3416955921464</v>
      </c>
      <c r="N515">
        <f t="shared" si="113"/>
        <v>273.20006609987144</v>
      </c>
      <c r="O515">
        <f t="shared" si="114"/>
        <v>2.1146422018348625</v>
      </c>
      <c r="P515">
        <f t="shared" si="110"/>
        <v>-1011.6245744887274</v>
      </c>
      <c r="Q515">
        <f t="shared" si="115"/>
        <v>-1282.709998386764</v>
      </c>
      <c r="R515">
        <f t="shared" si="116"/>
        <v>-1214.2646405885989</v>
      </c>
    </row>
    <row r="516" spans="2:18" x14ac:dyDescent="0.25">
      <c r="B516">
        <v>4.9800000000000004</v>
      </c>
      <c r="C516">
        <f t="shared" si="117"/>
        <v>0.47992074083824965</v>
      </c>
      <c r="D516">
        <f t="shared" si="118"/>
        <v>542.13474600123902</v>
      </c>
      <c r="E516">
        <f t="shared" si="119"/>
        <v>135.80558592691526</v>
      </c>
      <c r="F516">
        <f t="shared" si="120"/>
        <v>0.27189942660550459</v>
      </c>
      <c r="G516">
        <f t="shared" si="109"/>
        <v>3.9988021886892682</v>
      </c>
      <c r="H516">
        <f t="shared" si="121"/>
        <v>-131.53488431162049</v>
      </c>
      <c r="I516">
        <f t="shared" si="122"/>
        <v>-1.3180678373822599</v>
      </c>
      <c r="K516">
        <v>4.9800000000000004</v>
      </c>
      <c r="L516">
        <f t="shared" si="111"/>
        <v>0.47993659267059974</v>
      </c>
      <c r="M516">
        <f t="shared" si="112"/>
        <v>1084.3411202552375</v>
      </c>
      <c r="N516">
        <f t="shared" si="113"/>
        <v>273.1999222656442</v>
      </c>
      <c r="O516">
        <f t="shared" si="114"/>
        <v>2.1146422018348625</v>
      </c>
      <c r="P516">
        <f t="shared" si="110"/>
        <v>-1008.1754692746769</v>
      </c>
      <c r="Q516">
        <f t="shared" si="115"/>
        <v>-1279.2607493384862</v>
      </c>
      <c r="R516">
        <f t="shared" si="116"/>
        <v>-1210.8153915403211</v>
      </c>
    </row>
    <row r="517" spans="2:18" x14ac:dyDescent="0.25">
      <c r="B517">
        <v>4.99</v>
      </c>
      <c r="C517">
        <f t="shared" si="117"/>
        <v>0.47992058168330637</v>
      </c>
      <c r="D517">
        <f t="shared" si="118"/>
        <v>542.13438642765493</v>
      </c>
      <c r="E517">
        <f t="shared" si="119"/>
        <v>135.80549603351923</v>
      </c>
      <c r="F517">
        <f t="shared" si="120"/>
        <v>0.27189942660550459</v>
      </c>
      <c r="G517">
        <f t="shared" si="109"/>
        <v>4.3666947636988027</v>
      </c>
      <c r="H517">
        <f t="shared" si="121"/>
        <v>-131.16690184321493</v>
      </c>
      <c r="I517">
        <f t="shared" si="122"/>
        <v>-1.3143880126982046</v>
      </c>
      <c r="K517">
        <v>4.99</v>
      </c>
      <c r="L517">
        <f t="shared" si="111"/>
        <v>0.47993646534664508</v>
      </c>
      <c r="M517">
        <f t="shared" si="112"/>
        <v>1084.3405449184806</v>
      </c>
      <c r="N517">
        <f t="shared" si="113"/>
        <v>273.199778431455</v>
      </c>
      <c r="O517">
        <f t="shared" si="114"/>
        <v>2.1146422018348625</v>
      </c>
      <c r="P517">
        <f t="shared" si="110"/>
        <v>-1004.5982275892437</v>
      </c>
      <c r="Q517">
        <f t="shared" si="115"/>
        <v>-1275.6833638188639</v>
      </c>
      <c r="R517">
        <f t="shared" si="116"/>
        <v>-1207.2380060206988</v>
      </c>
    </row>
    <row r="518" spans="2:18" x14ac:dyDescent="0.25">
      <c r="B518">
        <v>5</v>
      </c>
      <c r="C518">
        <f t="shared" si="117"/>
        <v>0.47992042252836309</v>
      </c>
      <c r="D518">
        <f t="shared" si="118"/>
        <v>542.13402685418998</v>
      </c>
      <c r="E518">
        <f t="shared" si="119"/>
        <v>135.805406140153</v>
      </c>
      <c r="F518">
        <f t="shared" si="120"/>
        <v>0.27189942660550459</v>
      </c>
      <c r="G518">
        <f t="shared" si="109"/>
        <v>4.7477311093331025</v>
      </c>
      <c r="H518">
        <f t="shared" si="121"/>
        <v>-130.78577560421439</v>
      </c>
      <c r="I518">
        <f t="shared" si="122"/>
        <v>-1.3105767503081991</v>
      </c>
      <c r="K518">
        <v>5</v>
      </c>
      <c r="L518">
        <f t="shared" si="111"/>
        <v>0.47993633802269048</v>
      </c>
      <c r="M518">
        <f t="shared" si="112"/>
        <v>1084.3399695818771</v>
      </c>
      <c r="N518">
        <f t="shared" si="113"/>
        <v>273.19963459730411</v>
      </c>
      <c r="O518">
        <f t="shared" si="114"/>
        <v>2.1146422018348625</v>
      </c>
      <c r="P518">
        <f t="shared" si="110"/>
        <v>-1000.8932071679983</v>
      </c>
      <c r="Q518">
        <f t="shared" si="115"/>
        <v>-1271.9781995634676</v>
      </c>
      <c r="R518">
        <f t="shared" si="116"/>
        <v>-1203.5328417653025</v>
      </c>
    </row>
    <row r="519" spans="2:18" x14ac:dyDescent="0.25">
      <c r="B519">
        <v>5.01</v>
      </c>
      <c r="C519">
        <f t="shared" si="117"/>
        <v>0.47992026337341981</v>
      </c>
      <c r="D519">
        <f t="shared" si="118"/>
        <v>542.13366728084441</v>
      </c>
      <c r="E519">
        <f t="shared" si="119"/>
        <v>135.8053162468166</v>
      </c>
      <c r="F519">
        <f t="shared" si="120"/>
        <v>0.27189942660550459</v>
      </c>
      <c r="G519">
        <f t="shared" si="109"/>
        <v>5.1418731132859534</v>
      </c>
      <c r="H519">
        <f t="shared" si="121"/>
        <v>-130.39154370692515</v>
      </c>
      <c r="I519">
        <f t="shared" si="122"/>
        <v>-1.3066344313353064</v>
      </c>
      <c r="K519">
        <v>5.01</v>
      </c>
      <c r="L519">
        <f t="shared" si="111"/>
        <v>0.47993621069873588</v>
      </c>
      <c r="M519">
        <f t="shared" si="112"/>
        <v>1084.3393942454259</v>
      </c>
      <c r="N519">
        <f t="shared" si="113"/>
        <v>273.19949076319131</v>
      </c>
      <c r="O519">
        <f t="shared" si="114"/>
        <v>2.1146422018348625</v>
      </c>
      <c r="P519">
        <f t="shared" si="110"/>
        <v>-997.06077852427893</v>
      </c>
      <c r="Q519">
        <f t="shared" si="115"/>
        <v>-1268.1456270856354</v>
      </c>
      <c r="R519">
        <f t="shared" si="116"/>
        <v>-1199.7002692874703</v>
      </c>
    </row>
    <row r="520" spans="2:18" x14ac:dyDescent="0.25">
      <c r="B520">
        <v>5.0199999999999996</v>
      </c>
      <c r="C520">
        <f t="shared" si="117"/>
        <v>0.47992010421847658</v>
      </c>
      <c r="D520">
        <f t="shared" si="118"/>
        <v>542.13330770761797</v>
      </c>
      <c r="E520">
        <f t="shared" si="119"/>
        <v>135.80522635350999</v>
      </c>
      <c r="F520">
        <f t="shared" si="120"/>
        <v>0.27189942660550459</v>
      </c>
      <c r="G520">
        <f t="shared" si="109"/>
        <v>5.5490813526961347</v>
      </c>
      <c r="H520">
        <f t="shared" si="121"/>
        <v>-129.98424557420836</v>
      </c>
      <c r="I520">
        <f t="shared" si="122"/>
        <v>-1.3025614500081386</v>
      </c>
      <c r="K520">
        <v>5.0199999999999996</v>
      </c>
      <c r="L520">
        <f t="shared" si="111"/>
        <v>0.47993608337478122</v>
      </c>
      <c r="M520">
        <f t="shared" si="112"/>
        <v>1084.3388189091272</v>
      </c>
      <c r="N520">
        <f t="shared" si="113"/>
        <v>273.19934692911664</v>
      </c>
      <c r="O520">
        <f t="shared" si="114"/>
        <v>2.1146422018348625</v>
      </c>
      <c r="P520">
        <f t="shared" si="110"/>
        <v>-993.10132491213926</v>
      </c>
      <c r="Q520">
        <f t="shared" si="115"/>
        <v>-1264.1860296394211</v>
      </c>
      <c r="R520">
        <f t="shared" si="116"/>
        <v>-1195.740671841256</v>
      </c>
    </row>
    <row r="521" spans="2:18" x14ac:dyDescent="0.25">
      <c r="B521">
        <v>5.03</v>
      </c>
      <c r="C521">
        <f t="shared" si="117"/>
        <v>0.4799199450635333</v>
      </c>
      <c r="D521">
        <f t="shared" si="118"/>
        <v>542.13294813451091</v>
      </c>
      <c r="E521">
        <f t="shared" si="119"/>
        <v>135.80513646023323</v>
      </c>
      <c r="F521">
        <f t="shared" si="120"/>
        <v>0.27189942660550459</v>
      </c>
      <c r="G521">
        <f t="shared" si="109"/>
        <v>5.9693150980898508</v>
      </c>
      <c r="H521">
        <f t="shared" si="121"/>
        <v>-129.56392193553788</v>
      </c>
      <c r="I521">
        <f t="shared" si="122"/>
        <v>-1.298358213621434</v>
      </c>
      <c r="K521">
        <v>5.03</v>
      </c>
      <c r="L521">
        <f t="shared" si="111"/>
        <v>0.47993595605082662</v>
      </c>
      <c r="M521">
        <f t="shared" si="112"/>
        <v>1084.3382435729814</v>
      </c>
      <c r="N521">
        <f t="shared" si="113"/>
        <v>273.19920309508018</v>
      </c>
      <c r="O521">
        <f t="shared" si="114"/>
        <v>2.1146422018348625</v>
      </c>
      <c r="P521">
        <f t="shared" si="110"/>
        <v>-989.01524228802407</v>
      </c>
      <c r="Q521">
        <f t="shared" si="115"/>
        <v>-1260.0998031812694</v>
      </c>
      <c r="R521">
        <f t="shared" si="116"/>
        <v>-1191.6544453831043</v>
      </c>
    </row>
    <row r="522" spans="2:18" x14ac:dyDescent="0.25">
      <c r="B522">
        <v>5.04</v>
      </c>
      <c r="C522">
        <f t="shared" si="117"/>
        <v>0.47991978590859002</v>
      </c>
      <c r="D522">
        <f t="shared" si="118"/>
        <v>542.13258856152299</v>
      </c>
      <c r="E522">
        <f t="shared" si="119"/>
        <v>135.80504656698625</v>
      </c>
      <c r="F522">
        <f t="shared" si="120"/>
        <v>0.27189942660550459</v>
      </c>
      <c r="G522">
        <f t="shared" si="109"/>
        <v>6.4025323174533639</v>
      </c>
      <c r="H522">
        <f t="shared" si="121"/>
        <v>-129.13061482292738</v>
      </c>
      <c r="I522">
        <f t="shared" si="122"/>
        <v>-1.2940251424953291</v>
      </c>
      <c r="K522">
        <v>5.04</v>
      </c>
      <c r="L522">
        <f t="shared" si="111"/>
        <v>0.47993582872687202</v>
      </c>
      <c r="M522">
        <f t="shared" si="112"/>
        <v>1084.3376682369881</v>
      </c>
      <c r="N522">
        <f t="shared" si="113"/>
        <v>273.19905926108186</v>
      </c>
      <c r="O522">
        <f t="shared" si="114"/>
        <v>2.1146422018348625</v>
      </c>
      <c r="P522">
        <f t="shared" si="110"/>
        <v>-984.80293927117441</v>
      </c>
      <c r="Q522">
        <f t="shared" si="115"/>
        <v>-1255.8873563304214</v>
      </c>
      <c r="R522">
        <f t="shared" si="116"/>
        <v>-1187.4419985322563</v>
      </c>
    </row>
    <row r="523" spans="2:18" x14ac:dyDescent="0.25">
      <c r="B523">
        <v>5.05</v>
      </c>
      <c r="C523">
        <f t="shared" si="117"/>
        <v>0.47991962675364674</v>
      </c>
      <c r="D523">
        <f t="shared" si="118"/>
        <v>542.13222898865433</v>
      </c>
      <c r="E523">
        <f t="shared" si="119"/>
        <v>135.80495667376908</v>
      </c>
      <c r="F523">
        <f t="shared" si="120"/>
        <v>0.27189942660550459</v>
      </c>
      <c r="G523">
        <f t="shared" si="109"/>
        <v>6.8486896804365642</v>
      </c>
      <c r="H523">
        <f t="shared" si="121"/>
        <v>-128.68436756672702</v>
      </c>
      <c r="I523">
        <f t="shared" si="122"/>
        <v>-1.2895626699333254</v>
      </c>
      <c r="K523">
        <v>5.05</v>
      </c>
      <c r="L523">
        <f t="shared" si="111"/>
        <v>0.47993570140291736</v>
      </c>
      <c r="M523">
        <f t="shared" si="112"/>
        <v>1084.3370929011471</v>
      </c>
      <c r="N523">
        <f t="shared" si="113"/>
        <v>273.19891542712162</v>
      </c>
      <c r="O523">
        <f t="shared" si="114"/>
        <v>2.1146422018348625</v>
      </c>
      <c r="P523">
        <f t="shared" si="110"/>
        <v>-980.46483710276493</v>
      </c>
      <c r="Q523">
        <f t="shared" si="115"/>
        <v>-1251.5491103280517</v>
      </c>
      <c r="R523">
        <f t="shared" si="116"/>
        <v>-1183.1037525298866</v>
      </c>
    </row>
    <row r="524" spans="2:18" x14ac:dyDescent="0.25">
      <c r="B524">
        <v>5.0599999999999996</v>
      </c>
      <c r="C524">
        <f t="shared" si="117"/>
        <v>0.47991946759870346</v>
      </c>
      <c r="D524">
        <f t="shared" si="118"/>
        <v>542.13186941590482</v>
      </c>
      <c r="E524">
        <f t="shared" si="119"/>
        <v>135.8048667805817</v>
      </c>
      <c r="F524">
        <f t="shared" si="120"/>
        <v>0.27189942660550459</v>
      </c>
      <c r="G524">
        <f t="shared" si="109"/>
        <v>7.3077425626856893</v>
      </c>
      <c r="H524">
        <f t="shared" si="121"/>
        <v>-128.22522479129051</v>
      </c>
      <c r="I524">
        <f t="shared" si="122"/>
        <v>-1.2849712421789603</v>
      </c>
      <c r="K524">
        <v>5.0599999999999996</v>
      </c>
      <c r="L524">
        <f t="shared" si="111"/>
        <v>0.47993557407896276</v>
      </c>
      <c r="M524">
        <f t="shared" si="112"/>
        <v>1084.3365175654592</v>
      </c>
      <c r="N524">
        <f t="shared" si="113"/>
        <v>273.19877159319964</v>
      </c>
      <c r="O524">
        <f t="shared" si="114"/>
        <v>2.1146422018348625</v>
      </c>
      <c r="P524">
        <f t="shared" si="110"/>
        <v>-976.00136960378086</v>
      </c>
      <c r="Q524">
        <f t="shared" si="115"/>
        <v>-1247.0854989951456</v>
      </c>
      <c r="R524">
        <f t="shared" si="116"/>
        <v>-1178.6401411969805</v>
      </c>
    </row>
    <row r="525" spans="2:18" x14ac:dyDescent="0.25">
      <c r="B525">
        <v>5.07</v>
      </c>
      <c r="C525">
        <f t="shared" si="117"/>
        <v>0.47991930844376018</v>
      </c>
      <c r="D525">
        <f t="shared" si="118"/>
        <v>542.13150984327467</v>
      </c>
      <c r="E525">
        <f t="shared" si="119"/>
        <v>135.80477688742417</v>
      </c>
      <c r="F525">
        <f t="shared" si="120"/>
        <v>0.27189942660550459</v>
      </c>
      <c r="G525">
        <f t="shared" si="109"/>
        <v>7.7796450503059305</v>
      </c>
      <c r="H525">
        <f t="shared" si="121"/>
        <v>-127.75323241051274</v>
      </c>
      <c r="I525">
        <f t="shared" si="122"/>
        <v>-1.2802513183711826</v>
      </c>
      <c r="K525">
        <v>5.07</v>
      </c>
      <c r="L525">
        <f t="shared" si="111"/>
        <v>0.47993544675500815</v>
      </c>
      <c r="M525">
        <f t="shared" si="112"/>
        <v>1084.3359422299238</v>
      </c>
      <c r="N525">
        <f t="shared" si="113"/>
        <v>273.1986277593158</v>
      </c>
      <c r="O525">
        <f t="shared" si="114"/>
        <v>2.1146422018348625</v>
      </c>
      <c r="P525">
        <f t="shared" si="110"/>
        <v>-971.4129831316352</v>
      </c>
      <c r="Q525">
        <f t="shared" si="115"/>
        <v>-1242.4969686891161</v>
      </c>
      <c r="R525">
        <f t="shared" si="116"/>
        <v>-1174.051610890951</v>
      </c>
    </row>
    <row r="526" spans="2:18" x14ac:dyDescent="0.25">
      <c r="B526">
        <v>5.08</v>
      </c>
      <c r="C526">
        <f t="shared" si="117"/>
        <v>0.4799191492888169</v>
      </c>
      <c r="D526">
        <f t="shared" si="118"/>
        <v>542.13115027076367</v>
      </c>
      <c r="E526">
        <f t="shared" si="119"/>
        <v>135.80468699429642</v>
      </c>
      <c r="F526">
        <f t="shared" si="120"/>
        <v>0.27189942660550459</v>
      </c>
      <c r="G526">
        <f t="shared" si="109"/>
        <v>8.2643499444523343</v>
      </c>
      <c r="H526">
        <f t="shared" si="121"/>
        <v>-127.26843762323858</v>
      </c>
      <c r="I526">
        <f t="shared" si="122"/>
        <v>-1.2754033704984409</v>
      </c>
      <c r="K526">
        <v>5.08</v>
      </c>
      <c r="L526">
        <f t="shared" si="111"/>
        <v>0.47993531943105355</v>
      </c>
      <c r="M526">
        <f t="shared" si="112"/>
        <v>1084.335366894541</v>
      </c>
      <c r="N526">
        <f t="shared" si="113"/>
        <v>273.1984839254701</v>
      </c>
      <c r="O526">
        <f t="shared" si="114"/>
        <v>2.1146422018348625</v>
      </c>
      <c r="P526">
        <f t="shared" si="110"/>
        <v>-966.70013653553519</v>
      </c>
      <c r="Q526">
        <f t="shared" si="115"/>
        <v>-1237.7839782591705</v>
      </c>
      <c r="R526">
        <f t="shared" si="116"/>
        <v>-1169.3386204610053</v>
      </c>
    </row>
    <row r="527" spans="2:18" x14ac:dyDescent="0.25">
      <c r="B527">
        <v>5.09</v>
      </c>
      <c r="C527">
        <f t="shared" si="117"/>
        <v>0.47991899013387362</v>
      </c>
      <c r="D527">
        <f t="shared" si="118"/>
        <v>542.13079069837204</v>
      </c>
      <c r="E527">
        <f t="shared" si="119"/>
        <v>135.80459710119851</v>
      </c>
      <c r="F527">
        <f t="shared" si="120"/>
        <v>0.27189942660550459</v>
      </c>
      <c r="G527">
        <f t="shared" si="109"/>
        <v>8.7618087660503363</v>
      </c>
      <c r="H527">
        <f t="shared" si="121"/>
        <v>-126.77088890854267</v>
      </c>
      <c r="I527">
        <f t="shared" si="122"/>
        <v>-1.2704278833514817</v>
      </c>
      <c r="K527">
        <v>5.09</v>
      </c>
      <c r="L527">
        <f t="shared" si="111"/>
        <v>0.4799351921070989</v>
      </c>
      <c r="M527">
        <f t="shared" si="112"/>
        <v>1084.3347915593106</v>
      </c>
      <c r="N527">
        <f t="shared" si="113"/>
        <v>273.19834009166249</v>
      </c>
      <c r="O527">
        <f t="shared" si="114"/>
        <v>2.1146422018348625</v>
      </c>
      <c r="P527">
        <f t="shared" si="110"/>
        <v>-961.86330111059669</v>
      </c>
      <c r="Q527">
        <f t="shared" si="115"/>
        <v>-1232.9469990004243</v>
      </c>
      <c r="R527">
        <f t="shared" si="116"/>
        <v>-1164.5016412022592</v>
      </c>
    </row>
    <row r="528" spans="2:18" x14ac:dyDescent="0.25">
      <c r="B528">
        <v>5.0999999999999996</v>
      </c>
      <c r="C528">
        <f t="shared" si="117"/>
        <v>0.47991883097893034</v>
      </c>
      <c r="D528">
        <f t="shared" si="118"/>
        <v>542.13043112609967</v>
      </c>
      <c r="E528">
        <f t="shared" si="119"/>
        <v>135.80450720813042</v>
      </c>
      <c r="F528">
        <f t="shared" si="120"/>
        <v>0.27189942660550459</v>
      </c>
      <c r="G528">
        <f t="shared" si="109"/>
        <v>9.2719717606430123</v>
      </c>
      <c r="H528">
        <f t="shared" si="121"/>
        <v>-126.2606360208819</v>
      </c>
      <c r="I528">
        <f t="shared" si="122"/>
        <v>-1.2653253544748742</v>
      </c>
      <c r="K528">
        <v>5.0999999999999996</v>
      </c>
      <c r="L528">
        <f t="shared" si="111"/>
        <v>0.47993506478314429</v>
      </c>
      <c r="M528">
        <f t="shared" si="112"/>
        <v>1084.3342162242332</v>
      </c>
      <c r="N528">
        <f t="shared" si="113"/>
        <v>273.19819625789313</v>
      </c>
      <c r="O528">
        <f t="shared" si="114"/>
        <v>2.1146422018348625</v>
      </c>
      <c r="P528">
        <f t="shared" si="110"/>
        <v>-956.90296055071417</v>
      </c>
      <c r="Q528">
        <f t="shared" si="115"/>
        <v>-1227.9865146067725</v>
      </c>
      <c r="R528">
        <f t="shared" si="116"/>
        <v>-1159.5411568086074</v>
      </c>
    </row>
    <row r="529" spans="2:18" x14ac:dyDescent="0.25">
      <c r="B529">
        <v>5.1100000000000003</v>
      </c>
      <c r="C529">
        <f t="shared" si="117"/>
        <v>0.47991867182398712</v>
      </c>
      <c r="D529">
        <f t="shared" si="118"/>
        <v>542.13007155394644</v>
      </c>
      <c r="E529">
        <f t="shared" si="119"/>
        <v>135.80441731509211</v>
      </c>
      <c r="F529">
        <f t="shared" si="120"/>
        <v>0.27189942660550459</v>
      </c>
      <c r="G529">
        <f t="shared" si="109"/>
        <v>9.7947879033668528</v>
      </c>
      <c r="H529">
        <f t="shared" si="121"/>
        <v>-125.73772998511976</v>
      </c>
      <c r="I529">
        <f t="shared" si="122"/>
        <v>-1.2600962941172527</v>
      </c>
      <c r="K529">
        <v>5.1100000000000003</v>
      </c>
      <c r="L529">
        <f t="shared" si="111"/>
        <v>0.47993493745918969</v>
      </c>
      <c r="M529">
        <f t="shared" si="112"/>
        <v>1084.3336408893083</v>
      </c>
      <c r="N529">
        <f t="shared" si="113"/>
        <v>273.19805242416192</v>
      </c>
      <c r="O529">
        <f t="shared" si="114"/>
        <v>2.1146422018348625</v>
      </c>
      <c r="P529">
        <f t="shared" si="110"/>
        <v>-951.81961090019331</v>
      </c>
      <c r="Q529">
        <f t="shared" si="115"/>
        <v>-1222.9030211225204</v>
      </c>
      <c r="R529">
        <f t="shared" si="116"/>
        <v>-1154.4576633243553</v>
      </c>
    </row>
    <row r="530" spans="2:18" x14ac:dyDescent="0.25">
      <c r="B530">
        <v>5.12</v>
      </c>
      <c r="C530">
        <f t="shared" si="117"/>
        <v>0.47991851266904384</v>
      </c>
      <c r="D530">
        <f t="shared" si="118"/>
        <v>542.12971198191246</v>
      </c>
      <c r="E530">
        <f t="shared" si="119"/>
        <v>135.80432742208362</v>
      </c>
      <c r="F530">
        <f t="shared" si="120"/>
        <v>0.27189942660550459</v>
      </c>
      <c r="G530">
        <f t="shared" si="109"/>
        <v>10.330204904053971</v>
      </c>
      <c r="H530">
        <f t="shared" si="121"/>
        <v>-125.20222309142414</v>
      </c>
      <c r="I530">
        <f t="shared" si="122"/>
        <v>-1.2547412251802967</v>
      </c>
      <c r="K530">
        <v>5.12</v>
      </c>
      <c r="L530">
        <f t="shared" si="111"/>
        <v>0.47993481013523503</v>
      </c>
      <c r="M530">
        <f t="shared" si="112"/>
        <v>1084.333065554536</v>
      </c>
      <c r="N530">
        <f t="shared" si="113"/>
        <v>273.19790859046884</v>
      </c>
      <c r="O530">
        <f t="shared" si="114"/>
        <v>2.1146422018348625</v>
      </c>
      <c r="P530">
        <f t="shared" si="110"/>
        <v>-946.61376050414674</v>
      </c>
      <c r="Q530">
        <f t="shared" si="115"/>
        <v>-1217.6970268927807</v>
      </c>
      <c r="R530">
        <f t="shared" si="116"/>
        <v>-1149.2516690946156</v>
      </c>
    </row>
    <row r="531" spans="2:18" x14ac:dyDescent="0.25">
      <c r="B531">
        <v>5.13</v>
      </c>
      <c r="C531">
        <f t="shared" si="117"/>
        <v>0.47991835351410056</v>
      </c>
      <c r="D531">
        <f t="shared" si="118"/>
        <v>542.12935240999786</v>
      </c>
      <c r="E531">
        <f t="shared" si="119"/>
        <v>135.80423752910497</v>
      </c>
      <c r="F531">
        <f t="shared" si="120"/>
        <v>0.27189942660550459</v>
      </c>
      <c r="G531">
        <f t="shared" ref="G531:G594" si="123">($B$8*$E$10*$B$9/(4*$I$7))*$B$7*$B$7 + D531*$E$13/2 + $I$6*$B$8*$E$10*$B$7*$B$7*$E$12*SIN(B531)/(2*$I$7)</f>
        <v>10.878169212461287</v>
      </c>
      <c r="H531">
        <f t="shared" si="121"/>
        <v>-124.65416889003818</v>
      </c>
      <c r="I531">
        <f t="shared" si="122"/>
        <v>-1.249260683166437</v>
      </c>
      <c r="K531">
        <v>5.13</v>
      </c>
      <c r="L531">
        <f t="shared" si="111"/>
        <v>0.47993468281128043</v>
      </c>
      <c r="M531">
        <f t="shared" si="112"/>
        <v>1084.3324902199165</v>
      </c>
      <c r="N531">
        <f t="shared" si="113"/>
        <v>273.19776475681397</v>
      </c>
      <c r="O531">
        <f t="shared" si="114"/>
        <v>2.1146422018348625</v>
      </c>
      <c r="P531">
        <f t="shared" ref="P531:P594" si="124">($E$8*$E$10*$E$9/(4*$I$7))*$E$7*$E$7 + M531*$E$13/2 + $I$6*$E$8*$E$10*$E$7*$E$7*$E$12*SIN(K531)/(2*$I$7)</f>
        <v>-941.28592995765894</v>
      </c>
      <c r="Q531">
        <f t="shared" si="115"/>
        <v>-1212.3690525126381</v>
      </c>
      <c r="R531">
        <f t="shared" si="116"/>
        <v>-1143.923694714473</v>
      </c>
    </row>
    <row r="532" spans="2:18" x14ac:dyDescent="0.25">
      <c r="B532">
        <v>5.14</v>
      </c>
      <c r="C532">
        <f t="shared" si="117"/>
        <v>0.47991819435915728</v>
      </c>
      <c r="D532">
        <f t="shared" si="118"/>
        <v>542.12899283820241</v>
      </c>
      <c r="E532">
        <f t="shared" si="119"/>
        <v>135.8041476361561</v>
      </c>
      <c r="F532">
        <f t="shared" si="120"/>
        <v>0.27189942660550459</v>
      </c>
      <c r="G532">
        <f t="shared" si="123"/>
        <v>11.438626023625361</v>
      </c>
      <c r="H532">
        <f t="shared" si="121"/>
        <v>-124.09362218592524</v>
      </c>
      <c r="I532">
        <f t="shared" si="122"/>
        <v>-1.2436552161253076</v>
      </c>
      <c r="K532">
        <v>5.14</v>
      </c>
      <c r="L532">
        <f t="shared" ref="L532:L595" si="125">$E$11-$E$9*K532/(2*$I$6)</f>
        <v>0.47993455548732583</v>
      </c>
      <c r="M532">
        <f t="shared" ref="M532:M595" si="126">$I$6*$E$8*(L532*L532)*$E$10/$I$7</f>
        <v>1084.3319148854496</v>
      </c>
      <c r="N532">
        <f t="shared" ref="N532:N595" si="127">$E$8*$E$10*$E$9*$E$7*$E$7/(4*$I$7) + (1/2)*M532*$E$13</f>
        <v>273.19762092319723</v>
      </c>
      <c r="O532">
        <f t="shared" ref="O532:O595" si="128">$E$8*$E$10*$E$9*$E$7*$E$7/(4*$I$7)</f>
        <v>2.1146422018348625</v>
      </c>
      <c r="P532">
        <f t="shared" si="124"/>
        <v>-935.8366520537279</v>
      </c>
      <c r="Q532">
        <f t="shared" ref="Q532:Q595" si="129">($E$8*$E$10*$E$9/(4*$I$7))*$E$7*$E$7+ $I$6*$E$8*$E$10*$E$7*$E$7*$E$12*SIN(K532)/(2*$I$7)</f>
        <v>-1206.9196307750904</v>
      </c>
      <c r="R532">
        <f t="shared" ref="R532:R595" si="130">$E$7*$E$7+ $I$6*$E$8*$E$10*$E$7*$E$7*$E$12*SIN(K532)/(2*$I$7)</f>
        <v>-1138.4742729769252</v>
      </c>
    </row>
    <row r="533" spans="2:18" x14ac:dyDescent="0.25">
      <c r="B533">
        <v>5.15</v>
      </c>
      <c r="C533">
        <f t="shared" si="117"/>
        <v>0.479918035204214</v>
      </c>
      <c r="D533">
        <f t="shared" si="118"/>
        <v>542.12863326652609</v>
      </c>
      <c r="E533">
        <f t="shared" si="119"/>
        <v>135.80405774323702</v>
      </c>
      <c r="F533">
        <f t="shared" si="120"/>
        <v>0.27189942660550459</v>
      </c>
      <c r="G533">
        <f t="shared" si="123"/>
        <v>12.011519283342921</v>
      </c>
      <c r="H533">
        <f t="shared" si="121"/>
        <v>-123.5206390332886</v>
      </c>
      <c r="I533">
        <f t="shared" si="122"/>
        <v>-1.2379253845989411</v>
      </c>
      <c r="K533">
        <v>5.15</v>
      </c>
      <c r="L533">
        <f t="shared" si="125"/>
        <v>0.47993442816337117</v>
      </c>
      <c r="M533">
        <f t="shared" si="126"/>
        <v>1084.331339551135</v>
      </c>
      <c r="N533">
        <f t="shared" si="127"/>
        <v>273.19747708961859</v>
      </c>
      <c r="O533">
        <f t="shared" si="128"/>
        <v>2.1146422018348625</v>
      </c>
      <c r="P533">
        <f t="shared" si="124"/>
        <v>-930.26647172998582</v>
      </c>
      <c r="Q533">
        <f t="shared" si="129"/>
        <v>-1201.3493066177696</v>
      </c>
      <c r="R533">
        <f t="shared" si="130"/>
        <v>-1132.9039488196045</v>
      </c>
    </row>
    <row r="534" spans="2:18" x14ac:dyDescent="0.25">
      <c r="B534">
        <v>5.16</v>
      </c>
      <c r="C534">
        <f t="shared" si="117"/>
        <v>0.47991787604927072</v>
      </c>
      <c r="D534">
        <f t="shared" si="118"/>
        <v>542.12827369496927</v>
      </c>
      <c r="E534">
        <f t="shared" si="119"/>
        <v>135.80396785034782</v>
      </c>
      <c r="F534">
        <f t="shared" si="120"/>
        <v>0.27189942660550459</v>
      </c>
      <c r="G534">
        <f t="shared" si="123"/>
        <v>12.596791693776183</v>
      </c>
      <c r="H534">
        <f t="shared" si="121"/>
        <v>-122.93527672996613</v>
      </c>
      <c r="I534">
        <f t="shared" si="122"/>
        <v>-1.2320717615657162</v>
      </c>
      <c r="K534">
        <v>5.16</v>
      </c>
      <c r="L534">
        <f t="shared" si="125"/>
        <v>0.47993430083941657</v>
      </c>
      <c r="M534">
        <f t="shared" si="126"/>
        <v>1084.3307642169734</v>
      </c>
      <c r="N534">
        <f t="shared" si="127"/>
        <v>273.1973332560782</v>
      </c>
      <c r="O534">
        <f t="shared" si="128"/>
        <v>2.1146422018348625</v>
      </c>
      <c r="P534">
        <f t="shared" si="124"/>
        <v>-924.57594601420726</v>
      </c>
      <c r="Q534">
        <f t="shared" si="129"/>
        <v>-1195.6586370684506</v>
      </c>
      <c r="R534">
        <f t="shared" si="130"/>
        <v>-1127.2132792702855</v>
      </c>
    </row>
    <row r="535" spans="2:18" x14ac:dyDescent="0.25">
      <c r="B535">
        <v>5.17</v>
      </c>
      <c r="C535">
        <f t="shared" si="117"/>
        <v>0.47991771689432744</v>
      </c>
      <c r="D535">
        <f t="shared" si="118"/>
        <v>542.12791412353135</v>
      </c>
      <c r="E535">
        <f t="shared" si="119"/>
        <v>135.80387795748834</v>
      </c>
      <c r="F535">
        <f t="shared" si="120"/>
        <v>0.27189942660550459</v>
      </c>
      <c r="G535">
        <f t="shared" si="123"/>
        <v>13.194384719182537</v>
      </c>
      <c r="H535">
        <f t="shared" si="121"/>
        <v>-122.3375938117003</v>
      </c>
      <c r="I535">
        <f t="shared" si="122"/>
        <v>-1.2260949323830581</v>
      </c>
      <c r="K535">
        <v>5.17</v>
      </c>
      <c r="L535">
        <f t="shared" si="125"/>
        <v>0.47993417351546197</v>
      </c>
      <c r="M535">
        <f t="shared" si="126"/>
        <v>1084.3301888829644</v>
      </c>
      <c r="N535">
        <f t="shared" si="127"/>
        <v>273.19718942257595</v>
      </c>
      <c r="O535">
        <f t="shared" si="128"/>
        <v>2.1146422018348625</v>
      </c>
      <c r="P535">
        <f t="shared" si="124"/>
        <v>-918.76564396860454</v>
      </c>
      <c r="Q535">
        <f t="shared" si="129"/>
        <v>-1189.8481911893457</v>
      </c>
      <c r="R535">
        <f t="shared" si="130"/>
        <v>-1121.4028333911806</v>
      </c>
    </row>
    <row r="536" spans="2:18" x14ac:dyDescent="0.25">
      <c r="B536">
        <v>5.18</v>
      </c>
      <c r="C536">
        <f t="shared" si="117"/>
        <v>0.47991755773938416</v>
      </c>
      <c r="D536">
        <f t="shared" si="118"/>
        <v>542.12755455221304</v>
      </c>
      <c r="E536">
        <f t="shared" si="119"/>
        <v>135.80378806465876</v>
      </c>
      <c r="F536">
        <f t="shared" si="120"/>
        <v>0.27189942660550459</v>
      </c>
      <c r="G536">
        <f t="shared" si="123"/>
        <v>13.80423859176841</v>
      </c>
      <c r="H536">
        <f t="shared" si="121"/>
        <v>-121.72765004628485</v>
      </c>
      <c r="I536">
        <f t="shared" si="122"/>
        <v>-1.2199954947289038</v>
      </c>
      <c r="K536">
        <v>5.18</v>
      </c>
      <c r="L536">
        <f t="shared" si="125"/>
        <v>0.47993404619150731</v>
      </c>
      <c r="M536">
        <f t="shared" si="126"/>
        <v>1084.3296135491078</v>
      </c>
      <c r="N536">
        <f t="shared" si="127"/>
        <v>273.19704558911178</v>
      </c>
      <c r="O536">
        <f t="shared" si="128"/>
        <v>2.1146422018348625</v>
      </c>
      <c r="P536">
        <f t="shared" si="124"/>
        <v>-912.83614663292371</v>
      </c>
      <c r="Q536">
        <f t="shared" si="129"/>
        <v>-1183.9185500202007</v>
      </c>
      <c r="R536">
        <f t="shared" si="130"/>
        <v>-1115.4731922220356</v>
      </c>
    </row>
    <row r="537" spans="2:18" x14ac:dyDescent="0.25">
      <c r="B537">
        <v>5.19</v>
      </c>
      <c r="C537">
        <f t="shared" si="117"/>
        <v>0.47991739858444088</v>
      </c>
      <c r="D537">
        <f t="shared" si="118"/>
        <v>542.12719498101376</v>
      </c>
      <c r="E537">
        <f t="shared" si="119"/>
        <v>135.80369817185894</v>
      </c>
      <c r="F537">
        <f t="shared" si="120"/>
        <v>0.27189942660550459</v>
      </c>
      <c r="G537">
        <f t="shared" si="123"/>
        <v>14.426292317665386</v>
      </c>
      <c r="H537">
        <f t="shared" si="121"/>
        <v>-121.10550642758805</v>
      </c>
      <c r="I537">
        <f t="shared" si="122"/>
        <v>-1.2137740585419357</v>
      </c>
      <c r="K537">
        <v>5.19</v>
      </c>
      <c r="L537">
        <f t="shared" si="125"/>
        <v>0.47993391886755271</v>
      </c>
      <c r="M537">
        <f t="shared" si="126"/>
        <v>1084.3290382154039</v>
      </c>
      <c r="N537">
        <f t="shared" si="127"/>
        <v>273.19690175568581</v>
      </c>
      <c r="O537">
        <f t="shared" si="128"/>
        <v>2.1146422018348625</v>
      </c>
      <c r="P537">
        <f t="shared" si="124"/>
        <v>-906.78804696633983</v>
      </c>
      <c r="Q537">
        <f t="shared" si="129"/>
        <v>-1177.8703065201908</v>
      </c>
      <c r="R537">
        <f t="shared" si="130"/>
        <v>-1109.4249487220256</v>
      </c>
    </row>
    <row r="538" spans="2:18" x14ac:dyDescent="0.25">
      <c r="B538">
        <v>5.2</v>
      </c>
      <c r="C538">
        <f t="shared" si="117"/>
        <v>0.47991723942949766</v>
      </c>
      <c r="D538">
        <f t="shared" si="118"/>
        <v>542.12683540993373</v>
      </c>
      <c r="E538">
        <f t="shared" si="119"/>
        <v>135.80360827908893</v>
      </c>
      <c r="F538">
        <f t="shared" si="120"/>
        <v>0.27189942660550459</v>
      </c>
      <c r="G538">
        <f t="shared" si="123"/>
        <v>15.060483683030071</v>
      </c>
      <c r="H538">
        <f t="shared" si="121"/>
        <v>-120.47122516945336</v>
      </c>
      <c r="I538">
        <f t="shared" si="122"/>
        <v>-1.2074312459605887</v>
      </c>
      <c r="K538">
        <v>5.2</v>
      </c>
      <c r="L538">
        <f t="shared" si="125"/>
        <v>0.47993379154359811</v>
      </c>
      <c r="M538">
        <f t="shared" si="126"/>
        <v>1084.3284628818531</v>
      </c>
      <c r="N538">
        <f t="shared" si="127"/>
        <v>273.1967579222981</v>
      </c>
      <c r="O538">
        <f t="shared" si="128"/>
        <v>2.1146422018348625</v>
      </c>
      <c r="P538">
        <f t="shared" si="124"/>
        <v>-900.62194978816342</v>
      </c>
      <c r="Q538">
        <f t="shared" si="129"/>
        <v>-1171.7040655086266</v>
      </c>
      <c r="R538">
        <f t="shared" si="130"/>
        <v>-1103.2587077104615</v>
      </c>
    </row>
    <row r="539" spans="2:18" x14ac:dyDescent="0.25">
      <c r="B539">
        <v>5.21</v>
      </c>
      <c r="C539">
        <f t="shared" si="117"/>
        <v>0.47991708027455438</v>
      </c>
      <c r="D539">
        <f t="shared" si="118"/>
        <v>542.12647583897308</v>
      </c>
      <c r="E539">
        <f t="shared" si="119"/>
        <v>135.80351838634877</v>
      </c>
      <c r="F539">
        <f t="shared" si="120"/>
        <v>0.27189942660550459</v>
      </c>
      <c r="G539">
        <f t="shared" si="123"/>
        <v>15.706749260265241</v>
      </c>
      <c r="H539">
        <f t="shared" si="121"/>
        <v>-119.82486969947803</v>
      </c>
      <c r="I539">
        <f t="shared" si="122"/>
        <v>-1.2009676912608354</v>
      </c>
      <c r="K539">
        <v>5.21</v>
      </c>
      <c r="L539">
        <f t="shared" si="125"/>
        <v>0.47993366421964351</v>
      </c>
      <c r="M539">
        <f t="shared" si="126"/>
        <v>1084.3278875484543</v>
      </c>
      <c r="N539">
        <f t="shared" si="127"/>
        <v>273.19661408894842</v>
      </c>
      <c r="O539">
        <f t="shared" si="128"/>
        <v>2.1146422018348625</v>
      </c>
      <c r="P539">
        <f t="shared" si="124"/>
        <v>-894.33847171735704</v>
      </c>
      <c r="Q539">
        <f t="shared" si="129"/>
        <v>-1165.4204436044706</v>
      </c>
      <c r="R539">
        <f t="shared" si="130"/>
        <v>-1096.9750858063055</v>
      </c>
    </row>
    <row r="540" spans="2:18" x14ac:dyDescent="0.25">
      <c r="B540">
        <v>5.22</v>
      </c>
      <c r="C540">
        <f t="shared" si="117"/>
        <v>0.4799169211196111</v>
      </c>
      <c r="D540">
        <f t="shared" si="118"/>
        <v>542.12611626813145</v>
      </c>
      <c r="E540">
        <f t="shared" si="119"/>
        <v>135.80342849363836</v>
      </c>
      <c r="F540">
        <f t="shared" si="120"/>
        <v>0.27189942660550459</v>
      </c>
      <c r="G540">
        <f t="shared" si="123"/>
        <v>16.365024414362509</v>
      </c>
      <c r="H540">
        <f t="shared" si="121"/>
        <v>-119.16650465267035</v>
      </c>
      <c r="I540">
        <f t="shared" si="122"/>
        <v>-1.1943840407927588</v>
      </c>
      <c r="K540">
        <v>5.22</v>
      </c>
      <c r="L540">
        <f t="shared" si="125"/>
        <v>0.47993353689568885</v>
      </c>
      <c r="M540">
        <f t="shared" si="126"/>
        <v>1084.3273122152082</v>
      </c>
      <c r="N540">
        <f t="shared" si="127"/>
        <v>273.19647025563688</v>
      </c>
      <c r="O540">
        <f t="shared" si="128"/>
        <v>2.1146422018348625</v>
      </c>
      <c r="P540">
        <f t="shared" si="124"/>
        <v>-887.9382411108744</v>
      </c>
      <c r="Q540">
        <f t="shared" si="129"/>
        <v>-1159.0200691646764</v>
      </c>
      <c r="R540">
        <f t="shared" si="130"/>
        <v>-1090.5747113665113</v>
      </c>
    </row>
    <row r="541" spans="2:18" x14ac:dyDescent="0.25">
      <c r="B541">
        <v>5.23</v>
      </c>
      <c r="C541">
        <f t="shared" si="117"/>
        <v>0.47991676196466782</v>
      </c>
      <c r="D541">
        <f t="shared" si="118"/>
        <v>542.12575669740932</v>
      </c>
      <c r="E541">
        <f t="shared" si="119"/>
        <v>135.80333860095783</v>
      </c>
      <c r="F541">
        <f t="shared" si="120"/>
        <v>0.27189942660550459</v>
      </c>
      <c r="G541">
        <f t="shared" si="123"/>
        <v>17.035243309365924</v>
      </c>
      <c r="H541">
        <f t="shared" si="121"/>
        <v>-118.4961958649864</v>
      </c>
      <c r="I541">
        <f t="shared" si="122"/>
        <v>-1.1876809529159191</v>
      </c>
      <c r="K541">
        <v>5.23</v>
      </c>
      <c r="L541">
        <f t="shared" si="125"/>
        <v>0.47993340957173425</v>
      </c>
      <c r="M541">
        <f t="shared" si="126"/>
        <v>1084.326736882115</v>
      </c>
      <c r="N541">
        <f t="shared" si="127"/>
        <v>273.1963264223636</v>
      </c>
      <c r="O541">
        <f t="shared" si="128"/>
        <v>2.1146422018348625</v>
      </c>
      <c r="P541">
        <f t="shared" si="124"/>
        <v>-881.42189800082519</v>
      </c>
      <c r="Q541">
        <f t="shared" si="129"/>
        <v>-1152.503582221354</v>
      </c>
      <c r="R541">
        <f t="shared" si="130"/>
        <v>-1084.0582244231889</v>
      </c>
    </row>
    <row r="542" spans="2:18" x14ac:dyDescent="0.25">
      <c r="B542">
        <v>5.24</v>
      </c>
      <c r="C542">
        <f t="shared" si="117"/>
        <v>0.47991660280972454</v>
      </c>
      <c r="D542">
        <f t="shared" si="118"/>
        <v>542.12539712680621</v>
      </c>
      <c r="E542">
        <f t="shared" si="119"/>
        <v>135.80324870830705</v>
      </c>
      <c r="F542">
        <f t="shared" si="120"/>
        <v>0.27189942660550459</v>
      </c>
      <c r="G542">
        <f t="shared" si="123"/>
        <v>17.717338914955135</v>
      </c>
      <c r="H542">
        <f t="shared" si="121"/>
        <v>-117.81401036674642</v>
      </c>
      <c r="I542">
        <f t="shared" si="122"/>
        <v>-1.1808590979335194</v>
      </c>
      <c r="K542">
        <v>5.24</v>
      </c>
      <c r="L542">
        <f t="shared" si="125"/>
        <v>0.47993328224777965</v>
      </c>
      <c r="M542">
        <f t="shared" si="126"/>
        <v>1084.3261615491747</v>
      </c>
      <c r="N542">
        <f t="shared" si="127"/>
        <v>273.19618258912851</v>
      </c>
      <c r="O542">
        <f t="shared" si="128"/>
        <v>2.1146422018348625</v>
      </c>
      <c r="P542">
        <f t="shared" si="124"/>
        <v>-874.79009403047485</v>
      </c>
      <c r="Q542">
        <f t="shared" si="129"/>
        <v>-1145.8716344177685</v>
      </c>
      <c r="R542">
        <f t="shared" si="130"/>
        <v>-1077.4262766196034</v>
      </c>
    </row>
    <row r="543" spans="2:18" x14ac:dyDescent="0.25">
      <c r="B543">
        <v>5.25</v>
      </c>
      <c r="C543">
        <f t="shared" si="117"/>
        <v>0.47991644365478126</v>
      </c>
      <c r="D543">
        <f t="shared" si="118"/>
        <v>542.12503755632247</v>
      </c>
      <c r="E543">
        <f t="shared" si="119"/>
        <v>135.80315881568612</v>
      </c>
      <c r="F543">
        <f t="shared" si="120"/>
        <v>0.27189942660550459</v>
      </c>
      <c r="G543">
        <f t="shared" si="123"/>
        <v>18.411243013148919</v>
      </c>
      <c r="H543">
        <f t="shared" si="121"/>
        <v>-117.1200163759317</v>
      </c>
      <c r="I543">
        <f t="shared" si="122"/>
        <v>-1.1739191580253721</v>
      </c>
      <c r="K543">
        <v>5.25</v>
      </c>
      <c r="L543">
        <f t="shared" si="125"/>
        <v>0.47993315492382499</v>
      </c>
      <c r="M543">
        <f t="shared" si="126"/>
        <v>1084.3255862163862</v>
      </c>
      <c r="N543">
        <f t="shared" si="127"/>
        <v>273.1960387559314</v>
      </c>
      <c r="O543">
        <f t="shared" si="128"/>
        <v>2.1146422018348625</v>
      </c>
      <c r="P543">
        <f t="shared" si="124"/>
        <v>-868.04349238907685</v>
      </c>
      <c r="Q543">
        <f t="shared" si="129"/>
        <v>-1139.1248889431733</v>
      </c>
      <c r="R543">
        <f t="shared" si="130"/>
        <v>-1070.6795311450082</v>
      </c>
    </row>
    <row r="544" spans="2:18" x14ac:dyDescent="0.25">
      <c r="B544">
        <v>5.26</v>
      </c>
      <c r="C544">
        <f t="shared" si="117"/>
        <v>0.47991628449983798</v>
      </c>
      <c r="D544">
        <f t="shared" si="118"/>
        <v>542.12467798595799</v>
      </c>
      <c r="E544">
        <f t="shared" si="119"/>
        <v>135.803068923095</v>
      </c>
      <c r="F544">
        <f t="shared" si="120"/>
        <v>0.27189942660550459</v>
      </c>
      <c r="G544">
        <f t="shared" si="123"/>
        <v>19.116886205126505</v>
      </c>
      <c r="H544">
        <f t="shared" si="121"/>
        <v>-116.41428329136299</v>
      </c>
      <c r="I544">
        <f t="shared" si="122"/>
        <v>-1.1668618271796849</v>
      </c>
      <c r="K544">
        <v>5.26</v>
      </c>
      <c r="L544">
        <f t="shared" si="125"/>
        <v>0.47993302759987039</v>
      </c>
      <c r="M544">
        <f t="shared" si="126"/>
        <v>1084.3250108837508</v>
      </c>
      <c r="N544">
        <f t="shared" si="127"/>
        <v>273.19589492277254</v>
      </c>
      <c r="O544">
        <f t="shared" si="128"/>
        <v>2.1146422018348625</v>
      </c>
      <c r="P544">
        <f t="shared" si="124"/>
        <v>-861.18276774555557</v>
      </c>
      <c r="Q544">
        <f t="shared" si="129"/>
        <v>-1132.2640204664933</v>
      </c>
      <c r="R544">
        <f t="shared" si="130"/>
        <v>-1063.8186626683282</v>
      </c>
    </row>
    <row r="545" spans="2:18" x14ac:dyDescent="0.25">
      <c r="B545">
        <v>5.27</v>
      </c>
      <c r="C545">
        <f t="shared" si="117"/>
        <v>0.4799161253448947</v>
      </c>
      <c r="D545">
        <f t="shared" si="118"/>
        <v>542.12431841571265</v>
      </c>
      <c r="E545">
        <f t="shared" si="119"/>
        <v>135.80297903053366</v>
      </c>
      <c r="F545">
        <f t="shared" si="120"/>
        <v>0.27189942660550459</v>
      </c>
      <c r="G545">
        <f t="shared" si="123"/>
        <v>19.834197918167504</v>
      </c>
      <c r="H545">
        <f t="shared" si="121"/>
        <v>-115.69688168576066</v>
      </c>
      <c r="I545">
        <f t="shared" si="122"/>
        <v>-1.1596878111236617</v>
      </c>
      <c r="K545">
        <v>5.27</v>
      </c>
      <c r="L545">
        <f t="shared" si="125"/>
        <v>0.47993290027591579</v>
      </c>
      <c r="M545">
        <f t="shared" si="126"/>
        <v>1084.3244355512684</v>
      </c>
      <c r="N545">
        <f t="shared" si="127"/>
        <v>273.19575108965194</v>
      </c>
      <c r="O545">
        <f t="shared" si="128"/>
        <v>2.1146422018348625</v>
      </c>
      <c r="P545">
        <f t="shared" si="124"/>
        <v>-854.20860618104177</v>
      </c>
      <c r="Q545">
        <f t="shared" si="129"/>
        <v>-1125.2897150688589</v>
      </c>
      <c r="R545">
        <f t="shared" si="130"/>
        <v>-1056.8443572706938</v>
      </c>
    </row>
    <row r="546" spans="2:18" x14ac:dyDescent="0.25">
      <c r="B546">
        <v>5.28</v>
      </c>
      <c r="C546">
        <f t="shared" si="117"/>
        <v>0.47991596618995142</v>
      </c>
      <c r="D546">
        <f t="shared" si="118"/>
        <v>542.12395884558669</v>
      </c>
      <c r="E546">
        <f t="shared" si="119"/>
        <v>135.80288913800217</v>
      </c>
      <c r="F546">
        <f t="shared" si="120"/>
        <v>0.27189942660550459</v>
      </c>
      <c r="G546">
        <f t="shared" si="123"/>
        <v>20.563106412709317</v>
      </c>
      <c r="H546">
        <f t="shared" si="121"/>
        <v>-114.96788329868735</v>
      </c>
      <c r="I546">
        <f t="shared" si="122"/>
        <v>-1.1523978272529287</v>
      </c>
      <c r="K546">
        <v>5.28</v>
      </c>
      <c r="L546">
        <f t="shared" si="125"/>
        <v>0.47993277295196113</v>
      </c>
      <c r="M546">
        <f t="shared" si="126"/>
        <v>1084.3238602189379</v>
      </c>
      <c r="N546">
        <f t="shared" si="127"/>
        <v>273.1956072565693</v>
      </c>
      <c r="O546">
        <f t="shared" si="128"/>
        <v>2.1146422018348625</v>
      </c>
      <c r="P546">
        <f t="shared" si="124"/>
        <v>-847.12170512026273</v>
      </c>
      <c r="Q546">
        <f t="shared" si="129"/>
        <v>-1118.2026701749971</v>
      </c>
      <c r="R546">
        <f t="shared" si="130"/>
        <v>-1049.757312376832</v>
      </c>
    </row>
    <row r="547" spans="2:18" x14ac:dyDescent="0.25">
      <c r="B547">
        <v>5.29</v>
      </c>
      <c r="C547">
        <f t="shared" si="117"/>
        <v>0.47991580703500819</v>
      </c>
      <c r="D547">
        <f t="shared" si="118"/>
        <v>542.12359927557998</v>
      </c>
      <c r="E547">
        <f t="shared" si="119"/>
        <v>135.80279924550049</v>
      </c>
      <c r="F547">
        <f t="shared" si="120"/>
        <v>0.27189942660550459</v>
      </c>
      <c r="G547">
        <f t="shared" si="123"/>
        <v>21.303538789520601</v>
      </c>
      <c r="H547">
        <f t="shared" si="121"/>
        <v>-114.22736102937439</v>
      </c>
      <c r="I547">
        <f t="shared" si="122"/>
        <v>-1.1449926045597991</v>
      </c>
      <c r="K547">
        <v>5.29</v>
      </c>
      <c r="L547">
        <f t="shared" si="125"/>
        <v>0.47993264562800653</v>
      </c>
      <c r="M547">
        <f t="shared" si="126"/>
        <v>1084.3232848867606</v>
      </c>
      <c r="N547">
        <f t="shared" si="127"/>
        <v>273.19546342352498</v>
      </c>
      <c r="O547">
        <f t="shared" si="128"/>
        <v>2.1146422018348625</v>
      </c>
      <c r="P547">
        <f t="shared" si="124"/>
        <v>-839.92277326180272</v>
      </c>
      <c r="Q547">
        <f t="shared" si="129"/>
        <v>-1111.0035944834929</v>
      </c>
      <c r="R547">
        <f t="shared" si="130"/>
        <v>-1042.5582366853278</v>
      </c>
    </row>
    <row r="548" spans="2:18" x14ac:dyDescent="0.25">
      <c r="B548">
        <v>5.3</v>
      </c>
      <c r="C548">
        <f t="shared" si="117"/>
        <v>0.47991564788006491</v>
      </c>
      <c r="D548">
        <f t="shared" si="118"/>
        <v>542.12323970569241</v>
      </c>
      <c r="E548">
        <f t="shared" si="119"/>
        <v>135.8027093530286</v>
      </c>
      <c r="F548">
        <f t="shared" si="120"/>
        <v>0.27189942660550459</v>
      </c>
      <c r="G548">
        <f t="shared" si="123"/>
        <v>22.055420996991515</v>
      </c>
      <c r="H548">
        <f t="shared" si="121"/>
        <v>-113.47538892943159</v>
      </c>
      <c r="I548">
        <f t="shared" si="122"/>
        <v>-1.1374728835603709</v>
      </c>
      <c r="K548">
        <v>5.3</v>
      </c>
      <c r="L548">
        <f t="shared" si="125"/>
        <v>0.47993251830405192</v>
      </c>
      <c r="M548">
        <f t="shared" si="126"/>
        <v>1084.3227095547356</v>
      </c>
      <c r="N548">
        <f t="shared" si="127"/>
        <v>273.19531959051875</v>
      </c>
      <c r="O548">
        <f t="shared" si="128"/>
        <v>2.1146422018348625</v>
      </c>
      <c r="P548">
        <f t="shared" si="124"/>
        <v>-832.6125305072319</v>
      </c>
      <c r="Q548">
        <f t="shared" si="129"/>
        <v>-1103.6932078959157</v>
      </c>
      <c r="R548">
        <f t="shared" si="130"/>
        <v>-1035.2478500977506</v>
      </c>
    </row>
    <row r="549" spans="2:18" x14ac:dyDescent="0.25">
      <c r="B549">
        <v>5.31</v>
      </c>
      <c r="C549">
        <f t="shared" si="117"/>
        <v>0.47991548872512163</v>
      </c>
      <c r="D549">
        <f t="shared" si="118"/>
        <v>542.12288013592399</v>
      </c>
      <c r="E549">
        <f t="shared" si="119"/>
        <v>135.8026194605865</v>
      </c>
      <c r="F549">
        <f t="shared" si="120"/>
        <v>0.27189942660550459</v>
      </c>
      <c r="G549">
        <f t="shared" si="123"/>
        <v>22.818677838538719</v>
      </c>
      <c r="H549">
        <f t="shared" si="121"/>
        <v>-112.71204219544228</v>
      </c>
      <c r="I549">
        <f t="shared" si="122"/>
        <v>-1.1298394162204779</v>
      </c>
      <c r="K549">
        <v>5.31</v>
      </c>
      <c r="L549">
        <f t="shared" si="125"/>
        <v>0.47993239098009727</v>
      </c>
      <c r="M549">
        <f t="shared" si="126"/>
        <v>1084.3221342228635</v>
      </c>
      <c r="N549">
        <f t="shared" si="127"/>
        <v>273.19517575755071</v>
      </c>
      <c r="O549">
        <f t="shared" si="128"/>
        <v>2.1146422018348625</v>
      </c>
      <c r="P549">
        <f t="shared" si="124"/>
        <v>-825.19170788911651</v>
      </c>
      <c r="Q549">
        <f t="shared" si="129"/>
        <v>-1096.2722414448324</v>
      </c>
      <c r="R549">
        <f t="shared" si="130"/>
        <v>-1027.8268836466673</v>
      </c>
    </row>
    <row r="550" spans="2:18" x14ac:dyDescent="0.25">
      <c r="B550">
        <v>5.32</v>
      </c>
      <c r="C550">
        <f t="shared" si="117"/>
        <v>0.47991532957017835</v>
      </c>
      <c r="D550">
        <f t="shared" si="118"/>
        <v>542.12252056627506</v>
      </c>
      <c r="E550">
        <f t="shared" si="119"/>
        <v>135.80252956817426</v>
      </c>
      <c r="F550">
        <f t="shared" si="120"/>
        <v>0.27189942660550459</v>
      </c>
      <c r="G550">
        <f t="shared" si="123"/>
        <v>23.593232980125109</v>
      </c>
      <c r="H550">
        <f t="shared" si="121"/>
        <v>-111.93739716144366</v>
      </c>
      <c r="I550">
        <f t="shared" si="122"/>
        <v>-1.1220929658804915</v>
      </c>
      <c r="K550">
        <v>5.32</v>
      </c>
      <c r="L550">
        <f t="shared" si="125"/>
        <v>0.47993226365614267</v>
      </c>
      <c r="M550">
        <f t="shared" si="126"/>
        <v>1084.3215588911437</v>
      </c>
      <c r="N550">
        <f t="shared" si="127"/>
        <v>273.19503192462076</v>
      </c>
      <c r="O550">
        <f t="shared" si="128"/>
        <v>2.1146422018348625</v>
      </c>
      <c r="P550">
        <f t="shared" si="124"/>
        <v>-817.66104749791702</v>
      </c>
      <c r="Q550">
        <f t="shared" si="129"/>
        <v>-1088.7414372207029</v>
      </c>
      <c r="R550">
        <f t="shared" si="130"/>
        <v>-1020.2960794225378</v>
      </c>
    </row>
    <row r="551" spans="2:18" x14ac:dyDescent="0.25">
      <c r="B551">
        <v>5.33</v>
      </c>
      <c r="C551">
        <f t="shared" si="117"/>
        <v>0.47991517041523507</v>
      </c>
      <c r="D551">
        <f t="shared" si="118"/>
        <v>542.12216099674515</v>
      </c>
      <c r="E551">
        <f t="shared" si="119"/>
        <v>135.80243967579179</v>
      </c>
      <c r="F551">
        <f t="shared" si="120"/>
        <v>0.27189942660550459</v>
      </c>
      <c r="G551">
        <f t="shared" si="123"/>
        <v>24.379008957892552</v>
      </c>
      <c r="H551">
        <f t="shared" si="121"/>
        <v>-111.15153129129374</v>
      </c>
      <c r="I551">
        <f t="shared" si="122"/>
        <v>-1.1142343071789922</v>
      </c>
      <c r="K551">
        <v>5.33</v>
      </c>
      <c r="L551">
        <f t="shared" si="125"/>
        <v>0.47993213633218806</v>
      </c>
      <c r="M551">
        <f t="shared" si="126"/>
        <v>1084.3209835595771</v>
      </c>
      <c r="N551">
        <f t="shared" si="127"/>
        <v>273.19488809172913</v>
      </c>
      <c r="O551">
        <f t="shared" si="128"/>
        <v>2.1146422018348625</v>
      </c>
      <c r="P551">
        <f t="shared" si="124"/>
        <v>-810.02130240778115</v>
      </c>
      <c r="Q551">
        <f t="shared" si="129"/>
        <v>-1081.1015482976754</v>
      </c>
      <c r="R551">
        <f t="shared" si="130"/>
        <v>-1012.6561904995103</v>
      </c>
    </row>
    <row r="552" spans="2:18" x14ac:dyDescent="0.25">
      <c r="B552">
        <v>5.34</v>
      </c>
      <c r="C552">
        <f t="shared" si="117"/>
        <v>0.47991501126029179</v>
      </c>
      <c r="D552">
        <f t="shared" si="118"/>
        <v>542.12180142733462</v>
      </c>
      <c r="E552">
        <f t="shared" si="119"/>
        <v>135.80234978343915</v>
      </c>
      <c r="F552">
        <f t="shared" si="120"/>
        <v>0.27189942660550459</v>
      </c>
      <c r="G552">
        <f t="shared" si="123"/>
        <v>25.175927185909103</v>
      </c>
      <c r="H552">
        <f t="shared" si="121"/>
        <v>-110.35452317092455</v>
      </c>
      <c r="I552">
        <f t="shared" si="122"/>
        <v>-1.1062642259753006</v>
      </c>
      <c r="K552">
        <v>5.34</v>
      </c>
      <c r="L552">
        <f t="shared" si="125"/>
        <v>0.47993200900823341</v>
      </c>
      <c r="M552">
        <f t="shared" si="126"/>
        <v>1084.3204082281625</v>
      </c>
      <c r="N552">
        <f t="shared" si="127"/>
        <v>273.19474425887546</v>
      </c>
      <c r="O552">
        <f t="shared" si="128"/>
        <v>2.1146422018348625</v>
      </c>
      <c r="P552">
        <f t="shared" si="124"/>
        <v>-802.27323660123466</v>
      </c>
      <c r="Q552">
        <f t="shared" si="129"/>
        <v>-1073.3533386582753</v>
      </c>
      <c r="R552">
        <f t="shared" si="130"/>
        <v>-1004.9079808601102</v>
      </c>
    </row>
    <row r="553" spans="2:18" x14ac:dyDescent="0.25">
      <c r="B553">
        <v>5.35</v>
      </c>
      <c r="C553">
        <f t="shared" si="117"/>
        <v>0.47991485210534851</v>
      </c>
      <c r="D553">
        <f t="shared" si="118"/>
        <v>542.12144185804323</v>
      </c>
      <c r="E553">
        <f t="shared" si="119"/>
        <v>135.80225989111631</v>
      </c>
      <c r="F553">
        <f t="shared" si="120"/>
        <v>0.27189942660550459</v>
      </c>
      <c r="G553">
        <f t="shared" si="123"/>
        <v>25.983907964026784</v>
      </c>
      <c r="H553">
        <f t="shared" si="121"/>
        <v>-109.54645250048402</v>
      </c>
      <c r="I553">
        <f t="shared" si="122"/>
        <v>-1.0981835192708953</v>
      </c>
      <c r="K553">
        <v>5.35</v>
      </c>
      <c r="L553">
        <f t="shared" si="125"/>
        <v>0.4799318816842788</v>
      </c>
      <c r="M553">
        <f t="shared" si="126"/>
        <v>1084.3198328969008</v>
      </c>
      <c r="N553">
        <f t="shared" si="127"/>
        <v>273.19460042606005</v>
      </c>
      <c r="O553">
        <f t="shared" si="128"/>
        <v>2.1146422018348625</v>
      </c>
      <c r="P553">
        <f t="shared" si="124"/>
        <v>-794.41762489278426</v>
      </c>
      <c r="Q553">
        <f t="shared" si="129"/>
        <v>-1065.4975831170095</v>
      </c>
      <c r="R553">
        <f t="shared" si="130"/>
        <v>-997.05222531884442</v>
      </c>
    </row>
    <row r="554" spans="2:18" x14ac:dyDescent="0.25">
      <c r="B554">
        <v>5.36</v>
      </c>
      <c r="C554">
        <f t="shared" si="117"/>
        <v>0.47991469295040523</v>
      </c>
      <c r="D554">
        <f t="shared" si="118"/>
        <v>542.12108228887121</v>
      </c>
      <c r="E554">
        <f t="shared" si="119"/>
        <v>135.8021699988233</v>
      </c>
      <c r="F554">
        <f t="shared" si="120"/>
        <v>0.27189942660550459</v>
      </c>
      <c r="G554">
        <f t="shared" si="123"/>
        <v>26.802870485852125</v>
      </c>
      <c r="H554">
        <f t="shared" si="121"/>
        <v>-108.72740008636568</v>
      </c>
      <c r="I554">
        <f t="shared" si="122"/>
        <v>-1.089992995129712</v>
      </c>
      <c r="K554">
        <v>5.36</v>
      </c>
      <c r="L554">
        <f t="shared" si="125"/>
        <v>0.4799317543603242</v>
      </c>
      <c r="M554">
        <f t="shared" si="126"/>
        <v>1084.319257565792</v>
      </c>
      <c r="N554">
        <f t="shared" si="127"/>
        <v>273.19445659328284</v>
      </c>
      <c r="O554">
        <f t="shared" si="128"/>
        <v>2.1146422018348625</v>
      </c>
      <c r="P554">
        <f t="shared" si="124"/>
        <v>-786.45525285143685</v>
      </c>
      <c r="Q554">
        <f t="shared" si="129"/>
        <v>-1057.5350672428849</v>
      </c>
      <c r="R554">
        <f t="shared" si="130"/>
        <v>-989.0897094447198</v>
      </c>
    </row>
    <row r="555" spans="2:18" x14ac:dyDescent="0.25">
      <c r="B555">
        <v>5.37</v>
      </c>
      <c r="C555">
        <f t="shared" ref="C555:C618" si="131">$E$11-$B$9*B555/(2*$I$6)</f>
        <v>0.47991453379546195</v>
      </c>
      <c r="D555">
        <f t="shared" ref="D555:D618" si="132">$I$6*$B$8*(C555*C555)*$E$10/$I$7</f>
        <v>542.12072271981822</v>
      </c>
      <c r="E555">
        <f t="shared" ref="E555:E618" si="133">$B$8*$E$10*$B$9*$B$7*$B$7/(4*$I$7) + (1/2)*D555*$E$13</f>
        <v>135.80208010656006</v>
      </c>
      <c r="F555">
        <f t="shared" ref="F555:F618" si="134">$B$8*$E$10*$B$9*$B$7*$B$7/(4*$I$7)</f>
        <v>0.27189942660550459</v>
      </c>
      <c r="G555">
        <f t="shared" si="123"/>
        <v>27.632732846825974</v>
      </c>
      <c r="H555">
        <f t="shared" ref="H555:H618" si="135">($B$8*$E$10*$B$9/(4*$I$7))*$B$7*$B$7+ $I$6*$B$8*$E$10*$B$7*$B$7*$E$12*SIN(B555)/(2*$I$7)</f>
        <v>-107.89744783312858</v>
      </c>
      <c r="I555">
        <f t="shared" ref="I555:I618" si="136" xml:space="preserve"> $I$6*$B$8*$E$10*$B$7*$B$7*$E$9*SIN(B555)/(2*$I$7)</f>
        <v>-1.0816934725973408</v>
      </c>
      <c r="K555">
        <v>5.37</v>
      </c>
      <c r="L555">
        <f t="shared" si="125"/>
        <v>0.4799316270363696</v>
      </c>
      <c r="M555">
        <f t="shared" si="126"/>
        <v>1084.3186822348353</v>
      </c>
      <c r="N555">
        <f t="shared" si="127"/>
        <v>273.19431276054365</v>
      </c>
      <c r="O555">
        <f t="shared" si="128"/>
        <v>2.1146422018348625</v>
      </c>
      <c r="P555">
        <f t="shared" si="124"/>
        <v>-778.38691672214645</v>
      </c>
      <c r="Q555">
        <f t="shared" si="129"/>
        <v>-1049.4665872808553</v>
      </c>
      <c r="R555">
        <f t="shared" si="130"/>
        <v>-981.02122948269016</v>
      </c>
    </row>
    <row r="556" spans="2:18" x14ac:dyDescent="0.25">
      <c r="B556">
        <v>5.38</v>
      </c>
      <c r="C556">
        <f t="shared" si="131"/>
        <v>0.47991437464051873</v>
      </c>
      <c r="D556">
        <f t="shared" si="132"/>
        <v>542.12036315088471</v>
      </c>
      <c r="E556">
        <f t="shared" si="133"/>
        <v>135.80199021432668</v>
      </c>
      <c r="F556">
        <f t="shared" si="134"/>
        <v>0.27189942660550459</v>
      </c>
      <c r="G556">
        <f t="shared" si="123"/>
        <v>28.473412052414872</v>
      </c>
      <c r="H556">
        <f t="shared" si="135"/>
        <v>-107.05667873530631</v>
      </c>
      <c r="I556">
        <f t="shared" si="136"/>
        <v>-1.0732857816191184</v>
      </c>
      <c r="K556">
        <v>5.38</v>
      </c>
      <c r="L556">
        <f t="shared" si="125"/>
        <v>0.47993149971241494</v>
      </c>
      <c r="M556">
        <f t="shared" si="126"/>
        <v>1084.3181069040313</v>
      </c>
      <c r="N556">
        <f t="shared" si="127"/>
        <v>273.19416892784267</v>
      </c>
      <c r="O556">
        <f t="shared" si="128"/>
        <v>2.1146422018348625</v>
      </c>
      <c r="P556">
        <f t="shared" si="124"/>
        <v>-770.21342334618407</v>
      </c>
      <c r="Q556">
        <f t="shared" si="129"/>
        <v>-1041.2929500721918</v>
      </c>
      <c r="R556">
        <f t="shared" si="130"/>
        <v>-972.84759227402674</v>
      </c>
    </row>
    <row r="557" spans="2:18" x14ac:dyDescent="0.25">
      <c r="B557">
        <v>5.39</v>
      </c>
      <c r="C557">
        <f t="shared" si="131"/>
        <v>0.47991421548557545</v>
      </c>
      <c r="D557">
        <f t="shared" si="132"/>
        <v>542.12000358207035</v>
      </c>
      <c r="E557">
        <f t="shared" si="133"/>
        <v>135.80190032212309</v>
      </c>
      <c r="F557">
        <f t="shared" si="134"/>
        <v>0.27189942660550459</v>
      </c>
      <c r="G557">
        <f t="shared" si="123"/>
        <v>29.32482402640953</v>
      </c>
      <c r="H557">
        <f t="shared" si="135"/>
        <v>-106.20517686910806</v>
      </c>
      <c r="I557">
        <f t="shared" si="136"/>
        <v>-1.0647707629571355</v>
      </c>
      <c r="K557">
        <v>5.39</v>
      </c>
      <c r="L557">
        <f t="shared" si="125"/>
        <v>0.47993137238846034</v>
      </c>
      <c r="M557">
        <f t="shared" si="126"/>
        <v>1084.3175315733804</v>
      </c>
      <c r="N557">
        <f t="shared" si="127"/>
        <v>273.19402509517994</v>
      </c>
      <c r="O557">
        <f t="shared" si="128"/>
        <v>2.1146422018348625</v>
      </c>
      <c r="P557">
        <f t="shared" si="124"/>
        <v>-761.93559008045941</v>
      </c>
      <c r="Q557">
        <f t="shared" si="129"/>
        <v>-1033.0149729738046</v>
      </c>
      <c r="R557">
        <f t="shared" si="130"/>
        <v>-964.56961517563946</v>
      </c>
    </row>
    <row r="558" spans="2:18" x14ac:dyDescent="0.25">
      <c r="B558">
        <v>5.4</v>
      </c>
      <c r="C558">
        <f t="shared" si="131"/>
        <v>0.47991405633063217</v>
      </c>
      <c r="D558">
        <f t="shared" si="132"/>
        <v>542.11964401337525</v>
      </c>
      <c r="E558">
        <f t="shared" si="133"/>
        <v>135.80181042994931</v>
      </c>
      <c r="F558">
        <f t="shared" si="134"/>
        <v>0.27189942660550459</v>
      </c>
      <c r="G558">
        <f t="shared" si="123"/>
        <v>30.186883619333074</v>
      </c>
      <c r="H558">
        <f t="shared" si="135"/>
        <v>-105.34302738401074</v>
      </c>
      <c r="I558">
        <f t="shared" si="136"/>
        <v>-1.0561492681061624</v>
      </c>
      <c r="K558">
        <v>5.4</v>
      </c>
      <c r="L558">
        <f t="shared" si="125"/>
        <v>0.47993124506450574</v>
      </c>
      <c r="M558">
        <f t="shared" si="126"/>
        <v>1084.3169562428818</v>
      </c>
      <c r="N558">
        <f t="shared" si="127"/>
        <v>273.19388126255529</v>
      </c>
      <c r="O558">
        <f t="shared" si="128"/>
        <v>2.1146422018348625</v>
      </c>
      <c r="P558">
        <f t="shared" si="124"/>
        <v>-753.55424471578362</v>
      </c>
      <c r="Q558">
        <f t="shared" si="129"/>
        <v>-1024.6334837765041</v>
      </c>
      <c r="R558">
        <f t="shared" si="130"/>
        <v>-956.18812597833903</v>
      </c>
    </row>
    <row r="559" spans="2:18" x14ac:dyDescent="0.25">
      <c r="B559">
        <v>5.41</v>
      </c>
      <c r="C559">
        <f t="shared" si="131"/>
        <v>0.47991389717568889</v>
      </c>
      <c r="D559">
        <f t="shared" si="132"/>
        <v>542.1192844447994</v>
      </c>
      <c r="E559">
        <f t="shared" si="133"/>
        <v>135.80172053780535</v>
      </c>
      <c r="F559">
        <f t="shared" si="134"/>
        <v>0.27189942660550459</v>
      </c>
      <c r="G559">
        <f t="shared" si="123"/>
        <v>31.059504616955252</v>
      </c>
      <c r="H559">
        <f t="shared" si="135"/>
        <v>-104.4703164942446</v>
      </c>
      <c r="I559">
        <f t="shared" si="136"/>
        <v>-1.0474221592085009</v>
      </c>
      <c r="K559">
        <v>5.41</v>
      </c>
      <c r="L559">
        <f t="shared" si="125"/>
        <v>0.47993111774055108</v>
      </c>
      <c r="M559">
        <f t="shared" si="126"/>
        <v>1084.3163809125358</v>
      </c>
      <c r="N559">
        <f t="shared" si="127"/>
        <v>273.19373742996879</v>
      </c>
      <c r="O559">
        <f t="shared" si="128"/>
        <v>2.1146422018348625</v>
      </c>
      <c r="P559">
        <f t="shared" si="124"/>
        <v>-745.07022539409331</v>
      </c>
      <c r="Q559">
        <f t="shared" si="129"/>
        <v>-1016.1493206222273</v>
      </c>
      <c r="R559">
        <f t="shared" si="130"/>
        <v>-947.70396282406205</v>
      </c>
    </row>
    <row r="560" spans="2:18" x14ac:dyDescent="0.25">
      <c r="B560">
        <v>5.42</v>
      </c>
      <c r="C560">
        <f t="shared" si="131"/>
        <v>0.47991373802074561</v>
      </c>
      <c r="D560">
        <f t="shared" si="132"/>
        <v>542.11892487634282</v>
      </c>
      <c r="E560">
        <f t="shared" si="133"/>
        <v>135.8016306456912</v>
      </c>
      <c r="F560">
        <f t="shared" si="134"/>
        <v>0.27189942660550459</v>
      </c>
      <c r="G560">
        <f t="shared" si="123"/>
        <v>31.942599748914475</v>
      </c>
      <c r="H560">
        <f t="shared" si="135"/>
        <v>-103.58713147017123</v>
      </c>
      <c r="I560">
        <f t="shared" si="136"/>
        <v>-1.0385903089677673</v>
      </c>
      <c r="K560">
        <v>5.42</v>
      </c>
      <c r="L560">
        <f t="shared" si="125"/>
        <v>0.47993099041659648</v>
      </c>
      <c r="M560">
        <f t="shared" si="126"/>
        <v>1084.3158055823428</v>
      </c>
      <c r="N560">
        <f t="shared" si="127"/>
        <v>273.19359359742054</v>
      </c>
      <c r="O560">
        <f t="shared" si="128"/>
        <v>2.1146422018348625</v>
      </c>
      <c r="P560">
        <f t="shared" si="124"/>
        <v>-736.48438052463257</v>
      </c>
      <c r="Q560">
        <f t="shared" si="129"/>
        <v>-1007.5633319202183</v>
      </c>
      <c r="R560">
        <f t="shared" si="130"/>
        <v>-939.11797412205306</v>
      </c>
    </row>
    <row r="561" spans="2:18" x14ac:dyDescent="0.25">
      <c r="B561">
        <v>5.43</v>
      </c>
      <c r="C561">
        <f t="shared" si="131"/>
        <v>0.47991357886580233</v>
      </c>
      <c r="D561">
        <f t="shared" si="132"/>
        <v>542.11856530800549</v>
      </c>
      <c r="E561">
        <f t="shared" si="133"/>
        <v>135.80154075360687</v>
      </c>
      <c r="F561">
        <f t="shared" si="134"/>
        <v>0.27189942660550459</v>
      </c>
      <c r="G561">
        <f t="shared" si="123"/>
        <v>32.836080697444274</v>
      </c>
      <c r="H561">
        <f t="shared" si="135"/>
        <v>-102.6935606295571</v>
      </c>
      <c r="I561">
        <f t="shared" si="136"/>
        <v>-1.0296546005616261</v>
      </c>
      <c r="K561">
        <v>5.43</v>
      </c>
      <c r="L561">
        <f t="shared" si="125"/>
        <v>0.47993086309264188</v>
      </c>
      <c r="M561">
        <f t="shared" si="126"/>
        <v>1084.3152302523022</v>
      </c>
      <c r="N561">
        <f t="shared" si="127"/>
        <v>273.19344976491038</v>
      </c>
      <c r="O561">
        <f t="shared" si="128"/>
        <v>2.1146422018348625</v>
      </c>
      <c r="P561">
        <f t="shared" si="124"/>
        <v>-727.79756869911716</v>
      </c>
      <c r="Q561">
        <f t="shared" si="129"/>
        <v>-998.87637626219271</v>
      </c>
      <c r="R561">
        <f t="shared" si="130"/>
        <v>-930.4310184640276</v>
      </c>
    </row>
    <row r="562" spans="2:18" x14ac:dyDescent="0.25">
      <c r="B562">
        <v>5.44</v>
      </c>
      <c r="C562">
        <f t="shared" si="131"/>
        <v>0.47991341971085905</v>
      </c>
      <c r="D562">
        <f t="shared" si="132"/>
        <v>542.1182057397873</v>
      </c>
      <c r="E562">
        <f t="shared" si="133"/>
        <v>135.80145086155233</v>
      </c>
      <c r="F562">
        <f t="shared" si="134"/>
        <v>0.27189942660550459</v>
      </c>
      <c r="G562">
        <f t="shared" si="123"/>
        <v>33.73985810620529</v>
      </c>
      <c r="H562">
        <f t="shared" si="135"/>
        <v>-101.78969332874154</v>
      </c>
      <c r="I562">
        <f t="shared" si="136"/>
        <v>-1.0206159275534705</v>
      </c>
      <c r="K562">
        <v>5.44</v>
      </c>
      <c r="L562">
        <f t="shared" si="125"/>
        <v>0.47993073576868722</v>
      </c>
      <c r="M562">
        <f t="shared" si="126"/>
        <v>1084.3146549224141</v>
      </c>
      <c r="N562">
        <f t="shared" si="127"/>
        <v>273.19330593243836</v>
      </c>
      <c r="O562">
        <f t="shared" si="128"/>
        <v>2.1146422018348625</v>
      </c>
      <c r="P562">
        <f t="shared" si="124"/>
        <v>-719.01065860587278</v>
      </c>
      <c r="Q562">
        <f t="shared" si="129"/>
        <v>-990.08932233647624</v>
      </c>
      <c r="R562">
        <f t="shared" si="130"/>
        <v>-921.64396453831114</v>
      </c>
    </row>
    <row r="563" spans="2:18" x14ac:dyDescent="0.25">
      <c r="B563">
        <v>5.45</v>
      </c>
      <c r="C563">
        <f t="shared" si="131"/>
        <v>0.47991326055591577</v>
      </c>
      <c r="D563">
        <f t="shared" si="132"/>
        <v>542.11784617168837</v>
      </c>
      <c r="E563">
        <f t="shared" si="133"/>
        <v>135.80136096952759</v>
      </c>
      <c r="F563">
        <f t="shared" si="134"/>
        <v>0.27189942660550459</v>
      </c>
      <c r="G563">
        <f t="shared" si="123"/>
        <v>34.653841589220505</v>
      </c>
      <c r="H563">
        <f t="shared" si="135"/>
        <v>-100.87561995370159</v>
      </c>
      <c r="I563">
        <f t="shared" si="136"/>
        <v>-1.011475193803071</v>
      </c>
      <c r="K563">
        <v>5.45</v>
      </c>
      <c r="L563">
        <f t="shared" si="125"/>
        <v>0.47993060844473262</v>
      </c>
      <c r="M563">
        <f t="shared" si="126"/>
        <v>1084.3140795926786</v>
      </c>
      <c r="N563">
        <f t="shared" si="127"/>
        <v>273.19316210000449</v>
      </c>
      <c r="O563">
        <f t="shared" si="128"/>
        <v>2.1146422018348625</v>
      </c>
      <c r="P563">
        <f t="shared" si="124"/>
        <v>-710.12452894297121</v>
      </c>
      <c r="Q563">
        <f t="shared" si="129"/>
        <v>-981.2030488411408</v>
      </c>
      <c r="R563">
        <f t="shared" si="130"/>
        <v>-912.75769104297569</v>
      </c>
    </row>
    <row r="564" spans="2:18" x14ac:dyDescent="0.25">
      <c r="B564">
        <v>5.46</v>
      </c>
      <c r="C564">
        <f t="shared" si="131"/>
        <v>0.47991310140097249</v>
      </c>
      <c r="D564">
        <f t="shared" si="132"/>
        <v>542.11748660370881</v>
      </c>
      <c r="E564">
        <f t="shared" si="133"/>
        <v>135.8012710775327</v>
      </c>
      <c r="F564">
        <f t="shared" si="134"/>
        <v>0.27189942660550459</v>
      </c>
      <c r="G564">
        <f t="shared" si="123"/>
        <v>35.577939739914299</v>
      </c>
      <c r="H564">
        <f t="shared" si="135"/>
        <v>-99.951431911012904</v>
      </c>
      <c r="I564">
        <f t="shared" si="136"/>
        <v>-1.0022333133761843</v>
      </c>
      <c r="K564">
        <v>5.46</v>
      </c>
      <c r="L564">
        <f t="shared" si="125"/>
        <v>0.47993048112077802</v>
      </c>
      <c r="M564">
        <f t="shared" si="126"/>
        <v>1084.3135042630959</v>
      </c>
      <c r="N564">
        <f t="shared" si="127"/>
        <v>273.19301826760881</v>
      </c>
      <c r="O564">
        <f t="shared" si="128"/>
        <v>2.1146422018348625</v>
      </c>
      <c r="P564">
        <f t="shared" si="124"/>
        <v>-701.14006833035569</v>
      </c>
      <c r="Q564">
        <f t="shared" si="129"/>
        <v>-972.2184443961296</v>
      </c>
      <c r="R564">
        <f t="shared" si="130"/>
        <v>-903.77308659796449</v>
      </c>
    </row>
    <row r="565" spans="2:18" x14ac:dyDescent="0.25">
      <c r="B565">
        <v>5.47</v>
      </c>
      <c r="C565">
        <f t="shared" si="131"/>
        <v>0.47991294224602926</v>
      </c>
      <c r="D565">
        <f t="shared" si="132"/>
        <v>542.11712703584851</v>
      </c>
      <c r="E565">
        <f t="shared" si="133"/>
        <v>135.80118118556763</v>
      </c>
      <c r="F565">
        <f t="shared" si="134"/>
        <v>0.27189942660550459</v>
      </c>
      <c r="G565">
        <f t="shared" si="123"/>
        <v>36.512060140252501</v>
      </c>
      <c r="H565">
        <f t="shared" si="135"/>
        <v>-99.017221618709627</v>
      </c>
      <c r="I565">
        <f t="shared" si="136"/>
        <v>-0.99289121045315143</v>
      </c>
      <c r="K565">
        <v>5.47</v>
      </c>
      <c r="L565">
        <f t="shared" si="125"/>
        <v>0.47993035379682336</v>
      </c>
      <c r="M565">
        <f t="shared" si="126"/>
        <v>1084.3129289336657</v>
      </c>
      <c r="N565">
        <f t="shared" si="127"/>
        <v>273.19287443525127</v>
      </c>
      <c r="O565">
        <f t="shared" si="128"/>
        <v>2.1146422018348625</v>
      </c>
      <c r="P565">
        <f t="shared" si="124"/>
        <v>-692.05817522098391</v>
      </c>
      <c r="Q565">
        <f t="shared" si="129"/>
        <v>-963.13640745440034</v>
      </c>
      <c r="R565">
        <f t="shared" si="130"/>
        <v>-894.69104965623524</v>
      </c>
    </row>
    <row r="566" spans="2:18" x14ac:dyDescent="0.25">
      <c r="B566">
        <v>5.48</v>
      </c>
      <c r="C566">
        <f t="shared" si="131"/>
        <v>0.47991278309108598</v>
      </c>
      <c r="D566">
        <f t="shared" si="132"/>
        <v>542.11676746810735</v>
      </c>
      <c r="E566">
        <f t="shared" si="133"/>
        <v>135.80109129363234</v>
      </c>
      <c r="F566">
        <f t="shared" si="134"/>
        <v>0.27189942660550459</v>
      </c>
      <c r="G566">
        <f t="shared" si="123"/>
        <v>37.456109369984432</v>
      </c>
      <c r="H566">
        <f t="shared" si="135"/>
        <v>-98.073082497042407</v>
      </c>
      <c r="I566">
        <f t="shared" si="136"/>
        <v>-0.98344981923647901</v>
      </c>
      <c r="K566">
        <v>5.48</v>
      </c>
      <c r="L566">
        <f t="shared" si="125"/>
        <v>0.47993022647286876</v>
      </c>
      <c r="M566">
        <f t="shared" si="126"/>
        <v>1084.3123536043884</v>
      </c>
      <c r="N566">
        <f t="shared" si="127"/>
        <v>273.19273060293193</v>
      </c>
      <c r="O566">
        <f t="shared" si="128"/>
        <v>2.1146422018348625</v>
      </c>
      <c r="P566">
        <f t="shared" si="124"/>
        <v>-682.87975781098044</v>
      </c>
      <c r="Q566">
        <f t="shared" si="129"/>
        <v>-953.95784621207758</v>
      </c>
      <c r="R566">
        <f t="shared" si="130"/>
        <v>-885.51248841391248</v>
      </c>
    </row>
    <row r="567" spans="2:18" x14ac:dyDescent="0.25">
      <c r="B567">
        <v>5.49</v>
      </c>
      <c r="C567">
        <f t="shared" si="131"/>
        <v>0.4799126239361427</v>
      </c>
      <c r="D567">
        <f t="shared" si="132"/>
        <v>542.11640790048534</v>
      </c>
      <c r="E567">
        <f t="shared" si="133"/>
        <v>135.80100140172684</v>
      </c>
      <c r="F567">
        <f t="shared" si="134"/>
        <v>0.27189942660550459</v>
      </c>
      <c r="G567">
        <f t="shared" si="123"/>
        <v>38.409993015984568</v>
      </c>
      <c r="H567">
        <f t="shared" si="135"/>
        <v>-97.119108959136767</v>
      </c>
      <c r="I567">
        <f t="shared" si="136"/>
        <v>-0.97391008385742284</v>
      </c>
      <c r="K567">
        <v>5.49</v>
      </c>
      <c r="L567">
        <f t="shared" si="125"/>
        <v>0.47993009914891416</v>
      </c>
      <c r="M567">
        <f t="shared" si="126"/>
        <v>1084.3117782752636</v>
      </c>
      <c r="N567">
        <f t="shared" si="127"/>
        <v>273.19258677065073</v>
      </c>
      <c r="O567">
        <f t="shared" si="128"/>
        <v>2.1146422018348625</v>
      </c>
      <c r="P567">
        <f t="shared" si="124"/>
        <v>-673.60573394882294</v>
      </c>
      <c r="Q567">
        <f t="shared" si="129"/>
        <v>-944.68367851763878</v>
      </c>
      <c r="R567">
        <f t="shared" si="130"/>
        <v>-876.23832071947368</v>
      </c>
    </row>
    <row r="568" spans="2:18" x14ac:dyDescent="0.25">
      <c r="B568">
        <v>5.5</v>
      </c>
      <c r="C568">
        <f t="shared" si="131"/>
        <v>0.47991246478119942</v>
      </c>
      <c r="D568">
        <f t="shared" si="132"/>
        <v>542.1160483329827</v>
      </c>
      <c r="E568">
        <f t="shared" si="133"/>
        <v>135.80091150985118</v>
      </c>
      <c r="F568">
        <f t="shared" si="134"/>
        <v>0.27189942660550459</v>
      </c>
      <c r="G568">
        <f t="shared" si="123"/>
        <v>39.373615681694204</v>
      </c>
      <c r="H568">
        <f t="shared" si="135"/>
        <v>-96.155396401551471</v>
      </c>
      <c r="I568">
        <f t="shared" si="136"/>
        <v>-0.96427295828156978</v>
      </c>
      <c r="K568">
        <v>5.5</v>
      </c>
      <c r="L568">
        <f t="shared" si="125"/>
        <v>0.47992997182495956</v>
      </c>
      <c r="M568">
        <f t="shared" si="126"/>
        <v>1084.3112029462916</v>
      </c>
      <c r="N568">
        <f t="shared" si="127"/>
        <v>273.19244293840774</v>
      </c>
      <c r="O568">
        <f t="shared" si="128"/>
        <v>2.1146422018348625</v>
      </c>
      <c r="P568">
        <f t="shared" si="124"/>
        <v>-664.23703104355127</v>
      </c>
      <c r="Q568">
        <f t="shared" si="129"/>
        <v>-935.31483178012411</v>
      </c>
      <c r="R568">
        <f t="shared" si="130"/>
        <v>-866.86947398195889</v>
      </c>
    </row>
    <row r="569" spans="2:18" x14ac:dyDescent="0.25">
      <c r="B569">
        <v>5.51</v>
      </c>
      <c r="C569">
        <f t="shared" si="131"/>
        <v>0.47991230562625614</v>
      </c>
      <c r="D569">
        <f t="shared" si="132"/>
        <v>542.11568876559932</v>
      </c>
      <c r="E569">
        <f t="shared" si="133"/>
        <v>135.80082161800533</v>
      </c>
      <c r="F569">
        <f t="shared" si="134"/>
        <v>0.27189942660550459</v>
      </c>
      <c r="G569">
        <f t="shared" si="123"/>
        <v>40.346880996660687</v>
      </c>
      <c r="H569">
        <f t="shared" si="135"/>
        <v>-95.182041194739142</v>
      </c>
      <c r="I569">
        <f t="shared" si="136"/>
        <v>-0.95453940621344657</v>
      </c>
      <c r="K569">
        <v>5.51</v>
      </c>
      <c r="L569">
        <f t="shared" si="125"/>
        <v>0.4799298445010049</v>
      </c>
      <c r="M569">
        <f t="shared" si="126"/>
        <v>1084.3106276174715</v>
      </c>
      <c r="N569">
        <f t="shared" si="127"/>
        <v>273.19229910620271</v>
      </c>
      <c r="O569">
        <f t="shared" si="128"/>
        <v>2.1146422018348625</v>
      </c>
      <c r="P569">
        <f t="shared" si="124"/>
        <v>-654.77458597203167</v>
      </c>
      <c r="Q569">
        <f t="shared" si="129"/>
        <v>-925.8522428763996</v>
      </c>
      <c r="R569">
        <f t="shared" si="130"/>
        <v>-857.40688507823438</v>
      </c>
    </row>
    <row r="570" spans="2:18" x14ac:dyDescent="0.25">
      <c r="B570">
        <v>5.52</v>
      </c>
      <c r="C570">
        <f t="shared" si="131"/>
        <v>0.47991214647131286</v>
      </c>
      <c r="D570">
        <f t="shared" si="132"/>
        <v>542.11532919833519</v>
      </c>
      <c r="E570">
        <f t="shared" si="133"/>
        <v>135.8007317261893</v>
      </c>
      <c r="F570">
        <f t="shared" si="134"/>
        <v>0.27189942660550459</v>
      </c>
      <c r="G570">
        <f t="shared" si="123"/>
        <v>41.329691626174409</v>
      </c>
      <c r="H570">
        <f t="shared" si="135"/>
        <v>-94.199140673409389</v>
      </c>
      <c r="I570">
        <f t="shared" si="136"/>
        <v>-0.94471040100014902</v>
      </c>
      <c r="K570">
        <v>5.52</v>
      </c>
      <c r="L570">
        <f t="shared" si="125"/>
        <v>0.4799297171770503</v>
      </c>
      <c r="M570">
        <f t="shared" si="126"/>
        <v>1084.3100522888049</v>
      </c>
      <c r="N570">
        <f t="shared" si="127"/>
        <v>273.19215527403605</v>
      </c>
      <c r="O570">
        <f t="shared" si="128"/>
        <v>2.1146422018348625</v>
      </c>
      <c r="P570">
        <f t="shared" si="124"/>
        <v>-645.21934498526934</v>
      </c>
      <c r="Q570">
        <f t="shared" si="129"/>
        <v>-916.29685805747056</v>
      </c>
      <c r="R570">
        <f t="shared" si="130"/>
        <v>-847.85150025930534</v>
      </c>
    </row>
    <row r="571" spans="2:18" x14ac:dyDescent="0.25">
      <c r="B571">
        <v>5.53</v>
      </c>
      <c r="C571">
        <f t="shared" si="131"/>
        <v>0.47991198731636958</v>
      </c>
      <c r="D571">
        <f t="shared" si="132"/>
        <v>542.11496963119021</v>
      </c>
      <c r="E571">
        <f t="shared" si="133"/>
        <v>135.80064183440305</v>
      </c>
      <c r="F571">
        <f t="shared" si="134"/>
        <v>0.27189942660550459</v>
      </c>
      <c r="G571">
        <f t="shared" si="123"/>
        <v>42.321949281002389</v>
      </c>
      <c r="H571">
        <f t="shared" si="135"/>
        <v>-93.206793126795162</v>
      </c>
      <c r="I571">
        <f t="shared" si="136"/>
        <v>-0.93478692553400655</v>
      </c>
      <c r="K571">
        <v>5.53</v>
      </c>
      <c r="L571">
        <f t="shared" si="125"/>
        <v>0.47992958985309569</v>
      </c>
      <c r="M571">
        <f t="shared" si="126"/>
        <v>1084.3094769602906</v>
      </c>
      <c r="N571">
        <f t="shared" si="127"/>
        <v>273.19201144190748</v>
      </c>
      <c r="O571">
        <f t="shared" si="128"/>
        <v>2.1146422018348625</v>
      </c>
      <c r="P571">
        <f t="shared" si="124"/>
        <v>-635.57226361378252</v>
      </c>
      <c r="Q571">
        <f t="shared" si="129"/>
        <v>-906.64963285385522</v>
      </c>
      <c r="R571">
        <f t="shared" si="130"/>
        <v>-838.20427505569</v>
      </c>
    </row>
    <row r="572" spans="2:18" x14ac:dyDescent="0.25">
      <c r="B572">
        <v>5.54</v>
      </c>
      <c r="C572">
        <f t="shared" si="131"/>
        <v>0.4799118281614263</v>
      </c>
      <c r="D572">
        <f t="shared" si="132"/>
        <v>542.11461006416459</v>
      </c>
      <c r="E572">
        <f t="shared" si="133"/>
        <v>135.80055194264665</v>
      </c>
      <c r="F572">
        <f t="shared" si="134"/>
        <v>0.27189942660550459</v>
      </c>
      <c r="G572">
        <f t="shared" si="123"/>
        <v>43.32355472721683</v>
      </c>
      <c r="H572">
        <f t="shared" si="135"/>
        <v>-92.205097788824318</v>
      </c>
      <c r="I572">
        <f t="shared" si="136"/>
        <v>-0.92476997215429824</v>
      </c>
      <c r="K572">
        <v>5.54</v>
      </c>
      <c r="L572">
        <f t="shared" si="125"/>
        <v>0.47992946252914104</v>
      </c>
      <c r="M572">
        <f t="shared" si="126"/>
        <v>1084.3089016319286</v>
      </c>
      <c r="N572">
        <f t="shared" si="127"/>
        <v>273.191867609817</v>
      </c>
      <c r="O572">
        <f t="shared" si="128"/>
        <v>2.1146422018348625</v>
      </c>
      <c r="P572">
        <f t="shared" si="124"/>
        <v>-625.83430657205406</v>
      </c>
      <c r="Q572">
        <f t="shared" si="129"/>
        <v>-896.91153198003622</v>
      </c>
      <c r="R572">
        <f t="shared" si="130"/>
        <v>-828.46617418187111</v>
      </c>
    </row>
    <row r="573" spans="2:18" x14ac:dyDescent="0.25">
      <c r="B573">
        <v>5.55</v>
      </c>
      <c r="C573">
        <f t="shared" si="131"/>
        <v>0.47991166900648302</v>
      </c>
      <c r="D573">
        <f t="shared" si="132"/>
        <v>542.11425049725813</v>
      </c>
      <c r="E573">
        <f t="shared" si="133"/>
        <v>135.80046205092003</v>
      </c>
      <c r="F573">
        <f t="shared" si="134"/>
        <v>0.27189942660550459</v>
      </c>
      <c r="G573">
        <f t="shared" si="123"/>
        <v>44.334407796118697</v>
      </c>
      <c r="H573">
        <f t="shared" si="135"/>
        <v>-91.194154828195835</v>
      </c>
      <c r="I573">
        <f t="shared" si="136"/>
        <v>-0.91466054254801332</v>
      </c>
      <c r="K573">
        <v>5.55</v>
      </c>
      <c r="L573">
        <f t="shared" si="125"/>
        <v>0.47992933520518644</v>
      </c>
      <c r="M573">
        <f t="shared" si="126"/>
        <v>1084.3083263037199</v>
      </c>
      <c r="N573">
        <f t="shared" si="127"/>
        <v>273.19172377776482</v>
      </c>
      <c r="O573">
        <f t="shared" si="128"/>
        <v>2.1146422018348625</v>
      </c>
      <c r="P573">
        <f t="shared" si="124"/>
        <v>-616.00644766205482</v>
      </c>
      <c r="Q573">
        <f t="shared" si="129"/>
        <v>-887.08352923798486</v>
      </c>
      <c r="R573">
        <f t="shared" si="130"/>
        <v>-818.63817143981964</v>
      </c>
    </row>
    <row r="574" spans="2:18" x14ac:dyDescent="0.25">
      <c r="B574">
        <v>5.56</v>
      </c>
      <c r="C574">
        <f t="shared" si="131"/>
        <v>0.4799115098515398</v>
      </c>
      <c r="D574">
        <f t="shared" si="132"/>
        <v>542.11389093047103</v>
      </c>
      <c r="E574">
        <f t="shared" si="133"/>
        <v>135.80037215922326</v>
      </c>
      <c r="F574">
        <f t="shared" si="134"/>
        <v>0.27189942660550459</v>
      </c>
      <c r="G574">
        <f t="shared" si="123"/>
        <v>45.354407394254423</v>
      </c>
      <c r="H574">
        <f t="shared" si="135"/>
        <v>-90.174065338363334</v>
      </c>
      <c r="I574">
        <f t="shared" si="136"/>
        <v>-0.90445964764968845</v>
      </c>
      <c r="K574">
        <v>5.56</v>
      </c>
      <c r="L574">
        <f t="shared" si="125"/>
        <v>0.47992920788123183</v>
      </c>
      <c r="M574">
        <f t="shared" si="126"/>
        <v>1084.3077509756636</v>
      </c>
      <c r="N574">
        <f t="shared" si="127"/>
        <v>273.19157994575073</v>
      </c>
      <c r="O574">
        <f t="shared" si="128"/>
        <v>2.1146422018348625</v>
      </c>
      <c r="P574">
        <f t="shared" si="124"/>
        <v>-606.08966967586969</v>
      </c>
      <c r="Q574">
        <f t="shared" si="129"/>
        <v>-877.16660741978558</v>
      </c>
      <c r="R574">
        <f t="shared" si="130"/>
        <v>-808.72124962162047</v>
      </c>
    </row>
    <row r="575" spans="2:18" x14ac:dyDescent="0.25">
      <c r="B575">
        <v>5.57</v>
      </c>
      <c r="C575">
        <f t="shared" si="131"/>
        <v>0.47991135069659652</v>
      </c>
      <c r="D575">
        <f t="shared" si="132"/>
        <v>542.11353136380296</v>
      </c>
      <c r="E575">
        <f t="shared" si="133"/>
        <v>135.80028226755624</v>
      </c>
      <c r="F575">
        <f t="shared" si="134"/>
        <v>0.27189942660550459</v>
      </c>
      <c r="G575">
        <f t="shared" si="123"/>
        <v>46.383451513525102</v>
      </c>
      <c r="H575">
        <f t="shared" si="135"/>
        <v>-89.144931327425638</v>
      </c>
      <c r="I575">
        <f t="shared" si="136"/>
        <v>-0.8941683075403114</v>
      </c>
      <c r="K575">
        <v>5.57</v>
      </c>
      <c r="L575">
        <f t="shared" si="125"/>
        <v>0.47992908055727718</v>
      </c>
      <c r="M575">
        <f t="shared" si="126"/>
        <v>1084.3071756477595</v>
      </c>
      <c r="N575">
        <f t="shared" si="127"/>
        <v>273.19143611377473</v>
      </c>
      <c r="O575">
        <f t="shared" si="128"/>
        <v>2.1146422018348625</v>
      </c>
      <c r="P575">
        <f t="shared" si="124"/>
        <v>-596.08496429741535</v>
      </c>
      <c r="Q575">
        <f t="shared" si="129"/>
        <v>-867.1617582093553</v>
      </c>
      <c r="R575">
        <f t="shared" si="130"/>
        <v>-798.71640041119008</v>
      </c>
    </row>
    <row r="576" spans="2:18" x14ac:dyDescent="0.25">
      <c r="B576">
        <v>5.58</v>
      </c>
      <c r="C576">
        <f t="shared" si="131"/>
        <v>0.47991119154165324</v>
      </c>
      <c r="D576">
        <f t="shared" si="132"/>
        <v>542.11317179725438</v>
      </c>
      <c r="E576">
        <f t="shared" si="133"/>
        <v>135.8001923759191</v>
      </c>
      <c r="F576">
        <f t="shared" si="134"/>
        <v>0.27189942660550459</v>
      </c>
      <c r="G576">
        <f t="shared" si="123"/>
        <v>47.42143724138721</v>
      </c>
      <c r="H576">
        <f t="shared" si="135"/>
        <v>-88.106855707926385</v>
      </c>
      <c r="I576">
        <f t="shared" si="136"/>
        <v>-0.88378755134531883</v>
      </c>
      <c r="K576">
        <v>5.58</v>
      </c>
      <c r="L576">
        <f t="shared" si="125"/>
        <v>0.47992895323332257</v>
      </c>
      <c r="M576">
        <f t="shared" si="126"/>
        <v>1084.3066003200083</v>
      </c>
      <c r="N576">
        <f t="shared" si="127"/>
        <v>273.19129228183692</v>
      </c>
      <c r="O576">
        <f t="shared" si="128"/>
        <v>2.1146422018348625</v>
      </c>
      <c r="P576">
        <f t="shared" si="124"/>
        <v>-585.99333200327703</v>
      </c>
      <c r="Q576">
        <f t="shared" si="129"/>
        <v>-857.06998208327911</v>
      </c>
      <c r="R576">
        <f t="shared" si="130"/>
        <v>-788.6246242851139</v>
      </c>
    </row>
    <row r="577" spans="2:18" x14ac:dyDescent="0.25">
      <c r="B577">
        <v>5.59</v>
      </c>
      <c r="C577">
        <f t="shared" si="131"/>
        <v>0.47991103238670996</v>
      </c>
      <c r="D577">
        <f t="shared" si="132"/>
        <v>542.11281223082494</v>
      </c>
      <c r="E577">
        <f t="shared" si="133"/>
        <v>135.80010248431174</v>
      </c>
      <c r="F577">
        <f t="shared" si="134"/>
        <v>0.27189942660550459</v>
      </c>
      <c r="G577">
        <f t="shared" si="123"/>
        <v>48.468260771143818</v>
      </c>
      <c r="H577">
        <f t="shared" si="135"/>
        <v>-87.059942286562418</v>
      </c>
      <c r="I577">
        <f t="shared" si="136"/>
        <v>-0.87331841713167924</v>
      </c>
      <c r="K577">
        <v>5.59</v>
      </c>
      <c r="L577">
        <f t="shared" si="125"/>
        <v>0.47992882590936797</v>
      </c>
      <c r="M577">
        <f t="shared" si="126"/>
        <v>1084.3060249924101</v>
      </c>
      <c r="N577">
        <f t="shared" si="127"/>
        <v>273.19114844993737</v>
      </c>
      <c r="O577">
        <f t="shared" si="128"/>
        <v>2.1146422018348625</v>
      </c>
      <c r="P577">
        <f t="shared" si="124"/>
        <v>-575.81578196265684</v>
      </c>
      <c r="Q577">
        <f t="shared" si="129"/>
        <v>-846.89228821075938</v>
      </c>
      <c r="R577">
        <f t="shared" si="130"/>
        <v>-778.44693041259416</v>
      </c>
    </row>
    <row r="578" spans="2:18" x14ac:dyDescent="0.25">
      <c r="B578">
        <v>5.6</v>
      </c>
      <c r="C578">
        <f t="shared" si="131"/>
        <v>0.47991087323176668</v>
      </c>
      <c r="D578">
        <f t="shared" si="132"/>
        <v>542.11245266451465</v>
      </c>
      <c r="E578">
        <f t="shared" si="133"/>
        <v>135.80001259273416</v>
      </c>
      <c r="F578">
        <f t="shared" si="134"/>
        <v>0.27189942660550459</v>
      </c>
      <c r="G578">
        <f t="shared" si="123"/>
        <v>49.523817412325243</v>
      </c>
      <c r="H578">
        <f t="shared" si="135"/>
        <v>-86.004295753803419</v>
      </c>
      <c r="I578">
        <f t="shared" si="136"/>
        <v>-0.86276195180408932</v>
      </c>
      <c r="K578">
        <v>5.6</v>
      </c>
      <c r="L578">
        <f t="shared" si="125"/>
        <v>0.47992869858541332</v>
      </c>
      <c r="M578">
        <f t="shared" si="126"/>
        <v>1084.305449664964</v>
      </c>
      <c r="N578">
        <f t="shared" si="127"/>
        <v>273.19100461807585</v>
      </c>
      <c r="O578">
        <f t="shared" si="128"/>
        <v>2.1146422018348625</v>
      </c>
      <c r="P578">
        <f t="shared" si="124"/>
        <v>-565.55333193646084</v>
      </c>
      <c r="Q578">
        <f t="shared" si="129"/>
        <v>-836.62969435270179</v>
      </c>
      <c r="R578">
        <f t="shared" si="130"/>
        <v>-768.18433655453669</v>
      </c>
    </row>
    <row r="579" spans="2:18" x14ac:dyDescent="0.25">
      <c r="B579">
        <v>5.61</v>
      </c>
      <c r="C579">
        <f t="shared" si="131"/>
        <v>0.4799107140768234</v>
      </c>
      <c r="D579">
        <f t="shared" si="132"/>
        <v>542.11209309832373</v>
      </c>
      <c r="E579">
        <f t="shared" si="133"/>
        <v>135.79992270118643</v>
      </c>
      <c r="F579">
        <f t="shared" si="134"/>
        <v>0.27189942660550459</v>
      </c>
      <c r="G579">
        <f t="shared" si="123"/>
        <v>50.588001601158041</v>
      </c>
      <c r="H579">
        <f t="shared" si="135"/>
        <v>-84.940021673422891</v>
      </c>
      <c r="I579">
        <f t="shared" si="136"/>
        <v>-0.85211921100028387</v>
      </c>
      <c r="K579">
        <v>5.61</v>
      </c>
      <c r="L579">
        <f t="shared" si="125"/>
        <v>0.47992857126145871</v>
      </c>
      <c r="M579">
        <f t="shared" si="126"/>
        <v>1084.3048743376708</v>
      </c>
      <c r="N579">
        <f t="shared" si="127"/>
        <v>273.19086078625253</v>
      </c>
      <c r="O579">
        <f t="shared" si="128"/>
        <v>2.1146422018348625</v>
      </c>
      <c r="P579">
        <f t="shared" si="124"/>
        <v>-555.20700817552154</v>
      </c>
      <c r="Q579">
        <f t="shared" si="129"/>
        <v>-826.28322675993923</v>
      </c>
      <c r="R579">
        <f t="shared" si="130"/>
        <v>-757.83786896177412</v>
      </c>
    </row>
    <row r="580" spans="2:18" x14ac:dyDescent="0.25">
      <c r="B580">
        <v>5.62</v>
      </c>
      <c r="C580">
        <f t="shared" si="131"/>
        <v>0.47991055492188012</v>
      </c>
      <c r="D580">
        <f t="shared" si="132"/>
        <v>542.11173353225206</v>
      </c>
      <c r="E580">
        <f t="shared" si="133"/>
        <v>135.79983280966852</v>
      </c>
      <c r="F580">
        <f t="shared" si="134"/>
        <v>0.27189942660550459</v>
      </c>
      <c r="G580">
        <f t="shared" si="123"/>
        <v>51.660706911120897</v>
      </c>
      <c r="H580">
        <f t="shared" si="135"/>
        <v>-83.867226471942118</v>
      </c>
      <c r="I580">
        <f t="shared" si="136"/>
        <v>-0.84139125898547629</v>
      </c>
      <c r="K580">
        <v>5.62</v>
      </c>
      <c r="L580">
        <f t="shared" si="125"/>
        <v>0.47992844393750411</v>
      </c>
      <c r="M580">
        <f t="shared" si="126"/>
        <v>1084.3042990105303</v>
      </c>
      <c r="N580">
        <f t="shared" si="127"/>
        <v>273.1907169544674</v>
      </c>
      <c r="O580">
        <f t="shared" si="128"/>
        <v>2.1146422018348625</v>
      </c>
      <c r="P580">
        <f t="shared" si="124"/>
        <v>-544.77784531797784</v>
      </c>
      <c r="Q580">
        <f t="shared" si="129"/>
        <v>-815.85392007061046</v>
      </c>
      <c r="R580">
        <f t="shared" si="130"/>
        <v>-747.40856227244535</v>
      </c>
    </row>
    <row r="581" spans="2:18" x14ac:dyDescent="0.25">
      <c r="B581">
        <v>5.63</v>
      </c>
      <c r="C581">
        <f t="shared" si="131"/>
        <v>0.47991039576693684</v>
      </c>
      <c r="D581">
        <f t="shared" si="132"/>
        <v>542.11137396629942</v>
      </c>
      <c r="E581">
        <f t="shared" si="133"/>
        <v>135.79974291818036</v>
      </c>
      <c r="F581">
        <f t="shared" si="134"/>
        <v>0.27189942660550459</v>
      </c>
      <c r="G581">
        <f t="shared" si="123"/>
        <v>52.741826063587638</v>
      </c>
      <c r="H581">
        <f t="shared" si="135"/>
        <v>-82.786017427987218</v>
      </c>
      <c r="I581">
        <f t="shared" si="136"/>
        <v>-0.83057916854592717</v>
      </c>
      <c r="K581">
        <v>5.63</v>
      </c>
      <c r="L581">
        <f t="shared" si="125"/>
        <v>0.47992831661354945</v>
      </c>
      <c r="M581">
        <f t="shared" si="126"/>
        <v>1084.3037236835423</v>
      </c>
      <c r="N581">
        <f t="shared" si="127"/>
        <v>273.19057312272042</v>
      </c>
      <c r="O581">
        <f t="shared" si="128"/>
        <v>2.1146422018348625</v>
      </c>
      <c r="P581">
        <f t="shared" si="124"/>
        <v>-534.266886285807</v>
      </c>
      <c r="Q581">
        <f t="shared" si="129"/>
        <v>-805.34281720669264</v>
      </c>
      <c r="R581">
        <f t="shared" si="130"/>
        <v>-736.89745940852754</v>
      </c>
    </row>
    <row r="582" spans="2:18" x14ac:dyDescent="0.25">
      <c r="B582">
        <v>5.64</v>
      </c>
      <c r="C582">
        <f t="shared" si="131"/>
        <v>0.47991023661199356</v>
      </c>
      <c r="D582">
        <f t="shared" si="132"/>
        <v>542.11101440046627</v>
      </c>
      <c r="E582">
        <f t="shared" si="133"/>
        <v>135.79965302672207</v>
      </c>
      <c r="F582">
        <f t="shared" si="134"/>
        <v>0.27189942660550459</v>
      </c>
      <c r="G582">
        <f t="shared" si="123"/>
        <v>53.831250938555016</v>
      </c>
      <c r="H582">
        <f t="shared" si="135"/>
        <v>-81.696502661561553</v>
      </c>
      <c r="I582">
        <f t="shared" si="136"/>
        <v>-0.81968402088167069</v>
      </c>
      <c r="K582">
        <v>5.64</v>
      </c>
      <c r="L582">
        <f t="shared" si="125"/>
        <v>0.47992818928959485</v>
      </c>
      <c r="M582">
        <f t="shared" si="126"/>
        <v>1084.303148356707</v>
      </c>
      <c r="N582">
        <f t="shared" si="127"/>
        <v>273.19042929101158</v>
      </c>
      <c r="O582">
        <f t="shared" si="128"/>
        <v>2.1146422018348625</v>
      </c>
      <c r="P582">
        <f t="shared" si="124"/>
        <v>-523.67518218053647</v>
      </c>
      <c r="Q582">
        <f t="shared" si="129"/>
        <v>-794.75096926971321</v>
      </c>
      <c r="R582">
        <f t="shared" si="130"/>
        <v>-726.30561147154799</v>
      </c>
    </row>
    <row r="583" spans="2:18" x14ac:dyDescent="0.25">
      <c r="B583">
        <v>5.65</v>
      </c>
      <c r="C583">
        <f t="shared" si="131"/>
        <v>0.47991007745705033</v>
      </c>
      <c r="D583">
        <f t="shared" si="132"/>
        <v>542.11065483475238</v>
      </c>
      <c r="E583">
        <f t="shared" si="133"/>
        <v>135.7995631352936</v>
      </c>
      <c r="F583">
        <f t="shared" si="134"/>
        <v>0.27189942660550459</v>
      </c>
      <c r="G583">
        <f t="shared" si="123"/>
        <v>54.928872585454343</v>
      </c>
      <c r="H583">
        <f t="shared" si="135"/>
        <v>-80.598791123233752</v>
      </c>
      <c r="I583">
        <f t="shared" si="136"/>
        <v>-0.80870690549839264</v>
      </c>
      <c r="K583">
        <v>5.65</v>
      </c>
      <c r="L583">
        <f t="shared" si="125"/>
        <v>0.47992806196564025</v>
      </c>
      <c r="M583">
        <f t="shared" si="126"/>
        <v>1084.3025730300242</v>
      </c>
      <c r="N583">
        <f t="shared" si="127"/>
        <v>273.19028545934088</v>
      </c>
      <c r="O583">
        <f t="shared" si="128"/>
        <v>2.1146422018348625</v>
      </c>
      <c r="P583">
        <f t="shared" si="124"/>
        <v>-513.0037921781319</v>
      </c>
      <c r="Q583">
        <f t="shared" si="129"/>
        <v>-784.07943543563795</v>
      </c>
      <c r="R583">
        <f t="shared" si="130"/>
        <v>-715.63407763747273</v>
      </c>
    </row>
    <row r="584" spans="2:18" x14ac:dyDescent="0.25">
      <c r="B584">
        <v>5.66</v>
      </c>
      <c r="C584">
        <f t="shared" si="131"/>
        <v>0.47990991830210705</v>
      </c>
      <c r="D584">
        <f t="shared" si="132"/>
        <v>542.11029526915763</v>
      </c>
      <c r="E584">
        <f t="shared" si="133"/>
        <v>135.79947324389491</v>
      </c>
      <c r="F584">
        <f t="shared" si="134"/>
        <v>0.27189942660550459</v>
      </c>
      <c r="G584">
        <f t="shared" si="123"/>
        <v>56.034581234046314</v>
      </c>
      <c r="H584">
        <f t="shared" si="135"/>
        <v>-79.492992583243094</v>
      </c>
      <c r="I584">
        <f t="shared" si="136"/>
        <v>-0.79764892009848598</v>
      </c>
      <c r="K584">
        <v>5.66</v>
      </c>
      <c r="L584">
        <f t="shared" si="125"/>
        <v>0.47992793464168565</v>
      </c>
      <c r="M584">
        <f t="shared" si="126"/>
        <v>1084.3019977034942</v>
      </c>
      <c r="N584">
        <f t="shared" si="127"/>
        <v>273.19014162770839</v>
      </c>
      <c r="O584">
        <f t="shared" si="128"/>
        <v>2.1146422018348625</v>
      </c>
      <c r="P584">
        <f t="shared" si="124"/>
        <v>-502.25378342308591</v>
      </c>
      <c r="Q584">
        <f t="shared" si="129"/>
        <v>-773.32928284895945</v>
      </c>
      <c r="R584">
        <f t="shared" si="130"/>
        <v>-704.88392505079423</v>
      </c>
    </row>
    <row r="585" spans="2:18" x14ac:dyDescent="0.25">
      <c r="B585">
        <v>5.67</v>
      </c>
      <c r="C585">
        <f t="shared" si="131"/>
        <v>0.47990975914716377</v>
      </c>
      <c r="D585">
        <f t="shared" si="132"/>
        <v>542.10993570368203</v>
      </c>
      <c r="E585">
        <f t="shared" si="133"/>
        <v>135.79938335252601</v>
      </c>
      <c r="F585">
        <f t="shared" si="134"/>
        <v>0.27189942660550459</v>
      </c>
      <c r="G585">
        <f t="shared" si="123"/>
        <v>57.14826630539855</v>
      </c>
      <c r="H585">
        <f t="shared" si="135"/>
        <v>-78.379217620521956</v>
      </c>
      <c r="I585">
        <f t="shared" si="136"/>
        <v>-0.78651117047127461</v>
      </c>
      <c r="K585">
        <v>5.67</v>
      </c>
      <c r="L585">
        <f t="shared" si="125"/>
        <v>0.47992780731773099</v>
      </c>
      <c r="M585">
        <f t="shared" si="126"/>
        <v>1084.3014223771168</v>
      </c>
      <c r="N585">
        <f t="shared" si="127"/>
        <v>273.18999779611403</v>
      </c>
      <c r="O585">
        <f t="shared" si="128"/>
        <v>2.1146422018348625</v>
      </c>
      <c r="P585">
        <f t="shared" si="124"/>
        <v>-491.42623092169782</v>
      </c>
      <c r="Q585">
        <f t="shared" si="129"/>
        <v>-762.50158651597701</v>
      </c>
      <c r="R585">
        <f t="shared" si="130"/>
        <v>-694.05622871781179</v>
      </c>
    </row>
    <row r="586" spans="2:18" x14ac:dyDescent="0.25">
      <c r="B586">
        <v>5.68</v>
      </c>
      <c r="C586">
        <f t="shared" si="131"/>
        <v>0.47990959999222049</v>
      </c>
      <c r="D586">
        <f t="shared" si="132"/>
        <v>542.10957613832579</v>
      </c>
      <c r="E586">
        <f t="shared" si="133"/>
        <v>135.79929346118695</v>
      </c>
      <c r="F586">
        <f t="shared" si="134"/>
        <v>0.27189942660550459</v>
      </c>
      <c r="G586">
        <f t="shared" si="123"/>
        <v>58.269816422942966</v>
      </c>
      <c r="H586">
        <f t="shared" si="135"/>
        <v>-77.257577611638482</v>
      </c>
      <c r="I586">
        <f t="shared" si="136"/>
        <v>-0.77529477038243977</v>
      </c>
      <c r="K586">
        <v>5.68</v>
      </c>
      <c r="L586">
        <f t="shared" si="125"/>
        <v>0.47992767999377639</v>
      </c>
      <c r="M586">
        <f t="shared" si="126"/>
        <v>1084.3008470508919</v>
      </c>
      <c r="N586">
        <f t="shared" si="127"/>
        <v>273.18985396455781</v>
      </c>
      <c r="O586">
        <f t="shared" si="128"/>
        <v>2.1146422018348625</v>
      </c>
      <c r="P586">
        <f t="shared" si="124"/>
        <v>-480.52221743457773</v>
      </c>
      <c r="Q586">
        <f t="shared" si="129"/>
        <v>-751.5974291973007</v>
      </c>
      <c r="R586">
        <f t="shared" si="130"/>
        <v>-683.15207139913559</v>
      </c>
    </row>
    <row r="587" spans="2:18" x14ac:dyDescent="0.25">
      <c r="B587">
        <v>5.69</v>
      </c>
      <c r="C587">
        <f t="shared" si="131"/>
        <v>0.47990944083727721</v>
      </c>
      <c r="D587">
        <f t="shared" si="132"/>
        <v>542.10921657308882</v>
      </c>
      <c r="E587">
        <f t="shared" si="133"/>
        <v>135.7992035698777</v>
      </c>
      <c r="F587">
        <f t="shared" si="134"/>
        <v>0.27189942660550459</v>
      </c>
      <c r="G587">
        <f t="shared" si="123"/>
        <v>59.399119423613428</v>
      </c>
      <c r="H587">
        <f t="shared" si="135"/>
        <v>-76.128184719658776</v>
      </c>
      <c r="I587">
        <f t="shared" si="136"/>
        <v>-0.76400084146264269</v>
      </c>
      <c r="K587">
        <v>5.69</v>
      </c>
      <c r="L587">
        <f t="shared" si="125"/>
        <v>0.47992755266982179</v>
      </c>
      <c r="M587">
        <f t="shared" si="126"/>
        <v>1084.3002717248198</v>
      </c>
      <c r="N587">
        <f t="shared" si="127"/>
        <v>273.1897101330398</v>
      </c>
      <c r="O587">
        <f t="shared" si="128"/>
        <v>2.1146422018348625</v>
      </c>
      <c r="P587">
        <f t="shared" si="124"/>
        <v>-469.54283336837005</v>
      </c>
      <c r="Q587">
        <f t="shared" si="129"/>
        <v>-740.61790129957501</v>
      </c>
      <c r="R587">
        <f t="shared" si="130"/>
        <v>-672.17254350140979</v>
      </c>
    </row>
    <row r="588" spans="2:18" x14ac:dyDescent="0.25">
      <c r="B588">
        <v>5.7</v>
      </c>
      <c r="C588">
        <f t="shared" si="131"/>
        <v>0.47990928168233393</v>
      </c>
      <c r="D588">
        <f t="shared" si="132"/>
        <v>542.1088570079711</v>
      </c>
      <c r="E588">
        <f t="shared" si="133"/>
        <v>135.79911367859827</v>
      </c>
      <c r="F588">
        <f t="shared" si="134"/>
        <v>0.27189942660550459</v>
      </c>
      <c r="G588">
        <f t="shared" si="123"/>
        <v>60.536062369061725</v>
      </c>
      <c r="H588">
        <f t="shared" si="135"/>
        <v>-74.991151882931049</v>
      </c>
      <c r="I588">
        <f t="shared" si="136"/>
        <v>-0.75263051309536566</v>
      </c>
      <c r="K588">
        <v>5.7</v>
      </c>
      <c r="L588">
        <f t="shared" si="125"/>
        <v>0.47992742534586713</v>
      </c>
      <c r="M588">
        <f t="shared" si="126"/>
        <v>1084.2996963988999</v>
      </c>
      <c r="N588">
        <f t="shared" si="127"/>
        <v>273.18956630155981</v>
      </c>
      <c r="O588">
        <f t="shared" si="128"/>
        <v>2.1146422018348625</v>
      </c>
      <c r="P588">
        <f t="shared" si="124"/>
        <v>-458.48917666671684</v>
      </c>
      <c r="Q588">
        <f t="shared" si="129"/>
        <v>-729.56410076644181</v>
      </c>
      <c r="R588">
        <f t="shared" si="130"/>
        <v>-661.11874296827659</v>
      </c>
    </row>
    <row r="589" spans="2:18" x14ac:dyDescent="0.25">
      <c r="B589">
        <v>5.71</v>
      </c>
      <c r="C589">
        <f t="shared" si="131"/>
        <v>0.47990912252739065</v>
      </c>
      <c r="D589">
        <f t="shared" si="132"/>
        <v>542.10849744297252</v>
      </c>
      <c r="E589">
        <f t="shared" si="133"/>
        <v>135.79902378734863</v>
      </c>
      <c r="F589">
        <f t="shared" si="134"/>
        <v>0.27189942660550459</v>
      </c>
      <c r="G589">
        <f t="shared" si="123"/>
        <v>61.680531556951735</v>
      </c>
      <c r="H589">
        <f t="shared" si="135"/>
        <v>-73.846592803791395</v>
      </c>
      <c r="I589">
        <f t="shared" si="136"/>
        <v>-0.74118492230396904</v>
      </c>
      <c r="K589">
        <v>5.71</v>
      </c>
      <c r="L589">
        <f t="shared" si="125"/>
        <v>0.47992729802191253</v>
      </c>
      <c r="M589">
        <f t="shared" si="126"/>
        <v>1084.2991210731332</v>
      </c>
      <c r="N589">
        <f t="shared" si="127"/>
        <v>273.18942247011813</v>
      </c>
      <c r="O589">
        <f t="shared" si="128"/>
        <v>2.1146422018348625</v>
      </c>
      <c r="P589">
        <f t="shared" si="124"/>
        <v>-447.36235270045887</v>
      </c>
      <c r="Q589">
        <f t="shared" si="129"/>
        <v>-718.43713296874216</v>
      </c>
      <c r="R589">
        <f t="shared" si="130"/>
        <v>-649.99177517057706</v>
      </c>
    </row>
    <row r="590" spans="2:18" x14ac:dyDescent="0.25">
      <c r="B590">
        <v>5.72</v>
      </c>
      <c r="C590">
        <f t="shared" si="131"/>
        <v>0.47990896337244737</v>
      </c>
      <c r="D590">
        <f t="shared" si="132"/>
        <v>542.1081378780932</v>
      </c>
      <c r="E590">
        <f t="shared" si="133"/>
        <v>135.7989338961288</v>
      </c>
      <c r="F590">
        <f t="shared" si="134"/>
        <v>0.27189942660550459</v>
      </c>
      <c r="G590">
        <f t="shared" si="123"/>
        <v>62.832412532329414</v>
      </c>
      <c r="H590">
        <f t="shared" si="135"/>
        <v>-72.694621937193887</v>
      </c>
      <c r="I590">
        <f t="shared" si="136"/>
        <v>-0.72966521363799408</v>
      </c>
      <c r="K590">
        <v>5.72</v>
      </c>
      <c r="L590">
        <f t="shared" si="125"/>
        <v>0.47992717069795793</v>
      </c>
      <c r="M590">
        <f t="shared" si="126"/>
        <v>1084.2985457475193</v>
      </c>
      <c r="N590">
        <f t="shared" si="127"/>
        <v>273.18927863871465</v>
      </c>
      <c r="O590">
        <f t="shared" si="128"/>
        <v>2.1146422018348625</v>
      </c>
      <c r="P590">
        <f t="shared" si="124"/>
        <v>-436.16347415710334</v>
      </c>
      <c r="Q590">
        <f t="shared" si="129"/>
        <v>-707.23811059398315</v>
      </c>
      <c r="R590">
        <f t="shared" si="130"/>
        <v>-638.79275279581793</v>
      </c>
    </row>
    <row r="591" spans="2:18" x14ac:dyDescent="0.25">
      <c r="B591">
        <v>5.73</v>
      </c>
      <c r="C591">
        <f t="shared" si="131"/>
        <v>0.47990880421750409</v>
      </c>
      <c r="D591">
        <f t="shared" si="132"/>
        <v>542.10777831333314</v>
      </c>
      <c r="E591">
        <f t="shared" si="133"/>
        <v>135.79884400493879</v>
      </c>
      <c r="F591">
        <f t="shared" si="134"/>
        <v>0.27189942660550459</v>
      </c>
      <c r="G591">
        <f t="shared" si="123"/>
        <v>63.991590099068134</v>
      </c>
      <c r="H591">
        <f t="shared" si="135"/>
        <v>-71.535354479265152</v>
      </c>
      <c r="I591">
        <f t="shared" si="136"/>
        <v>-0.7180725390587066</v>
      </c>
      <c r="K591">
        <v>5.73</v>
      </c>
      <c r="L591">
        <f t="shared" si="125"/>
        <v>0.47992704337400327</v>
      </c>
      <c r="M591">
        <f t="shared" si="126"/>
        <v>1084.2979704220572</v>
      </c>
      <c r="N591">
        <f t="shared" si="127"/>
        <v>273.18913480734915</v>
      </c>
      <c r="O591">
        <f t="shared" si="128"/>
        <v>2.1146422018348625</v>
      </c>
      <c r="P591">
        <f t="shared" si="124"/>
        <v>-424.89366092955453</v>
      </c>
      <c r="Q591">
        <f t="shared" si="129"/>
        <v>-695.96815353506884</v>
      </c>
      <c r="R591">
        <f t="shared" si="130"/>
        <v>-627.52279573690362</v>
      </c>
    </row>
    <row r="592" spans="2:18" x14ac:dyDescent="0.25">
      <c r="B592">
        <v>5.74</v>
      </c>
      <c r="C592">
        <f t="shared" si="131"/>
        <v>0.47990864506256087</v>
      </c>
      <c r="D592">
        <f t="shared" si="132"/>
        <v>542.10741874869245</v>
      </c>
      <c r="E592">
        <f t="shared" si="133"/>
        <v>135.79875411377861</v>
      </c>
      <c r="F592">
        <f t="shared" si="134"/>
        <v>0.27189942660550459</v>
      </c>
      <c r="G592">
        <f t="shared" si="123"/>
        <v>65.157948331388027</v>
      </c>
      <c r="H592">
        <f t="shared" si="135"/>
        <v>-70.368906355785086</v>
      </c>
      <c r="I592">
        <f t="shared" si="136"/>
        <v>-0.70640805782390592</v>
      </c>
      <c r="K592">
        <v>5.74</v>
      </c>
      <c r="L592">
        <f t="shared" si="125"/>
        <v>0.47992691605004867</v>
      </c>
      <c r="M592">
        <f t="shared" si="126"/>
        <v>1084.2973950967482</v>
      </c>
      <c r="N592">
        <f t="shared" si="127"/>
        <v>273.1889909760219</v>
      </c>
      <c r="O592">
        <f t="shared" si="128"/>
        <v>2.1146422018348625</v>
      </c>
      <c r="P592">
        <f t="shared" si="124"/>
        <v>-413.55404000412847</v>
      </c>
      <c r="Q592">
        <f t="shared" si="129"/>
        <v>-684.62838877831553</v>
      </c>
      <c r="R592">
        <f t="shared" si="130"/>
        <v>-616.18303098015031</v>
      </c>
    </row>
    <row r="593" spans="2:18" x14ac:dyDescent="0.25">
      <c r="B593">
        <v>5.75</v>
      </c>
      <c r="C593">
        <f t="shared" si="131"/>
        <v>0.47990848590761759</v>
      </c>
      <c r="D593">
        <f t="shared" si="132"/>
        <v>542.10705918417091</v>
      </c>
      <c r="E593">
        <f t="shared" si="133"/>
        <v>135.79866422264823</v>
      </c>
      <c r="F593">
        <f t="shared" si="134"/>
        <v>0.27189942660550459</v>
      </c>
      <c r="G593">
        <f t="shared" si="123"/>
        <v>66.331370585448781</v>
      </c>
      <c r="H593">
        <f t="shared" si="135"/>
        <v>-69.195394210593946</v>
      </c>
      <c r="I593">
        <f t="shared" si="136"/>
        <v>-0.69467293637199445</v>
      </c>
      <c r="K593">
        <v>5.75</v>
      </c>
      <c r="L593">
        <f t="shared" si="125"/>
        <v>0.47992678872609407</v>
      </c>
      <c r="M593">
        <f t="shared" si="126"/>
        <v>1084.2968197715918</v>
      </c>
      <c r="N593">
        <f t="shared" si="127"/>
        <v>273.18884714473279</v>
      </c>
      <c r="O593">
        <f t="shared" si="128"/>
        <v>2.1146422018348625</v>
      </c>
      <c r="P593">
        <f t="shared" si="124"/>
        <v>-402.14574534785038</v>
      </c>
      <c r="Q593">
        <f t="shared" si="129"/>
        <v>-673.21995029074833</v>
      </c>
      <c r="R593">
        <f t="shared" si="130"/>
        <v>-604.77459249258322</v>
      </c>
    </row>
    <row r="594" spans="2:18" x14ac:dyDescent="0.25">
      <c r="B594">
        <v>5.76</v>
      </c>
      <c r="C594">
        <f t="shared" si="131"/>
        <v>0.47990832675267431</v>
      </c>
      <c r="D594">
        <f t="shared" si="132"/>
        <v>542.10669961976862</v>
      </c>
      <c r="E594">
        <f t="shared" si="133"/>
        <v>135.79857433154766</v>
      </c>
      <c r="F594">
        <f t="shared" si="134"/>
        <v>0.27189942660550459</v>
      </c>
      <c r="G594">
        <f t="shared" si="123"/>
        <v>67.511739511013872</v>
      </c>
      <c r="H594">
        <f t="shared" si="135"/>
        <v>-68.014935393928283</v>
      </c>
      <c r="I594">
        <f t="shared" si="136"/>
        <v>-0.68286834820533782</v>
      </c>
      <c r="K594">
        <v>5.76</v>
      </c>
      <c r="L594">
        <f t="shared" si="125"/>
        <v>0.47992666140213941</v>
      </c>
      <c r="M594">
        <f t="shared" si="126"/>
        <v>1084.2962444465879</v>
      </c>
      <c r="N594">
        <f t="shared" si="127"/>
        <v>273.18870331348182</v>
      </c>
      <c r="O594">
        <f t="shared" si="128"/>
        <v>2.1146422018348625</v>
      </c>
      <c r="P594">
        <f t="shared" si="124"/>
        <v>-390.66991779506168</v>
      </c>
      <c r="Q594">
        <f t="shared" si="129"/>
        <v>-661.74397890670866</v>
      </c>
      <c r="R594">
        <f t="shared" si="130"/>
        <v>-593.29862110854356</v>
      </c>
    </row>
    <row r="595" spans="2:18" x14ac:dyDescent="0.25">
      <c r="B595">
        <v>5.77</v>
      </c>
      <c r="C595">
        <f t="shared" si="131"/>
        <v>0.47990816759773103</v>
      </c>
      <c r="D595">
        <f t="shared" si="132"/>
        <v>542.10634005548559</v>
      </c>
      <c r="E595">
        <f t="shared" si="133"/>
        <v>135.7984844404769</v>
      </c>
      <c r="F595">
        <f t="shared" si="134"/>
        <v>0.27189942660550459</v>
      </c>
      <c r="G595">
        <f t="shared" ref="G595:G647" si="137">($B$8*$E$10*$B$9/(4*$I$7))*$B$7*$B$7 + D595*$E$13/2 + $I$6*$B$8*$E$10*$B$7*$B$7*$E$12*SIN(B595)/(2*$I$7)</f>
        <v>68.698937063185326</v>
      </c>
      <c r="H595">
        <f t="shared" si="135"/>
        <v>-66.827647950686071</v>
      </c>
      <c r="I595">
        <f t="shared" si="136"/>
        <v>-0.6709954737729158</v>
      </c>
      <c r="K595">
        <v>5.77</v>
      </c>
      <c r="L595">
        <f t="shared" si="125"/>
        <v>0.47992653407818481</v>
      </c>
      <c r="M595">
        <f t="shared" si="126"/>
        <v>1084.2956691217371</v>
      </c>
      <c r="N595">
        <f t="shared" si="127"/>
        <v>273.18855948226911</v>
      </c>
      <c r="O595">
        <f t="shared" si="128"/>
        <v>2.1146422018348625</v>
      </c>
      <c r="P595">
        <f t="shared" ref="P595:P647" si="138">($E$8*$E$10*$E$9/(4*$I$7))*$E$7*$E$7 + M595*$E$13/2 + $I$6*$E$8*$E$10*$E$7*$E$7*$E$12*SIN(K595)/(2*$I$7)</f>
        <v>-379.12770493333761</v>
      </c>
      <c r="Q595">
        <f t="shared" si="129"/>
        <v>-650.20162221377188</v>
      </c>
      <c r="R595">
        <f t="shared" si="130"/>
        <v>-581.75626441560667</v>
      </c>
    </row>
    <row r="596" spans="2:18" x14ac:dyDescent="0.25">
      <c r="B596">
        <v>5.78</v>
      </c>
      <c r="C596">
        <f t="shared" si="131"/>
        <v>0.47990800844278775</v>
      </c>
      <c r="D596">
        <f t="shared" si="132"/>
        <v>542.1059804913217</v>
      </c>
      <c r="E596">
        <f t="shared" si="133"/>
        <v>135.79839454943593</v>
      </c>
      <c r="F596">
        <f t="shared" si="134"/>
        <v>0.27189942660550459</v>
      </c>
      <c r="G596">
        <f t="shared" si="137"/>
        <v>69.892844514208292</v>
      </c>
      <c r="H596">
        <f t="shared" si="135"/>
        <v>-65.633650608622133</v>
      </c>
      <c r="I596">
        <f t="shared" si="136"/>
        <v>-0.65905550035227645</v>
      </c>
      <c r="K596">
        <v>5.78</v>
      </c>
      <c r="L596">
        <f t="shared" ref="L596:L647" si="139">$E$11-$E$9*K596/(2*$I$6)</f>
        <v>0.47992640675423021</v>
      </c>
      <c r="M596">
        <f t="shared" ref="M596:M647" si="140">$I$6*$E$8*(L596*L596)*$E$10/$I$7</f>
        <v>1084.2950937970388</v>
      </c>
      <c r="N596">
        <f t="shared" ref="N596:N647" si="141">$E$8*$E$10*$E$9*$E$7*$E$7/(4*$I$7) + (1/2)*M596*$E$13</f>
        <v>273.18841565109454</v>
      </c>
      <c r="O596">
        <f t="shared" ref="O596:O647" si="142">$E$8*$E$10*$E$9*$E$7*$E$7/(4*$I$7)</f>
        <v>2.1146422018348625</v>
      </c>
      <c r="P596">
        <f t="shared" si="138"/>
        <v>-367.5202609887279</v>
      </c>
      <c r="Q596">
        <f t="shared" ref="Q596:Q647" si="143">($E$8*$E$10*$E$9/(4*$I$7))*$E$7*$E$7+ $I$6*$E$8*$E$10*$E$7*$E$7*$E$12*SIN(K596)/(2*$I$7)</f>
        <v>-638.5940344379876</v>
      </c>
      <c r="R596">
        <f t="shared" ref="R596:R647" si="144">$E$7*$E$7+ $I$6*$E$8*$E$10*$E$7*$E$7*$E$12*SIN(K596)/(2*$I$7)</f>
        <v>-570.1486766398225</v>
      </c>
    </row>
    <row r="597" spans="2:18" x14ac:dyDescent="0.25">
      <c r="B597">
        <v>5.79</v>
      </c>
      <c r="C597">
        <f t="shared" si="131"/>
        <v>0.47990784928784447</v>
      </c>
      <c r="D597">
        <f t="shared" si="132"/>
        <v>542.10562092727719</v>
      </c>
      <c r="E597">
        <f t="shared" si="133"/>
        <v>135.7983046584248</v>
      </c>
      <c r="F597">
        <f t="shared" si="134"/>
        <v>0.27189942660550459</v>
      </c>
      <c r="G597">
        <f t="shared" si="137"/>
        <v>71.093342465343397</v>
      </c>
      <c r="H597">
        <f t="shared" si="135"/>
        <v>-64.433062766475899</v>
      </c>
      <c r="I597">
        <f t="shared" si="136"/>
        <v>-0.64704962193081406</v>
      </c>
      <c r="K597">
        <v>5.79</v>
      </c>
      <c r="L597">
        <f t="shared" si="139"/>
        <v>0.4799262794302756</v>
      </c>
      <c r="M597">
        <f t="shared" si="140"/>
        <v>1084.2945184724929</v>
      </c>
      <c r="N597">
        <f t="shared" si="141"/>
        <v>273.18827181995806</v>
      </c>
      <c r="O597">
        <f t="shared" si="142"/>
        <v>2.1146422018348625</v>
      </c>
      <c r="P597">
        <f t="shared" si="138"/>
        <v>-355.8487467103393</v>
      </c>
      <c r="Q597">
        <f t="shared" si="143"/>
        <v>-626.92237632846252</v>
      </c>
      <c r="R597">
        <f t="shared" si="144"/>
        <v>-558.4770185302973</v>
      </c>
    </row>
    <row r="598" spans="2:18" x14ac:dyDescent="0.25">
      <c r="B598">
        <v>5.8</v>
      </c>
      <c r="C598">
        <f t="shared" si="131"/>
        <v>0.47990769013290119</v>
      </c>
      <c r="D598">
        <f t="shared" si="132"/>
        <v>542.10526136335193</v>
      </c>
      <c r="E598">
        <f t="shared" si="133"/>
        <v>135.79821476744348</v>
      </c>
      <c r="F598">
        <f t="shared" si="134"/>
        <v>0.27189942660550459</v>
      </c>
      <c r="G598">
        <f t="shared" si="137"/>
        <v>72.300310858806995</v>
      </c>
      <c r="H598">
        <f t="shared" si="135"/>
        <v>-63.226004482030973</v>
      </c>
      <c r="I598">
        <f t="shared" si="136"/>
        <v>-0.63497903908636477</v>
      </c>
      <c r="K598">
        <v>5.8</v>
      </c>
      <c r="L598">
        <f t="shared" si="139"/>
        <v>0.47992615210632095</v>
      </c>
      <c r="M598">
        <f t="shared" si="140"/>
        <v>1084.2939431480995</v>
      </c>
      <c r="N598">
        <f t="shared" si="141"/>
        <v>273.18812798885972</v>
      </c>
      <c r="O598">
        <f t="shared" si="142"/>
        <v>2.1146422018348625</v>
      </c>
      <c r="P598">
        <f t="shared" si="138"/>
        <v>-344.11432925425527</v>
      </c>
      <c r="Q598">
        <f t="shared" si="143"/>
        <v>-615.18781504128015</v>
      </c>
      <c r="R598">
        <f t="shared" si="144"/>
        <v>-546.74245724311504</v>
      </c>
    </row>
    <row r="599" spans="2:18" x14ac:dyDescent="0.25">
      <c r="B599">
        <v>5.81</v>
      </c>
      <c r="C599">
        <f t="shared" si="131"/>
        <v>0.47990753097795791</v>
      </c>
      <c r="D599">
        <f t="shared" si="132"/>
        <v>542.1049017995457</v>
      </c>
      <c r="E599">
        <f t="shared" si="133"/>
        <v>135.79812487649193</v>
      </c>
      <c r="F599">
        <f t="shared" si="134"/>
        <v>0.27189942660550459</v>
      </c>
      <c r="G599">
        <f t="shared" si="137"/>
        <v>73.513628989776507</v>
      </c>
      <c r="H599">
        <f t="shared" si="135"/>
        <v>-62.012596460109911</v>
      </c>
      <c r="I599">
        <f t="shared" si="136"/>
        <v>-0.6228449588671543</v>
      </c>
      <c r="K599">
        <v>5.81</v>
      </c>
      <c r="L599">
        <f t="shared" si="139"/>
        <v>0.47992602478236635</v>
      </c>
      <c r="M599">
        <f t="shared" si="140"/>
        <v>1084.2933678238587</v>
      </c>
      <c r="N599">
        <f t="shared" si="141"/>
        <v>273.18798415779952</v>
      </c>
      <c r="O599">
        <f t="shared" si="142"/>
        <v>2.1146422018348625</v>
      </c>
      <c r="P599">
        <f t="shared" si="138"/>
        <v>-332.31818206682578</v>
      </c>
      <c r="Q599">
        <f t="shared" si="143"/>
        <v>-603.39152402279046</v>
      </c>
      <c r="R599">
        <f t="shared" si="144"/>
        <v>-534.94616622462536</v>
      </c>
    </row>
    <row r="600" spans="2:18" x14ac:dyDescent="0.25">
      <c r="B600">
        <v>5.82</v>
      </c>
      <c r="C600">
        <f t="shared" si="131"/>
        <v>0.47990737182301468</v>
      </c>
      <c r="D600">
        <f t="shared" si="132"/>
        <v>542.10454223585896</v>
      </c>
      <c r="E600">
        <f t="shared" si="133"/>
        <v>135.79803498557024</v>
      </c>
      <c r="F600">
        <f t="shared" si="134"/>
        <v>0.27189942660550459</v>
      </c>
      <c r="G600">
        <f t="shared" si="137"/>
        <v>74.733175518461067</v>
      </c>
      <c r="H600">
        <f t="shared" si="135"/>
        <v>-60.792960040503665</v>
      </c>
      <c r="I600">
        <f t="shared" si="136"/>
        <v>-0.61064859467109178</v>
      </c>
      <c r="K600">
        <v>5.82</v>
      </c>
      <c r="L600">
        <f t="shared" si="139"/>
        <v>0.47992589745841174</v>
      </c>
      <c r="M600">
        <f t="shared" si="140"/>
        <v>1084.2927924997712</v>
      </c>
      <c r="N600">
        <f t="shared" si="141"/>
        <v>273.18784032677763</v>
      </c>
      <c r="O600">
        <f t="shared" si="142"/>
        <v>2.1146422018348625</v>
      </c>
      <c r="P600">
        <f t="shared" si="138"/>
        <v>-320.46148476732128</v>
      </c>
      <c r="Q600">
        <f t="shared" si="143"/>
        <v>-591.53468289226407</v>
      </c>
      <c r="R600">
        <f t="shared" si="144"/>
        <v>-523.08932509409897</v>
      </c>
    </row>
    <row r="601" spans="2:18" x14ac:dyDescent="0.25">
      <c r="B601">
        <v>5.83</v>
      </c>
      <c r="C601">
        <f t="shared" si="131"/>
        <v>0.4799072126680714</v>
      </c>
      <c r="D601">
        <f t="shared" si="132"/>
        <v>542.10418267229136</v>
      </c>
      <c r="E601">
        <f t="shared" si="133"/>
        <v>135.79794509467834</v>
      </c>
      <c r="F601">
        <f t="shared" si="134"/>
        <v>0.27189942660550459</v>
      </c>
      <c r="G601">
        <f t="shared" si="137"/>
        <v>75.958828482234821</v>
      </c>
      <c r="H601">
        <f t="shared" si="135"/>
        <v>-59.567217185838011</v>
      </c>
      <c r="I601">
        <f t="shared" si="136"/>
        <v>-0.59839116612443533</v>
      </c>
      <c r="K601">
        <v>5.83</v>
      </c>
      <c r="L601">
        <f t="shared" si="139"/>
        <v>0.47992577013445709</v>
      </c>
      <c r="M601">
        <f t="shared" si="140"/>
        <v>1084.2922171758357</v>
      </c>
      <c r="N601">
        <f t="shared" si="141"/>
        <v>273.18769649579377</v>
      </c>
      <c r="O601">
        <f t="shared" si="142"/>
        <v>2.1146422018348625</v>
      </c>
      <c r="P601">
        <f t="shared" si="138"/>
        <v>-308.54542302997635</v>
      </c>
      <c r="Q601">
        <f t="shared" si="143"/>
        <v>-579.61847732393528</v>
      </c>
      <c r="R601">
        <f t="shared" si="144"/>
        <v>-511.17311952577012</v>
      </c>
    </row>
    <row r="602" spans="2:18" x14ac:dyDescent="0.25">
      <c r="B602">
        <v>5.84</v>
      </c>
      <c r="C602">
        <f t="shared" si="131"/>
        <v>0.47990705351312812</v>
      </c>
      <c r="D602">
        <f t="shared" si="132"/>
        <v>542.10382310884302</v>
      </c>
      <c r="E602">
        <f t="shared" si="133"/>
        <v>135.79785520381625</v>
      </c>
      <c r="F602">
        <f t="shared" si="134"/>
        <v>0.27189942660550459</v>
      </c>
      <c r="G602">
        <f t="shared" si="137"/>
        <v>77.190465307833847</v>
      </c>
      <c r="H602">
        <f t="shared" si="135"/>
        <v>-58.3354904693769</v>
      </c>
      <c r="I602">
        <f t="shared" si="136"/>
        <v>-0.58607389895982409</v>
      </c>
      <c r="K602">
        <v>5.84</v>
      </c>
      <c r="L602">
        <f t="shared" si="139"/>
        <v>0.47992564281050248</v>
      </c>
      <c r="M602">
        <f t="shared" si="140"/>
        <v>1084.2916418520531</v>
      </c>
      <c r="N602">
        <f t="shared" si="141"/>
        <v>273.18755266484811</v>
      </c>
      <c r="O602">
        <f t="shared" si="142"/>
        <v>2.1146422018348625</v>
      </c>
      <c r="P602">
        <f t="shared" si="138"/>
        <v>-296.57118846541675</v>
      </c>
      <c r="Q602">
        <f t="shared" si="143"/>
        <v>-567.64409892843003</v>
      </c>
      <c r="R602">
        <f t="shared" si="144"/>
        <v>-499.19874113026486</v>
      </c>
    </row>
    <row r="603" spans="2:18" x14ac:dyDescent="0.25">
      <c r="B603">
        <v>5.85</v>
      </c>
      <c r="C603">
        <f t="shared" si="131"/>
        <v>0.47990689435818484</v>
      </c>
      <c r="D603">
        <f t="shared" si="132"/>
        <v>542.10346354551393</v>
      </c>
      <c r="E603">
        <f t="shared" si="133"/>
        <v>135.79776531298398</v>
      </c>
      <c r="F603">
        <f t="shared" si="134"/>
        <v>0.27189942660550459</v>
      </c>
      <c r="G603">
        <f t="shared" si="137"/>
        <v>78.427962823612972</v>
      </c>
      <c r="H603">
        <f t="shared" si="135"/>
        <v>-57.097903062765504</v>
      </c>
      <c r="I603">
        <f t="shared" si="136"/>
        <v>-0.57369802489371013</v>
      </c>
      <c r="K603">
        <v>5.85</v>
      </c>
      <c r="L603">
        <f t="shared" si="139"/>
        <v>0.47992551548654788</v>
      </c>
      <c r="M603">
        <f t="shared" si="140"/>
        <v>1084.291066528423</v>
      </c>
      <c r="N603">
        <f t="shared" si="141"/>
        <v>273.18740883394059</v>
      </c>
      <c r="O603">
        <f t="shared" si="142"/>
        <v>2.1146422018348625</v>
      </c>
      <c r="P603">
        <f t="shared" si="138"/>
        <v>-284.53997850150347</v>
      </c>
      <c r="Q603">
        <f t="shared" si="143"/>
        <v>-555.61274513360922</v>
      </c>
      <c r="R603">
        <f t="shared" si="144"/>
        <v>-487.16738733544406</v>
      </c>
    </row>
    <row r="604" spans="2:18" x14ac:dyDescent="0.25">
      <c r="B604">
        <v>5.86</v>
      </c>
      <c r="C604">
        <f t="shared" si="131"/>
        <v>0.47990673520324156</v>
      </c>
      <c r="D604">
        <f t="shared" si="132"/>
        <v>542.10310398230411</v>
      </c>
      <c r="E604">
        <f t="shared" si="133"/>
        <v>135.79767542218153</v>
      </c>
      <c r="F604">
        <f t="shared" si="134"/>
        <v>0.27189942660550459</v>
      </c>
      <c r="G604">
        <f t="shared" si="137"/>
        <v>79.671197271862951</v>
      </c>
      <c r="H604">
        <f t="shared" si="135"/>
        <v>-55.854578723713075</v>
      </c>
      <c r="I604">
        <f t="shared" si="136"/>
        <v>-0.56126478150318593</v>
      </c>
      <c r="K604">
        <v>5.86</v>
      </c>
      <c r="L604">
        <f t="shared" si="139"/>
        <v>0.47992538816259322</v>
      </c>
      <c r="M604">
        <f t="shared" si="140"/>
        <v>1084.2904912049453</v>
      </c>
      <c r="N604">
        <f t="shared" si="141"/>
        <v>273.18726500307116</v>
      </c>
      <c r="O604">
        <f t="shared" si="142"/>
        <v>2.1146422018348625</v>
      </c>
      <c r="P604">
        <f t="shared" si="138"/>
        <v>-272.45299626358872</v>
      </c>
      <c r="Q604">
        <f t="shared" si="143"/>
        <v>-543.52561906482504</v>
      </c>
      <c r="R604">
        <f t="shared" si="144"/>
        <v>-475.08026126665987</v>
      </c>
    </row>
    <row r="605" spans="2:18" x14ac:dyDescent="0.25">
      <c r="B605">
        <v>5.87</v>
      </c>
      <c r="C605">
        <f t="shared" si="131"/>
        <v>0.47990657604829828</v>
      </c>
      <c r="D605">
        <f t="shared" si="132"/>
        <v>542.10274441921342</v>
      </c>
      <c r="E605">
        <f t="shared" si="133"/>
        <v>135.79758553140886</v>
      </c>
      <c r="F605">
        <f t="shared" si="134"/>
        <v>0.27189942660550459</v>
      </c>
      <c r="G605">
        <f t="shared" si="137"/>
        <v>80.920044321185713</v>
      </c>
      <c r="H605">
        <f t="shared" si="135"/>
        <v>-54.605641783617628</v>
      </c>
      <c r="I605">
        <f t="shared" si="136"/>
        <v>-0.54877541210223146</v>
      </c>
      <c r="K605">
        <v>5.87</v>
      </c>
      <c r="L605">
        <f t="shared" si="139"/>
        <v>0.47992526083863862</v>
      </c>
      <c r="M605">
        <f t="shared" si="140"/>
        <v>1084.2899158816208</v>
      </c>
      <c r="N605">
        <f t="shared" si="141"/>
        <v>273.18712117224004</v>
      </c>
      <c r="O605">
        <f t="shared" si="142"/>
        <v>2.1146422018348625</v>
      </c>
      <c r="P605">
        <f t="shared" si="138"/>
        <v>-260.31145045420863</v>
      </c>
      <c r="Q605">
        <f t="shared" si="143"/>
        <v>-531.38392942461383</v>
      </c>
      <c r="R605">
        <f t="shared" si="144"/>
        <v>-462.93857162644866</v>
      </c>
    </row>
    <row r="606" spans="2:18" x14ac:dyDescent="0.25">
      <c r="B606">
        <v>5.88</v>
      </c>
      <c r="C606">
        <f t="shared" si="131"/>
        <v>0.479906416893355</v>
      </c>
      <c r="D606">
        <f t="shared" si="132"/>
        <v>542.102384856242</v>
      </c>
      <c r="E606">
        <f t="shared" si="133"/>
        <v>135.797495640666</v>
      </c>
      <c r="F606">
        <f t="shared" si="134"/>
        <v>0.27189942660550459</v>
      </c>
      <c r="G606">
        <f t="shared" si="137"/>
        <v>82.174379078928183</v>
      </c>
      <c r="H606">
        <f t="shared" si="135"/>
        <v>-53.351217135132302</v>
      </c>
      <c r="I606">
        <f t="shared" si="136"/>
        <v>-0.53623116561737816</v>
      </c>
      <c r="K606">
        <v>5.88</v>
      </c>
      <c r="L606">
        <f t="shared" si="139"/>
        <v>0.47992513351468402</v>
      </c>
      <c r="M606">
        <f t="shared" si="140"/>
        <v>1084.2893405584487</v>
      </c>
      <c r="N606">
        <f t="shared" si="141"/>
        <v>273.186977341447</v>
      </c>
      <c r="O606">
        <f t="shared" si="142"/>
        <v>2.1146422018348625</v>
      </c>
      <c r="P606">
        <f t="shared" si="138"/>
        <v>-248.1165552322085</v>
      </c>
      <c r="Q606">
        <f t="shared" si="143"/>
        <v>-519.18889037182066</v>
      </c>
      <c r="R606">
        <f t="shared" si="144"/>
        <v>-450.7435325736555</v>
      </c>
    </row>
    <row r="607" spans="2:18" x14ac:dyDescent="0.25">
      <c r="B607">
        <v>5.89</v>
      </c>
      <c r="C607">
        <f t="shared" si="131"/>
        <v>0.47990625773841172</v>
      </c>
      <c r="D607">
        <f t="shared" si="132"/>
        <v>542.10202529338994</v>
      </c>
      <c r="E607">
        <f t="shared" si="133"/>
        <v>135.79740574995299</v>
      </c>
      <c r="F607">
        <f t="shared" si="134"/>
        <v>0.27189942660550459</v>
      </c>
      <c r="G607">
        <f t="shared" si="137"/>
        <v>83.434076103670904</v>
      </c>
      <c r="H607">
        <f t="shared" si="135"/>
        <v>-52.091430219676575</v>
      </c>
      <c r="I607">
        <f t="shared" si="136"/>
        <v>-0.52363329646282086</v>
      </c>
      <c r="K607">
        <v>5.89</v>
      </c>
      <c r="L607">
        <f t="shared" si="139"/>
        <v>0.47992500619072936</v>
      </c>
      <c r="M607">
        <f t="shared" si="140"/>
        <v>1084.2887652354289</v>
      </c>
      <c r="N607">
        <f t="shared" si="141"/>
        <v>273.18683351069205</v>
      </c>
      <c r="O607">
        <f t="shared" si="142"/>
        <v>2.1146422018348625</v>
      </c>
      <c r="P607">
        <f t="shared" si="138"/>
        <v>-235.86953009133111</v>
      </c>
      <c r="Q607">
        <f t="shared" si="143"/>
        <v>-506.94172140018833</v>
      </c>
      <c r="R607">
        <f t="shared" si="144"/>
        <v>-438.49636360202317</v>
      </c>
    </row>
    <row r="608" spans="2:18" x14ac:dyDescent="0.25">
      <c r="B608">
        <v>5.9</v>
      </c>
      <c r="C608">
        <f t="shared" si="131"/>
        <v>0.47990609858346844</v>
      </c>
      <c r="D608">
        <f t="shared" si="132"/>
        <v>542.10166573065703</v>
      </c>
      <c r="E608">
        <f t="shared" si="133"/>
        <v>135.79731585926976</v>
      </c>
      <c r="F608">
        <f t="shared" si="134"/>
        <v>0.27189942660550459</v>
      </c>
      <c r="G608">
        <f t="shared" si="137"/>
        <v>84.699009417772174</v>
      </c>
      <c r="H608">
        <f t="shared" si="135"/>
        <v>-50.826407014892069</v>
      </c>
      <c r="I608">
        <f t="shared" si="136"/>
        <v>-0.51098306441497576</v>
      </c>
      <c r="K608">
        <v>5.9</v>
      </c>
      <c r="L608">
        <f t="shared" si="139"/>
        <v>0.47992487886677476</v>
      </c>
      <c r="M608">
        <f t="shared" si="140"/>
        <v>1084.2881899125621</v>
      </c>
      <c r="N608">
        <f t="shared" si="141"/>
        <v>273.18668967997536</v>
      </c>
      <c r="O608">
        <f t="shared" si="142"/>
        <v>2.1146422018348625</v>
      </c>
      <c r="P608">
        <f t="shared" si="138"/>
        <v>-223.57159973826646</v>
      </c>
      <c r="Q608">
        <f t="shared" si="143"/>
        <v>-494.64364721640698</v>
      </c>
      <c r="R608">
        <f t="shared" si="144"/>
        <v>-426.19828941824181</v>
      </c>
    </row>
    <row r="609" spans="2:18" x14ac:dyDescent="0.25">
      <c r="B609">
        <v>5.91</v>
      </c>
      <c r="C609">
        <f t="shared" si="131"/>
        <v>0.47990593942852522</v>
      </c>
      <c r="D609">
        <f t="shared" si="132"/>
        <v>542.10130616804349</v>
      </c>
      <c r="E609">
        <f t="shared" si="133"/>
        <v>135.79722596861637</v>
      </c>
      <c r="F609">
        <f t="shared" si="134"/>
        <v>0.27189942660550459</v>
      </c>
      <c r="G609">
        <f t="shared" si="137"/>
        <v>85.969052519965558</v>
      </c>
      <c r="H609">
        <f t="shared" si="135"/>
        <v>-49.556274022045308</v>
      </c>
      <c r="I609">
        <f t="shared" si="136"/>
        <v>-0.49828173448650825</v>
      </c>
      <c r="K609">
        <v>5.91</v>
      </c>
      <c r="L609">
        <f t="shared" si="139"/>
        <v>0.47992475154282016</v>
      </c>
      <c r="M609">
        <f t="shared" si="140"/>
        <v>1084.2876145898481</v>
      </c>
      <c r="N609">
        <f t="shared" si="141"/>
        <v>273.18654584929686</v>
      </c>
      <c r="O609">
        <f t="shared" si="142"/>
        <v>2.1146422018348625</v>
      </c>
      <c r="P609">
        <f t="shared" si="138"/>
        <v>-211.22399397018671</v>
      </c>
      <c r="Q609">
        <f t="shared" si="143"/>
        <v>-482.29589761764873</v>
      </c>
      <c r="R609">
        <f t="shared" si="144"/>
        <v>-413.85053981948357</v>
      </c>
    </row>
    <row r="610" spans="2:18" x14ac:dyDescent="0.25">
      <c r="B610">
        <v>5.92</v>
      </c>
      <c r="C610">
        <f t="shared" si="131"/>
        <v>0.47990578027358194</v>
      </c>
      <c r="D610">
        <f t="shared" si="132"/>
        <v>542.1009466055491</v>
      </c>
      <c r="E610">
        <f t="shared" si="133"/>
        <v>135.79713607799277</v>
      </c>
      <c r="F610">
        <f t="shared" si="134"/>
        <v>0.27189942660550459</v>
      </c>
      <c r="G610">
        <f t="shared" si="137"/>
        <v>87.244078398010231</v>
      </c>
      <c r="H610">
        <f t="shared" si="135"/>
        <v>-48.281158253377029</v>
      </c>
      <c r="I610">
        <f t="shared" si="136"/>
        <v>-0.48553057679982536</v>
      </c>
      <c r="K610">
        <v>5.92</v>
      </c>
      <c r="L610">
        <f t="shared" si="139"/>
        <v>0.47992462421886556</v>
      </c>
      <c r="M610">
        <f t="shared" si="140"/>
        <v>1084.2870392672864</v>
      </c>
      <c r="N610">
        <f t="shared" si="141"/>
        <v>273.18640201865645</v>
      </c>
      <c r="O610">
        <f t="shared" si="142"/>
        <v>2.1146422018348625</v>
      </c>
      <c r="P610">
        <f t="shared" si="138"/>
        <v>-198.82794755176099</v>
      </c>
      <c r="Q610">
        <f t="shared" si="143"/>
        <v>-469.8997073685826</v>
      </c>
      <c r="R610">
        <f t="shared" si="144"/>
        <v>-401.45434957041743</v>
      </c>
    </row>
    <row r="611" spans="2:18" x14ac:dyDescent="0.25">
      <c r="B611">
        <v>5.93</v>
      </c>
      <c r="C611">
        <f t="shared" si="131"/>
        <v>0.47990562111863866</v>
      </c>
      <c r="D611">
        <f t="shared" si="132"/>
        <v>542.10058704317396</v>
      </c>
      <c r="E611">
        <f t="shared" si="133"/>
        <v>135.79704618739899</v>
      </c>
      <c r="F611">
        <f t="shared" si="134"/>
        <v>0.27189942660550459</v>
      </c>
      <c r="G611">
        <f t="shared" si="137"/>
        <v>88.523959541392003</v>
      </c>
      <c r="H611">
        <f t="shared" si="135"/>
        <v>-47.001187219401487</v>
      </c>
      <c r="I611">
        <f t="shared" si="136"/>
        <v>-0.47273086646007001</v>
      </c>
      <c r="K611">
        <v>5.93</v>
      </c>
      <c r="L611">
        <f t="shared" si="139"/>
        <v>0.4799244968949109</v>
      </c>
      <c r="M611">
        <f t="shared" si="140"/>
        <v>1084.2864639448774</v>
      </c>
      <c r="N611">
        <f t="shared" si="141"/>
        <v>273.18625818805418</v>
      </c>
      <c r="O611">
        <f t="shared" si="142"/>
        <v>2.1146422018348625</v>
      </c>
      <c r="P611">
        <f t="shared" si="138"/>
        <v>-186.38470009168412</v>
      </c>
      <c r="Q611">
        <f t="shared" si="143"/>
        <v>-457.45631607790347</v>
      </c>
      <c r="R611">
        <f t="shared" si="144"/>
        <v>-389.0109582797383</v>
      </c>
    </row>
    <row r="612" spans="2:18" x14ac:dyDescent="0.25">
      <c r="B612">
        <v>5.94</v>
      </c>
      <c r="C612">
        <f t="shared" si="131"/>
        <v>0.47990546196369538</v>
      </c>
      <c r="D612">
        <f t="shared" si="132"/>
        <v>542.10022748091808</v>
      </c>
      <c r="E612">
        <f t="shared" si="133"/>
        <v>135.79695629683502</v>
      </c>
      <c r="F612">
        <f t="shared" si="134"/>
        <v>0.27189942660550459</v>
      </c>
      <c r="G612">
        <f t="shared" si="137"/>
        <v>89.808567954074164</v>
      </c>
      <c r="H612">
        <f t="shared" si="135"/>
        <v>-45.716488916155349</v>
      </c>
      <c r="I612">
        <f t="shared" si="136"/>
        <v>-0.45988388342760861</v>
      </c>
      <c r="K612">
        <v>5.94</v>
      </c>
      <c r="L612">
        <f t="shared" si="139"/>
        <v>0.4799243695709563</v>
      </c>
      <c r="M612">
        <f t="shared" si="140"/>
        <v>1084.2858886226211</v>
      </c>
      <c r="N612">
        <f t="shared" si="141"/>
        <v>273.18611435749011</v>
      </c>
      <c r="O612">
        <f t="shared" si="142"/>
        <v>2.1146422018348625</v>
      </c>
      <c r="P612">
        <f t="shared" si="138"/>
        <v>-173.89549591871452</v>
      </c>
      <c r="Q612">
        <f t="shared" si="143"/>
        <v>-444.96696807436979</v>
      </c>
      <c r="R612">
        <f t="shared" si="144"/>
        <v>-376.52161027620463</v>
      </c>
    </row>
    <row r="613" spans="2:18" x14ac:dyDescent="0.25">
      <c r="B613">
        <v>5.95</v>
      </c>
      <c r="C613">
        <f t="shared" si="131"/>
        <v>0.4799053028087521</v>
      </c>
      <c r="D613">
        <f t="shared" si="132"/>
        <v>542.09986791878146</v>
      </c>
      <c r="E613">
        <f t="shared" si="133"/>
        <v>135.79686640630086</v>
      </c>
      <c r="F613">
        <f t="shared" si="134"/>
        <v>0.27189942660550459</v>
      </c>
      <c r="G613">
        <f t="shared" si="137"/>
        <v>91.097775167296788</v>
      </c>
      <c r="H613">
        <f t="shared" si="135"/>
        <v>-44.427191812398569</v>
      </c>
      <c r="I613">
        <f t="shared" si="136"/>
        <v>-0.4469909123900408</v>
      </c>
      <c r="K613">
        <v>5.95</v>
      </c>
      <c r="L613">
        <f t="shared" si="139"/>
        <v>0.4799242422470017</v>
      </c>
      <c r="M613">
        <f t="shared" si="140"/>
        <v>1084.2853133005174</v>
      </c>
      <c r="N613">
        <f t="shared" si="141"/>
        <v>273.18597052696418</v>
      </c>
      <c r="O613">
        <f t="shared" si="142"/>
        <v>2.1146422018348625</v>
      </c>
      <c r="P613">
        <f t="shared" si="138"/>
        <v>-161.36158395724686</v>
      </c>
      <c r="Q613">
        <f t="shared" si="143"/>
        <v>-432.43291228237621</v>
      </c>
      <c r="R613">
        <f t="shared" si="144"/>
        <v>-363.98755448421105</v>
      </c>
    </row>
    <row r="614" spans="2:18" x14ac:dyDescent="0.25">
      <c r="B614">
        <v>5.96</v>
      </c>
      <c r="C614">
        <f t="shared" si="131"/>
        <v>0.47990514365380882</v>
      </c>
      <c r="D614">
        <f t="shared" si="132"/>
        <v>542.09950835676398</v>
      </c>
      <c r="E614">
        <f t="shared" si="133"/>
        <v>135.79677651579649</v>
      </c>
      <c r="F614">
        <f t="shared" si="134"/>
        <v>0.27189942660550459</v>
      </c>
      <c r="G614">
        <f t="shared" si="137"/>
        <v>92.391452252423989</v>
      </c>
      <c r="H614">
        <f t="shared" si="135"/>
        <v>-43.133424836767006</v>
      </c>
      <c r="I614">
        <f t="shared" si="136"/>
        <v>-0.43405324263372524</v>
      </c>
      <c r="K614">
        <v>5.96</v>
      </c>
      <c r="L614">
        <f t="shared" si="139"/>
        <v>0.47992411492304704</v>
      </c>
      <c r="M614">
        <f t="shared" si="140"/>
        <v>1084.284737978566</v>
      </c>
      <c r="N614">
        <f t="shared" si="141"/>
        <v>273.18582669647634</v>
      </c>
      <c r="O614">
        <f t="shared" si="142"/>
        <v>2.1146422018348625</v>
      </c>
      <c r="P614">
        <f t="shared" si="138"/>
        <v>-148.78421760241457</v>
      </c>
      <c r="Q614">
        <f t="shared" si="143"/>
        <v>-419.85540209705607</v>
      </c>
      <c r="R614">
        <f t="shared" si="144"/>
        <v>-351.41004429889091</v>
      </c>
    </row>
    <row r="615" spans="2:18" x14ac:dyDescent="0.25">
      <c r="B615">
        <v>5.97</v>
      </c>
      <c r="C615">
        <f t="shared" si="131"/>
        <v>0.47990498449886554</v>
      </c>
      <c r="D615">
        <f t="shared" si="132"/>
        <v>542.09914879486587</v>
      </c>
      <c r="E615">
        <f t="shared" si="133"/>
        <v>135.79668662532197</v>
      </c>
      <c r="F615">
        <f t="shared" si="134"/>
        <v>0.27189942660550459</v>
      </c>
      <c r="G615">
        <f t="shared" si="137"/>
        <v>93.68946983383637</v>
      </c>
      <c r="H615">
        <f t="shared" si="135"/>
        <v>-41.835317364880098</v>
      </c>
      <c r="I615">
        <f t="shared" si="136"/>
        <v>-0.42107216791485608</v>
      </c>
      <c r="K615">
        <v>5.97</v>
      </c>
      <c r="L615">
        <f t="shared" si="139"/>
        <v>0.47992398759909244</v>
      </c>
      <c r="M615">
        <f t="shared" si="140"/>
        <v>1084.2841626567676</v>
      </c>
      <c r="N615">
        <f t="shared" si="141"/>
        <v>273.18568286602675</v>
      </c>
      <c r="O615">
        <f t="shared" si="142"/>
        <v>2.1146422018348625</v>
      </c>
      <c r="P615">
        <f t="shared" si="138"/>
        <v>-136.16465459475472</v>
      </c>
      <c r="Q615">
        <f t="shared" si="143"/>
        <v>-407.23569525894663</v>
      </c>
      <c r="R615">
        <f t="shared" si="144"/>
        <v>-338.79033746078147</v>
      </c>
    </row>
    <row r="616" spans="2:18" x14ac:dyDescent="0.25">
      <c r="B616">
        <v>5.98</v>
      </c>
      <c r="C616">
        <f t="shared" si="131"/>
        <v>0.47990482534392226</v>
      </c>
      <c r="D616">
        <f t="shared" si="132"/>
        <v>542.0987892330869</v>
      </c>
      <c r="E616">
        <f t="shared" si="133"/>
        <v>135.79659673487723</v>
      </c>
      <c r="F616">
        <f t="shared" si="134"/>
        <v>0.27189942660550459</v>
      </c>
      <c r="G616">
        <f t="shared" si="137"/>
        <v>94.991698101868565</v>
      </c>
      <c r="H616">
        <f t="shared" si="135"/>
        <v>-40.532999206403147</v>
      </c>
      <c r="I616">
        <f t="shared" si="136"/>
        <v>-0.40804898633008657</v>
      </c>
      <c r="K616">
        <v>5.98</v>
      </c>
      <c r="L616">
        <f t="shared" si="139"/>
        <v>0.47992386027513784</v>
      </c>
      <c r="M616">
        <f t="shared" si="140"/>
        <v>1084.2835873351221</v>
      </c>
      <c r="N616">
        <f t="shared" si="141"/>
        <v>273.18553903561536</v>
      </c>
      <c r="O616">
        <f t="shared" si="142"/>
        <v>2.1146422018348625</v>
      </c>
      <c r="P616">
        <f t="shared" si="138"/>
        <v>-123.50415689443355</v>
      </c>
      <c r="Q616">
        <f t="shared" si="143"/>
        <v>-394.57505372821407</v>
      </c>
      <c r="R616">
        <f t="shared" si="144"/>
        <v>-326.12969593004891</v>
      </c>
    </row>
    <row r="617" spans="2:18" x14ac:dyDescent="0.25">
      <c r="B617">
        <v>5.99</v>
      </c>
      <c r="C617">
        <f t="shared" si="131"/>
        <v>0.47990466618897898</v>
      </c>
      <c r="D617">
        <f t="shared" si="132"/>
        <v>542.09842967142708</v>
      </c>
      <c r="E617">
        <f t="shared" si="133"/>
        <v>135.79650684446227</v>
      </c>
      <c r="F617">
        <f t="shared" si="134"/>
        <v>0.27189942660550459</v>
      </c>
      <c r="G617">
        <f t="shared" si="137"/>
        <v>96.29800682578977</v>
      </c>
      <c r="H617">
        <f t="shared" si="135"/>
        <v>-39.226600592066987</v>
      </c>
      <c r="I617">
        <f t="shared" si="136"/>
        <v>-0.39498500018672494</v>
      </c>
      <c r="K617">
        <v>5.99</v>
      </c>
      <c r="L617">
        <f t="shared" si="139"/>
        <v>0.47992373295118318</v>
      </c>
      <c r="M617">
        <f t="shared" si="140"/>
        <v>1084.2830120136286</v>
      </c>
      <c r="N617">
        <f t="shared" si="141"/>
        <v>273.185395205242</v>
      </c>
      <c r="O617">
        <f t="shared" si="142"/>
        <v>2.1146422018348625</v>
      </c>
      <c r="P617">
        <f t="shared" si="138"/>
        <v>-110.80399055505609</v>
      </c>
      <c r="Q617">
        <f t="shared" si="143"/>
        <v>-381.87474355846325</v>
      </c>
      <c r="R617">
        <f t="shared" si="144"/>
        <v>-313.42938576029809</v>
      </c>
    </row>
    <row r="618" spans="2:18" x14ac:dyDescent="0.25">
      <c r="B618">
        <v>6</v>
      </c>
      <c r="C618">
        <f t="shared" si="131"/>
        <v>0.47990450703403575</v>
      </c>
      <c r="D618">
        <f t="shared" si="132"/>
        <v>542.09807010988686</v>
      </c>
      <c r="E618">
        <f t="shared" si="133"/>
        <v>135.79641695407722</v>
      </c>
      <c r="F618">
        <f t="shared" si="134"/>
        <v>0.27189942660550459</v>
      </c>
      <c r="G618">
        <f t="shared" si="137"/>
        <v>97.608265366827453</v>
      </c>
      <c r="H618">
        <f t="shared" si="135"/>
        <v>-37.916252160644262</v>
      </c>
      <c r="I618">
        <f t="shared" si="136"/>
        <v>-0.38188151587249775</v>
      </c>
      <c r="K618">
        <v>6</v>
      </c>
      <c r="L618">
        <f t="shared" si="139"/>
        <v>0.47992360562722858</v>
      </c>
      <c r="M618">
        <f t="shared" si="140"/>
        <v>1084.2824366922882</v>
      </c>
      <c r="N618">
        <f t="shared" si="141"/>
        <v>273.1852513749069</v>
      </c>
      <c r="O618">
        <f t="shared" si="142"/>
        <v>2.1146422018348625</v>
      </c>
      <c r="P618">
        <f t="shared" si="138"/>
        <v>-98.065425597054514</v>
      </c>
      <c r="Q618">
        <f t="shared" si="143"/>
        <v>-369.13603477012657</v>
      </c>
      <c r="R618">
        <f t="shared" si="144"/>
        <v>-300.69067697196141</v>
      </c>
    </row>
    <row r="619" spans="2:18" x14ac:dyDescent="0.25">
      <c r="B619">
        <v>6.01</v>
      </c>
      <c r="C619">
        <f t="shared" ref="C619:C647" si="145">$E$11-$B$9*B619/(2*$I$6)</f>
        <v>0.47990434787909247</v>
      </c>
      <c r="D619">
        <f t="shared" ref="D619:D647" si="146">$I$6*$B$8*(C619*C619)*$E$10/$I$7</f>
        <v>542.09771054846567</v>
      </c>
      <c r="E619">
        <f t="shared" ref="E619:E647" si="147">$B$8*$E$10*$B$9*$B$7*$B$7/(4*$I$7) + (1/2)*D619*$E$13</f>
        <v>135.79632706372192</v>
      </c>
      <c r="F619">
        <f t="shared" ref="F619:F647" si="148">$B$8*$E$10*$B$9*$B$7*$B$7/(4*$I$7)</f>
        <v>0.27189942660550459</v>
      </c>
      <c r="G619">
        <f t="shared" si="137"/>
        <v>98.922342691230241</v>
      </c>
      <c r="H619">
        <f t="shared" ref="H619:H647" si="149">($B$8*$E$10*$B$9/(4*$I$7))*$B$7*$B$7+ $I$6*$B$8*$E$10*$B$7*$B$7*$E$12*SIN(B619)/(2*$I$7)</f>
        <v>-36.602084945886169</v>
      </c>
      <c r="I619">
        <f t="shared" ref="I619:I647" si="150" xml:space="preserve"> $I$6*$B$8*$E$10*$B$7*$B$7*$E$9*SIN(B619)/(2*$I$7)</f>
        <v>-0.3687398437249168</v>
      </c>
      <c r="K619">
        <v>6.01</v>
      </c>
      <c r="L619">
        <f t="shared" si="139"/>
        <v>0.47992347830327398</v>
      </c>
      <c r="M619">
        <f t="shared" si="140"/>
        <v>1084.2818613711001</v>
      </c>
      <c r="N619">
        <f t="shared" si="141"/>
        <v>273.18510754460988</v>
      </c>
      <c r="O619">
        <f t="shared" si="142"/>
        <v>2.1146422018348625</v>
      </c>
      <c r="P619">
        <f t="shared" si="138"/>
        <v>-85.289735880692149</v>
      </c>
      <c r="Q619">
        <f t="shared" si="143"/>
        <v>-356.36020122346719</v>
      </c>
      <c r="R619">
        <f t="shared" si="144"/>
        <v>-287.91484342530202</v>
      </c>
    </row>
    <row r="620" spans="2:18" x14ac:dyDescent="0.25">
      <c r="B620">
        <v>6.02</v>
      </c>
      <c r="C620">
        <f t="shared" si="145"/>
        <v>0.47990418872414919</v>
      </c>
      <c r="D620">
        <f t="shared" si="146"/>
        <v>542.09735098716374</v>
      </c>
      <c r="E620">
        <f t="shared" si="147"/>
        <v>135.79623717339643</v>
      </c>
      <c r="F620">
        <f t="shared" si="148"/>
        <v>0.27189942660550459</v>
      </c>
      <c r="G620">
        <f t="shared" si="137"/>
        <v>100.24010738337188</v>
      </c>
      <c r="H620">
        <f t="shared" si="149"/>
        <v>-35.284230363419042</v>
      </c>
      <c r="I620">
        <f t="shared" si="150"/>
        <v>-0.3555612979002456</v>
      </c>
      <c r="K620">
        <v>6.02</v>
      </c>
      <c r="L620">
        <f t="shared" si="139"/>
        <v>0.47992335097931932</v>
      </c>
      <c r="M620">
        <f t="shared" si="140"/>
        <v>1084.2812860500649</v>
      </c>
      <c r="N620">
        <f t="shared" si="141"/>
        <v>273.18496371435106</v>
      </c>
      <c r="O620">
        <f t="shared" si="142"/>
        <v>2.1146422018348625</v>
      </c>
      <c r="P620">
        <f t="shared" si="138"/>
        <v>-72.478198978677085</v>
      </c>
      <c r="Q620">
        <f t="shared" si="143"/>
        <v>-343.5485204911933</v>
      </c>
      <c r="R620">
        <f t="shared" si="144"/>
        <v>-275.10316269302814</v>
      </c>
    </row>
    <row r="621" spans="2:18" x14ac:dyDescent="0.25">
      <c r="B621">
        <v>6.03</v>
      </c>
      <c r="C621">
        <f t="shared" si="145"/>
        <v>0.47990402956920591</v>
      </c>
      <c r="D621">
        <f t="shared" si="146"/>
        <v>542.09699142598106</v>
      </c>
      <c r="E621">
        <f t="shared" si="147"/>
        <v>135.79614728310077</v>
      </c>
      <c r="F621">
        <f t="shared" si="148"/>
        <v>0.27189942660550459</v>
      </c>
      <c r="G621">
        <f t="shared" si="137"/>
        <v>101.56142765889244</v>
      </c>
      <c r="H621">
        <f t="shared" si="149"/>
        <v>-33.962820197602817</v>
      </c>
      <c r="I621">
        <f t="shared" si="150"/>
        <v>-0.34234719624208326</v>
      </c>
      <c r="K621">
        <v>6.03</v>
      </c>
      <c r="L621">
        <f t="shared" si="139"/>
        <v>0.47992322365536472</v>
      </c>
      <c r="M621">
        <f t="shared" si="140"/>
        <v>1084.2807107291821</v>
      </c>
      <c r="N621">
        <f t="shared" si="141"/>
        <v>273.18481988413038</v>
      </c>
      <c r="O621">
        <f t="shared" si="142"/>
        <v>2.1146422018348625</v>
      </c>
      <c r="P621">
        <f t="shared" si="138"/>
        <v>-59.632096048405174</v>
      </c>
      <c r="Q621">
        <f t="shared" si="143"/>
        <v>-330.70227373070071</v>
      </c>
      <c r="R621">
        <f t="shared" si="144"/>
        <v>-262.25691593253555</v>
      </c>
    </row>
    <row r="622" spans="2:18" x14ac:dyDescent="0.25">
      <c r="B622">
        <v>6.04</v>
      </c>
      <c r="C622">
        <f t="shared" si="145"/>
        <v>0.47990387041426263</v>
      </c>
      <c r="D622">
        <f t="shared" si="146"/>
        <v>542.09663186491753</v>
      </c>
      <c r="E622">
        <f t="shared" si="147"/>
        <v>135.79605739283488</v>
      </c>
      <c r="F622">
        <f t="shared" si="148"/>
        <v>0.27189942660550459</v>
      </c>
      <c r="G622">
        <f t="shared" si="137"/>
        <v>102.88617137787625</v>
      </c>
      <c r="H622">
        <f t="shared" si="149"/>
        <v>-32.637986588353115</v>
      </c>
      <c r="I622">
        <f t="shared" si="150"/>
        <v>-0.32909886014958623</v>
      </c>
      <c r="K622">
        <v>6.04</v>
      </c>
      <c r="L622">
        <f t="shared" si="139"/>
        <v>0.47992309633141012</v>
      </c>
      <c r="M622">
        <f t="shared" si="140"/>
        <v>1084.2801354084522</v>
      </c>
      <c r="N622">
        <f t="shared" si="141"/>
        <v>273.1846760539479</v>
      </c>
      <c r="O622">
        <f t="shared" si="142"/>
        <v>2.1146422018348625</v>
      </c>
      <c r="P622">
        <f t="shared" si="138"/>
        <v>-46.7527117038494</v>
      </c>
      <c r="Q622">
        <f t="shared" si="143"/>
        <v>-317.82274555596246</v>
      </c>
      <c r="R622">
        <f t="shared" si="144"/>
        <v>-249.37738775779729</v>
      </c>
    </row>
    <row r="623" spans="2:18" x14ac:dyDescent="0.25">
      <c r="B623">
        <v>6.05</v>
      </c>
      <c r="C623">
        <f t="shared" si="145"/>
        <v>0.47990371125931935</v>
      </c>
      <c r="D623">
        <f t="shared" si="146"/>
        <v>542.09627230397336</v>
      </c>
      <c r="E623">
        <f t="shared" si="147"/>
        <v>135.79596750259884</v>
      </c>
      <c r="F623">
        <f t="shared" si="148"/>
        <v>0.27189942660550459</v>
      </c>
      <c r="G623">
        <f t="shared" si="137"/>
        <v>104.21420605806661</v>
      </c>
      <c r="H623">
        <f t="shared" si="149"/>
        <v>-31.309862017926733</v>
      </c>
      <c r="I623">
        <f t="shared" si="150"/>
        <v>-0.31581761444532236</v>
      </c>
      <c r="K623">
        <v>6.05</v>
      </c>
      <c r="L623">
        <f t="shared" si="139"/>
        <v>0.47992296900745546</v>
      </c>
      <c r="M623">
        <f t="shared" si="140"/>
        <v>1084.2795600878746</v>
      </c>
      <c r="N623">
        <f t="shared" si="141"/>
        <v>273.1845322238035</v>
      </c>
      <c r="O623">
        <f t="shared" si="142"/>
        <v>2.1146422018348625</v>
      </c>
      <c r="P623">
        <f t="shared" si="138"/>
        <v>-33.841333887093356</v>
      </c>
      <c r="Q623">
        <f t="shared" si="143"/>
        <v>-304.91122390906202</v>
      </c>
      <c r="R623">
        <f t="shared" si="144"/>
        <v>-236.46586611089685</v>
      </c>
    </row>
    <row r="624" spans="2:18" x14ac:dyDescent="0.25">
      <c r="B624">
        <v>6.06</v>
      </c>
      <c r="C624">
        <f t="shared" si="145"/>
        <v>0.47990355210437607</v>
      </c>
      <c r="D624">
        <f t="shared" si="146"/>
        <v>542.09591274314835</v>
      </c>
      <c r="E624">
        <f t="shared" si="147"/>
        <v>135.79587761239259</v>
      </c>
      <c r="F624">
        <f t="shared" si="148"/>
        <v>0.27189942660550459</v>
      </c>
      <c r="G624">
        <f t="shared" si="137"/>
        <v>105.54539888811314</v>
      </c>
      <c r="H624">
        <f t="shared" si="149"/>
        <v>-29.978579297673939</v>
      </c>
      <c r="I624">
        <f t="shared" si="150"/>
        <v>-0.30250478724279445</v>
      </c>
      <c r="K624">
        <v>6.06</v>
      </c>
      <c r="L624">
        <f t="shared" si="139"/>
        <v>0.47992284168350086</v>
      </c>
      <c r="M624">
        <f t="shared" si="140"/>
        <v>1084.2789847674501</v>
      </c>
      <c r="N624">
        <f t="shared" si="141"/>
        <v>273.18438839369736</v>
      </c>
      <c r="O624">
        <f t="shared" si="142"/>
        <v>2.1146422018348625</v>
      </c>
      <c r="P624">
        <f t="shared" si="138"/>
        <v>-20.899253739542019</v>
      </c>
      <c r="Q624">
        <f t="shared" si="143"/>
        <v>-291.96899993140454</v>
      </c>
      <c r="R624">
        <f t="shared" si="144"/>
        <v>-223.52364213323938</v>
      </c>
    </row>
    <row r="625" spans="2:18" x14ac:dyDescent="0.25">
      <c r="B625">
        <v>6.07</v>
      </c>
      <c r="C625">
        <f t="shared" si="145"/>
        <v>0.47990339294943279</v>
      </c>
      <c r="D625">
        <f t="shared" si="146"/>
        <v>542.09555318244259</v>
      </c>
      <c r="E625">
        <f t="shared" si="147"/>
        <v>135.79578772221615</v>
      </c>
      <c r="F625">
        <f t="shared" si="148"/>
        <v>0.27189942660550459</v>
      </c>
      <c r="G625">
        <f t="shared" si="137"/>
        <v>106.87961674085339</v>
      </c>
      <c r="H625">
        <f t="shared" si="149"/>
        <v>-28.64427155475725</v>
      </c>
      <c r="I625">
        <f t="shared" si="150"/>
        <v>-0.2891617098136276</v>
      </c>
      <c r="K625">
        <v>6.07</v>
      </c>
      <c r="L625">
        <f t="shared" si="139"/>
        <v>0.47992271435954625</v>
      </c>
      <c r="M625">
        <f t="shared" si="140"/>
        <v>1084.2784094471781</v>
      </c>
      <c r="N625">
        <f t="shared" si="141"/>
        <v>273.18424456362936</v>
      </c>
      <c r="O625">
        <f t="shared" si="142"/>
        <v>2.1146422018348625</v>
      </c>
      <c r="P625">
        <f t="shared" si="138"/>
        <v>-7.9277654728069251</v>
      </c>
      <c r="Q625">
        <f t="shared" si="143"/>
        <v>-278.99736783460145</v>
      </c>
      <c r="R625">
        <f t="shared" si="144"/>
        <v>-210.55201003643629</v>
      </c>
    </row>
    <row r="626" spans="2:18" x14ac:dyDescent="0.25">
      <c r="B626">
        <v>6.08</v>
      </c>
      <c r="C626">
        <f t="shared" si="145"/>
        <v>0.47990323379448951</v>
      </c>
      <c r="D626">
        <f t="shared" si="146"/>
        <v>542.09519362185608</v>
      </c>
      <c r="E626">
        <f t="shared" si="147"/>
        <v>135.79569783206952</v>
      </c>
      <c r="F626">
        <f t="shared" si="148"/>
        <v>0.27189942660550459</v>
      </c>
      <c r="G626">
        <f t="shared" si="137"/>
        <v>108.21672618662474</v>
      </c>
      <c r="H626">
        <f t="shared" si="149"/>
        <v>-27.307072218839274</v>
      </c>
      <c r="I626">
        <f t="shared" si="150"/>
        <v>-0.27578971645444778</v>
      </c>
      <c r="K626">
        <v>6.08</v>
      </c>
      <c r="L626">
        <f t="shared" si="139"/>
        <v>0.47992258703559165</v>
      </c>
      <c r="M626">
        <f t="shared" si="140"/>
        <v>1084.2778341270587</v>
      </c>
      <c r="N626">
        <f t="shared" si="141"/>
        <v>273.18410073359951</v>
      </c>
      <c r="O626">
        <f t="shared" si="142"/>
        <v>2.1146422018348625</v>
      </c>
      <c r="P626">
        <f t="shared" si="138"/>
        <v>5.0718337607095236</v>
      </c>
      <c r="Q626">
        <f t="shared" si="143"/>
        <v>-265.99762477105514</v>
      </c>
      <c r="R626">
        <f t="shared" si="144"/>
        <v>-197.55226697288998</v>
      </c>
    </row>
    <row r="627" spans="2:18" x14ac:dyDescent="0.25">
      <c r="B627">
        <v>6.09</v>
      </c>
      <c r="C627">
        <f t="shared" si="145"/>
        <v>0.47990307463954629</v>
      </c>
      <c r="D627">
        <f t="shared" si="146"/>
        <v>542.09483406138907</v>
      </c>
      <c r="E627">
        <f t="shared" si="147"/>
        <v>135.79560794195277</v>
      </c>
      <c r="F627">
        <f t="shared" si="148"/>
        <v>0.27189942660550459</v>
      </c>
      <c r="G627">
        <f t="shared" si="137"/>
        <v>109.55659350660811</v>
      </c>
      <c r="H627">
        <f t="shared" si="149"/>
        <v>-25.96711500873915</v>
      </c>
      <c r="I627">
        <f t="shared" si="150"/>
        <v>-0.2623901443534466</v>
      </c>
      <c r="K627">
        <v>6.09</v>
      </c>
      <c r="L627">
        <f t="shared" si="139"/>
        <v>0.479922459711637</v>
      </c>
      <c r="M627">
        <f t="shared" si="140"/>
        <v>1084.2772588070914</v>
      </c>
      <c r="N627">
        <f t="shared" si="141"/>
        <v>273.18395690360768</v>
      </c>
      <c r="O627">
        <f t="shared" si="142"/>
        <v>2.1146422018348625</v>
      </c>
      <c r="P627">
        <f t="shared" si="138"/>
        <v>18.098243997535178</v>
      </c>
      <c r="Q627">
        <f t="shared" si="143"/>
        <v>-252.97107070423763</v>
      </c>
      <c r="R627">
        <f t="shared" si="144"/>
        <v>-184.5257129060725</v>
      </c>
    </row>
    <row r="628" spans="2:18" x14ac:dyDescent="0.25">
      <c r="B628">
        <v>6.1</v>
      </c>
      <c r="C628">
        <f t="shared" si="145"/>
        <v>0.47990291548460301</v>
      </c>
      <c r="D628">
        <f t="shared" si="146"/>
        <v>542.09447450104108</v>
      </c>
      <c r="E628">
        <f t="shared" si="147"/>
        <v>135.79551805186577</v>
      </c>
      <c r="F628">
        <f t="shared" si="148"/>
        <v>0.27189942660550459</v>
      </c>
      <c r="G628">
        <f t="shared" si="137"/>
        <v>110.89908470619901</v>
      </c>
      <c r="H628">
        <f t="shared" si="149"/>
        <v>-24.624533919061268</v>
      </c>
      <c r="I628">
        <f t="shared" si="150"/>
        <v>-0.24896433345666774</v>
      </c>
      <c r="K628">
        <v>6.1</v>
      </c>
      <c r="L628">
        <f t="shared" si="139"/>
        <v>0.47992233238768239</v>
      </c>
      <c r="M628">
        <f t="shared" si="140"/>
        <v>1084.2766834872773</v>
      </c>
      <c r="N628">
        <f t="shared" si="141"/>
        <v>273.18381307365416</v>
      </c>
      <c r="O628">
        <f t="shared" si="142"/>
        <v>2.1146422018348625</v>
      </c>
      <c r="P628">
        <f t="shared" si="138"/>
        <v>31.150162593119092</v>
      </c>
      <c r="Q628">
        <f t="shared" si="143"/>
        <v>-239.9190082787002</v>
      </c>
      <c r="R628">
        <f t="shared" si="144"/>
        <v>-171.47365048053507</v>
      </c>
    </row>
    <row r="629" spans="2:18" x14ac:dyDescent="0.25">
      <c r="B629">
        <v>6.11</v>
      </c>
      <c r="C629">
        <f t="shared" si="145"/>
        <v>0.47990275632965973</v>
      </c>
      <c r="D629">
        <f t="shared" si="146"/>
        <v>542.09411494081223</v>
      </c>
      <c r="E629">
        <f t="shared" si="147"/>
        <v>135.79542816180856</v>
      </c>
      <c r="F629">
        <f t="shared" si="148"/>
        <v>0.27189942660550459</v>
      </c>
      <c r="G629">
        <f t="shared" si="137"/>
        <v>112.24406552840739</v>
      </c>
      <c r="H629">
        <f t="shared" si="149"/>
        <v>-23.279463206795658</v>
      </c>
      <c r="I629">
        <f t="shared" si="150"/>
        <v>-0.23551362633401163</v>
      </c>
      <c r="K629">
        <v>6.11</v>
      </c>
      <c r="L629">
        <f t="shared" si="139"/>
        <v>0.47992220506372779</v>
      </c>
      <c r="M629">
        <f t="shared" si="140"/>
        <v>1084.276108167616</v>
      </c>
      <c r="N629">
        <f t="shared" si="141"/>
        <v>273.18366924373885</v>
      </c>
      <c r="O629">
        <f t="shared" si="142"/>
        <v>2.1146422018348625</v>
      </c>
      <c r="P629">
        <f t="shared" si="138"/>
        <v>44.226284352096286</v>
      </c>
      <c r="Q629">
        <f t="shared" si="143"/>
        <v>-226.84274268980769</v>
      </c>
      <c r="R629">
        <f t="shared" si="144"/>
        <v>-158.39738489164256</v>
      </c>
    </row>
    <row r="630" spans="2:18" x14ac:dyDescent="0.25">
      <c r="B630">
        <v>6.12</v>
      </c>
      <c r="C630">
        <f t="shared" si="145"/>
        <v>0.47990259717471645</v>
      </c>
      <c r="D630">
        <f t="shared" si="146"/>
        <v>542.09375538070276</v>
      </c>
      <c r="E630">
        <f t="shared" si="147"/>
        <v>135.79533827178119</v>
      </c>
      <c r="F630">
        <f t="shared" si="148"/>
        <v>0.27189942660550459</v>
      </c>
      <c r="G630">
        <f t="shared" si="137"/>
        <v>113.59140146728279</v>
      </c>
      <c r="H630">
        <f t="shared" si="149"/>
        <v>-21.932037377892897</v>
      </c>
      <c r="I630">
        <f t="shared" si="150"/>
        <v>-0.22203936804498406</v>
      </c>
      <c r="K630">
        <v>6.12</v>
      </c>
      <c r="L630">
        <f t="shared" si="139"/>
        <v>0.47992207773977313</v>
      </c>
      <c r="M630">
        <f t="shared" si="140"/>
        <v>1084.2755328481069</v>
      </c>
      <c r="N630">
        <f t="shared" si="141"/>
        <v>273.18352541386156</v>
      </c>
      <c r="O630">
        <f t="shared" si="142"/>
        <v>2.1146422018348625</v>
      </c>
      <c r="P630">
        <f t="shared" si="138"/>
        <v>57.325301658802346</v>
      </c>
      <c r="Q630">
        <f t="shared" si="143"/>
        <v>-213.74358155322435</v>
      </c>
      <c r="R630">
        <f t="shared" si="144"/>
        <v>-145.29822375505921</v>
      </c>
    </row>
    <row r="631" spans="2:18" x14ac:dyDescent="0.25">
      <c r="B631">
        <v>6.13</v>
      </c>
      <c r="C631">
        <f t="shared" si="145"/>
        <v>0.47990243801977317</v>
      </c>
      <c r="D631">
        <f t="shared" si="146"/>
        <v>542.09339582071243</v>
      </c>
      <c r="E631">
        <f t="shared" si="147"/>
        <v>135.79524838178361</v>
      </c>
      <c r="F631">
        <f t="shared" si="148"/>
        <v>0.27189942660550459</v>
      </c>
      <c r="G631">
        <f t="shared" si="137"/>
        <v>114.9409577813652</v>
      </c>
      <c r="H631">
        <f t="shared" si="149"/>
        <v>-20.582391173812905</v>
      </c>
      <c r="I631">
        <f t="shared" si="150"/>
        <v>-0.2085429060041841</v>
      </c>
      <c r="K631">
        <v>6.13</v>
      </c>
      <c r="L631">
        <f t="shared" si="139"/>
        <v>0.47992195041581853</v>
      </c>
      <c r="M631">
        <f t="shared" si="140"/>
        <v>1084.2749575287505</v>
      </c>
      <c r="N631">
        <f t="shared" si="141"/>
        <v>273.18338158402247</v>
      </c>
      <c r="O631">
        <f t="shared" si="142"/>
        <v>2.1146422018348625</v>
      </c>
      <c r="P631">
        <f t="shared" si="138"/>
        <v>70.445904608040877</v>
      </c>
      <c r="Q631">
        <f t="shared" si="143"/>
        <v>-200.62283477414672</v>
      </c>
      <c r="R631">
        <f t="shared" si="144"/>
        <v>-132.17747697598159</v>
      </c>
    </row>
    <row r="632" spans="2:18" x14ac:dyDescent="0.25">
      <c r="B632">
        <v>6.14</v>
      </c>
      <c r="C632">
        <f t="shared" si="145"/>
        <v>0.47990227886482989</v>
      </c>
      <c r="D632">
        <f t="shared" si="146"/>
        <v>542.09303626084159</v>
      </c>
      <c r="E632">
        <f t="shared" si="147"/>
        <v>135.7951584918159</v>
      </c>
      <c r="F632">
        <f t="shared" si="148"/>
        <v>0.27189942660550459</v>
      </c>
      <c r="G632">
        <f t="shared" si="137"/>
        <v>116.29259950715901</v>
      </c>
      <c r="H632">
        <f t="shared" si="149"/>
        <v>-19.230659558051386</v>
      </c>
      <c r="I632">
        <f t="shared" si="150"/>
        <v>-0.19502558984656893</v>
      </c>
      <c r="K632">
        <v>6.14</v>
      </c>
      <c r="L632">
        <f t="shared" si="139"/>
        <v>0.47992182309186393</v>
      </c>
      <c r="M632">
        <f t="shared" si="140"/>
        <v>1084.2743822095467</v>
      </c>
      <c r="N632">
        <f t="shared" si="141"/>
        <v>273.18323775422152</v>
      </c>
      <c r="O632">
        <f t="shared" si="142"/>
        <v>2.1146422018348625</v>
      </c>
      <c r="P632">
        <f t="shared" si="138"/>
        <v>83.586781136067827</v>
      </c>
      <c r="Q632">
        <f t="shared" si="143"/>
        <v>-187.48181441631883</v>
      </c>
      <c r="R632">
        <f t="shared" si="144"/>
        <v>-119.03645661815369</v>
      </c>
    </row>
    <row r="633" spans="2:18" x14ac:dyDescent="0.25">
      <c r="B633">
        <v>6.15</v>
      </c>
      <c r="C633">
        <f t="shared" si="145"/>
        <v>0.47990211970988661</v>
      </c>
      <c r="D633">
        <f t="shared" si="146"/>
        <v>542.09267670108977</v>
      </c>
      <c r="E633">
        <f t="shared" si="147"/>
        <v>135.79506860187794</v>
      </c>
      <c r="F633">
        <f t="shared" si="148"/>
        <v>0.27189942660550459</v>
      </c>
      <c r="G633">
        <f t="shared" si="137"/>
        <v>117.64619147262907</v>
      </c>
      <c r="H633">
        <f t="shared" si="149"/>
        <v>-17.876977702643366</v>
      </c>
      <c r="I633">
        <f t="shared" si="150"/>
        <v>-0.18148877129248869</v>
      </c>
      <c r="K633">
        <v>6.15</v>
      </c>
      <c r="L633">
        <f t="shared" si="139"/>
        <v>0.47992169576790927</v>
      </c>
      <c r="M633">
        <f t="shared" si="140"/>
        <v>1084.2738068904955</v>
      </c>
      <c r="N633">
        <f t="shared" si="141"/>
        <v>273.18309392445872</v>
      </c>
      <c r="O633">
        <f t="shared" si="142"/>
        <v>2.1146422018348625</v>
      </c>
      <c r="P633">
        <f t="shared" si="138"/>
        <v>96.746617151799342</v>
      </c>
      <c r="Q633">
        <f t="shared" si="143"/>
        <v>-174.32183457082451</v>
      </c>
      <c r="R633">
        <f t="shared" si="144"/>
        <v>-105.87647677265937</v>
      </c>
    </row>
    <row r="634" spans="2:18" x14ac:dyDescent="0.25">
      <c r="B634">
        <v>6.16</v>
      </c>
      <c r="C634">
        <f t="shared" si="145"/>
        <v>0.47990196055494333</v>
      </c>
      <c r="D634">
        <f t="shared" si="146"/>
        <v>542.09231714145722</v>
      </c>
      <c r="E634">
        <f t="shared" si="147"/>
        <v>135.7949787119698</v>
      </c>
      <c r="F634">
        <f t="shared" si="148"/>
        <v>0.27189942660550459</v>
      </c>
      <c r="G634">
        <f t="shared" si="137"/>
        <v>119.00159831071775</v>
      </c>
      <c r="H634">
        <f t="shared" si="149"/>
        <v>-16.521480974646547</v>
      </c>
      <c r="I634">
        <f t="shared" si="150"/>
        <v>-0.16793380401252053</v>
      </c>
      <c r="K634">
        <v>6.16</v>
      </c>
      <c r="L634">
        <f t="shared" si="139"/>
        <v>0.47992156844395467</v>
      </c>
      <c r="M634">
        <f t="shared" si="140"/>
        <v>1084.2732315715975</v>
      </c>
      <c r="N634">
        <f t="shared" si="141"/>
        <v>273.18295009473422</v>
      </c>
      <c r="O634">
        <f t="shared" si="142"/>
        <v>2.1146422018348625</v>
      </c>
      <c r="P634">
        <f t="shared" si="138"/>
        <v>109.92409666821538</v>
      </c>
      <c r="Q634">
        <f t="shared" si="143"/>
        <v>-161.14421122468397</v>
      </c>
      <c r="R634">
        <f t="shared" si="144"/>
        <v>-92.698853426518838</v>
      </c>
    </row>
    <row r="635" spans="2:18" x14ac:dyDescent="0.25">
      <c r="B635">
        <v>6.17</v>
      </c>
      <c r="C635">
        <f t="shared" si="145"/>
        <v>0.47990180140000005</v>
      </c>
      <c r="D635">
        <f t="shared" si="146"/>
        <v>542.09195758194392</v>
      </c>
      <c r="E635">
        <f t="shared" si="147"/>
        <v>135.79488882209148</v>
      </c>
      <c r="F635">
        <f t="shared" si="148"/>
        <v>0.27189942660550459</v>
      </c>
      <c r="G635">
        <f t="shared" si="137"/>
        <v>120.35868447288193</v>
      </c>
      <c r="H635">
        <f t="shared" si="149"/>
        <v>-15.164304922604046</v>
      </c>
      <c r="I635">
        <f t="shared" si="150"/>
        <v>-0.15436204349209554</v>
      </c>
      <c r="K635">
        <v>6.17</v>
      </c>
      <c r="L635">
        <f t="shared" si="139"/>
        <v>0.47992144112000007</v>
      </c>
      <c r="M635">
        <f t="shared" si="140"/>
        <v>1084.2726562528517</v>
      </c>
      <c r="N635">
        <f t="shared" si="141"/>
        <v>273.18280626504776</v>
      </c>
      <c r="O635">
        <f t="shared" si="142"/>
        <v>2.1146422018348625</v>
      </c>
      <c r="P635">
        <f t="shared" si="138"/>
        <v>123.11790193396348</v>
      </c>
      <c r="Q635">
        <f t="shared" si="143"/>
        <v>-147.95026212924941</v>
      </c>
      <c r="R635">
        <f t="shared" si="144"/>
        <v>-79.504904331084276</v>
      </c>
    </row>
    <row r="636" spans="2:18" x14ac:dyDescent="0.25">
      <c r="B636">
        <v>6.18</v>
      </c>
      <c r="C636">
        <f t="shared" si="145"/>
        <v>0.47990164224505683</v>
      </c>
      <c r="D636">
        <f t="shared" si="146"/>
        <v>542.09159802254999</v>
      </c>
      <c r="E636">
        <f t="shared" si="147"/>
        <v>135.794798932243</v>
      </c>
      <c r="F636">
        <f t="shared" si="148"/>
        <v>0.27189942660550459</v>
      </c>
      <c r="G636">
        <f t="shared" si="137"/>
        <v>121.7173142426474</v>
      </c>
      <c r="H636">
        <f t="shared" si="149"/>
        <v>-13.805585262990082</v>
      </c>
      <c r="I636">
        <f t="shared" si="150"/>
        <v>-0.14077484689595587</v>
      </c>
      <c r="K636">
        <v>6.18</v>
      </c>
      <c r="L636">
        <f t="shared" si="139"/>
        <v>0.47992131379604541</v>
      </c>
      <c r="M636">
        <f t="shared" si="140"/>
        <v>1084.2720809342584</v>
      </c>
      <c r="N636">
        <f t="shared" si="141"/>
        <v>273.18266243539944</v>
      </c>
      <c r="O636">
        <f t="shared" si="142"/>
        <v>2.1146422018348625</v>
      </c>
      <c r="P636">
        <f t="shared" si="138"/>
        <v>136.32671356512921</v>
      </c>
      <c r="Q636">
        <f t="shared" si="143"/>
        <v>-134.74130666843536</v>
      </c>
      <c r="R636">
        <f t="shared" si="144"/>
        <v>-66.295948870270223</v>
      </c>
    </row>
    <row r="637" spans="2:18" x14ac:dyDescent="0.25">
      <c r="B637">
        <v>6.19</v>
      </c>
      <c r="C637">
        <f t="shared" si="145"/>
        <v>0.47990148309011355</v>
      </c>
      <c r="D637">
        <f t="shared" si="146"/>
        <v>542.09123846327532</v>
      </c>
      <c r="E637">
        <f t="shared" si="147"/>
        <v>135.79470904242433</v>
      </c>
      <c r="F637">
        <f t="shared" si="148"/>
        <v>0.27189942660550459</v>
      </c>
      <c r="G637">
        <f t="shared" si="137"/>
        <v>123.07735174918059</v>
      </c>
      <c r="H637">
        <f t="shared" si="149"/>
        <v>-12.445457866638238</v>
      </c>
      <c r="I637">
        <f t="shared" si="150"/>
        <v>-0.12717357293243742</v>
      </c>
      <c r="K637">
        <v>6.19</v>
      </c>
      <c r="L637">
        <f t="shared" si="139"/>
        <v>0.47992118647209081</v>
      </c>
      <c r="M637">
        <f t="shared" si="140"/>
        <v>1084.2715056158179</v>
      </c>
      <c r="N637">
        <f t="shared" si="141"/>
        <v>273.18251860578931</v>
      </c>
      <c r="O637">
        <f t="shared" si="142"/>
        <v>2.1146422018348625</v>
      </c>
      <c r="P637">
        <f t="shared" si="138"/>
        <v>149.54921067717507</v>
      </c>
      <c r="Q637">
        <f t="shared" si="143"/>
        <v>-121.51866572677937</v>
      </c>
      <c r="R637">
        <f t="shared" si="144"/>
        <v>-53.073307928614241</v>
      </c>
    </row>
    <row r="638" spans="2:18" x14ac:dyDescent="0.25">
      <c r="B638">
        <v>6.2</v>
      </c>
      <c r="C638">
        <f t="shared" si="145"/>
        <v>0.47990132393517027</v>
      </c>
      <c r="D638">
        <f t="shared" si="146"/>
        <v>542.09087890411956</v>
      </c>
      <c r="E638">
        <f t="shared" si="147"/>
        <v>135.79461915263539</v>
      </c>
      <c r="F638">
        <f t="shared" si="148"/>
        <v>0.27189942660550459</v>
      </c>
      <c r="G638">
        <f t="shared" si="137"/>
        <v>124.43866098087494</v>
      </c>
      <c r="H638">
        <f t="shared" si="149"/>
        <v>-11.08405874515495</v>
      </c>
      <c r="I638">
        <f t="shared" si="150"/>
        <v>-0.11355958171760457</v>
      </c>
      <c r="K638">
        <v>6.2</v>
      </c>
      <c r="L638">
        <f t="shared" si="139"/>
        <v>0.47992105914813621</v>
      </c>
      <c r="M638">
        <f t="shared" si="140"/>
        <v>1084.27093029753</v>
      </c>
      <c r="N638">
        <f t="shared" si="141"/>
        <v>273.18237477621733</v>
      </c>
      <c r="O638">
        <f t="shared" si="142"/>
        <v>2.1146422018348625</v>
      </c>
      <c r="P638">
        <f t="shared" si="138"/>
        <v>162.78407101702334</v>
      </c>
      <c r="Q638">
        <f t="shared" si="143"/>
        <v>-108.28366155735911</v>
      </c>
      <c r="R638">
        <f t="shared" si="144"/>
        <v>-39.838303759193977</v>
      </c>
    </row>
    <row r="639" spans="2:18" x14ac:dyDescent="0.25">
      <c r="B639">
        <v>6.21</v>
      </c>
      <c r="C639">
        <f t="shared" si="145"/>
        <v>0.47990116478022699</v>
      </c>
      <c r="D639">
        <f t="shared" si="146"/>
        <v>542.09051934508341</v>
      </c>
      <c r="E639">
        <f t="shared" si="147"/>
        <v>135.79452926287635</v>
      </c>
      <c r="F639">
        <f t="shared" si="148"/>
        <v>0.27189942660550459</v>
      </c>
      <c r="G639">
        <f t="shared" si="137"/>
        <v>125.80110579895309</v>
      </c>
      <c r="H639">
        <f t="shared" si="149"/>
        <v>-9.7215240373177547</v>
      </c>
      <c r="I639">
        <f t="shared" si="150"/>
        <v>-9.9934234639232594E-2</v>
      </c>
      <c r="K639">
        <v>6.21</v>
      </c>
      <c r="L639">
        <f t="shared" si="139"/>
        <v>0.47992093182418161</v>
      </c>
      <c r="M639">
        <f t="shared" si="140"/>
        <v>1084.2703549793948</v>
      </c>
      <c r="N639">
        <f t="shared" si="141"/>
        <v>273.18223094668355</v>
      </c>
      <c r="O639">
        <f t="shared" si="142"/>
        <v>2.1146422018348625</v>
      </c>
      <c r="P639">
        <f t="shared" si="138"/>
        <v>176.02997109528746</v>
      </c>
      <c r="Q639">
        <f t="shared" si="143"/>
        <v>-95.037617649561199</v>
      </c>
      <c r="R639">
        <f t="shared" si="144"/>
        <v>-26.592259851396065</v>
      </c>
    </row>
    <row r="640" spans="2:18" x14ac:dyDescent="0.25">
      <c r="B640">
        <v>6.22</v>
      </c>
      <c r="C640">
        <f t="shared" si="145"/>
        <v>0.47990100562528371</v>
      </c>
      <c r="D640">
        <f t="shared" si="146"/>
        <v>542.09015978616628</v>
      </c>
      <c r="E640">
        <f t="shared" si="147"/>
        <v>135.79443937314707</v>
      </c>
      <c r="F640">
        <f t="shared" si="148"/>
        <v>0.27189942660550459</v>
      </c>
      <c r="G640">
        <f t="shared" si="137"/>
        <v>127.16454995107958</v>
      </c>
      <c r="H640">
        <f t="shared" si="149"/>
        <v>-8.3579899954619918</v>
      </c>
      <c r="I640">
        <f t="shared" si="150"/>
        <v>-8.6298894220674979E-2</v>
      </c>
      <c r="K640">
        <v>6.22</v>
      </c>
      <c r="L640">
        <f t="shared" si="139"/>
        <v>0.47992080450022695</v>
      </c>
      <c r="M640">
        <f t="shared" si="140"/>
        <v>1084.2697796614123</v>
      </c>
      <c r="N640">
        <f t="shared" si="141"/>
        <v>273.1820871171879</v>
      </c>
      <c r="O640">
        <f t="shared" si="142"/>
        <v>2.1146422018348625</v>
      </c>
      <c r="P640">
        <f t="shared" si="138"/>
        <v>189.28558631861492</v>
      </c>
      <c r="Q640">
        <f t="shared" si="143"/>
        <v>-81.781858596738118</v>
      </c>
      <c r="R640">
        <f t="shared" si="144"/>
        <v>-13.336500798572985</v>
      </c>
    </row>
    <row r="641" spans="2:18" x14ac:dyDescent="0.25">
      <c r="B641">
        <v>6.23</v>
      </c>
      <c r="C641">
        <f t="shared" si="145"/>
        <v>0.47990084647034043</v>
      </c>
      <c r="D641">
        <f t="shared" si="146"/>
        <v>542.08980022736853</v>
      </c>
      <c r="E641">
        <f t="shared" si="147"/>
        <v>135.79434948344763</v>
      </c>
      <c r="F641">
        <f t="shared" si="148"/>
        <v>0.27189942660550459</v>
      </c>
      <c r="G641">
        <f t="shared" si="137"/>
        <v>128.52885708498667</v>
      </c>
      <c r="H641">
        <f t="shared" si="149"/>
        <v>-6.9935929718554508</v>
      </c>
      <c r="I641">
        <f t="shared" si="150"/>
        <v>-7.2654923984609571E-2</v>
      </c>
      <c r="K641">
        <v>6.23</v>
      </c>
      <c r="L641">
        <f t="shared" si="139"/>
        <v>0.47992067717627235</v>
      </c>
      <c r="M641">
        <f t="shared" si="140"/>
        <v>1084.269204343582</v>
      </c>
      <c r="N641">
        <f t="shared" si="141"/>
        <v>273.18194328773035</v>
      </c>
      <c r="O641">
        <f t="shared" si="142"/>
        <v>2.1146422018348625</v>
      </c>
      <c r="P641">
        <f t="shared" si="138"/>
        <v>202.54959112214797</v>
      </c>
      <c r="Q641">
        <f t="shared" si="143"/>
        <v>-68.517709963747507</v>
      </c>
      <c r="R641">
        <f t="shared" si="144"/>
        <v>-7.2352165582373118E-2</v>
      </c>
    </row>
    <row r="642" spans="2:18" x14ac:dyDescent="0.25">
      <c r="B642">
        <v>6.24</v>
      </c>
      <c r="C642">
        <f t="shared" si="145"/>
        <v>0.47990068731539715</v>
      </c>
      <c r="D642">
        <f t="shared" si="146"/>
        <v>542.0894406686898</v>
      </c>
      <c r="E642">
        <f t="shared" si="147"/>
        <v>135.79425959377795</v>
      </c>
      <c r="F642">
        <f t="shared" si="148"/>
        <v>0.27189942660550459</v>
      </c>
      <c r="G642">
        <f t="shared" si="137"/>
        <v>129.8938907621087</v>
      </c>
      <c r="H642">
        <f t="shared" si="149"/>
        <v>-5.6284694050637434</v>
      </c>
      <c r="I642">
        <f t="shared" si="150"/>
        <v>-5.9003688316692483E-2</v>
      </c>
      <c r="K642">
        <v>6.24</v>
      </c>
      <c r="L642">
        <f t="shared" si="139"/>
        <v>0.47992054985231775</v>
      </c>
      <c r="M642">
        <f t="shared" si="140"/>
        <v>1084.2686290259048</v>
      </c>
      <c r="N642">
        <f t="shared" si="141"/>
        <v>273.18179945831105</v>
      </c>
      <c r="O642">
        <f t="shared" si="142"/>
        <v>2.1146422018348625</v>
      </c>
      <c r="P642">
        <f t="shared" si="138"/>
        <v>215.82065910207456</v>
      </c>
      <c r="Q642">
        <f t="shared" si="143"/>
        <v>-55.246498154401628</v>
      </c>
      <c r="R642">
        <f t="shared" si="144"/>
        <v>13.198859643763512</v>
      </c>
    </row>
    <row r="643" spans="2:18" x14ac:dyDescent="0.25">
      <c r="B643">
        <v>6.25</v>
      </c>
      <c r="C643">
        <f t="shared" si="145"/>
        <v>0.47990052816045387</v>
      </c>
      <c r="D643">
        <f t="shared" si="146"/>
        <v>542.08908111013056</v>
      </c>
      <c r="E643">
        <f t="shared" si="147"/>
        <v>135.79416970413814</v>
      </c>
      <c r="F643">
        <f t="shared" si="148"/>
        <v>0.27189942660550459</v>
      </c>
      <c r="G643">
        <f t="shared" si="137"/>
        <v>131.25951447122682</v>
      </c>
      <c r="H643">
        <f t="shared" si="149"/>
        <v>-4.262755806305826</v>
      </c>
      <c r="I643">
        <f t="shared" si="150"/>
        <v>-4.5346552329113311E-2</v>
      </c>
      <c r="K643">
        <v>6.25</v>
      </c>
      <c r="L643">
        <f t="shared" si="139"/>
        <v>0.47992042252836309</v>
      </c>
      <c r="M643">
        <f t="shared" si="140"/>
        <v>1084.26805370838</v>
      </c>
      <c r="N643">
        <f t="shared" si="141"/>
        <v>273.18165562892983</v>
      </c>
      <c r="O643">
        <f t="shared" si="142"/>
        <v>2.1146422018348625</v>
      </c>
      <c r="P643">
        <f t="shared" si="138"/>
        <v>229.09746314827407</v>
      </c>
      <c r="Q643">
        <f t="shared" si="143"/>
        <v>-41.969550278820904</v>
      </c>
      <c r="R643">
        <f t="shared" si="144"/>
        <v>26.475807519344237</v>
      </c>
    </row>
    <row r="644" spans="2:18" x14ac:dyDescent="0.25">
      <c r="B644">
        <v>6.26</v>
      </c>
      <c r="C644">
        <f t="shared" si="145"/>
        <v>0.47990036900551059</v>
      </c>
      <c r="D644">
        <f t="shared" si="146"/>
        <v>542.08872155169047</v>
      </c>
      <c r="E644">
        <f t="shared" si="147"/>
        <v>135.79407981452812</v>
      </c>
      <c r="F644">
        <f t="shared" si="148"/>
        <v>0.27189942660550459</v>
      </c>
      <c r="G644">
        <f t="shared" si="137"/>
        <v>132.62559164211913</v>
      </c>
      <c r="H644">
        <f t="shared" si="149"/>
        <v>-2.8965887458034847</v>
      </c>
      <c r="I644">
        <f t="shared" si="150"/>
        <v>-3.1684881724089897E-2</v>
      </c>
      <c r="K644">
        <v>6.26</v>
      </c>
      <c r="L644">
        <f t="shared" si="139"/>
        <v>0.47992029520440849</v>
      </c>
      <c r="M644">
        <f t="shared" si="140"/>
        <v>1084.2674783910079</v>
      </c>
      <c r="N644">
        <f t="shared" si="141"/>
        <v>273.18151179958681</v>
      </c>
      <c r="O644">
        <f t="shared" si="142"/>
        <v>2.1146422018348625</v>
      </c>
      <c r="P644">
        <f t="shared" si="138"/>
        <v>242.37867557702313</v>
      </c>
      <c r="Q644">
        <f t="shared" si="143"/>
        <v>-28.688194020728815</v>
      </c>
      <c r="R644">
        <f t="shared" si="144"/>
        <v>39.757163777436325</v>
      </c>
    </row>
    <row r="645" spans="2:18" x14ac:dyDescent="0.25">
      <c r="B645">
        <v>6.27</v>
      </c>
      <c r="C645">
        <f t="shared" si="145"/>
        <v>0.47990020985056736</v>
      </c>
      <c r="D645">
        <f t="shared" si="146"/>
        <v>542.08836199336974</v>
      </c>
      <c r="E645">
        <f t="shared" si="147"/>
        <v>135.79398992494794</v>
      </c>
      <c r="F645">
        <f t="shared" si="148"/>
        <v>0.27189942660550459</v>
      </c>
      <c r="G645">
        <f t="shared" si="137"/>
        <v>133.99198565921813</v>
      </c>
      <c r="H645">
        <f t="shared" si="149"/>
        <v>-1.5301048391242997</v>
      </c>
      <c r="I645">
        <f t="shared" si="150"/>
        <v>-1.8020042657298046E-2</v>
      </c>
      <c r="K645">
        <v>6.27</v>
      </c>
      <c r="L645">
        <f t="shared" si="139"/>
        <v>0.47992016788045389</v>
      </c>
      <c r="M645">
        <f t="shared" si="140"/>
        <v>1084.2669030737886</v>
      </c>
      <c r="N645">
        <f t="shared" si="141"/>
        <v>273.181367970282</v>
      </c>
      <c r="O645">
        <f t="shared" si="142"/>
        <v>2.1146422018348625</v>
      </c>
      <c r="P645">
        <f t="shared" si="138"/>
        <v>255.6629682637637</v>
      </c>
      <c r="Q645">
        <f t="shared" si="143"/>
        <v>-15.403757504683421</v>
      </c>
      <c r="R645">
        <f t="shared" si="144"/>
        <v>53.041600293481721</v>
      </c>
    </row>
    <row r="646" spans="2:18" x14ac:dyDescent="0.25">
      <c r="B646">
        <v>6.28</v>
      </c>
      <c r="C646">
        <f t="shared" si="145"/>
        <v>0.47990005069562408</v>
      </c>
      <c r="D646">
        <f t="shared" si="146"/>
        <v>542.08800243516828</v>
      </c>
      <c r="E646">
        <f t="shared" si="147"/>
        <v>135.79390003539757</v>
      </c>
      <c r="F646">
        <f t="shared" si="148"/>
        <v>0.27189942660550459</v>
      </c>
      <c r="G646">
        <f t="shared" si="137"/>
        <v>135.35855987527199</v>
      </c>
      <c r="H646">
        <f t="shared" si="149"/>
        <v>-0.16344073352008615</v>
      </c>
      <c r="I646">
        <f t="shared" si="150"/>
        <v>-4.3534016012559077E-3</v>
      </c>
      <c r="K646">
        <v>6.28</v>
      </c>
      <c r="L646">
        <f t="shared" si="139"/>
        <v>0.47992004055649923</v>
      </c>
      <c r="M646">
        <f t="shared" si="140"/>
        <v>1084.2663277567215</v>
      </c>
      <c r="N646">
        <f t="shared" si="141"/>
        <v>273.18122414101521</v>
      </c>
      <c r="O646">
        <f t="shared" si="142"/>
        <v>2.1146422018348625</v>
      </c>
      <c r="P646">
        <f t="shared" si="138"/>
        <v>268.94901277591555</v>
      </c>
      <c r="Q646">
        <f t="shared" si="143"/>
        <v>-2.1175691632648115</v>
      </c>
      <c r="R646">
        <f t="shared" si="144"/>
        <v>66.32778863490033</v>
      </c>
    </row>
    <row r="647" spans="2:18" x14ac:dyDescent="0.25">
      <c r="B647">
        <v>6.29</v>
      </c>
      <c r="C647">
        <f t="shared" si="145"/>
        <v>0.4798998915406808</v>
      </c>
      <c r="D647">
        <f t="shared" si="146"/>
        <v>542.08764287708584</v>
      </c>
      <c r="E647">
        <f t="shared" si="147"/>
        <v>135.79381014587696</v>
      </c>
      <c r="F647">
        <f t="shared" si="148"/>
        <v>0.27189942660550459</v>
      </c>
      <c r="G647">
        <f t="shared" si="137"/>
        <v>136.72517762500868</v>
      </c>
      <c r="H647">
        <f t="shared" si="149"/>
        <v>1.2032669057372365</v>
      </c>
      <c r="I647">
        <f t="shared" si="150"/>
        <v>9.3136747913173199E-3</v>
      </c>
      <c r="K647">
        <v>6.29</v>
      </c>
      <c r="L647">
        <f t="shared" si="139"/>
        <v>0.47991991323254463</v>
      </c>
      <c r="M647">
        <f t="shared" si="140"/>
        <v>1084.2657524398073</v>
      </c>
      <c r="N647">
        <f t="shared" si="141"/>
        <v>273.18108031178667</v>
      </c>
      <c r="O647">
        <f t="shared" si="142"/>
        <v>2.1146422018348625</v>
      </c>
      <c r="P647">
        <f t="shared" si="138"/>
        <v>282.23548050571412</v>
      </c>
      <c r="Q647">
        <f t="shared" si="143"/>
        <v>11.169042395762299</v>
      </c>
      <c r="R647">
        <f t="shared" si="144"/>
        <v>79.614400193927437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DB16A4-B3E8-44C7-B917-7E5AD394CC1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Лб5!E18:E18</xm:f>
              <xm:sqref>F18</xm:sqref>
            </x14:sparkline>
            <x14:sparkline>
              <xm:f>Лб5!E19:E19</xm:f>
              <xm:sqref>F19</xm:sqref>
            </x14:sparkline>
            <x14:sparkline>
              <xm:f>Лб5!E20:E20</xm:f>
              <xm:sqref>F20</xm:sqref>
            </x14:sparkline>
            <x14:sparkline>
              <xm:f>Лб5!E21:E21</xm:f>
              <xm:sqref>F21</xm:sqref>
            </x14:sparkline>
            <x14:sparkline>
              <xm:f>Лб5!E22:E22</xm:f>
              <xm:sqref>F22</xm:sqref>
            </x14:sparkline>
            <x14:sparkline>
              <xm:f>Лб5!E23:E23</xm:f>
              <xm:sqref>F23</xm:sqref>
            </x14:sparkline>
            <x14:sparkline>
              <xm:f>Лб5!E24:E24</xm:f>
              <xm:sqref>F24</xm:sqref>
            </x14:sparkline>
            <x14:sparkline>
              <xm:f>Лб5!E25:E25</xm:f>
              <xm:sqref>F25</xm:sqref>
            </x14:sparkline>
            <x14:sparkline>
              <xm:f>Лб5!E26:E26</xm:f>
              <xm:sqref>F26</xm:sqref>
            </x14:sparkline>
            <x14:sparkline>
              <xm:f>Лб5!E27:E27</xm:f>
              <xm:sqref>F27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4A37-D4C8-4FBA-9FCF-603DF4B5639D}">
  <dimension ref="A1:S235"/>
  <sheetViews>
    <sheetView topLeftCell="C138" zoomScale="115" zoomScaleNormal="115" workbookViewId="0">
      <selection activeCell="N151" sqref="N151"/>
    </sheetView>
  </sheetViews>
  <sheetFormatPr defaultRowHeight="15" x14ac:dyDescent="0.25"/>
  <cols>
    <col min="1" max="1" width="31.140625" customWidth="1"/>
    <col min="2" max="2" width="27.42578125" customWidth="1"/>
    <col min="4" max="4" width="16.7109375" customWidth="1"/>
    <col min="5" max="5" width="12.85546875" bestFit="1" customWidth="1"/>
    <col min="6" max="6" width="16.7109375" customWidth="1"/>
    <col min="7" max="7" width="15.85546875" customWidth="1"/>
    <col min="8" max="8" width="16.5703125" customWidth="1"/>
    <col min="10" max="10" width="16.7109375" customWidth="1"/>
    <col min="12" max="12" width="12.42578125" customWidth="1"/>
    <col min="13" max="14" width="10.5703125" bestFit="1" customWidth="1"/>
  </cols>
  <sheetData>
    <row r="1" spans="1:13" ht="17.25" customHeight="1" x14ac:dyDescent="0.25">
      <c r="A1" s="21" t="s">
        <v>124</v>
      </c>
      <c r="B1" s="26" t="s">
        <v>114</v>
      </c>
    </row>
    <row r="2" spans="1:13" ht="15.75" x14ac:dyDescent="0.25">
      <c r="A2" s="13" t="s">
        <v>37</v>
      </c>
      <c r="B2" s="25" t="s">
        <v>113</v>
      </c>
    </row>
    <row r="3" spans="1:13" x14ac:dyDescent="0.25">
      <c r="A3" s="13" t="s">
        <v>82</v>
      </c>
      <c r="B3" s="27">
        <v>3</v>
      </c>
    </row>
    <row r="7" spans="1:13" x14ac:dyDescent="0.25">
      <c r="C7" t="s">
        <v>118</v>
      </c>
      <c r="D7" s="28">
        <f>(150+1.5*B3)/1000</f>
        <v>0.1545</v>
      </c>
      <c r="E7" t="s">
        <v>85</v>
      </c>
      <c r="F7">
        <f>D7*2</f>
        <v>0.309</v>
      </c>
      <c r="K7" t="s">
        <v>143</v>
      </c>
      <c r="L7" s="22">
        <f>3/7*(L8)</f>
        <v>0.30857142857142855</v>
      </c>
      <c r="M7" t="s">
        <v>85</v>
      </c>
    </row>
    <row r="8" spans="1:13" x14ac:dyDescent="0.25">
      <c r="C8" t="s">
        <v>119</v>
      </c>
      <c r="D8">
        <f>25+B3</f>
        <v>28</v>
      </c>
      <c r="E8" t="s">
        <v>123</v>
      </c>
      <c r="F8">
        <f>PI()*D8/30</f>
        <v>2.9321531433504737</v>
      </c>
      <c r="G8" t="s">
        <v>126</v>
      </c>
      <c r="K8" t="s">
        <v>144</v>
      </c>
      <c r="L8">
        <v>0.72</v>
      </c>
      <c r="M8" t="s">
        <v>85</v>
      </c>
    </row>
    <row r="9" spans="1:13" x14ac:dyDescent="0.25">
      <c r="C9" t="s">
        <v>120</v>
      </c>
      <c r="D9">
        <f>36+0.5*B3</f>
        <v>37.5</v>
      </c>
      <c r="F9">
        <f>D9*(PI()/180)</f>
        <v>0.6544984694978736</v>
      </c>
      <c r="G9" t="s">
        <v>125</v>
      </c>
      <c r="K9" t="s">
        <v>145</v>
      </c>
      <c r="L9" s="22">
        <f>0.32*L8</f>
        <v>0.23039999999999999</v>
      </c>
      <c r="M9" t="s">
        <v>85</v>
      </c>
    </row>
    <row r="10" spans="1:13" x14ac:dyDescent="0.25">
      <c r="C10" t="s">
        <v>84</v>
      </c>
      <c r="D10">
        <f>5.5*D7</f>
        <v>0.84975000000000001</v>
      </c>
      <c r="K10" t="s">
        <v>146</v>
      </c>
      <c r="L10" s="22">
        <f>L8-D7-L7-L9</f>
        <v>2.6528571428571457E-2</v>
      </c>
      <c r="M10" t="s">
        <v>85</v>
      </c>
    </row>
    <row r="11" spans="1:13" x14ac:dyDescent="0.25">
      <c r="C11" t="s">
        <v>121</v>
      </c>
      <c r="D11" s="28">
        <f>0.2/0.25</f>
        <v>0.8</v>
      </c>
      <c r="K11" t="s">
        <v>147</v>
      </c>
      <c r="L11" s="22">
        <f>0.3*L10</f>
        <v>7.9585714285714364E-3</v>
      </c>
      <c r="M11" t="s">
        <v>85</v>
      </c>
    </row>
    <row r="12" spans="1:13" x14ac:dyDescent="0.25">
      <c r="C12" t="s">
        <v>122</v>
      </c>
      <c r="D12">
        <f>5/1000</f>
        <v>5.0000000000000001E-3</v>
      </c>
      <c r="E12" t="s">
        <v>85</v>
      </c>
      <c r="K12" t="s">
        <v>148</v>
      </c>
      <c r="L12" s="22">
        <f>D16</f>
        <v>0.45514232320232412</v>
      </c>
      <c r="M12" t="s">
        <v>85</v>
      </c>
    </row>
    <row r="13" spans="1:13" x14ac:dyDescent="0.25">
      <c r="K13" t="s">
        <v>149</v>
      </c>
      <c r="L13" s="22">
        <f>L7+L10</f>
        <v>0.33510000000000001</v>
      </c>
      <c r="M13" t="s">
        <v>85</v>
      </c>
    </row>
    <row r="15" spans="1:13" x14ac:dyDescent="0.25">
      <c r="C15" t="s">
        <v>128</v>
      </c>
      <c r="D15" s="22">
        <f>D7/SIN(0.5*F9)</f>
        <v>0.4806503764380185</v>
      </c>
      <c r="E15" t="s">
        <v>127</v>
      </c>
      <c r="F15">
        <f>(D10^2-D16^2)^0.5</f>
        <v>0.7175796319085368</v>
      </c>
      <c r="G15" t="s">
        <v>131</v>
      </c>
      <c r="H15">
        <f>D15*SIN(F16)</f>
        <v>0.4444675914023889</v>
      </c>
    </row>
    <row r="16" spans="1:13" x14ac:dyDescent="0.25">
      <c r="C16" t="s">
        <v>129</v>
      </c>
      <c r="D16">
        <f>D7/TAN(0.5*F9)</f>
        <v>0.45514232320232412</v>
      </c>
      <c r="E16" t="s">
        <v>130</v>
      </c>
      <c r="F16">
        <f>ACOS((F15^2+D15^2-(D10-D7)^2)/(2*F15*D15))</f>
        <v>1.1803024922850431</v>
      </c>
    </row>
    <row r="18" spans="3:14" x14ac:dyDescent="0.25">
      <c r="C18" t="s">
        <v>132</v>
      </c>
      <c r="D18">
        <f>D10/D7</f>
        <v>5.5</v>
      </c>
    </row>
    <row r="19" spans="3:14" x14ac:dyDescent="0.25">
      <c r="C19" t="s">
        <v>133</v>
      </c>
      <c r="D19">
        <f>F15/D7</f>
        <v>4.6445283618675521</v>
      </c>
    </row>
    <row r="20" spans="3:14" x14ac:dyDescent="0.25">
      <c r="C20" t="s">
        <v>134</v>
      </c>
      <c r="D20">
        <f>D15/D7</f>
        <v>3.111005672737984</v>
      </c>
    </row>
    <row r="23" spans="3:14" x14ac:dyDescent="0.25">
      <c r="D23" t="s">
        <v>185</v>
      </c>
      <c r="E23">
        <f>MIN(E26:E206)</f>
        <v>2.9587638790710709</v>
      </c>
      <c r="F23">
        <f>MIN(F26:F206)</f>
        <v>0.59018364666001133</v>
      </c>
      <c r="K23" t="s">
        <v>185</v>
      </c>
      <c r="L23">
        <f t="shared" ref="L23:N23" si="0">MIN(L26:L206)</f>
        <v>-1.0192018523533359</v>
      </c>
      <c r="M23">
        <f t="shared" si="0"/>
        <v>-71.352001205929056</v>
      </c>
      <c r="N23">
        <f t="shared" si="0"/>
        <v>-5.7877753913417269E-2</v>
      </c>
    </row>
    <row r="24" spans="3:14" x14ac:dyDescent="0.25">
      <c r="D24" t="s">
        <v>184</v>
      </c>
      <c r="E24">
        <f>MAX(E26:E206)</f>
        <v>3.1415926535897931</v>
      </c>
      <c r="F24">
        <f>MAX(F26:F206)</f>
        <v>0.69357687264792289</v>
      </c>
      <c r="K24" t="s">
        <v>184</v>
      </c>
      <c r="L24">
        <f t="shared" ref="L24" si="1">MAX(L26:L206)</f>
        <v>0.70950631560482125</v>
      </c>
      <c r="M24">
        <f>MAX(M26:M206)</f>
        <v>1166.5253452585221</v>
      </c>
      <c r="N24" s="22">
        <f>MAX(N26:N206)</f>
        <v>64.035367060178032</v>
      </c>
    </row>
    <row r="25" spans="3:14" x14ac:dyDescent="0.25">
      <c r="C25" s="12" t="s">
        <v>135</v>
      </c>
      <c r="D25" s="12" t="s">
        <v>142</v>
      </c>
      <c r="E25" s="31" t="s">
        <v>136</v>
      </c>
      <c r="F25" s="31" t="s">
        <v>137</v>
      </c>
      <c r="G25" s="12" t="s">
        <v>152</v>
      </c>
      <c r="H25" s="12" t="s">
        <v>153</v>
      </c>
      <c r="I25" s="12" t="s">
        <v>138</v>
      </c>
      <c r="J25" s="12" t="s">
        <v>151</v>
      </c>
      <c r="K25" s="12" t="s">
        <v>139</v>
      </c>
      <c r="L25" s="31" t="s">
        <v>140</v>
      </c>
      <c r="M25" s="58" t="s">
        <v>141</v>
      </c>
      <c r="N25" s="33" t="s">
        <v>81</v>
      </c>
    </row>
    <row r="26" spans="3:14" x14ac:dyDescent="0.25">
      <c r="C26">
        <v>-90</v>
      </c>
      <c r="D26">
        <f>RADIANS(C26)</f>
        <v>-1.5707963267948966</v>
      </c>
      <c r="E26">
        <f>ACOS((COS(D26)-$D$18)/((1+$D$18^2-2*$D$18*COS(D26))^0.5))</f>
        <v>2.9617391537973141</v>
      </c>
      <c r="F26" s="57">
        <f t="shared" ref="F26:F27" si="2">ACOS(($D$19^2-$D$20^2+$D$18^2+1-2*$D$18*COS(D26))/(2*$D$19*(1+$D$18^2-2*$D$18*COS(D26))^0.5))</f>
        <v>0.59018364666001133</v>
      </c>
      <c r="G26">
        <f>ACOS(($D$19^2+$D$20^2-$D$18^2-1+2*$D$18*COS(D26))/(2*$D$19*$D$20))</f>
        <v>1.5707963267948963</v>
      </c>
      <c r="H26">
        <f>E26-PI()+F26+G26</f>
        <v>1.9811264736624286</v>
      </c>
      <c r="I26">
        <f>H26-$F$16</f>
        <v>0.80082398137738542</v>
      </c>
      <c r="J26">
        <f>SIN(H26-D26)/($D$19*SIN(I26-H26))</f>
        <v>9.2880547689632414E-2</v>
      </c>
      <c r="K26" s="22">
        <f>SIN(I26-D26)/($D$20*SIN(I26-H26))</f>
        <v>-0.24197450846448357</v>
      </c>
      <c r="L26" s="22">
        <f>K26*$F$8</f>
        <v>-0.70950631560482136</v>
      </c>
      <c r="M26" s="22">
        <f>(($D$20*K26-COS(H26-D26)-$D$19*COS(I26-D26)*J26)*$F$8^2)/($D$19*SIN(I26-D26))</f>
        <v>1.260220564165641</v>
      </c>
      <c r="N26" s="22">
        <f>L26*($H$15-$D$11*$D$12-$D$11*$D$12)/($D$11*$D$12+$D$11*$D$12-$D$11*$D$12*K26-$D$11*$D$12*K26+$H$15*L26)</f>
        <v>1.0139473205192042</v>
      </c>
    </row>
    <row r="27" spans="3:14" x14ac:dyDescent="0.25">
      <c r="C27">
        <v>-89</v>
      </c>
      <c r="D27">
        <f>RADIANS(C27)</f>
        <v>-1.5533430342749532</v>
      </c>
      <c r="E27">
        <f t="shared" ref="E27:E90" si="3">ACOS((COS(D27)-$D$18)/((1+$D$18^2-2*$D$18*COS(D27))^0.5))</f>
        <v>2.9612058417611706</v>
      </c>
      <c r="F27" s="57">
        <f t="shared" si="2"/>
        <v>0.59223720274865732</v>
      </c>
      <c r="G27">
        <f>ACOS(($D$19^2+$D$20^2-$D$18^2-1+2*$D$18*COS(D27))/(2*$D$19*$D$20))</f>
        <v>1.564153104575607</v>
      </c>
      <c r="H27">
        <f>E27-PI()+F27+G27</f>
        <v>1.9760034954956418</v>
      </c>
      <c r="I27">
        <f>H27-$F$16</f>
        <v>0.79570100321059867</v>
      </c>
      <c r="J27">
        <f>SIN(H27-D27)/($D$19*SIN(I27-H27))</f>
        <v>8.8037100073992028E-2</v>
      </c>
      <c r="K27" s="22">
        <f>SIN(I27-D27)/($D$20*SIN(I27-H27))</f>
        <v>-0.2475464419647079</v>
      </c>
      <c r="L27" s="22">
        <f>K27*$F$8</f>
        <v>-0.72584407793204386</v>
      </c>
      <c r="M27" s="22">
        <f t="shared" ref="M27:M90" si="4">(($D$20*K27-COS(H27-D27)-$D$19*COS(I27-D27)*J27)*$F$8^2)/($D$19*SIN(I27-D27))</f>
        <v>1.1507207074137085</v>
      </c>
      <c r="N27" s="22">
        <f>L27*($H$15-$D$11*$D$12-$D$11*$D$12)/($D$11*$D$12+$D$11*$D$12-$D$11*$D$12*K27-$D$11*$D$12*K27+$H$15*L27)</f>
        <v>1.0133498647472432</v>
      </c>
    </row>
    <row r="28" spans="3:14" x14ac:dyDescent="0.25">
      <c r="C28">
        <v>-88</v>
      </c>
      <c r="D28" s="56">
        <f>RADIANS(C28)</f>
        <v>-1.5358897417550099</v>
      </c>
      <c r="E28" s="56">
        <f t="shared" si="3"/>
        <v>2.9607233253580247</v>
      </c>
      <c r="F28" s="57">
        <f>ACOS(($D$19^2-$D$20^2+$D$18^2+1-2*$D$18*COS(D28))/(2*$D$19*(1+$D$18^2-2*$D$18*COS(D28))^0.5))</f>
        <v>0.59428236463833095</v>
      </c>
      <c r="G28">
        <f t="shared" ref="G28:G91" si="5">ACOS(($D$19^2+$D$20^2-$D$18^2-1+2*$D$18*COS(D28))/(2*$D$19*$D$20))</f>
        <v>1.557511612905885</v>
      </c>
      <c r="H28" s="57">
        <f>E28-PI()+F28+G28</f>
        <v>1.9709246493124475</v>
      </c>
      <c r="I28">
        <f t="shared" ref="I28:I91" si="6">H28-$F$16</f>
        <v>0.79062215702740435</v>
      </c>
      <c r="J28">
        <f t="shared" ref="J28:J91" si="7">SIN(H28-D28)/($D$19*SIN(I28-H28))</f>
        <v>8.3158380724003847E-2</v>
      </c>
      <c r="K28" s="22">
        <f t="shared" ref="K28:K91" si="8">SIN(I28-D28)/($D$20*SIN(I28-H28))</f>
        <v>-0.25298168890109363</v>
      </c>
      <c r="L28" s="22">
        <f t="shared" ref="L28:L91" si="9">K28*$F$8</f>
        <v>-0.74178105432145336</v>
      </c>
      <c r="M28" s="22">
        <f>(($D$20*K28-COS(H28-D28)-$D$19*COS(I28-D28)*J28)*$F$8^2)/($D$19*SIN(I28-D28))</f>
        <v>1.0476616579003628</v>
      </c>
      <c r="N28" s="22">
        <f t="shared" ref="N28:N91" si="10">L28*($H$15-$D$11*$D$12-$D$11*$D$12)/($D$11*$D$12+$D$11*$D$12-$D$11*$D$12*K28-$D$11*$D$12*K28+$H$15*L28)</f>
        <v>1.0127930573849997</v>
      </c>
    </row>
    <row r="29" spans="3:14" x14ac:dyDescent="0.25">
      <c r="C29">
        <v>-87</v>
      </c>
      <c r="D29">
        <f t="shared" ref="D29:D91" si="11">RADIANS(C29)</f>
        <v>-1.5184364492350666</v>
      </c>
      <c r="E29">
        <f t="shared" si="3"/>
        <v>2.9602922146840118</v>
      </c>
      <c r="F29" s="57">
        <f t="shared" ref="F29:F92" si="12">ACOS(($D$19^2-$D$20^2+$D$18^2+1-2*$D$18*COS(D29))/(2*$D$19*(1+$D$18^2-2*$D$18*COS(D29))^0.5))</f>
        <v>0.59631851117863655</v>
      </c>
      <c r="G29">
        <f t="shared" si="5"/>
        <v>1.550873582495166</v>
      </c>
      <c r="H29">
        <f t="shared" ref="H29:H91" si="13">E29-PI()+F29+G29</f>
        <v>1.9658916547680212</v>
      </c>
      <c r="I29">
        <f t="shared" si="6"/>
        <v>0.78558916248297805</v>
      </c>
      <c r="J29">
        <f t="shared" si="7"/>
        <v>7.824749888928291E-2</v>
      </c>
      <c r="K29" s="22">
        <f t="shared" si="8"/>
        <v>-0.25827783633178475</v>
      </c>
      <c r="L29" s="22">
        <f t="shared" si="9"/>
        <v>-0.7573101696580018</v>
      </c>
      <c r="M29" s="22">
        <f t="shared" si="4"/>
        <v>0.95060533317748053</v>
      </c>
      <c r="N29" s="22">
        <f t="shared" si="10"/>
        <v>1.0122735953661601</v>
      </c>
    </row>
    <row r="30" spans="3:14" x14ac:dyDescent="0.25">
      <c r="C30">
        <v>-86</v>
      </c>
      <c r="D30">
        <f t="shared" si="11"/>
        <v>-1.5009831567151235</v>
      </c>
      <c r="E30">
        <f t="shared" si="3"/>
        <v>2.9599131149220641</v>
      </c>
      <c r="F30" s="57">
        <f t="shared" si="12"/>
        <v>0.5983450282466839</v>
      </c>
      <c r="G30">
        <f t="shared" si="5"/>
        <v>1.5442407443714481</v>
      </c>
      <c r="H30">
        <f t="shared" si="13"/>
        <v>1.9609062339504031</v>
      </c>
      <c r="I30">
        <f t="shared" si="6"/>
        <v>0.78060374166535995</v>
      </c>
      <c r="J30">
        <f t="shared" si="7"/>
        <v>7.3307567745513766E-2</v>
      </c>
      <c r="K30" s="22">
        <f t="shared" si="8"/>
        <v>-0.26343260648136047</v>
      </c>
      <c r="L30" s="22">
        <f t="shared" si="9"/>
        <v>-0.77242474515532944</v>
      </c>
      <c r="M30" s="22">
        <f t="shared" si="4"/>
        <v>0.85916024441408689</v>
      </c>
      <c r="N30" s="22">
        <f t="shared" si="10"/>
        <v>1.0117885396390736</v>
      </c>
    </row>
    <row r="31" spans="3:14" x14ac:dyDescent="0.25">
      <c r="C31">
        <v>-85</v>
      </c>
      <c r="D31">
        <f t="shared" si="11"/>
        <v>-1.4835298641951802</v>
      </c>
      <c r="E31">
        <f t="shared" si="3"/>
        <v>2.9595866258149206</v>
      </c>
      <c r="F31" s="57">
        <f t="shared" si="12"/>
        <v>0.60036130892684103</v>
      </c>
      <c r="G31">
        <f t="shared" si="5"/>
        <v>1.5376148300376327</v>
      </c>
      <c r="H31">
        <f t="shared" si="13"/>
        <v>1.9559701111896013</v>
      </c>
      <c r="I31">
        <f t="shared" si="6"/>
        <v>0.77566761890455815</v>
      </c>
      <c r="J31">
        <f t="shared" si="7"/>
        <v>6.8341700885040713E-2</v>
      </c>
      <c r="K31" s="22">
        <f t="shared" si="8"/>
        <v>-0.26844385852080549</v>
      </c>
      <c r="L31" s="22">
        <f t="shared" si="9"/>
        <v>-0.78711850357490964</v>
      </c>
      <c r="M31" s="22">
        <f t="shared" si="4"/>
        <v>0.77297534016855818</v>
      </c>
      <c r="N31" s="22">
        <f t="shared" si="10"/>
        <v>1.0113352670170335</v>
      </c>
    </row>
    <row r="32" spans="3:14" x14ac:dyDescent="0.25">
      <c r="C32">
        <v>-84</v>
      </c>
      <c r="D32">
        <f t="shared" si="11"/>
        <v>-1.4660765716752369</v>
      </c>
      <c r="E32">
        <f t="shared" si="3"/>
        <v>2.9593133411154362</v>
      </c>
      <c r="F32" s="57">
        <f t="shared" si="12"/>
        <v>0.60236675369355452</v>
      </c>
      <c r="G32">
        <f t="shared" si="5"/>
        <v>1.5309975716243407</v>
      </c>
      <c r="H32">
        <f t="shared" si="13"/>
        <v>1.9510850128435382</v>
      </c>
      <c r="I32">
        <f t="shared" si="6"/>
        <v>0.77078252055849505</v>
      </c>
      <c r="J32">
        <f t="shared" si="7"/>
        <v>6.3353008821191673E-2</v>
      </c>
      <c r="K32" s="22">
        <f t="shared" si="8"/>
        <v>-0.27330959015337891</v>
      </c>
      <c r="L32" s="22">
        <f t="shared" si="9"/>
        <v>-0.80138557387605969</v>
      </c>
      <c r="M32" s="22">
        <f t="shared" si="4"/>
        <v>0.6917347871463132</v>
      </c>
      <c r="N32" s="22">
        <f t="shared" si="10"/>
        <v>1.0109114294939163</v>
      </c>
    </row>
    <row r="33" spans="3:14" x14ac:dyDescent="0.25">
      <c r="C33">
        <v>-83</v>
      </c>
      <c r="D33">
        <f t="shared" si="11"/>
        <v>-1.4486232791552935</v>
      </c>
      <c r="E33">
        <f t="shared" si="3"/>
        <v>2.9590938480138234</v>
      </c>
      <c r="F33" s="57">
        <f t="shared" si="12"/>
        <v>0.60436077059730997</v>
      </c>
      <c r="G33">
        <f t="shared" si="5"/>
        <v>1.524390702038017</v>
      </c>
      <c r="H33">
        <f t="shared" si="13"/>
        <v>1.9462526670593572</v>
      </c>
      <c r="I33">
        <f t="shared" si="6"/>
        <v>0.76595017477431404</v>
      </c>
      <c r="J33">
        <f t="shared" si="7"/>
        <v>5.8344595511620453E-2</v>
      </c>
      <c r="K33" s="22">
        <f t="shared" si="8"/>
        <v>-0.27802793900421152</v>
      </c>
      <c r="L33" s="22">
        <f t="shared" si="9"/>
        <v>-0.8152204952904526</v>
      </c>
      <c r="M33" s="22">
        <f t="shared" si="4"/>
        <v>0.6151535261490263</v>
      </c>
      <c r="N33" s="22">
        <f t="shared" si="10"/>
        <v>1.0105149197095846</v>
      </c>
    </row>
    <row r="34" spans="3:14" x14ac:dyDescent="0.25">
      <c r="C34">
        <v>-82</v>
      </c>
      <c r="D34">
        <f t="shared" si="11"/>
        <v>-1.4311699866353502</v>
      </c>
      <c r="E34">
        <f t="shared" si="3"/>
        <v>2.9589287265414077</v>
      </c>
      <c r="F34" s="57">
        <f t="shared" si="12"/>
        <v>0.60634277545376081</v>
      </c>
      <c r="G34">
        <f t="shared" si="5"/>
        <v>1.5177959551031497</v>
      </c>
      <c r="H34">
        <f t="shared" si="13"/>
        <v>1.941474803508525</v>
      </c>
      <c r="I34">
        <f t="shared" si="6"/>
        <v>0.76117231122348183</v>
      </c>
      <c r="J34">
        <f t="shared" si="7"/>
        <v>5.3319554905917214E-2</v>
      </c>
      <c r="K34" s="22">
        <f t="shared" si="8"/>
        <v>-0.28259718381175458</v>
      </c>
      <c r="L34" s="22">
        <f t="shared" si="9"/>
        <v>-0.82861822081562786</v>
      </c>
      <c r="M34" s="22">
        <f t="shared" si="4"/>
        <v>0.54297347261697937</v>
      </c>
      <c r="N34" s="22">
        <f t="shared" si="10"/>
        <v>1.0101438415079749</v>
      </c>
    </row>
    <row r="35" spans="3:14" x14ac:dyDescent="0.25">
      <c r="C35">
        <v>-81</v>
      </c>
      <c r="D35">
        <f t="shared" si="11"/>
        <v>-1.4137166941154069</v>
      </c>
      <c r="E35">
        <f t="shared" si="3"/>
        <v>2.9588185489506493</v>
      </c>
      <c r="F35" s="57">
        <f t="shared" si="12"/>
        <v>0.60831219203602316</v>
      </c>
      <c r="G35">
        <f t="shared" si="5"/>
        <v>1.5112150656974124</v>
      </c>
      <c r="H35">
        <f t="shared" si="13"/>
        <v>1.9367531530942919</v>
      </c>
      <c r="I35">
        <f t="shared" si="6"/>
        <v>0.75645066080924872</v>
      </c>
      <c r="J35">
        <f t="shared" si="7"/>
        <v>4.8280967522729534E-2</v>
      </c>
      <c r="K35" s="22">
        <f t="shared" si="8"/>
        <v>-0.28701574541947228</v>
      </c>
      <c r="L35" s="22">
        <f t="shared" si="9"/>
        <v>-0.84157412012278499</v>
      </c>
      <c r="M35" s="22">
        <f t="shared" si="4"/>
        <v>0.47496025575389894</v>
      </c>
      <c r="N35" s="22">
        <f t="shared" si="10"/>
        <v>1.0097964847334793</v>
      </c>
    </row>
    <row r="36" spans="3:14" x14ac:dyDescent="0.25">
      <c r="C36">
        <v>-80</v>
      </c>
      <c r="D36">
        <f t="shared" si="11"/>
        <v>-1.3962634015954636</v>
      </c>
      <c r="E36">
        <f t="shared" si="3"/>
        <v>2.9587638790710709</v>
      </c>
      <c r="F36" s="57">
        <f t="shared" si="12"/>
        <v>0.61026845227008919</v>
      </c>
      <c r="G36">
        <f t="shared" si="5"/>
        <v>1.5046497698785457</v>
      </c>
      <c r="H36">
        <f t="shared" si="13"/>
        <v>1.9320894476299126</v>
      </c>
      <c r="I36">
        <f t="shared" si="6"/>
        <v>0.7517869553448695</v>
      </c>
      <c r="J36">
        <f t="shared" si="7"/>
        <v>4.3231897061562746E-2</v>
      </c>
      <c r="K36" s="22">
        <f t="shared" si="8"/>
        <v>-0.29128218756649343</v>
      </c>
      <c r="L36" s="22">
        <f t="shared" si="9"/>
        <v>-0.85408398187509604</v>
      </c>
      <c r="M36" s="22">
        <f t="shared" si="4"/>
        <v>0.41090040972176423</v>
      </c>
      <c r="N36" s="22">
        <f t="shared" si="10"/>
        <v>1.0094713035712639</v>
      </c>
    </row>
    <row r="37" spans="3:14" x14ac:dyDescent="0.25">
      <c r="C37">
        <v>-79</v>
      </c>
      <c r="D37">
        <f t="shared" si="11"/>
        <v>-1.3788101090755203</v>
      </c>
      <c r="E37">
        <f t="shared" si="3"/>
        <v>2.9587652716408646</v>
      </c>
      <c r="F37" s="57">
        <f t="shared" si="12"/>
        <v>0.61221099643328092</v>
      </c>
      <c r="G37">
        <f t="shared" si="5"/>
        <v>1.4981018050017831</v>
      </c>
      <c r="H37">
        <f t="shared" si="13"/>
        <v>1.9274854194861355</v>
      </c>
      <c r="I37">
        <f t="shared" si="6"/>
        <v>0.74718292720109236</v>
      </c>
      <c r="J37">
        <f t="shared" si="7"/>
        <v>3.8175387054406602E-2</v>
      </c>
      <c r="K37" s="22">
        <f t="shared" si="8"/>
        <v>-0.29539521747621283</v>
      </c>
      <c r="L37" s="22">
        <f t="shared" si="9"/>
        <v>-0.86614401545357422</v>
      </c>
      <c r="M37" s="22">
        <f t="shared" si="4"/>
        <v>0.35059894594719554</v>
      </c>
      <c r="N37" s="22">
        <f t="shared" si="10"/>
        <v>1.0091668978642163</v>
      </c>
    </row>
    <row r="38" spans="3:14" x14ac:dyDescent="0.25">
      <c r="C38">
        <v>-78</v>
      </c>
      <c r="D38">
        <f t="shared" si="11"/>
        <v>-1.3613568165555769</v>
      </c>
      <c r="E38">
        <f t="shared" si="3"/>
        <v>2.9588232716140084</v>
      </c>
      <c r="F38" s="57">
        <f t="shared" si="12"/>
        <v>0.61413927335561036</v>
      </c>
      <c r="G38">
        <f t="shared" si="5"/>
        <v>1.4915729098266266</v>
      </c>
      <c r="H38">
        <f t="shared" si="13"/>
        <v>1.9229428012064522</v>
      </c>
      <c r="I38">
        <f t="shared" si="6"/>
        <v>0.74264030892140909</v>
      </c>
      <c r="J38">
        <f t="shared" si="7"/>
        <v>3.3114457562274914E-2</v>
      </c>
      <c r="K38" s="22">
        <f t="shared" si="8"/>
        <v>-0.29935368624213798</v>
      </c>
      <c r="L38" s="22">
        <f t="shared" si="9"/>
        <v>-0.8777508520884364</v>
      </c>
      <c r="M38" s="22">
        <f t="shared" si="4"/>
        <v>0.29387724805702753</v>
      </c>
      <c r="N38" s="22">
        <f t="shared" si="10"/>
        <v>1.0088819969407306</v>
      </c>
    </row>
    <row r="39" spans="3:14" x14ac:dyDescent="0.25">
      <c r="C39">
        <v>-77</v>
      </c>
      <c r="D39">
        <f t="shared" si="11"/>
        <v>-1.3439035240356338</v>
      </c>
      <c r="E39">
        <f t="shared" si="3"/>
        <v>2.9589384134426822</v>
      </c>
      <c r="F39" s="57">
        <f t="shared" si="12"/>
        <v>0.61605274062388449</v>
      </c>
      <c r="G39">
        <f t="shared" si="5"/>
        <v>1.4850648246117695</v>
      </c>
      <c r="H39">
        <f t="shared" si="13"/>
        <v>1.918463325088543</v>
      </c>
      <c r="I39">
        <f t="shared" si="6"/>
        <v>0.73816083280349987</v>
      </c>
      <c r="J39">
        <f t="shared" si="7"/>
        <v>2.8052101921674646E-2</v>
      </c>
      <c r="K39" s="22">
        <f t="shared" si="8"/>
        <v>-0.30315658901058484</v>
      </c>
      <c r="L39" s="22">
        <f t="shared" si="9"/>
        <v>-0.88890154539479405</v>
      </c>
      <c r="M39" s="22">
        <f t="shared" si="4"/>
        <v>0.24057124102106203</v>
      </c>
      <c r="N39" s="22">
        <f t="shared" si="10"/>
        <v>1.0086154455690381</v>
      </c>
    </row>
    <row r="40" spans="3:14" x14ac:dyDescent="0.25">
      <c r="C40">
        <v>-76</v>
      </c>
      <c r="D40">
        <f t="shared" si="11"/>
        <v>-1.3264502315156905</v>
      </c>
      <c r="E40">
        <f t="shared" si="3"/>
        <v>2.9591112203349415</v>
      </c>
      <c r="F40" s="57">
        <f t="shared" si="12"/>
        <v>0.61795086478833128</v>
      </c>
      <c r="G40">
        <f t="shared" si="5"/>
        <v>1.4785792911969635</v>
      </c>
      <c r="H40">
        <f t="shared" si="13"/>
        <v>1.9140487227304432</v>
      </c>
      <c r="I40">
        <f t="shared" si="6"/>
        <v>0.7337462304454001</v>
      </c>
      <c r="J40">
        <f t="shared" si="7"/>
        <v>2.299128354596601E-2</v>
      </c>
      <c r="K40" s="22">
        <f t="shared" si="8"/>
        <v>-0.30680306496012155</v>
      </c>
      <c r="L40" s="22">
        <f t="shared" si="9"/>
        <v>-0.89959357131237994</v>
      </c>
      <c r="M40" s="22">
        <f t="shared" si="4"/>
        <v>0.19052979423370914</v>
      </c>
      <c r="N40" s="22">
        <f t="shared" si="10"/>
        <v>1.0083661917196194</v>
      </c>
    </row>
    <row r="41" spans="3:14" x14ac:dyDescent="0.25">
      <c r="C41">
        <v>-75</v>
      </c>
      <c r="D41">
        <f t="shared" si="11"/>
        <v>-1.3089969389957472</v>
      </c>
      <c r="E41">
        <f t="shared" si="3"/>
        <v>2.9593422034875774</v>
      </c>
      <c r="F41" s="57">
        <f t="shared" si="12"/>
        <v>0.61983312157149761</v>
      </c>
      <c r="G41">
        <f t="shared" si="5"/>
        <v>1.4721180530706204</v>
      </c>
      <c r="H41">
        <f t="shared" si="13"/>
        <v>1.9097007245399023</v>
      </c>
      <c r="I41">
        <f t="shared" si="6"/>
        <v>0.72939823225485911</v>
      </c>
      <c r="J41">
        <f t="shared" si="7"/>
        <v>1.7934932786491845E-2</v>
      </c>
      <c r="K41" s="22">
        <f t="shared" si="8"/>
        <v>-0.31029239707796935</v>
      </c>
      <c r="L41" s="22">
        <f t="shared" si="9"/>
        <v>-0.90982482744992121</v>
      </c>
      <c r="M41" s="22">
        <f t="shared" si="4"/>
        <v>0.14361332490606396</v>
      </c>
      <c r="N41" s="22">
        <f t="shared" si="10"/>
        <v>1.008133275870629</v>
      </c>
    </row>
    <row r="42" spans="3:14" x14ac:dyDescent="0.25">
      <c r="C42">
        <v>-74</v>
      </c>
      <c r="D42">
        <f t="shared" si="11"/>
        <v>-1.2915436464758039</v>
      </c>
      <c r="E42">
        <f t="shared" si="3"/>
        <v>2.9596318612942127</v>
      </c>
      <c r="F42" s="57">
        <f t="shared" si="12"/>
        <v>0.62169899607910883</v>
      </c>
      <c r="G42">
        <f t="shared" si="5"/>
        <v>1.4656828554219361</v>
      </c>
      <c r="H42">
        <f t="shared" si="13"/>
        <v>1.9054210592054646</v>
      </c>
      <c r="I42">
        <f t="shared" si="6"/>
        <v>0.72511856692042143</v>
      </c>
      <c r="J42">
        <f t="shared" si="7"/>
        <v>1.2885943858275807E-2</v>
      </c>
      <c r="K42" s="22">
        <f t="shared" si="8"/>
        <v>-0.31362401173387572</v>
      </c>
      <c r="L42" s="22">
        <f t="shared" si="9"/>
        <v>-0.91959363183566956</v>
      </c>
      <c r="M42" s="22">
        <f t="shared" si="4"/>
        <v>9.9692573572151E-2</v>
      </c>
      <c r="N42" s="22">
        <f t="shared" si="10"/>
        <v>1.0079158216348016</v>
      </c>
    </row>
    <row r="43" spans="3:14" x14ac:dyDescent="0.25">
      <c r="C43">
        <v>-73</v>
      </c>
      <c r="D43">
        <f t="shared" si="11"/>
        <v>-1.2740903539558606</v>
      </c>
      <c r="E43">
        <f t="shared" si="3"/>
        <v>2.9599806785287304</v>
      </c>
      <c r="F43" s="57">
        <f t="shared" si="12"/>
        <v>0.62354798301253167</v>
      </c>
      <c r="G43">
        <f t="shared" si="5"/>
        <v>1.4592754451763206</v>
      </c>
      <c r="H43">
        <f t="shared" si="13"/>
        <v>1.9012114531277895</v>
      </c>
      <c r="I43">
        <f t="shared" si="6"/>
        <v>0.72090896084274636</v>
      </c>
      <c r="J43">
        <f t="shared" si="7"/>
        <v>7.8471718349953194E-3</v>
      </c>
      <c r="K43" s="22">
        <f t="shared" si="8"/>
        <v>-0.31679747805228831</v>
      </c>
      <c r="L43" s="22">
        <f t="shared" si="9"/>
        <v>-0.92889872107651983</v>
      </c>
      <c r="M43" s="22">
        <f t="shared" si="4"/>
        <v>5.8647527976631968E-2</v>
      </c>
      <c r="N43" s="22">
        <f t="shared" si="10"/>
        <v>1.0077130275219734</v>
      </c>
    </row>
    <row r="44" spans="3:14" x14ac:dyDescent="0.25">
      <c r="C44">
        <v>-72</v>
      </c>
      <c r="D44">
        <f t="shared" si="11"/>
        <v>-1.2566370614359172</v>
      </c>
      <c r="E44">
        <f t="shared" si="3"/>
        <v>2.9603891255042059</v>
      </c>
      <c r="F44" s="57">
        <f t="shared" si="12"/>
        <v>0.6253795868824481</v>
      </c>
      <c r="G44">
        <f t="shared" si="5"/>
        <v>1.4528975710129193</v>
      </c>
      <c r="H44">
        <f t="shared" si="13"/>
        <v>1.8970736298097801</v>
      </c>
      <c r="I44">
        <f t="shared" si="6"/>
        <v>0.71677113752473698</v>
      </c>
      <c r="J44">
        <f t="shared" si="7"/>
        <v>2.821429717845725E-3</v>
      </c>
      <c r="K44" s="22">
        <f t="shared" si="8"/>
        <v>-0.31981250708396092</v>
      </c>
      <c r="L44" s="22">
        <f t="shared" si="9"/>
        <v>-0.93773924792903163</v>
      </c>
      <c r="M44" s="22">
        <f t="shared" si="4"/>
        <v>2.0366475294538722E-2</v>
      </c>
      <c r="N44" s="22">
        <f t="shared" si="10"/>
        <v>1.0075241596806708</v>
      </c>
    </row>
    <row r="45" spans="3:14" x14ac:dyDescent="0.25">
      <c r="C45">
        <v>-71</v>
      </c>
      <c r="D45">
        <f t="shared" si="11"/>
        <v>-1.2391837689159739</v>
      </c>
      <c r="E45">
        <f t="shared" si="3"/>
        <v>2.9608576572076251</v>
      </c>
      <c r="F45" s="57">
        <f t="shared" si="12"/>
        <v>0.62719332222327651</v>
      </c>
      <c r="G45">
        <f t="shared" si="5"/>
        <v>1.4465509833630026</v>
      </c>
      <c r="H45">
        <f t="shared" si="13"/>
        <v>1.8930093092041109</v>
      </c>
      <c r="I45">
        <f t="shared" si="6"/>
        <v>0.71270681691906779</v>
      </c>
      <c r="J45">
        <f t="shared" si="7"/>
        <v>-2.1885144171989441E-3</v>
      </c>
      <c r="K45" s="22">
        <f t="shared" si="8"/>
        <v>-0.3226689507784421</v>
      </c>
      <c r="L45" s="22">
        <f t="shared" si="9"/>
        <v>-0.94611477828660828</v>
      </c>
      <c r="M45" s="22">
        <f t="shared" si="4"/>
        <v>-1.525483431501732E-2</v>
      </c>
      <c r="N45" s="22">
        <f t="shared" si="10"/>
        <v>1.0073485454864606</v>
      </c>
    </row>
    <row r="46" spans="3:14" x14ac:dyDescent="0.25">
      <c r="C46">
        <v>-70</v>
      </c>
      <c r="D46">
        <f t="shared" si="11"/>
        <v>-1.2217304763960306</v>
      </c>
      <c r="E46">
        <f t="shared" si="3"/>
        <v>2.9613867124107109</v>
      </c>
      <c r="F46" s="57">
        <f t="shared" si="12"/>
        <v>0.6289887138078516</v>
      </c>
      <c r="G46">
        <f t="shared" si="5"/>
        <v>1.4402374343880087</v>
      </c>
      <c r="H46">
        <f t="shared" si="13"/>
        <v>1.8890202070167781</v>
      </c>
      <c r="I46">
        <f t="shared" si="6"/>
        <v>0.70871771473173495</v>
      </c>
      <c r="J46">
        <f t="shared" si="7"/>
        <v>-7.1799401893295218E-3</v>
      </c>
      <c r="K46" s="22">
        <f t="shared" si="8"/>
        <v>-0.32536680075920604</v>
      </c>
      <c r="L46" s="22">
        <f t="shared" si="9"/>
        <v>-0.95402528758799332</v>
      </c>
      <c r="M46" s="22">
        <f t="shared" si="4"/>
        <v>-4.8313927281326038E-2</v>
      </c>
      <c r="N46" s="22">
        <f t="shared" si="10"/>
        <v>1.0071855678648438</v>
      </c>
    </row>
    <row r="47" spans="3:14" x14ac:dyDescent="0.25">
      <c r="C47">
        <v>-69</v>
      </c>
      <c r="D47">
        <f t="shared" si="11"/>
        <v>-1.2042771838760873</v>
      </c>
      <c r="E47">
        <f t="shared" si="3"/>
        <v>2.9619767127573136</v>
      </c>
      <c r="F47" s="57">
        <f t="shared" si="12"/>
        <v>0.63076529686179639</v>
      </c>
      <c r="G47">
        <f t="shared" si="5"/>
        <v>1.4339586779360196</v>
      </c>
      <c r="H47">
        <f t="shared" si="13"/>
        <v>1.8851080339653365</v>
      </c>
      <c r="I47">
        <f t="shared" si="6"/>
        <v>0.70480554168029341</v>
      </c>
      <c r="J47">
        <f t="shared" si="7"/>
        <v>-1.2150177595776104E-2</v>
      </c>
      <c r="K47" s="22">
        <f t="shared" si="8"/>
        <v>-0.32790618690350126</v>
      </c>
      <c r="L47" s="22">
        <f t="shared" si="9"/>
        <v>-0.96147115665316918</v>
      </c>
      <c r="M47" s="22">
        <f t="shared" si="4"/>
        <v>-7.8902261662412293E-2</v>
      </c>
      <c r="N47" s="22">
        <f t="shared" si="10"/>
        <v>1.0070346602531983</v>
      </c>
    </row>
    <row r="48" spans="3:14" x14ac:dyDescent="0.25">
      <c r="C48">
        <v>-68</v>
      </c>
      <c r="D48">
        <f t="shared" si="11"/>
        <v>-1.1868238913561442</v>
      </c>
      <c r="E48">
        <f t="shared" si="3"/>
        <v>2.9626280618279335</v>
      </c>
      <c r="F48" s="57">
        <f t="shared" si="12"/>
        <v>0.63252261727699732</v>
      </c>
      <c r="G48">
        <f t="shared" si="5"/>
        <v>1.4277164694754587</v>
      </c>
      <c r="H48">
        <f t="shared" si="13"/>
        <v>1.8812744949905964</v>
      </c>
      <c r="I48">
        <f t="shared" si="6"/>
        <v>0.70097200270555327</v>
      </c>
      <c r="J48">
        <f t="shared" si="7"/>
        <v>-1.7096609603448693E-2</v>
      </c>
      <c r="K48" s="22">
        <f t="shared" si="8"/>
        <v>-0.33028737572929884</v>
      </c>
      <c r="L48" s="22">
        <f t="shared" si="9"/>
        <v>-0.96845316695364259</v>
      </c>
      <c r="M48" s="22">
        <f t="shared" si="4"/>
        <v>-0.10710580822002935</v>
      </c>
      <c r="N48" s="22">
        <f t="shared" si="10"/>
        <v>1.0068953021202662</v>
      </c>
    </row>
    <row r="49" spans="3:14" x14ac:dyDescent="0.25">
      <c r="C49">
        <v>-67</v>
      </c>
      <c r="D49">
        <f t="shared" si="11"/>
        <v>-1.1693705988362009</v>
      </c>
      <c r="E49">
        <f t="shared" si="3"/>
        <v>2.9633411441819586</v>
      </c>
      <c r="F49" s="57">
        <f t="shared" si="12"/>
        <v>0.63426023182351721</v>
      </c>
      <c r="G49">
        <f t="shared" si="5"/>
        <v>1.4215125660047989</v>
      </c>
      <c r="H49">
        <f t="shared" si="13"/>
        <v>1.8775212884204815</v>
      </c>
      <c r="I49">
        <f t="shared" si="6"/>
        <v>0.69721879613543836</v>
      </c>
      <c r="J49">
        <f t="shared" si="7"/>
        <v>-2.2016674645343945E-2</v>
      </c>
      <c r="K49" s="22">
        <f t="shared" si="8"/>
        <v>-0.33251076859205353</v>
      </c>
      <c r="L49" s="22">
        <f t="shared" si="9"/>
        <v>-0.97497249532507169</v>
      </c>
      <c r="M49" s="22">
        <f t="shared" si="4"/>
        <v>-0.13300556660441371</v>
      </c>
      <c r="N49" s="22">
        <f t="shared" si="10"/>
        <v>1.0067670149733892</v>
      </c>
    </row>
    <row r="50" spans="3:14" x14ac:dyDescent="0.25">
      <c r="C50">
        <v>-66</v>
      </c>
      <c r="D50">
        <f t="shared" si="11"/>
        <v>-1.1519173063162575</v>
      </c>
      <c r="E50">
        <f t="shared" si="3"/>
        <v>2.964116324378459</v>
      </c>
      <c r="F50" s="57">
        <f t="shared" si="12"/>
        <v>0.63597770835924783</v>
      </c>
      <c r="G50">
        <f t="shared" si="5"/>
        <v>1.4153487259370827</v>
      </c>
      <c r="H50">
        <f t="shared" si="13"/>
        <v>1.8738501050849963</v>
      </c>
      <c r="I50">
        <f t="shared" si="6"/>
        <v>0.69354761279995314</v>
      </c>
      <c r="J50">
        <f t="shared" si="7"/>
        <v>-2.6907869017822134E-2</v>
      </c>
      <c r="K50" s="22">
        <f t="shared" si="8"/>
        <v>-0.3345768996942815</v>
      </c>
      <c r="L50" s="22">
        <f t="shared" si="9"/>
        <v>-0.98103070813104365</v>
      </c>
      <c r="M50" s="22">
        <f t="shared" si="4"/>
        <v>-0.15667802446541301</v>
      </c>
      <c r="N50" s="22">
        <f t="shared" si="10"/>
        <v>1.0066493587935796</v>
      </c>
    </row>
    <row r="51" spans="3:14" x14ac:dyDescent="0.25">
      <c r="C51">
        <v>-65</v>
      </c>
      <c r="D51">
        <f t="shared" si="11"/>
        <v>-1.1344640137963142</v>
      </c>
      <c r="E51">
        <f t="shared" si="3"/>
        <v>2.9649539459763634</v>
      </c>
      <c r="F51" s="57">
        <f t="shared" si="12"/>
        <v>0.63767462603654779</v>
      </c>
      <c r="G51">
        <f t="shared" si="5"/>
        <v>1.409226708958063</v>
      </c>
      <c r="H51">
        <f t="shared" si="13"/>
        <v>1.8702626273811811</v>
      </c>
      <c r="I51">
        <f t="shared" si="6"/>
        <v>0.68996013509613796</v>
      </c>
      <c r="J51">
        <f t="shared" si="7"/>
        <v>-3.1767749175033964E-2</v>
      </c>
      <c r="K51" s="22">
        <f t="shared" si="8"/>
        <v>-0.33648643391129313</v>
      </c>
      <c r="L51" s="22">
        <f t="shared" si="9"/>
        <v>-0.98662975488778959</v>
      </c>
      <c r="M51" s="22">
        <f t="shared" si="4"/>
        <v>-0.17819556624225891</v>
      </c>
      <c r="N51" s="22">
        <f t="shared" si="10"/>
        <v>1.0065419288468154</v>
      </c>
    </row>
    <row r="52" spans="3:14" x14ac:dyDescent="0.25">
      <c r="C52">
        <v>-64</v>
      </c>
      <c r="D52">
        <f t="shared" si="11"/>
        <v>-1.1170107212763709</v>
      </c>
      <c r="E52">
        <f t="shared" si="3"/>
        <v>2.9658543305150245</v>
      </c>
      <c r="F52" s="57">
        <f t="shared" si="12"/>
        <v>0.63935057550505792</v>
      </c>
      <c r="G52">
        <f t="shared" si="5"/>
        <v>1.4031482758567866</v>
      </c>
      <c r="H52">
        <f t="shared" si="13"/>
        <v>1.8667605282870758</v>
      </c>
      <c r="I52">
        <f t="shared" si="6"/>
        <v>0.6864580360020327</v>
      </c>
      <c r="J52">
        <f t="shared" si="7"/>
        <v>-3.6593933916928209E-2</v>
      </c>
      <c r="K52" s="22">
        <f t="shared" si="8"/>
        <v>-0.33824016443672156</v>
      </c>
      <c r="L52" s="22">
        <f t="shared" si="9"/>
        <v>-0.99177196136051426</v>
      </c>
      <c r="M52" s="22">
        <f t="shared" si="4"/>
        <v>-0.19762683748073029</v>
      </c>
      <c r="N52" s="22">
        <f t="shared" si="10"/>
        <v>1.0064443528270297</v>
      </c>
    </row>
    <row r="53" spans="3:14" x14ac:dyDescent="0.25">
      <c r="C53">
        <v>-63</v>
      </c>
      <c r="D53">
        <f t="shared" si="11"/>
        <v>-1.0995574287564276</v>
      </c>
      <c r="E53">
        <f t="shared" si="3"/>
        <v>2.966817776476343</v>
      </c>
      <c r="F53" s="57">
        <f t="shared" si="12"/>
        <v>0.64100515910984746</v>
      </c>
      <c r="G53">
        <f t="shared" si="5"/>
        <v>1.3971151883274631</v>
      </c>
      <c r="H53">
        <f t="shared" si="13"/>
        <v>1.8633454703238606</v>
      </c>
      <c r="I53">
        <f t="shared" si="6"/>
        <v>0.68304297803881742</v>
      </c>
      <c r="J53">
        <f t="shared" si="7"/>
        <v>-4.138410646741663E-2</v>
      </c>
      <c r="K53" s="22">
        <f t="shared" si="8"/>
        <v>-0.33983901025179947</v>
      </c>
      <c r="L53" s="22">
        <f t="shared" si="9"/>
        <v>-0.99646002214292773</v>
      </c>
      <c r="M53" s="22">
        <f t="shared" si="4"/>
        <v>-0.21503706975743661</v>
      </c>
      <c r="N53" s="22">
        <f t="shared" si="10"/>
        <v>1.0063562882922388</v>
      </c>
    </row>
    <row r="54" spans="3:14" x14ac:dyDescent="0.25">
      <c r="C54">
        <v>-62</v>
      </c>
      <c r="D54">
        <f t="shared" si="11"/>
        <v>-1.0821041362364843</v>
      </c>
      <c r="E54">
        <f t="shared" si="3"/>
        <v>2.9678445582296646</v>
      </c>
      <c r="F54" s="57">
        <f t="shared" si="12"/>
        <v>0.64263799108398678</v>
      </c>
      <c r="G54">
        <f t="shared" si="5"/>
        <v>1.3911292087414764</v>
      </c>
      <c r="H54">
        <f t="shared" si="13"/>
        <v>1.8600191044653347</v>
      </c>
      <c r="I54">
        <f t="shared" si="6"/>
        <v>0.67971661218029156</v>
      </c>
      <c r="J54">
        <f t="shared" si="7"/>
        <v>-4.6136016439476152E-2</v>
      </c>
      <c r="K54" s="22">
        <f t="shared" si="8"/>
        <v>-0.34128401342265435</v>
      </c>
      <c r="L54" s="22">
        <f t="shared" si="9"/>
        <v>-1.0006969927325011</v>
      </c>
      <c r="M54" s="22">
        <f t="shared" si="4"/>
        <v>-0.23048837063464836</v>
      </c>
      <c r="N54" s="22">
        <f t="shared" si="10"/>
        <v>1.006277420360365</v>
      </c>
    </row>
    <row r="55" spans="3:14" x14ac:dyDescent="0.25">
      <c r="C55">
        <v>-61</v>
      </c>
      <c r="D55">
        <f t="shared" si="11"/>
        <v>-1.064650843716541</v>
      </c>
      <c r="E55">
        <f t="shared" si="3"/>
        <v>2.9689349249608972</v>
      </c>
      <c r="F55" s="57">
        <f t="shared" si="12"/>
        <v>0.6442486977346088</v>
      </c>
      <c r="G55">
        <f t="shared" si="5"/>
        <v>1.3851920998884266</v>
      </c>
      <c r="H55">
        <f t="shared" si="13"/>
        <v>1.8567830689941394</v>
      </c>
      <c r="I55">
        <f t="shared" si="6"/>
        <v>0.67648057670909623</v>
      </c>
      <c r="J55">
        <f t="shared" si="7"/>
        <v>-5.0847481684115473E-2</v>
      </c>
      <c r="K55" s="22">
        <f t="shared" si="8"/>
        <v>-0.34257633623019335</v>
      </c>
      <c r="L55" s="22">
        <f t="shared" si="9"/>
        <v>-1.0044862811148503</v>
      </c>
      <c r="M55" s="22">
        <f t="shared" si="4"/>
        <v>-0.24403998250710685</v>
      </c>
      <c r="N55" s="22">
        <f t="shared" si="10"/>
        <v>1.0062074596356814</v>
      </c>
    </row>
    <row r="56" spans="3:14" x14ac:dyDescent="0.25">
      <c r="C56">
        <v>-60</v>
      </c>
      <c r="D56">
        <f t="shared" si="11"/>
        <v>-1.0471975511965976</v>
      </c>
      <c r="E56">
        <f t="shared" si="3"/>
        <v>2.970089099587379</v>
      </c>
      <c r="F56" s="57">
        <f t="shared" si="12"/>
        <v>0.645836917621471</v>
      </c>
      <c r="G56">
        <f t="shared" si="5"/>
        <v>1.3793056246851141</v>
      </c>
      <c r="H56">
        <f t="shared" si="13"/>
        <v>1.8536389883041711</v>
      </c>
      <c r="I56">
        <f t="shared" si="6"/>
        <v>0.67333649601912793</v>
      </c>
      <c r="J56">
        <f t="shared" si="7"/>
        <v>-5.5516390020341679E-2</v>
      </c>
      <c r="K56" s="22">
        <f t="shared" si="8"/>
        <v>-0.34371725813746024</v>
      </c>
      <c r="L56" s="22">
        <f t="shared" si="9"/>
        <v>-1.0078316388715602</v>
      </c>
      <c r="M56" s="22">
        <f t="shared" si="4"/>
        <v>-0.2557485137200618</v>
      </c>
      <c r="N56" s="22">
        <f t="shared" si="10"/>
        <v>1.0061461403405367</v>
      </c>
    </row>
    <row r="57" spans="3:14" x14ac:dyDescent="0.25">
      <c r="C57">
        <v>-59</v>
      </c>
      <c r="D57">
        <f t="shared" si="11"/>
        <v>-1.0297442586766545</v>
      </c>
      <c r="E57">
        <f t="shared" si="3"/>
        <v>2.9713072776602214</v>
      </c>
      <c r="F57" s="57">
        <f t="shared" si="12"/>
        <v>0.64740230172698943</v>
      </c>
      <c r="G57">
        <f t="shared" si="5"/>
        <v>1.3734715458514131</v>
      </c>
      <c r="H57">
        <f t="shared" si="13"/>
        <v>1.8505884716488308</v>
      </c>
      <c r="I57">
        <f t="shared" si="6"/>
        <v>0.67028597936378764</v>
      </c>
      <c r="J57">
        <f t="shared" si="7"/>
        <v>-6.0140700843444188E-2</v>
      </c>
      <c r="K57" s="22">
        <f t="shared" si="8"/>
        <v>-0.34470817259965025</v>
      </c>
      <c r="L57" s="22">
        <f t="shared" si="9"/>
        <v>-1.0107371518266621</v>
      </c>
      <c r="M57" s="22">
        <f t="shared" si="4"/>
        <v>-0.26566814492274304</v>
      </c>
      <c r="N57" s="22">
        <f t="shared" si="10"/>
        <v>1.0060932186302447</v>
      </c>
    </row>
    <row r="58" spans="3:14" x14ac:dyDescent="0.25">
      <c r="C58">
        <v>-58</v>
      </c>
      <c r="D58">
        <f t="shared" si="11"/>
        <v>-1.0122909661567112</v>
      </c>
      <c r="E58">
        <f t="shared" si="3"/>
        <v>2.9725896262559468</v>
      </c>
      <c r="F58" s="57">
        <f t="shared" si="12"/>
        <v>0.64894451361668903</v>
      </c>
      <c r="G58">
        <f t="shared" si="5"/>
        <v>1.3676916255520242</v>
      </c>
      <c r="H58">
        <f t="shared" si="13"/>
        <v>1.8476331118348668</v>
      </c>
      <c r="I58">
        <f t="shared" si="6"/>
        <v>0.66733061954982364</v>
      </c>
      <c r="J58">
        <f t="shared" si="7"/>
        <v>-6.4718446609126526E-2</v>
      </c>
      <c r="K58" s="22">
        <f t="shared" si="8"/>
        <v>-0.34555058372226832</v>
      </c>
      <c r="L58" s="22">
        <f t="shared" si="9"/>
        <v>-1.0132072302478401</v>
      </c>
      <c r="M58" s="22">
        <f t="shared" si="4"/>
        <v>-0.27385081326342564</v>
      </c>
      <c r="N58" s="22">
        <f t="shared" si="10"/>
        <v>1.006048471071785</v>
      </c>
    </row>
    <row r="59" spans="3:14" x14ac:dyDescent="0.25">
      <c r="C59">
        <v>-57</v>
      </c>
      <c r="D59">
        <f t="shared" si="11"/>
        <v>-0.99483767363676789</v>
      </c>
      <c r="E59">
        <f t="shared" si="3"/>
        <v>2.9739362828594782</v>
      </c>
      <c r="F59" s="57">
        <f t="shared" si="12"/>
        <v>0.65046322958896985</v>
      </c>
      <c r="G59">
        <f t="shared" si="5"/>
        <v>1.3619676250031314</v>
      </c>
      <c r="H59">
        <f t="shared" si="13"/>
        <v>1.8447744838617863</v>
      </c>
      <c r="I59">
        <f t="shared" si="6"/>
        <v>0.66447199157674319</v>
      </c>
      <c r="J59">
        <f t="shared" si="7"/>
        <v>-6.9247734191210095E-2</v>
      </c>
      <c r="K59" s="22">
        <f t="shared" si="8"/>
        <v>-0.34624610277321505</v>
      </c>
      <c r="L59" s="22">
        <f t="shared" si="9"/>
        <v>-1.0152465986193338</v>
      </c>
      <c r="M59" s="22">
        <f t="shared" si="4"/>
        <v>-0.28034637672253521</v>
      </c>
      <c r="N59" s="22">
        <f t="shared" si="10"/>
        <v>1.006011693269371</v>
      </c>
    </row>
    <row r="60" spans="3:14" x14ac:dyDescent="0.25">
      <c r="C60">
        <v>-56</v>
      </c>
      <c r="D60">
        <f t="shared" si="11"/>
        <v>-0.97738438111682457</v>
      </c>
      <c r="E60">
        <f t="shared" si="3"/>
        <v>2.9753473542406272</v>
      </c>
      <c r="F60" s="57">
        <f t="shared" si="12"/>
        <v>0.65195813881306708</v>
      </c>
      <c r="G60">
        <f t="shared" si="5"/>
        <v>1.3563013040430478</v>
      </c>
      <c r="H60">
        <f t="shared" si="13"/>
        <v>1.842014143506949</v>
      </c>
      <c r="I60">
        <f t="shared" si="6"/>
        <v>0.66171165122190589</v>
      </c>
      <c r="J60">
        <f t="shared" si="7"/>
        <v>-7.3726746110869018E-2</v>
      </c>
      <c r="K60" s="22">
        <f t="shared" si="8"/>
        <v>-0.34679644455487629</v>
      </c>
      <c r="L60" s="22">
        <f t="shared" si="9"/>
        <v>-1.0168602850043489</v>
      </c>
      <c r="M60" s="22">
        <f t="shared" si="4"/>
        <v>-0.28520276061172556</v>
      </c>
      <c r="N60" s="22">
        <f t="shared" si="10"/>
        <v>1.0059826986219995</v>
      </c>
    </row>
    <row r="61" spans="3:14" x14ac:dyDescent="0.25">
      <c r="C61">
        <v>-55</v>
      </c>
      <c r="D61">
        <f t="shared" si="11"/>
        <v>-0.95993108859688125</v>
      </c>
      <c r="E61">
        <f t="shared" si="3"/>
        <v>2.9768229153264212</v>
      </c>
      <c r="F61" s="57">
        <f t="shared" si="12"/>
        <v>0.65342894345406022</v>
      </c>
      <c r="G61">
        <f t="shared" si="5"/>
        <v>1.3506944206659846</v>
      </c>
      <c r="H61">
        <f t="shared" si="13"/>
        <v>1.8393536258566727</v>
      </c>
      <c r="I61">
        <f t="shared" si="6"/>
        <v>0.65905113357162959</v>
      </c>
      <c r="J61">
        <f t="shared" si="7"/>
        <v>-7.8153741635564683E-2</v>
      </c>
      <c r="K61" s="22">
        <f t="shared" si="8"/>
        <v>-0.34720342364258228</v>
      </c>
      <c r="L61" s="22">
        <f t="shared" si="9"/>
        <v>-1.0180536100156439</v>
      </c>
      <c r="M61" s="22">
        <f t="shared" si="4"/>
        <v>-0.28846608803342744</v>
      </c>
      <c r="N61" s="22">
        <f t="shared" si="10"/>
        <v>1.0059613171999202</v>
      </c>
    </row>
    <row r="62" spans="3:14" x14ac:dyDescent="0.25">
      <c r="C62">
        <v>-54</v>
      </c>
      <c r="D62">
        <f t="shared" si="11"/>
        <v>-0.94247779607693793</v>
      </c>
      <c r="E62">
        <f t="shared" si="3"/>
        <v>2.9783630080717955</v>
      </c>
      <c r="F62" s="57">
        <f t="shared" si="12"/>
        <v>0.65487535878375769</v>
      </c>
      <c r="G62">
        <f t="shared" si="5"/>
        <v>1.3451487305181422</v>
      </c>
      <c r="H62">
        <f t="shared" si="13"/>
        <v>1.8367944437839023</v>
      </c>
      <c r="I62">
        <f t="shared" si="6"/>
        <v>0.65649195149885919</v>
      </c>
      <c r="J62">
        <f t="shared" si="7"/>
        <v>-8.252705774608711E-2</v>
      </c>
      <c r="K62" s="22">
        <f t="shared" si="8"/>
        <v>-0.34746895049608262</v>
      </c>
      <c r="L62" s="22">
        <f t="shared" si="9"/>
        <v>-1.0188321754137788</v>
      </c>
      <c r="M62" s="22">
        <f t="shared" si="4"/>
        <v>-0.29018079589201429</v>
      </c>
      <c r="N62" s="22">
        <f t="shared" si="10"/>
        <v>1.0059473947285207</v>
      </c>
    </row>
    <row r="63" spans="3:14" x14ac:dyDescent="0.25">
      <c r="C63">
        <v>-53</v>
      </c>
      <c r="D63">
        <f t="shared" si="11"/>
        <v>-0.92502450355699462</v>
      </c>
      <c r="E63">
        <f t="shared" si="3"/>
        <v>2.9799676403312922</v>
      </c>
      <c r="F63" s="57">
        <f t="shared" si="12"/>
        <v>0.65629711327628903</v>
      </c>
      <c r="G63">
        <f t="shared" si="5"/>
        <v>1.3396659863553935</v>
      </c>
      <c r="H63">
        <f t="shared" si="13"/>
        <v>1.8343380863731817</v>
      </c>
      <c r="I63">
        <f t="shared" si="6"/>
        <v>0.65403559408813861</v>
      </c>
      <c r="J63">
        <f t="shared" si="7"/>
        <v>-8.684510997034646E-2</v>
      </c>
      <c r="K63" s="22">
        <f t="shared" si="8"/>
        <v>-0.34759502745096321</v>
      </c>
      <c r="L63" s="22">
        <f t="shared" si="9"/>
        <v>-1.0192018523533359</v>
      </c>
      <c r="M63" s="22">
        <f t="shared" si="4"/>
        <v>-0.29038973787006611</v>
      </c>
      <c r="N63" s="22">
        <f t="shared" si="10"/>
        <v>1.0059407916695078</v>
      </c>
    </row>
    <row r="64" spans="3:14" x14ac:dyDescent="0.25">
      <c r="C64">
        <v>-52</v>
      </c>
      <c r="D64">
        <f t="shared" si="11"/>
        <v>-0.90757121103705141</v>
      </c>
      <c r="E64">
        <f t="shared" si="3"/>
        <v>2.981636784734607</v>
      </c>
      <c r="F64" s="57">
        <f t="shared" si="12"/>
        <v>0.65769394868720865</v>
      </c>
      <c r="G64">
        <f t="shared" si="5"/>
        <v>1.3342479374619018</v>
      </c>
      <c r="H64">
        <f t="shared" si="13"/>
        <v>1.8319860172939244</v>
      </c>
      <c r="I64">
        <f t="shared" si="6"/>
        <v>0.65168352500888127</v>
      </c>
      <c r="J64">
        <f t="shared" si="7"/>
        <v>-9.1106393082807366E-2</v>
      </c>
      <c r="K64" s="22">
        <f t="shared" si="8"/>
        <v>-0.34758374459719843</v>
      </c>
      <c r="L64" s="22">
        <f t="shared" si="9"/>
        <v>-1.0191687692982037</v>
      </c>
      <c r="M64" s="22">
        <f t="shared" si="4"/>
        <v>-0.28913427562770838</v>
      </c>
      <c r="N64" s="22">
        <f t="shared" si="10"/>
        <v>1.0059413823904615</v>
      </c>
    </row>
    <row r="65" spans="3:14" x14ac:dyDescent="0.25">
      <c r="C65">
        <v>-51</v>
      </c>
      <c r="D65">
        <f t="shared" si="11"/>
        <v>-0.89011791851710809</v>
      </c>
      <c r="E65">
        <f t="shared" si="3"/>
        <v>2.983370377569023</v>
      </c>
      <c r="F65" s="57">
        <f t="shared" si="12"/>
        <v>0.65906562011493142</v>
      </c>
      <c r="G65">
        <f t="shared" si="5"/>
        <v>1.3288963290291014</v>
      </c>
      <c r="H65">
        <f t="shared" si="13"/>
        <v>1.8297396731232627</v>
      </c>
      <c r="I65">
        <f t="shared" si="6"/>
        <v>0.64943718083821955</v>
      </c>
      <c r="J65">
        <f t="shared" si="7"/>
        <v>-9.530948166869789E-2</v>
      </c>
      <c r="K65" s="22">
        <f t="shared" si="8"/>
        <v>-0.34743727555229442</v>
      </c>
      <c r="L65" s="22">
        <f t="shared" si="9"/>
        <v>-1.0187392996277849</v>
      </c>
      <c r="M65" s="22">
        <f t="shared" si="4"/>
        <v>-0.28645435934644936</v>
      </c>
      <c r="N65" s="22">
        <f t="shared" si="10"/>
        <v>1.0059490544149088</v>
      </c>
    </row>
    <row r="66" spans="3:14" x14ac:dyDescent="0.25">
      <c r="C66">
        <v>-50</v>
      </c>
      <c r="D66">
        <f t="shared" si="11"/>
        <v>-0.87266462599716477</v>
      </c>
      <c r="E66">
        <f t="shared" si="3"/>
        <v>2.9851683176718371</v>
      </c>
      <c r="F66" s="57">
        <f t="shared" si="12"/>
        <v>0.66041189604332351</v>
      </c>
      <c r="G66">
        <f t="shared" si="5"/>
        <v>1.3236129014945623</v>
      </c>
      <c r="H66">
        <f t="shared" si="13"/>
        <v>1.8276004616199297</v>
      </c>
      <c r="I66">
        <f t="shared" si="6"/>
        <v>0.64729796933488659</v>
      </c>
      <c r="J66">
        <f t="shared" si="7"/>
        <v>-9.9453030552401941E-2</v>
      </c>
      <c r="K66" s="22">
        <f t="shared" si="8"/>
        <v>-0.34715787313673591</v>
      </c>
      <c r="L66" s="22">
        <f t="shared" si="9"/>
        <v>-1.0179200489567453</v>
      </c>
      <c r="M66" s="22">
        <f t="shared" si="4"/>
        <v>-0.28238859861883198</v>
      </c>
      <c r="N66" s="22">
        <f t="shared" si="10"/>
        <v>1.0059637077459795</v>
      </c>
    </row>
    <row r="67" spans="3:14" x14ac:dyDescent="0.25">
      <c r="C67">
        <v>-49</v>
      </c>
      <c r="D67">
        <f t="shared" si="11"/>
        <v>-0.85521133347722145</v>
      </c>
      <c r="E67">
        <f t="shared" si="3"/>
        <v>2.9870304653361517</v>
      </c>
      <c r="F67" s="57">
        <f t="shared" si="12"/>
        <v>0.66173255836428579</v>
      </c>
      <c r="G67">
        <f t="shared" si="5"/>
        <v>1.3183993898403548</v>
      </c>
      <c r="H67">
        <f t="shared" si="13"/>
        <v>1.8255697599509992</v>
      </c>
      <c r="I67">
        <f t="shared" si="6"/>
        <v>0.6452672676659561</v>
      </c>
      <c r="J67">
        <f t="shared" si="7"/>
        <v>-0.10353577508969172</v>
      </c>
      <c r="K67" s="22">
        <f t="shared" si="8"/>
        <v>-0.34674786495968829</v>
      </c>
      <c r="L67" s="22">
        <f t="shared" si="9"/>
        <v>-1.0167178421916157</v>
      </c>
      <c r="M67" s="22">
        <f t="shared" si="4"/>
        <v>-0.2769743245791948</v>
      </c>
      <c r="N67" s="22">
        <f t="shared" si="10"/>
        <v>1.0059852542575551</v>
      </c>
    </row>
    <row r="68" spans="3:14" x14ac:dyDescent="0.25">
      <c r="C68">
        <v>-48</v>
      </c>
      <c r="D68">
        <f t="shared" si="11"/>
        <v>-0.83775804095727824</v>
      </c>
      <c r="E68">
        <f t="shared" si="3"/>
        <v>2.98895664123348</v>
      </c>
      <c r="F68" s="57">
        <f t="shared" si="12"/>
        <v>0.66302740237919522</v>
      </c>
      <c r="G68">
        <f t="shared" si="5"/>
        <v>1.3132575228506378</v>
      </c>
      <c r="H68">
        <f t="shared" si="13"/>
        <v>1.8236489128735198</v>
      </c>
      <c r="I68">
        <f t="shared" si="6"/>
        <v>0.64334642058847669</v>
      </c>
      <c r="J68">
        <f t="shared" si="7"/>
        <v>-0.10755653132373784</v>
      </c>
      <c r="K68" s="22">
        <f t="shared" si="8"/>
        <v>-0.34620964892314615</v>
      </c>
      <c r="L68" s="22">
        <f t="shared" si="9"/>
        <v>-1.0151397103482669</v>
      </c>
      <c r="M68" s="22">
        <f t="shared" si="4"/>
        <v>-0.2702476440770884</v>
      </c>
      <c r="N68" s="22">
        <f t="shared" si="10"/>
        <v>1.0060136171475345</v>
      </c>
    </row>
    <row r="69" spans="3:14" x14ac:dyDescent="0.25">
      <c r="C69">
        <v>-47</v>
      </c>
      <c r="D69">
        <f t="shared" si="11"/>
        <v>-0.82030474843733492</v>
      </c>
      <c r="E69">
        <f t="shared" si="3"/>
        <v>2.9909466253568411</v>
      </c>
      <c r="F69" s="57">
        <f t="shared" si="12"/>
        <v>0.66429623677809724</v>
      </c>
      <c r="G69">
        <f t="shared" si="5"/>
        <v>1.3081890223283126</v>
      </c>
      <c r="H69">
        <f t="shared" si="13"/>
        <v>1.8218392308734579</v>
      </c>
      <c r="I69">
        <f t="shared" si="6"/>
        <v>0.64153673858841476</v>
      </c>
      <c r="J69">
        <f t="shared" si="7"/>
        <v>-0.11151419600509514</v>
      </c>
      <c r="K69" s="22">
        <f t="shared" si="8"/>
        <v>-0.34554568865293878</v>
      </c>
      <c r="L69" s="22">
        <f t="shared" si="9"/>
        <v>-1.0131928771549186</v>
      </c>
      <c r="M69" s="22">
        <f t="shared" si="4"/>
        <v>-0.26224348661166968</v>
      </c>
      <c r="N69" s="22">
        <f t="shared" si="10"/>
        <v>1.006048730448506</v>
      </c>
    </row>
    <row r="70" spans="3:14" x14ac:dyDescent="0.25">
      <c r="C70">
        <v>-46</v>
      </c>
      <c r="D70">
        <f t="shared" si="11"/>
        <v>-0.8028514559173916</v>
      </c>
      <c r="E70">
        <f t="shared" si="3"/>
        <v>2.9930001559880601</v>
      </c>
      <c r="F70" s="57">
        <f t="shared" si="12"/>
        <v>0.66553888359560076</v>
      </c>
      <c r="G70">
        <f t="shared" si="5"/>
        <v>1.3031956022706987</v>
      </c>
      <c r="H70">
        <f t="shared" si="13"/>
        <v>1.8201419882645666</v>
      </c>
      <c r="I70">
        <f t="shared" si="6"/>
        <v>0.6398394959795235</v>
      </c>
      <c r="J70">
        <f t="shared" si="7"/>
        <v>-0.11540774647616604</v>
      </c>
      <c r="K70" s="22">
        <f t="shared" si="8"/>
        <v>-0.34475850886521531</v>
      </c>
      <c r="L70" s="22">
        <f t="shared" si="9"/>
        <v>-1.0108847454659633</v>
      </c>
      <c r="M70" s="22">
        <f t="shared" si="4"/>
        <v>-0.25299564467137892</v>
      </c>
      <c r="N70" s="22">
        <f t="shared" si="10"/>
        <v>1.0060905385916965</v>
      </c>
    </row>
    <row r="71" spans="3:14" x14ac:dyDescent="0.25">
      <c r="C71">
        <v>-45</v>
      </c>
      <c r="D71">
        <f t="shared" si="11"/>
        <v>-0.78539816339744828</v>
      </c>
      <c r="E71">
        <f t="shared" si="3"/>
        <v>2.9951169286932342</v>
      </c>
      <c r="F71" s="57">
        <f t="shared" si="12"/>
        <v>0.66675517814245289</v>
      </c>
      <c r="G71">
        <f t="shared" si="5"/>
        <v>1.2982789680043292</v>
      </c>
      <c r="H71">
        <f t="shared" si="13"/>
        <v>1.818558421250223</v>
      </c>
      <c r="I71">
        <f t="shared" si="6"/>
        <v>0.63825592896517991</v>
      </c>
      <c r="J71">
        <f t="shared" si="7"/>
        <v>-0.11923624042090036</v>
      </c>
      <c r="K71" s="22">
        <f t="shared" si="8"/>
        <v>-0.34385069067722951</v>
      </c>
      <c r="L71" s="22">
        <f t="shared" si="9"/>
        <v>-1.00822288351247</v>
      </c>
      <c r="M71" s="22">
        <f t="shared" si="4"/>
        <v>-0.24253680805707598</v>
      </c>
      <c r="N71" s="22">
        <f t="shared" si="10"/>
        <v>1.0061389960205864</v>
      </c>
    </row>
    <row r="72" spans="3:14" x14ac:dyDescent="0.25">
      <c r="C72">
        <v>-44</v>
      </c>
      <c r="D72">
        <f t="shared" si="11"/>
        <v>-0.76794487087750496</v>
      </c>
      <c r="E72">
        <f t="shared" si="3"/>
        <v>2.9972965953503756</v>
      </c>
      <c r="F72" s="57">
        <f t="shared" si="12"/>
        <v>0.6679449689118685</v>
      </c>
      <c r="G72">
        <f t="shared" si="5"/>
        <v>1.2934408152790866</v>
      </c>
      <c r="H72">
        <f t="shared" si="13"/>
        <v>1.8170897259515377</v>
      </c>
      <c r="I72">
        <f t="shared" si="6"/>
        <v>0.63678723366649459</v>
      </c>
      <c r="J72">
        <f t="shared" si="7"/>
        <v>-0.12299881548079775</v>
      </c>
      <c r="K72" s="22">
        <f t="shared" si="8"/>
        <v>-0.34282486687142744</v>
      </c>
      <c r="L72" s="22">
        <f t="shared" si="9"/>
        <v>-1.0052150110157636</v>
      </c>
      <c r="M72" s="22">
        <f t="shared" si="4"/>
        <v>-0.23089859270761334</v>
      </c>
      <c r="N72" s="22">
        <f t="shared" si="10"/>
        <v>1.0061940668510685</v>
      </c>
    </row>
    <row r="73" spans="3:14" x14ac:dyDescent="0.25">
      <c r="C73">
        <v>-43</v>
      </c>
      <c r="D73">
        <f t="shared" si="11"/>
        <v>-0.75049157835756175</v>
      </c>
      <c r="E73">
        <f t="shared" si="3"/>
        <v>2.9995387632133843</v>
      </c>
      <c r="F73" s="57">
        <f t="shared" si="12"/>
        <v>0.66910811745972942</v>
      </c>
      <c r="G73">
        <f t="shared" si="5"/>
        <v>1.2886828293220629</v>
      </c>
      <c r="H73">
        <f t="shared" si="13"/>
        <v>1.8157370564053834</v>
      </c>
      <c r="I73">
        <f t="shared" si="6"/>
        <v>0.63543456412034027</v>
      </c>
      <c r="J73">
        <f t="shared" si="7"/>
        <v>-0.1266946887385613</v>
      </c>
      <c r="K73" s="22">
        <f t="shared" si="8"/>
        <v>-0.34168371712200724</v>
      </c>
      <c r="L73" s="22">
        <f t="shared" si="9"/>
        <v>-1.0018689851909677</v>
      </c>
      <c r="M73" s="22">
        <f t="shared" si="4"/>
        <v>-0.21811156449352509</v>
      </c>
      <c r="N73" s="22">
        <f t="shared" si="10"/>
        <v>1.0062557245754431</v>
      </c>
    </row>
    <row r="74" spans="3:14" x14ac:dyDescent="0.25">
      <c r="C74">
        <v>-42</v>
      </c>
      <c r="D74">
        <f t="shared" si="11"/>
        <v>-0.73303828583761843</v>
      </c>
      <c r="E74">
        <f t="shared" si="3"/>
        <v>3.0018429940166005</v>
      </c>
      <c r="F74" s="57">
        <f t="shared" si="12"/>
        <v>0.67024449825788357</v>
      </c>
      <c r="G74">
        <f t="shared" si="5"/>
        <v>1.2840066838516666</v>
      </c>
      <c r="H74">
        <f t="shared" si="13"/>
        <v>1.8145015225363577</v>
      </c>
      <c r="I74">
        <f t="shared" si="6"/>
        <v>0.63419903025131452</v>
      </c>
      <c r="J74">
        <f t="shared" si="7"/>
        <v>-0.13032315607104486</v>
      </c>
      <c r="K74" s="22">
        <f t="shared" si="8"/>
        <v>-0.34042996319327479</v>
      </c>
      <c r="L74" s="22">
        <f t="shared" si="9"/>
        <v>-0.99819278666784672</v>
      </c>
      <c r="M74" s="22">
        <f t="shared" si="4"/>
        <v>-0.20420525839644943</v>
      </c>
      <c r="N74" s="22">
        <f t="shared" si="10"/>
        <v>1.0063239518079425</v>
      </c>
    </row>
    <row r="75" spans="3:14" x14ac:dyDescent="0.25">
      <c r="C75">
        <v>-41</v>
      </c>
      <c r="D75">
        <f t="shared" si="11"/>
        <v>-0.71558499331767511</v>
      </c>
      <c r="E75">
        <f t="shared" si="3"/>
        <v>3.0042088031242811</v>
      </c>
      <c r="F75" s="57">
        <f t="shared" si="12"/>
        <v>0.67135399851984412</v>
      </c>
      <c r="G75">
        <f t="shared" si="5"/>
        <v>1.2794140400526657</v>
      </c>
      <c r="H75">
        <f t="shared" si="13"/>
        <v>1.8133841881069976</v>
      </c>
      <c r="I75">
        <f t="shared" si="6"/>
        <v>0.6330816958219545</v>
      </c>
      <c r="J75">
        <f t="shared" si="7"/>
        <v>-0.13388359137343259</v>
      </c>
      <c r="K75" s="22">
        <f t="shared" si="8"/>
        <v>-0.33906636411924757</v>
      </c>
      <c r="L75" s="22">
        <f t="shared" si="9"/>
        <v>-0.99419450535666798</v>
      </c>
      <c r="M75" s="22">
        <f t="shared" si="4"/>
        <v>-0.18920819344823475</v>
      </c>
      <c r="N75" s="22">
        <f t="shared" si="10"/>
        <v>1.0063987400698386</v>
      </c>
    </row>
    <row r="76" spans="3:14" x14ac:dyDescent="0.25">
      <c r="C76">
        <v>-40</v>
      </c>
      <c r="D76">
        <f t="shared" si="11"/>
        <v>-0.69813170079773179</v>
      </c>
      <c r="E76">
        <f t="shared" si="3"/>
        <v>3.0066356587293788</v>
      </c>
      <c r="F76" s="57">
        <f t="shared" si="12"/>
        <v>0.67243651799831217</v>
      </c>
      <c r="G76">
        <f t="shared" si="5"/>
        <v>1.2749065455130237</v>
      </c>
      <c r="H76">
        <f t="shared" si="13"/>
        <v>1.8123860686509214</v>
      </c>
      <c r="I76">
        <f t="shared" si="6"/>
        <v>0.63208357636587831</v>
      </c>
      <c r="J76">
        <f t="shared" si="7"/>
        <v>-0.137375445656887</v>
      </c>
      <c r="K76" s="22">
        <f t="shared" si="8"/>
        <v>-0.33759571137407518</v>
      </c>
      <c r="L76" s="22">
        <f t="shared" si="9"/>
        <v>-0.9898823262871338</v>
      </c>
      <c r="M76" s="22">
        <f t="shared" si="4"/>
        <v>-0.17314788376391457</v>
      </c>
      <c r="N76" s="22">
        <f t="shared" si="10"/>
        <v>1.0064800896125174</v>
      </c>
    </row>
    <row r="77" spans="3:14" x14ac:dyDescent="0.25">
      <c r="C77">
        <v>-39</v>
      </c>
      <c r="D77">
        <f t="shared" si="11"/>
        <v>-0.68067840827778847</v>
      </c>
      <c r="E77">
        <f t="shared" si="3"/>
        <v>3.0091229811061169</v>
      </c>
      <c r="F77" s="57">
        <f t="shared" si="12"/>
        <v>0.67349196875406026</v>
      </c>
      <c r="G77">
        <f t="shared" si="5"/>
        <v>1.2704858331235551</v>
      </c>
      <c r="H77">
        <f t="shared" si="13"/>
        <v>1.811508129393939</v>
      </c>
      <c r="I77">
        <f t="shared" si="6"/>
        <v>0.63120563710889588</v>
      </c>
      <c r="J77">
        <f t="shared" si="7"/>
        <v>-0.14079824602219107</v>
      </c>
      <c r="K77" s="22">
        <f t="shared" si="8"/>
        <v>-0.33602082404294004</v>
      </c>
      <c r="L77" s="22">
        <f t="shared" si="9"/>
        <v>-0.98526451544872307</v>
      </c>
      <c r="M77" s="22">
        <f t="shared" si="4"/>
        <v>-0.15605084596628727</v>
      </c>
      <c r="N77" s="22">
        <f t="shared" si="10"/>
        <v>1.0065680092772207</v>
      </c>
    </row>
    <row r="78" spans="3:14" x14ac:dyDescent="0.25">
      <c r="C78">
        <v>-38</v>
      </c>
      <c r="D78">
        <f t="shared" si="11"/>
        <v>-0.66322511575784526</v>
      </c>
      <c r="E78">
        <f t="shared" si="3"/>
        <v>3.0116701419208285</v>
      </c>
      <c r="F78" s="57">
        <f t="shared" si="12"/>
        <v>0.67452027489583355</v>
      </c>
      <c r="G78">
        <f t="shared" si="5"/>
        <v>1.2661535199416074</v>
      </c>
      <c r="H78">
        <f t="shared" si="13"/>
        <v>1.8107512831684764</v>
      </c>
      <c r="I78">
        <f t="shared" si="6"/>
        <v>0.63044879088343331</v>
      </c>
      <c r="J78">
        <f t="shared" si="7"/>
        <v>-0.14415159451220924</v>
      </c>
      <c r="K78" s="22">
        <f t="shared" si="8"/>
        <v>-0.33434454400317148</v>
      </c>
      <c r="L78" s="22">
        <f t="shared" si="9"/>
        <v>-0.98034940566098006</v>
      </c>
      <c r="M78" s="22">
        <f t="shared" si="4"/>
        <v>-0.1379426032662181</v>
      </c>
      <c r="N78" s="22">
        <f t="shared" si="10"/>
        <v>1.0066625163904381</v>
      </c>
    </row>
    <row r="79" spans="3:14" x14ac:dyDescent="0.25">
      <c r="C79">
        <v>-37</v>
      </c>
      <c r="D79">
        <f t="shared" si="11"/>
        <v>-0.64577182323790194</v>
      </c>
      <c r="E79">
        <f t="shared" si="3"/>
        <v>3.0142764636055501</v>
      </c>
      <c r="F79" s="57">
        <f t="shared" si="12"/>
        <v>0.67552137229108167</v>
      </c>
      <c r="G79">
        <f t="shared" si="5"/>
        <v>1.2619112060201614</v>
      </c>
      <c r="H79">
        <f t="shared" si="13"/>
        <v>1.8101163883270002</v>
      </c>
      <c r="I79">
        <f t="shared" si="6"/>
        <v>0.62981389604195703</v>
      </c>
      <c r="J79">
        <f t="shared" si="7"/>
        <v>-0.14743516684628794</v>
      </c>
      <c r="K79" s="22">
        <f t="shared" si="8"/>
        <v>-0.33256973112535476</v>
      </c>
      <c r="L79" s="22">
        <f t="shared" si="9"/>
        <v>-0.97514538250243088</v>
      </c>
      <c r="M79" s="22">
        <f t="shared" si="4"/>
        <v>-0.11884768643156053</v>
      </c>
      <c r="N79" s="22">
        <f t="shared" si="10"/>
        <v>1.0067636366942212</v>
      </c>
    </row>
    <row r="80" spans="3:14" x14ac:dyDescent="0.25">
      <c r="C80">
        <v>-36</v>
      </c>
      <c r="D80">
        <f t="shared" si="11"/>
        <v>-0.62831853071795862</v>
      </c>
      <c r="E80">
        <f t="shared" si="3"/>
        <v>3.0169412187988773</v>
      </c>
      <c r="F80" s="57">
        <f t="shared" si="12"/>
        <v>0.67649520824745901</v>
      </c>
      <c r="G80">
        <f t="shared" si="5"/>
        <v>1.2577604732039265</v>
      </c>
      <c r="H80">
        <f t="shared" si="13"/>
        <v>1.8096042466604696</v>
      </c>
      <c r="I80">
        <f t="shared" si="6"/>
        <v>0.62930175437542646</v>
      </c>
      <c r="J80">
        <f t="shared" si="7"/>
        <v>-0.15064871103999686</v>
      </c>
      <c r="K80" s="22">
        <f t="shared" si="8"/>
        <v>-0.33069925850424553</v>
      </c>
      <c r="L80" s="22">
        <f t="shared" si="9"/>
        <v>-0.96966087032689441</v>
      </c>
      <c r="M80" s="22">
        <f t="shared" si="4"/>
        <v>-9.8789631848486811E-2</v>
      </c>
      <c r="N80" s="22">
        <f t="shared" si="10"/>
        <v>1.0068714043109452</v>
      </c>
    </row>
    <row r="81" spans="3:19" x14ac:dyDescent="0.25">
      <c r="C81">
        <v>-35</v>
      </c>
      <c r="D81">
        <f t="shared" si="11"/>
        <v>-0.6108652381980153</v>
      </c>
      <c r="E81">
        <f t="shared" si="3"/>
        <v>3.019663629858564</v>
      </c>
      <c r="F81" s="57">
        <f t="shared" si="12"/>
        <v>0.6774417411652176</v>
      </c>
      <c r="G81">
        <f t="shared" si="5"/>
        <v>1.2537028838942026</v>
      </c>
      <c r="H81">
        <f t="shared" si="13"/>
        <v>1.809215601328191</v>
      </c>
      <c r="I81">
        <f t="shared" si="6"/>
        <v>0.6289131090431479</v>
      </c>
      <c r="J81">
        <f t="shared" si="7"/>
        <v>-0.15379204591389625</v>
      </c>
      <c r="K81" s="22">
        <f t="shared" si="8"/>
        <v>-0.32873600772930156</v>
      </c>
      <c r="L81" s="22">
        <f t="shared" si="9"/>
        <v>-0.96390431839595725</v>
      </c>
      <c r="M81" s="22">
        <f t="shared" si="4"/>
        <v>-7.7790976851601162E-2</v>
      </c>
      <c r="N81" s="22">
        <f t="shared" si="10"/>
        <v>1.0069858617423078</v>
      </c>
    </row>
    <row r="82" spans="3:19" x14ac:dyDescent="0.25">
      <c r="C82">
        <v>-34</v>
      </c>
      <c r="D82">
        <f t="shared" si="11"/>
        <v>-0.59341194567807209</v>
      </c>
      <c r="E82">
        <f t="shared" si="3"/>
        <v>3.0224428684501783</v>
      </c>
      <c r="F82" s="57">
        <f t="shared" si="12"/>
        <v>0.67836094016075599</v>
      </c>
      <c r="G82">
        <f t="shared" si="5"/>
        <v>1.249739979784467</v>
      </c>
      <c r="H82">
        <f t="shared" si="13"/>
        <v>1.8089511348056082</v>
      </c>
      <c r="I82">
        <f t="shared" si="6"/>
        <v>0.62864864252056507</v>
      </c>
      <c r="J82">
        <f t="shared" si="7"/>
        <v>-0.15686505949531862</v>
      </c>
      <c r="K82" s="22">
        <f t="shared" si="8"/>
        <v>-0.32668286420460474</v>
      </c>
      <c r="L82" s="22">
        <f t="shared" si="9"/>
        <v>-0.95788418715626777</v>
      </c>
      <c r="M82" s="22">
        <f t="shared" si="4"/>
        <v>-5.5873252473012586E-2</v>
      </c>
      <c r="N82" s="22">
        <f t="shared" si="10"/>
        <v>1.0071070599025986</v>
      </c>
    </row>
    <row r="83" spans="3:19" x14ac:dyDescent="0.25">
      <c r="C83">
        <v>-33</v>
      </c>
      <c r="D83">
        <f t="shared" si="11"/>
        <v>-0.57595865315812877</v>
      </c>
      <c r="E83">
        <f t="shared" si="3"/>
        <v>3.0252780552162104</v>
      </c>
      <c r="F83" s="57">
        <f t="shared" si="12"/>
        <v>0.67925278466178207</v>
      </c>
      <c r="G83">
        <f t="shared" si="5"/>
        <v>1.2458732805688497</v>
      </c>
      <c r="H83">
        <f t="shared" si="13"/>
        <v>1.808811466857049</v>
      </c>
      <c r="I83">
        <f t="shared" si="6"/>
        <v>0.62850897457200583</v>
      </c>
      <c r="J83">
        <f t="shared" si="7"/>
        <v>-0.15986770731738895</v>
      </c>
      <c r="K83" s="22">
        <f t="shared" si="8"/>
        <v>-0.32454271252791239</v>
      </c>
      <c r="L83" s="22">
        <f t="shared" si="9"/>
        <v>-0.95160893469020746</v>
      </c>
      <c r="M83" s="22">
        <f t="shared" si="4"/>
        <v>-3.305697373583482E-2</v>
      </c>
      <c r="N83" s="22">
        <f t="shared" si="10"/>
        <v>1.0072350581865244</v>
      </c>
    </row>
    <row r="84" spans="3:19" x14ac:dyDescent="0.25">
      <c r="C84">
        <v>-32</v>
      </c>
      <c r="D84">
        <f t="shared" si="11"/>
        <v>-0.55850536063818546</v>
      </c>
      <c r="E84">
        <f t="shared" si="3"/>
        <v>3.028168259529787</v>
      </c>
      <c r="F84" s="57">
        <f t="shared" si="12"/>
        <v>0.68011726397472128</v>
      </c>
      <c r="G84">
        <f t="shared" si="5"/>
        <v>1.2421042826258433</v>
      </c>
      <c r="H84">
        <f t="shared" si="13"/>
        <v>1.8087971525405584</v>
      </c>
      <c r="I84">
        <f t="shared" si="6"/>
        <v>0.62849466025551526</v>
      </c>
      <c r="J84">
        <f t="shared" si="7"/>
        <v>-0.1628000106198014</v>
      </c>
      <c r="K84" s="22">
        <f t="shared" si="8"/>
        <v>-0.32231843193848037</v>
      </c>
      <c r="L84" s="22">
        <f t="shared" si="9"/>
        <v>-0.94508700336821094</v>
      </c>
      <c r="M84" s="22">
        <f t="shared" si="4"/>
        <v>-9.3616275933438037E-3</v>
      </c>
      <c r="N84" s="22">
        <f t="shared" si="10"/>
        <v>1.0073699245721182</v>
      </c>
      <c r="S84" t="s">
        <v>150</v>
      </c>
    </row>
    <row r="85" spans="3:19" x14ac:dyDescent="0.25">
      <c r="C85">
        <v>-31</v>
      </c>
      <c r="D85">
        <f t="shared" si="11"/>
        <v>-0.54105206811824214</v>
      </c>
      <c r="E85">
        <f t="shared" si="3"/>
        <v>3.0311124993370369</v>
      </c>
      <c r="F85" s="57">
        <f t="shared" si="12"/>
        <v>0.68095437682518856</v>
      </c>
      <c r="G85">
        <f t="shared" si="5"/>
        <v>1.2384344576797981</v>
      </c>
      <c r="H85">
        <f t="shared" si="13"/>
        <v>1.8089086802522303</v>
      </c>
      <c r="I85">
        <f t="shared" si="6"/>
        <v>0.62860618796718715</v>
      </c>
      <c r="J85">
        <f t="shared" si="7"/>
        <v>-0.16566205445611881</v>
      </c>
      <c r="K85" s="22">
        <f t="shared" si="8"/>
        <v>-0.3200128918431917</v>
      </c>
      <c r="L85" s="22">
        <f t="shared" si="9"/>
        <v>-0.93832680673068969</v>
      </c>
      <c r="M85" s="22">
        <f t="shared" si="4"/>
        <v>1.5194341408422017E-2</v>
      </c>
      <c r="N85" s="22">
        <f t="shared" si="10"/>
        <v>1.0075117357595029</v>
      </c>
    </row>
    <row r="86" spans="3:19" x14ac:dyDescent="0.25">
      <c r="C86">
        <v>-30</v>
      </c>
      <c r="D86">
        <f t="shared" si="11"/>
        <v>-0.52359877559829882</v>
      </c>
      <c r="E86">
        <f t="shared" si="3"/>
        <v>3.0341097410920055</v>
      </c>
      <c r="F86" s="57">
        <f t="shared" si="12"/>
        <v>0.68176413087254006</v>
      </c>
      <c r="G86">
        <f t="shared" si="5"/>
        <v>1.2348652514429364</v>
      </c>
      <c r="H86">
        <f t="shared" si="13"/>
        <v>1.8091464698176889</v>
      </c>
      <c r="I86">
        <f t="shared" si="6"/>
        <v>0.62884397753264576</v>
      </c>
      <c r="J86">
        <f t="shared" si="7"/>
        <v>-0.1684539857126004</v>
      </c>
      <c r="K86" s="22">
        <f t="shared" si="8"/>
        <v>-0.3176289474303875</v>
      </c>
      <c r="L86" s="22">
        <f t="shared" si="9"/>
        <v>-0.93133671662711304</v>
      </c>
      <c r="M86" s="22">
        <f t="shared" si="4"/>
        <v>4.0593547689863098E-2</v>
      </c>
      <c r="N86" s="22">
        <f t="shared" si="10"/>
        <v>1.0076605773465461</v>
      </c>
    </row>
    <row r="87" spans="3:19" x14ac:dyDescent="0.25">
      <c r="C87">
        <v>-29</v>
      </c>
      <c r="D87">
        <f t="shared" si="11"/>
        <v>-0.50614548307835561</v>
      </c>
      <c r="E87">
        <f t="shared" si="3"/>
        <v>3.0371588997877863</v>
      </c>
      <c r="F87" s="57">
        <f t="shared" si="12"/>
        <v>0.68254654219970501</v>
      </c>
      <c r="G87">
        <f t="shared" si="5"/>
        <v>1.2313980822408113</v>
      </c>
      <c r="H87">
        <f t="shared" si="13"/>
        <v>1.8095108706385095</v>
      </c>
      <c r="I87">
        <f t="shared" si="6"/>
        <v>0.62920837835346632</v>
      </c>
      <c r="J87">
        <f t="shared" si="7"/>
        <v>-0.17117601104380573</v>
      </c>
      <c r="K87" s="22">
        <f t="shared" si="8"/>
        <v>-0.31516943538061848</v>
      </c>
      <c r="L87" s="22">
        <f t="shared" si="9"/>
        <v>-0.92412505063927453</v>
      </c>
      <c r="M87" s="22">
        <f t="shared" si="4"/>
        <v>6.6819683387082773E-2</v>
      </c>
      <c r="N87" s="22">
        <f t="shared" si="10"/>
        <v>1.0078165440426858</v>
      </c>
    </row>
    <row r="88" spans="3:19" x14ac:dyDescent="0.25">
      <c r="C88">
        <v>-28</v>
      </c>
      <c r="D88">
        <f t="shared" si="11"/>
        <v>-0.48869219055841229</v>
      </c>
      <c r="E88">
        <f t="shared" si="3"/>
        <v>3.04025883908733</v>
      </c>
      <c r="F88" s="57">
        <f t="shared" si="12"/>
        <v>0.68330163477971517</v>
      </c>
      <c r="G88">
        <f t="shared" si="5"/>
        <v>1.2280343396243159</v>
      </c>
      <c r="H88">
        <f t="shared" si="13"/>
        <v>1.8100021599015679</v>
      </c>
      <c r="I88">
        <f t="shared" si="6"/>
        <v>0.62969966761652474</v>
      </c>
      <c r="J88">
        <f t="shared" si="7"/>
        <v>-0.17382839473043457</v>
      </c>
      <c r="K88" s="22">
        <f t="shared" si="8"/>
        <v>-0.31263716968333788</v>
      </c>
      <c r="L88" s="22">
        <f t="shared" si="9"/>
        <v>-0.91670005981519453</v>
      </c>
      <c r="M88" s="22">
        <f t="shared" si="4"/>
        <v>9.3857539282411431E-2</v>
      </c>
      <c r="N88" s="22">
        <f t="shared" si="10"/>
        <v>1.0079797399224839</v>
      </c>
    </row>
    <row r="89" spans="3:19" x14ac:dyDescent="0.25">
      <c r="C89">
        <v>-27</v>
      </c>
      <c r="D89">
        <f t="shared" si="11"/>
        <v>-0.47123889803846897</v>
      </c>
      <c r="E89">
        <f t="shared" si="3"/>
        <v>3.0434083715571014</v>
      </c>
      <c r="F89" s="57">
        <f t="shared" si="12"/>
        <v>0.68402943992051313</v>
      </c>
      <c r="G89">
        <f t="shared" si="5"/>
        <v>1.2247753829715284</v>
      </c>
      <c r="H89">
        <f t="shared" si="13"/>
        <v>1.8106205408593499</v>
      </c>
      <c r="I89">
        <f t="shared" si="6"/>
        <v>0.63031804857430673</v>
      </c>
      <c r="J89">
        <f t="shared" si="7"/>
        <v>-0.1764114564650778</v>
      </c>
      <c r="K89" s="22">
        <f t="shared" si="8"/>
        <v>-0.31003493756831152</v>
      </c>
      <c r="L89" s="22">
        <f t="shared" si="9"/>
        <v>-0.90906991673939253</v>
      </c>
      <c r="M89" s="22">
        <f t="shared" si="4"/>
        <v>0.12169302793077147</v>
      </c>
      <c r="N89" s="22">
        <f t="shared" si="10"/>
        <v>1.0081502787207515</v>
      </c>
    </row>
    <row r="90" spans="3:19" x14ac:dyDescent="0.25">
      <c r="C90">
        <v>-26</v>
      </c>
      <c r="D90">
        <f t="shared" si="11"/>
        <v>-0.4537856055185257</v>
      </c>
      <c r="E90">
        <f t="shared" si="3"/>
        <v>3.0466062590064666</v>
      </c>
      <c r="F90" s="57">
        <f t="shared" si="12"/>
        <v>0.68472999568986015</v>
      </c>
      <c r="G90">
        <f t="shared" si="5"/>
        <v>1.2216225400828344</v>
      </c>
      <c r="H90">
        <f t="shared" si="13"/>
        <v>1.8113661411893682</v>
      </c>
      <c r="I90">
        <f t="shared" si="6"/>
        <v>0.63106364890432509</v>
      </c>
      <c r="J90">
        <f t="shared" si="7"/>
        <v>-0.17892556907173909</v>
      </c>
      <c r="K90" s="22">
        <f t="shared" si="8"/>
        <v>-0.30736549556025738</v>
      </c>
      <c r="L90" s="22">
        <f t="shared" si="9"/>
        <v>-0.9012427039644848</v>
      </c>
      <c r="M90" s="22">
        <f t="shared" si="4"/>
        <v>0.15031320902022308</v>
      </c>
      <c r="N90" s="22">
        <f t="shared" si="10"/>
        <v>1.0083282841713745</v>
      </c>
    </row>
    <row r="91" spans="3:19" x14ac:dyDescent="0.25">
      <c r="C91">
        <v>-25</v>
      </c>
      <c r="D91">
        <f t="shared" si="11"/>
        <v>-0.43633231299858238</v>
      </c>
      <c r="E91">
        <f t="shared" ref="E91:E154" si="14">ACOS((COS(D91)-$D$18)/((1+$D$18^2-2*$D$18*COS(D91))^0.5))</f>
        <v>3.049851212935426</v>
      </c>
      <c r="F91" s="57">
        <f t="shared" si="12"/>
        <v>0.68540334632230993</v>
      </c>
      <c r="G91">
        <f t="shared" si="5"/>
        <v>1.218577105772942</v>
      </c>
      <c r="H91">
        <f t="shared" si="13"/>
        <v>1.8122390114408848</v>
      </c>
      <c r="I91">
        <f t="shared" si="6"/>
        <v>0.6319365191558417</v>
      </c>
      <c r="J91">
        <f t="shared" si="7"/>
        <v>-0.18137115616515612</v>
      </c>
      <c r="K91" s="22">
        <f t="shared" si="8"/>
        <v>-0.3046315656649306</v>
      </c>
      <c r="L91" s="22">
        <f t="shared" si="9"/>
        <v>-0.89322640282820254</v>
      </c>
      <c r="M91" s="22">
        <f t="shared" ref="M91:M154" si="15">(($D$20*K91-COS(H91-D91)-$D$19*COS(I91-D91)*J91)*$F$8^2)/($D$19*SIN(I91-D91))</f>
        <v>0.17970631702952089</v>
      </c>
      <c r="N91" s="22">
        <f t="shared" si="10"/>
        <v>1.0085138903922981</v>
      </c>
    </row>
    <row r="92" spans="3:19" x14ac:dyDescent="0.25">
      <c r="C92">
        <v>-24</v>
      </c>
      <c r="D92">
        <f t="shared" ref="D92:D155" si="16">RADIANS(C92)</f>
        <v>-0.41887902047863912</v>
      </c>
      <c r="E92">
        <f t="shared" si="14"/>
        <v>3.0531418950928995</v>
      </c>
      <c r="F92" s="57">
        <f t="shared" si="12"/>
        <v>0.68604954161043386</v>
      </c>
      <c r="G92">
        <f t="shared" ref="G92:G155" si="17">ACOS(($D$19^2+$D$20^2-$D$18^2-1+2*$D$18*COS(D92))/(2*$D$19*$D$20))</f>
        <v>1.2156403404635316</v>
      </c>
      <c r="H92">
        <f t="shared" ref="H92:H155" si="18">E92-PI()+F92+G92</f>
        <v>1.813239123577072</v>
      </c>
      <c r="I92">
        <f t="shared" ref="I92:I155" si="19">H92-$F$16</f>
        <v>0.63293663129202882</v>
      </c>
      <c r="J92">
        <f t="shared" ref="J92:J155" si="20">SIN(H92-D92)/($D$19*SIN(I92-H92))</f>
        <v>-0.18374868975610995</v>
      </c>
      <c r="K92" s="22">
        <f t="shared" ref="K92:K155" si="21">SIN(I92-D92)/($D$20*SIN(I92-H92))</f>
        <v>-0.30183583169452982</v>
      </c>
      <c r="L92" s="22">
        <f t="shared" ref="L92:L155" si="22">K92*$F$8</f>
        <v>-0.88502888267892021</v>
      </c>
      <c r="M92" s="22">
        <f t="shared" si="15"/>
        <v>0.20986179127111201</v>
      </c>
      <c r="N92" s="22">
        <f t="shared" ref="N92:N155" si="23">L92*($H$15-$D$11*$D$12-$D$11*$D$12)/($D$11*$D$12+$D$11*$D$12-$D$11*$D$12*K92-$D$11*$D$12*K92+$H$15*L92)</f>
        <v>1.0087072423194638</v>
      </c>
    </row>
    <row r="93" spans="3:19" x14ac:dyDescent="0.25">
      <c r="C93">
        <v>-23</v>
      </c>
      <c r="D93">
        <f t="shared" si="16"/>
        <v>-0.4014257279586958</v>
      </c>
      <c r="E93">
        <f t="shared" si="14"/>
        <v>3.0564769181473523</v>
      </c>
      <c r="F93" s="57">
        <f t="shared" ref="F93:F156" si="24">ACOS(($D$19^2-$D$20^2+$D$18^2+1-2*$D$18*COS(D93))/(2*$D$19*(1+$D$18^2-2*$D$18*COS(D93))^0.5))</f>
        <v>0.68666863628264707</v>
      </c>
      <c r="G93">
        <f t="shared" si="17"/>
        <v>1.2128134687804355</v>
      </c>
      <c r="H93">
        <f t="shared" si="18"/>
        <v>1.8143663696206418</v>
      </c>
      <c r="I93">
        <f t="shared" si="19"/>
        <v>0.63406387733559866</v>
      </c>
      <c r="J93">
        <f t="shared" si="20"/>
        <v>-0.18605868780905449</v>
      </c>
      <c r="K93" s="22">
        <f t="shared" si="21"/>
        <v>-0.29898093573992701</v>
      </c>
      <c r="L93" s="22">
        <f t="shared" si="22"/>
        <v>-0.87665789053169296</v>
      </c>
      <c r="M93" s="22">
        <f t="shared" si="15"/>
        <v>0.24077030843483418</v>
      </c>
      <c r="N93" s="22">
        <f t="shared" si="23"/>
        <v>1.0089084961928623</v>
      </c>
    </row>
    <row r="94" spans="3:19" x14ac:dyDescent="0.25">
      <c r="C94">
        <v>-22</v>
      </c>
      <c r="D94">
        <f t="shared" si="16"/>
        <v>-0.38397243543875248</v>
      </c>
      <c r="E94">
        <f t="shared" si="14"/>
        <v>3.0598548464713251</v>
      </c>
      <c r="F94" s="57">
        <f t="shared" si="24"/>
        <v>0.68726068937015605</v>
      </c>
      <c r="G94">
        <f t="shared" si="17"/>
        <v>1.2100976781593371</v>
      </c>
      <c r="H94">
        <f t="shared" si="18"/>
        <v>1.8156205604110252</v>
      </c>
      <c r="I94">
        <f t="shared" si="19"/>
        <v>0.63531806812598202</v>
      </c>
      <c r="J94">
        <f t="shared" si="20"/>
        <v>-0.18830171175848406</v>
      </c>
      <c r="K94" s="22">
        <f t="shared" si="21"/>
        <v>-0.29606947479685664</v>
      </c>
      <c r="L94" s="22">
        <f t="shared" si="22"/>
        <v>-0.86812104117572708</v>
      </c>
      <c r="M94" s="22">
        <f t="shared" si="15"/>
        <v>0.27242381777551289</v>
      </c>
      <c r="N94" s="22">
        <f t="shared" si="23"/>
        <v>1.0091178200982607</v>
      </c>
    </row>
    <row r="95" spans="3:19" x14ac:dyDescent="0.25">
      <c r="C95">
        <v>-21</v>
      </c>
      <c r="D95">
        <f t="shared" si="16"/>
        <v>-0.36651914291880922</v>
      </c>
      <c r="E95">
        <f t="shared" si="14"/>
        <v>3.0632741970407587</v>
      </c>
      <c r="F95" s="57">
        <f t="shared" si="24"/>
        <v>0.68782576356570357</v>
      </c>
      <c r="G95">
        <f t="shared" si="17"/>
        <v>1.2074941174641083</v>
      </c>
      <c r="H95">
        <f t="shared" si="18"/>
        <v>1.8170014244807775</v>
      </c>
      <c r="I95">
        <f t="shared" si="19"/>
        <v>0.63669893219573437</v>
      </c>
      <c r="J95">
        <f t="shared" si="20"/>
        <v>-0.19047836399058654</v>
      </c>
      <c r="K95" s="22">
        <f t="shared" si="21"/>
        <v>-0.29310399755272964</v>
      </c>
      <c r="L95" s="22">
        <f t="shared" si="22"/>
        <v>-0.85942580775282573</v>
      </c>
      <c r="M95" s="22">
        <f t="shared" si="15"/>
        <v>0.30481557911817758</v>
      </c>
      <c r="N95" s="22">
        <f t="shared" si="23"/>
        <v>1.0093353945686139</v>
      </c>
    </row>
    <row r="96" spans="3:19" x14ac:dyDescent="0.25">
      <c r="C96">
        <v>-20</v>
      </c>
      <c r="D96">
        <f t="shared" si="16"/>
        <v>-0.3490658503988659</v>
      </c>
      <c r="E96">
        <f t="shared" si="14"/>
        <v>3.0667334404497786</v>
      </c>
      <c r="F96" s="57">
        <f t="shared" si="24"/>
        <v>0.68836392457693751</v>
      </c>
      <c r="G96">
        <f t="shared" si="17"/>
        <v>1.2050038956219593</v>
      </c>
      <c r="H96">
        <f t="shared" si="18"/>
        <v>1.8185086070588823</v>
      </c>
      <c r="I96">
        <f t="shared" si="19"/>
        <v>0.63820611477383915</v>
      </c>
      <c r="J96">
        <f t="shared" si="20"/>
        <v>-0.19258928529676458</v>
      </c>
      <c r="K96" s="22">
        <f t="shared" si="21"/>
        <v>-0.29008700134032062</v>
      </c>
      <c r="L96" s="22">
        <f t="shared" si="22"/>
        <v>-0.85057951282513422</v>
      </c>
      <c r="M96" s="22">
        <f t="shared" si="15"/>
        <v>0.33794020388637552</v>
      </c>
      <c r="N96" s="22">
        <f t="shared" si="23"/>
        <v>1.0095614132496282</v>
      </c>
    </row>
    <row r="97" spans="3:14" x14ac:dyDescent="0.25">
      <c r="C97">
        <v>-19</v>
      </c>
      <c r="D97">
        <f t="shared" si="16"/>
        <v>-0.33161255787892263</v>
      </c>
      <c r="E97">
        <f t="shared" si="14"/>
        <v>3.0702310020409715</v>
      </c>
      <c r="F97" s="57">
        <f t="shared" si="24"/>
        <v>0.68887524047735027</v>
      </c>
      <c r="G97">
        <f t="shared" si="17"/>
        <v>1.2026280802796681</v>
      </c>
      <c r="H97">
        <f t="shared" si="18"/>
        <v>1.8201416692081969</v>
      </c>
      <c r="I97">
        <f t="shared" si="19"/>
        <v>0.63983917692315373</v>
      </c>
      <c r="J97">
        <f t="shared" si="20"/>
        <v>-0.19463515230567877</v>
      </c>
      <c r="K97" s="22">
        <f t="shared" si="21"/>
        <v>-0.28702092926406148</v>
      </c>
      <c r="L97" s="22">
        <f t="shared" si="22"/>
        <v>-0.84158931994899178</v>
      </c>
      <c r="M97" s="22">
        <f t="shared" si="15"/>
        <v>0.37179369939407841</v>
      </c>
      <c r="N97" s="22">
        <f t="shared" si="23"/>
        <v>1.0097960836345001</v>
      </c>
    </row>
    <row r="98" spans="3:14" x14ac:dyDescent="0.25">
      <c r="C98">
        <v>-18</v>
      </c>
      <c r="D98">
        <f t="shared" si="16"/>
        <v>-0.31415926535897931</v>
      </c>
      <c r="E98">
        <f t="shared" si="14"/>
        <v>3.0737652631507739</v>
      </c>
      <c r="F98" s="57">
        <f t="shared" si="24"/>
        <v>0.68935978105784979</v>
      </c>
      <c r="G98">
        <f t="shared" si="17"/>
        <v>1.2003676964851786</v>
      </c>
      <c r="H98">
        <f t="shared" si="18"/>
        <v>1.8219000871040092</v>
      </c>
      <c r="I98">
        <f t="shared" si="19"/>
        <v>0.64159759481896605</v>
      </c>
      <c r="J98">
        <f t="shared" si="20"/>
        <v>-0.19661667490047433</v>
      </c>
      <c r="K98" s="22">
        <f t="shared" si="21"/>
        <v>-0.28390816750417214</v>
      </c>
      <c r="L98" s="22">
        <f t="shared" si="22"/>
        <v>-0.8324622257702311</v>
      </c>
      <c r="M98" s="22">
        <f t="shared" si="15"/>
        <v>0.40637351667918653</v>
      </c>
      <c r="N98" s="22">
        <f t="shared" si="23"/>
        <v>1.0100396278734192</v>
      </c>
    </row>
    <row r="99" spans="3:14" x14ac:dyDescent="0.25">
      <c r="C99">
        <v>-17</v>
      </c>
      <c r="D99">
        <f t="shared" si="16"/>
        <v>-0.29670597283903605</v>
      </c>
      <c r="E99">
        <f t="shared" si="14"/>
        <v>3.0773345624691437</v>
      </c>
      <c r="F99" s="57">
        <f t="shared" si="24"/>
        <v>0.68981761718211632</v>
      </c>
      <c r="G99">
        <f t="shared" si="17"/>
        <v>1.1982237253988988</v>
      </c>
      <c r="H99">
        <f t="shared" si="18"/>
        <v>1.8237832514603656</v>
      </c>
      <c r="I99">
        <f t="shared" si="19"/>
        <v>0.64348075917532244</v>
      </c>
      <c r="J99">
        <f t="shared" si="20"/>
        <v>-0.19853459362784553</v>
      </c>
      <c r="K99" s="22">
        <f t="shared" si="21"/>
        <v>-0.2807510428033379</v>
      </c>
      <c r="L99" s="22">
        <f t="shared" si="22"/>
        <v>-0.82320505265473065</v>
      </c>
      <c r="M99" s="22">
        <f t="shared" si="15"/>
        <v>0.44167860219742755</v>
      </c>
      <c r="N99" s="22">
        <f t="shared" si="23"/>
        <v>1.0102922836640902</v>
      </c>
    </row>
    <row r="100" spans="3:14" x14ac:dyDescent="0.25">
      <c r="C100">
        <v>-16</v>
      </c>
      <c r="D100">
        <f t="shared" si="16"/>
        <v>-0.27925268031909273</v>
      </c>
      <c r="E100">
        <f t="shared" si="14"/>
        <v>3.080937197511969</v>
      </c>
      <c r="F100" s="57">
        <f t="shared" si="24"/>
        <v>0.69024882014897049</v>
      </c>
      <c r="G100">
        <f t="shared" si="17"/>
        <v>1.1961971030390179</v>
      </c>
      <c r="H100">
        <f t="shared" si="18"/>
        <v>1.8257904671101644</v>
      </c>
      <c r="I100">
        <f t="shared" si="19"/>
        <v>0.64548797482512121</v>
      </c>
      <c r="J100">
        <f t="shared" si="20"/>
        <v>-0.200389677105587</v>
      </c>
      <c r="K100" s="22">
        <f t="shared" si="21"/>
        <v>-0.27755182014003466</v>
      </c>
      <c r="L100" s="22">
        <f t="shared" si="22"/>
        <v>-0.81382444186624792</v>
      </c>
      <c r="M100" s="22">
        <f t="shared" si="15"/>
        <v>0.47770945374088508</v>
      </c>
      <c r="N100" s="22">
        <f t="shared" si="23"/>
        <v>1.0105543052302566</v>
      </c>
    </row>
    <row r="101" spans="3:14" x14ac:dyDescent="0.25">
      <c r="C101">
        <v>-15</v>
      </c>
      <c r="D101">
        <f t="shared" si="16"/>
        <v>-0.26179938779914941</v>
      </c>
      <c r="E101">
        <f t="shared" si="14"/>
        <v>3.0845714262044188</v>
      </c>
      <c r="F101" s="57">
        <f t="shared" si="24"/>
        <v>0.69065346106501857</v>
      </c>
      <c r="G101">
        <f t="shared" si="17"/>
        <v>1.1942887190651481</v>
      </c>
      <c r="H101">
        <f t="shared" si="18"/>
        <v>1.8279209527447924</v>
      </c>
      <c r="I101">
        <f t="shared" si="19"/>
        <v>0.64761846045974925</v>
      </c>
      <c r="J101">
        <f t="shared" si="20"/>
        <v>-0.20218271943519303</v>
      </c>
      <c r="K101" s="22">
        <f t="shared" si="21"/>
        <v>-0.27431270059207646</v>
      </c>
      <c r="L101" s="22">
        <f t="shared" si="22"/>
        <v>-0.80432684730201431</v>
      </c>
      <c r="M101" s="22">
        <f t="shared" si="15"/>
        <v>0.51446818099418135</v>
      </c>
      <c r="N101" s="22">
        <f t="shared" si="23"/>
        <v>1.0108259643960207</v>
      </c>
    </row>
    <row r="102" spans="3:14" x14ac:dyDescent="0.25">
      <c r="C102">
        <v>-14</v>
      </c>
      <c r="D102">
        <f t="shared" si="16"/>
        <v>-0.24434609527920614</v>
      </c>
      <c r="E102">
        <f t="shared" si="14"/>
        <v>3.0882354685727211</v>
      </c>
      <c r="F102" s="57">
        <f t="shared" si="24"/>
        <v>0.69103161023087778</v>
      </c>
      <c r="G102">
        <f t="shared" si="17"/>
        <v>1.1924994156045501</v>
      </c>
      <c r="H102">
        <f t="shared" si="18"/>
        <v>1.8301738408183559</v>
      </c>
      <c r="I102">
        <f t="shared" si="19"/>
        <v>0.64987134853331274</v>
      </c>
      <c r="J102">
        <f t="shared" si="20"/>
        <v>-0.20391453762600986</v>
      </c>
      <c r="K102" s="22">
        <f t="shared" si="21"/>
        <v>-0.27103581939332411</v>
      </c>
      <c r="L102" s="22">
        <f t="shared" si="22"/>
        <v>-0.79471852979470659</v>
      </c>
      <c r="M102" s="22">
        <f t="shared" si="15"/>
        <v>0.55195857119634772</v>
      </c>
      <c r="N102" s="22">
        <f t="shared" si="23"/>
        <v>1.0111075517646748</v>
      </c>
    </row>
    <row r="103" spans="3:14" x14ac:dyDescent="0.25">
      <c r="C103">
        <v>-13</v>
      </c>
      <c r="D103">
        <f t="shared" si="16"/>
        <v>-0.22689280275926285</v>
      </c>
      <c r="E103">
        <f t="shared" si="14"/>
        <v>3.0919275085413087</v>
      </c>
      <c r="F103" s="57">
        <f t="shared" si="24"/>
        <v>0.69138333654428352</v>
      </c>
      <c r="G103">
        <f t="shared" si="17"/>
        <v>1.1908299861251244</v>
      </c>
      <c r="H103">
        <f t="shared" si="18"/>
        <v>1.8325481776209234</v>
      </c>
      <c r="I103">
        <f t="shared" si="19"/>
        <v>0.65224568533588023</v>
      </c>
      <c r="J103">
        <f t="shared" si="20"/>
        <v>-0.20558596903734064</v>
      </c>
      <c r="K103" s="22">
        <f t="shared" si="21"/>
        <v>-0.26772324418586474</v>
      </c>
      <c r="L103" s="22">
        <f t="shared" si="22"/>
        <v>-0.78500555198756972</v>
      </c>
      <c r="M103" s="22">
        <f t="shared" si="15"/>
        <v>0.59018616043719241</v>
      </c>
      <c r="N103" s="22">
        <f t="shared" si="23"/>
        <v>1.0113993780117945</v>
      </c>
    </row>
    <row r="104" spans="3:14" x14ac:dyDescent="0.25">
      <c r="C104">
        <v>-12</v>
      </c>
      <c r="D104">
        <f t="shared" si="16"/>
        <v>-0.20943951023931956</v>
      </c>
      <c r="E104">
        <f t="shared" si="14"/>
        <v>3.0956456958319949</v>
      </c>
      <c r="F104" s="57">
        <f t="shared" si="24"/>
        <v>0.69170870692333897</v>
      </c>
      <c r="G104">
        <f t="shared" si="17"/>
        <v>1.1892811743592684</v>
      </c>
      <c r="H104">
        <f t="shared" si="18"/>
        <v>1.8350429235248091</v>
      </c>
      <c r="I104">
        <f t="shared" si="19"/>
        <v>0.654740431239766</v>
      </c>
      <c r="J104">
        <f t="shared" si="20"/>
        <v>-0.20719786884474398</v>
      </c>
      <c r="K104" s="22">
        <f t="shared" si="21"/>
        <v>-0.26437697346940009</v>
      </c>
      <c r="L104" s="22">
        <f t="shared" si="22"/>
        <v>-0.77519377378778631</v>
      </c>
      <c r="M104" s="22">
        <f t="shared" si="15"/>
        <v>0.62915831118386079</v>
      </c>
      <c r="N104" s="22">
        <f t="shared" si="23"/>
        <v>1.0117017753035071</v>
      </c>
    </row>
    <row r="105" spans="3:14" x14ac:dyDescent="0.25">
      <c r="C105">
        <v>-11</v>
      </c>
      <c r="D105">
        <f t="shared" si="16"/>
        <v>-0.19198621771937624</v>
      </c>
      <c r="E105">
        <f t="shared" si="14"/>
        <v>3.0993881479609344</v>
      </c>
      <c r="F105" s="57">
        <f t="shared" si="24"/>
        <v>0.69200778575314048</v>
      </c>
      <c r="G105">
        <f t="shared" si="17"/>
        <v>1.1878536732825637</v>
      </c>
      <c r="H105">
        <f t="shared" si="18"/>
        <v>1.8376569534068454</v>
      </c>
      <c r="I105">
        <f t="shared" si="19"/>
        <v>0.65735446112180229</v>
      </c>
      <c r="J105">
        <f t="shared" si="20"/>
        <v>-0.20875110753665602</v>
      </c>
      <c r="K105" s="22">
        <f t="shared" si="21"/>
        <v>-0.26099893524885254</v>
      </c>
      <c r="L105" s="22">
        <f t="shared" si="22"/>
        <v>-0.76528884840104971</v>
      </c>
      <c r="M105" s="22">
        <f t="shared" si="15"/>
        <v>0.66888429670985572</v>
      </c>
      <c r="N105" s="22">
        <f t="shared" si="23"/>
        <v>1.0120150988521714</v>
      </c>
    </row>
    <row r="106" spans="3:14" x14ac:dyDescent="0.25">
      <c r="C106">
        <v>-10</v>
      </c>
      <c r="D106">
        <f t="shared" si="16"/>
        <v>-0.17453292519943295</v>
      </c>
      <c r="E106">
        <f t="shared" si="14"/>
        <v>3.1031529523289798</v>
      </c>
      <c r="F106" s="57">
        <f t="shared" si="24"/>
        <v>0.69228063435892417</v>
      </c>
      <c r="G106">
        <f t="shared" si="17"/>
        <v>1.1865481241511298</v>
      </c>
      <c r="H106">
        <f t="shared" si="18"/>
        <v>1.8403890572492405</v>
      </c>
      <c r="I106">
        <f t="shared" si="19"/>
        <v>0.66008656496419738</v>
      </c>
      <c r="J106">
        <f t="shared" si="20"/>
        <v>-0.21024656844724091</v>
      </c>
      <c r="K106" s="22">
        <f t="shared" si="21"/>
        <v>-0.25759098588063539</v>
      </c>
      <c r="L106" s="22">
        <f t="shared" si="22"/>
        <v>-0.75529621894865251</v>
      </c>
      <c r="M106" s="22">
        <f t="shared" si="15"/>
        <v>0.70937539318258103</v>
      </c>
      <c r="N106" s="22">
        <f t="shared" si="23"/>
        <v>1.0123397286232085</v>
      </c>
    </row>
    <row r="107" spans="3:14" x14ac:dyDescent="0.25">
      <c r="C107">
        <v>-9</v>
      </c>
      <c r="D107">
        <f t="shared" si="16"/>
        <v>-0.15707963267948966</v>
      </c>
      <c r="E107">
        <f t="shared" si="14"/>
        <v>3.1069381684003696</v>
      </c>
      <c r="F107" s="57">
        <f t="shared" si="24"/>
        <v>0.69252731050876593</v>
      </c>
      <c r="G107">
        <f t="shared" si="17"/>
        <v>1.1853651156012979</v>
      </c>
      <c r="H107">
        <f t="shared" si="18"/>
        <v>1.8432379409206403</v>
      </c>
      <c r="I107">
        <f t="shared" si="19"/>
        <v>0.66293544863559717</v>
      </c>
      <c r="J107">
        <f t="shared" si="20"/>
        <v>-0.2116851453311967</v>
      </c>
      <c r="K107" s="22">
        <f t="shared" si="21"/>
        <v>-0.25415490911733579</v>
      </c>
      <c r="L107" s="22">
        <f t="shared" si="22"/>
        <v>-0.74522111566635008</v>
      </c>
      <c r="M107" s="22">
        <f t="shared" si="15"/>
        <v>0.75064498026150062</v>
      </c>
      <c r="N107" s="22">
        <f t="shared" si="23"/>
        <v>1.0126760712085225</v>
      </c>
    </row>
    <row r="108" spans="3:14" x14ac:dyDescent="0.25">
      <c r="C108">
        <v>-8</v>
      </c>
      <c r="D108">
        <f t="shared" si="16"/>
        <v>-0.13962634015954636</v>
      </c>
      <c r="E108">
        <f t="shared" si="14"/>
        <v>3.1107418299641623</v>
      </c>
      <c r="F108" s="57">
        <f t="shared" si="24"/>
        <v>0.69274786794875598</v>
      </c>
      <c r="G108">
        <f t="shared" si="17"/>
        <v>1.1843051828150775</v>
      </c>
      <c r="H108">
        <f t="shared" si="18"/>
        <v>1.8462022271382026</v>
      </c>
      <c r="I108">
        <f t="shared" si="19"/>
        <v>0.66589973485315945</v>
      </c>
      <c r="J108">
        <f t="shared" si="20"/>
        <v>-0.21306773998601783</v>
      </c>
      <c r="K108" s="22">
        <f t="shared" si="21"/>
        <v>-0.25069241534990366</v>
      </c>
      <c r="L108" s="22">
        <f t="shared" si="22"/>
        <v>-0.73506855368234258</v>
      </c>
      <c r="M108" s="22">
        <f t="shared" si="15"/>
        <v>0.79270865116683753</v>
      </c>
      <c r="N108" s="22">
        <f t="shared" si="23"/>
        <v>1.0130245618839033</v>
      </c>
    </row>
    <row r="109" spans="3:14" x14ac:dyDescent="0.25">
      <c r="C109">
        <v>-7</v>
      </c>
      <c r="D109">
        <f t="shared" si="16"/>
        <v>-0.12217304763960307</v>
      </c>
      <c r="E109">
        <f t="shared" si="14"/>
        <v>3.1145619474725414</v>
      </c>
      <c r="F109" s="57">
        <f t="shared" si="24"/>
        <v>0.69294235597340081</v>
      </c>
      <c r="G109">
        <f t="shared" si="17"/>
        <v>1.1833688067546633</v>
      </c>
      <c r="H109">
        <f t="shared" si="18"/>
        <v>1.8492804566108125</v>
      </c>
      <c r="I109">
        <f t="shared" si="19"/>
        <v>0.66897796432576939</v>
      </c>
      <c r="J109">
        <f t="shared" si="20"/>
        <v>-0.21439525992695191</v>
      </c>
      <c r="K109" s="22">
        <f t="shared" si="21"/>
        <v>-0.24720514104582603</v>
      </c>
      <c r="L109" s="22">
        <f t="shared" si="22"/>
        <v>-0.72484333136991597</v>
      </c>
      <c r="M109" s="22">
        <f t="shared" si="15"/>
        <v>0.8355843333005355</v>
      </c>
      <c r="N109" s="22">
        <f t="shared" si="23"/>
        <v>1.0133856668700221</v>
      </c>
    </row>
    <row r="110" spans="3:14" x14ac:dyDescent="0.25">
      <c r="C110">
        <v>-6</v>
      </c>
      <c r="D110">
        <f t="shared" si="16"/>
        <v>-0.10471975511965978</v>
      </c>
      <c r="E110">
        <f t="shared" si="14"/>
        <v>3.1183965104496041</v>
      </c>
      <c r="F110" s="57">
        <f t="shared" si="24"/>
        <v>0.69311081903383343</v>
      </c>
      <c r="G110">
        <f t="shared" si="17"/>
        <v>1.1825564134690012</v>
      </c>
      <c r="H110">
        <f t="shared" si="18"/>
        <v>1.8524710893626457</v>
      </c>
      <c r="I110">
        <f t="shared" si="19"/>
        <v>0.67216859707760257</v>
      </c>
      <c r="J110">
        <f t="shared" si="20"/>
        <v>-0.21566861611963245</v>
      </c>
      <c r="K110" s="22">
        <f t="shared" si="21"/>
        <v>-0.24369464838110913</v>
      </c>
      <c r="L110" s="22">
        <f t="shared" si="22"/>
        <v>-0.71455002926835753</v>
      </c>
      <c r="M110" s="22">
        <f t="shared" si="15"/>
        <v>0.87929242064013236</v>
      </c>
      <c r="N110" s="22">
        <f t="shared" si="23"/>
        <v>1.0137598858191781</v>
      </c>
    </row>
    <row r="111" spans="3:14" x14ac:dyDescent="0.25">
      <c r="C111">
        <v>-5</v>
      </c>
      <c r="D111">
        <f t="shared" si="16"/>
        <v>-8.7266462599716474E-2</v>
      </c>
      <c r="E111">
        <f t="shared" si="14"/>
        <v>3.1222434899638327</v>
      </c>
      <c r="F111" s="57">
        <f t="shared" si="24"/>
        <v>0.69325329638620359</v>
      </c>
      <c r="G111">
        <f t="shared" si="17"/>
        <v>1.1818683734751692</v>
      </c>
      <c r="H111">
        <f t="shared" si="18"/>
        <v>1.8557725062354122</v>
      </c>
      <c r="I111">
        <f t="shared" si="19"/>
        <v>0.6754700139503691</v>
      </c>
      <c r="J111">
        <f t="shared" si="20"/>
        <v>-0.21688872077508317</v>
      </c>
      <c r="K111" s="22">
        <f t="shared" si="21"/>
        <v>-0.24016242506325669</v>
      </c>
      <c r="L111" s="22">
        <f t="shared" si="22"/>
        <v>-0.70419300956390074</v>
      </c>
      <c r="M111" s="22">
        <f t="shared" si="15"/>
        <v>0.92385591928440924</v>
      </c>
      <c r="N111" s="22">
        <f t="shared" si="23"/>
        <v>1.0141477545528823</v>
      </c>
    </row>
    <row r="112" spans="3:14" x14ac:dyDescent="0.25">
      <c r="C112">
        <v>-4</v>
      </c>
      <c r="D112">
        <f t="shared" si="16"/>
        <v>-6.9813170079773182E-2</v>
      </c>
      <c r="E112">
        <f t="shared" si="14"/>
        <v>3.1261008411569913</v>
      </c>
      <c r="F112" s="57">
        <f t="shared" si="24"/>
        <v>0.69336982178240369</v>
      </c>
      <c r="G112">
        <f t="shared" si="17"/>
        <v>1.1813050012170543</v>
      </c>
      <c r="H112">
        <f t="shared" si="18"/>
        <v>1.8591830105666562</v>
      </c>
      <c r="I112">
        <f t="shared" si="19"/>
        <v>0.67888051828161311</v>
      </c>
      <c r="J112">
        <f t="shared" si="20"/>
        <v>-0.21805648521149568</v>
      </c>
      <c r="K112" s="22">
        <f t="shared" si="21"/>
        <v>-0.23660988434179478</v>
      </c>
      <c r="L112" s="22">
        <f t="shared" si="22"/>
        <v>-0.6937764161205856</v>
      </c>
      <c r="M112" s="22">
        <f t="shared" si="15"/>
        <v>0.96930060771066029</v>
      </c>
      <c r="N112" s="22">
        <f t="shared" si="23"/>
        <v>1.0145498480787298</v>
      </c>
    </row>
    <row r="113" spans="3:14" x14ac:dyDescent="0.25">
      <c r="C113">
        <v>-3</v>
      </c>
      <c r="D113">
        <f t="shared" si="16"/>
        <v>-5.235987755982989E-2</v>
      </c>
      <c r="E113">
        <f t="shared" si="14"/>
        <v>3.1299665058223596</v>
      </c>
      <c r="F113" s="57">
        <f t="shared" si="24"/>
        <v>0.69346042320503498</v>
      </c>
      <c r="G113">
        <f t="shared" si="17"/>
        <v>1.1808665546035131</v>
      </c>
      <c r="H113">
        <f t="shared" si="18"/>
        <v>1.8627008300411145</v>
      </c>
      <c r="I113">
        <f t="shared" si="19"/>
        <v>0.68239833775607139</v>
      </c>
      <c r="J113">
        <f t="shared" si="20"/>
        <v>-0.21917281778682332</v>
      </c>
      <c r="K113" s="22">
        <f t="shared" si="21"/>
        <v>-0.23303836520242052</v>
      </c>
      <c r="L113" s="22">
        <f t="shared" si="22"/>
        <v>-0.683304175049533</v>
      </c>
      <c r="M113" s="22">
        <f t="shared" si="15"/>
        <v>1.015655213508871</v>
      </c>
      <c r="N113" s="22">
        <f t="shared" si="23"/>
        <v>1.0149667839188781</v>
      </c>
    </row>
    <row r="114" spans="3:14" x14ac:dyDescent="0.25">
      <c r="C114">
        <v>-2</v>
      </c>
      <c r="D114">
        <f t="shared" si="16"/>
        <v>-3.4906585039886591E-2</v>
      </c>
      <c r="E114">
        <f t="shared" si="14"/>
        <v>3.1338384150240861</v>
      </c>
      <c r="F114" s="57">
        <f t="shared" si="24"/>
        <v>0.69352512264825927</v>
      </c>
      <c r="G114">
        <f t="shared" si="17"/>
        <v>1.1805532346278942</v>
      </c>
      <c r="H114">
        <f t="shared" si="18"/>
        <v>1.8663241187104465</v>
      </c>
      <c r="I114">
        <f t="shared" si="19"/>
        <v>0.68602162642540332</v>
      </c>
      <c r="J114">
        <f t="shared" si="20"/>
        <v>-0.22023862190597568</v>
      </c>
      <c r="K114" s="22">
        <f t="shared" si="21"/>
        <v>-0.22944913274007123</v>
      </c>
      <c r="L114" s="22">
        <f t="shared" si="22"/>
        <v>-0.67277999580283998</v>
      </c>
      <c r="M114" s="22">
        <f t="shared" si="15"/>
        <v>1.0629516085985244</v>
      </c>
      <c r="N114" s="22">
        <f t="shared" si="23"/>
        <v>1.0153992257869593</v>
      </c>
    </row>
    <row r="115" spans="3:14" x14ac:dyDescent="0.25">
      <c r="C115">
        <v>-1</v>
      </c>
      <c r="D115">
        <f t="shared" si="16"/>
        <v>-1.7453292519943295E-2</v>
      </c>
      <c r="E115">
        <f t="shared" si="14"/>
        <v>3.1377144917501223</v>
      </c>
      <c r="F115" s="57">
        <f t="shared" si="24"/>
        <v>0.69356393594590793</v>
      </c>
      <c r="G115">
        <f t="shared" si="17"/>
        <v>1.1803651850704762</v>
      </c>
      <c r="H115">
        <f t="shared" si="18"/>
        <v>1.8700509591767132</v>
      </c>
      <c r="I115">
        <f t="shared" si="19"/>
        <v>0.68974846689167002</v>
      </c>
      <c r="J115">
        <f t="shared" si="20"/>
        <v>-0.2212547941059804</v>
      </c>
      <c r="K115" s="22">
        <f t="shared" si="21"/>
        <v>-0.22584337870588819</v>
      </c>
      <c r="L115" s="22">
        <f t="shared" si="22"/>
        <v>-0.66220737277736152</v>
      </c>
      <c r="M115" s="22">
        <f t="shared" si="15"/>
        <v>1.1112250252048237</v>
      </c>
      <c r="N115" s="22">
        <f t="shared" si="23"/>
        <v>1.0158478876554251</v>
      </c>
    </row>
    <row r="116" spans="3:14" x14ac:dyDescent="0.25">
      <c r="C116">
        <v>0</v>
      </c>
      <c r="D116">
        <f t="shared" si="16"/>
        <v>0</v>
      </c>
      <c r="E116">
        <f t="shared" si="14"/>
        <v>3.1415926535897931</v>
      </c>
      <c r="F116" s="57">
        <f t="shared" si="24"/>
        <v>0.69357687264792289</v>
      </c>
      <c r="G116">
        <f t="shared" si="17"/>
        <v>1.1803024922850429</v>
      </c>
      <c r="H116">
        <f t="shared" si="18"/>
        <v>1.8738793649329657</v>
      </c>
      <c r="I116">
        <f t="shared" si="19"/>
        <v>0.69357687264792256</v>
      </c>
      <c r="J116">
        <f t="shared" si="20"/>
        <v>-0.22222222222222224</v>
      </c>
      <c r="K116" s="22">
        <f t="shared" si="21"/>
        <v>-0.2222222222222221</v>
      </c>
      <c r="L116" s="22">
        <f t="shared" si="22"/>
        <v>-0.65158958741121598</v>
      </c>
      <c r="M116" s="22">
        <f t="shared" si="15"/>
        <v>1.1605142951915759</v>
      </c>
      <c r="N116" s="22">
        <f t="shared" si="23"/>
        <v>1.0163135382613917</v>
      </c>
    </row>
    <row r="117" spans="3:14" x14ac:dyDescent="0.25">
      <c r="C117">
        <v>1</v>
      </c>
      <c r="D117">
        <f t="shared" si="16"/>
        <v>1.7453292519943295E-2</v>
      </c>
      <c r="E117">
        <f t="shared" si="14"/>
        <v>3.1377144917501223</v>
      </c>
      <c r="F117" s="57">
        <f t="shared" si="24"/>
        <v>0.69356393594590793</v>
      </c>
      <c r="G117">
        <f t="shared" si="17"/>
        <v>1.1803651850704762</v>
      </c>
      <c r="H117">
        <f t="shared" si="18"/>
        <v>1.8700509591767132</v>
      </c>
      <c r="I117">
        <f t="shared" si="19"/>
        <v>0.68974846689167002</v>
      </c>
      <c r="J117">
        <f t="shared" si="20"/>
        <v>-0.22365071357634325</v>
      </c>
      <c r="K117" s="22">
        <f t="shared" si="21"/>
        <v>-0.21648378994097062</v>
      </c>
      <c r="L117" s="22">
        <f t="shared" si="22"/>
        <v>-0.63476362515984064</v>
      </c>
      <c r="M117" s="22">
        <f t="shared" si="15"/>
        <v>1.2403996091482929</v>
      </c>
      <c r="N117" s="22">
        <f t="shared" si="23"/>
        <v>1.0170842933246951</v>
      </c>
    </row>
    <row r="118" spans="3:14" x14ac:dyDescent="0.25">
      <c r="C118">
        <v>2</v>
      </c>
      <c r="D118">
        <f t="shared" si="16"/>
        <v>3.4906585039886591E-2</v>
      </c>
      <c r="E118">
        <f t="shared" si="14"/>
        <v>3.1338384150240861</v>
      </c>
      <c r="F118" s="57">
        <f t="shared" si="24"/>
        <v>0.69352512264825927</v>
      </c>
      <c r="G118">
        <f t="shared" si="17"/>
        <v>1.1805532346278942</v>
      </c>
      <c r="H118">
        <f t="shared" si="18"/>
        <v>1.8663241187104465</v>
      </c>
      <c r="I118">
        <f t="shared" si="19"/>
        <v>0.68602162642540332</v>
      </c>
      <c r="J118">
        <f t="shared" si="20"/>
        <v>-0.22497182250202061</v>
      </c>
      <c r="K118" s="22">
        <f t="shared" si="21"/>
        <v>-0.21067539636003813</v>
      </c>
      <c r="L118" s="22">
        <f t="shared" si="22"/>
        <v>-0.61773252566369274</v>
      </c>
      <c r="M118" s="22">
        <f t="shared" si="15"/>
        <v>1.3236598309904759</v>
      </c>
      <c r="N118" s="22">
        <f t="shared" si="23"/>
        <v>1.0179084956910647</v>
      </c>
    </row>
    <row r="119" spans="3:14" x14ac:dyDescent="0.25">
      <c r="C119">
        <v>3</v>
      </c>
      <c r="D119">
        <f t="shared" si="16"/>
        <v>5.235987755982989E-2</v>
      </c>
      <c r="E119">
        <f t="shared" si="14"/>
        <v>3.1299665058223596</v>
      </c>
      <c r="F119" s="57">
        <f t="shared" si="24"/>
        <v>0.69346042320503498</v>
      </c>
      <c r="G119">
        <f t="shared" si="17"/>
        <v>1.1808665546035131</v>
      </c>
      <c r="H119">
        <f t="shared" si="18"/>
        <v>1.8627008300411145</v>
      </c>
      <c r="I119">
        <f t="shared" si="19"/>
        <v>0.68239833775607139</v>
      </c>
      <c r="J119">
        <f t="shared" si="20"/>
        <v>-0.22618629404532958</v>
      </c>
      <c r="K119" s="22">
        <f t="shared" si="21"/>
        <v>-0.20480158323369141</v>
      </c>
      <c r="L119" s="22">
        <f t="shared" si="22"/>
        <v>-0.60050960604182191</v>
      </c>
      <c r="M119" s="22">
        <f t="shared" si="15"/>
        <v>1.4105492443955592</v>
      </c>
      <c r="N119" s="22">
        <f t="shared" si="23"/>
        <v>1.018791002717349</v>
      </c>
    </row>
    <row r="120" spans="3:14" x14ac:dyDescent="0.25">
      <c r="C120">
        <v>4</v>
      </c>
      <c r="D120">
        <f t="shared" si="16"/>
        <v>6.9813170079773182E-2</v>
      </c>
      <c r="E120">
        <f t="shared" si="14"/>
        <v>3.1261008411569913</v>
      </c>
      <c r="F120" s="57">
        <f t="shared" si="24"/>
        <v>0.69336982178240369</v>
      </c>
      <c r="G120">
        <f t="shared" si="17"/>
        <v>1.1813050012170543</v>
      </c>
      <c r="H120">
        <f t="shared" si="18"/>
        <v>1.8591830105666562</v>
      </c>
      <c r="I120">
        <f t="shared" si="19"/>
        <v>0.67888051828161311</v>
      </c>
      <c r="J120">
        <f t="shared" si="20"/>
        <v>-0.22729496873464269</v>
      </c>
      <c r="K120" s="22">
        <f t="shared" si="21"/>
        <v>-0.19886686651851093</v>
      </c>
      <c r="L120" s="22">
        <f t="shared" si="22"/>
        <v>-0.58310810777051092</v>
      </c>
      <c r="M120" s="22">
        <f t="shared" si="15"/>
        <v>1.501358277246263</v>
      </c>
      <c r="N120" s="22">
        <f t="shared" si="23"/>
        <v>1.0197373030572814</v>
      </c>
    </row>
    <row r="121" spans="3:14" x14ac:dyDescent="0.25">
      <c r="C121">
        <v>5</v>
      </c>
      <c r="D121">
        <f t="shared" si="16"/>
        <v>8.7266462599716474E-2</v>
      </c>
      <c r="E121">
        <f t="shared" si="14"/>
        <v>3.1222434899638327</v>
      </c>
      <c r="F121" s="57">
        <f t="shared" si="24"/>
        <v>0.69325329638620359</v>
      </c>
      <c r="G121">
        <f t="shared" si="17"/>
        <v>1.1818683734751692</v>
      </c>
      <c r="H121">
        <f t="shared" si="18"/>
        <v>1.8557725062354122</v>
      </c>
      <c r="I121">
        <f t="shared" si="19"/>
        <v>0.6754700139503691</v>
      </c>
      <c r="J121">
        <f t="shared" si="20"/>
        <v>-0.22829877891881184</v>
      </c>
      <c r="K121" s="22">
        <f t="shared" si="21"/>
        <v>-0.19287572916551524</v>
      </c>
      <c r="L121" s="22">
        <f t="shared" si="22"/>
        <v>-0.56554117554868011</v>
      </c>
      <c r="M121" s="22">
        <f t="shared" si="15"/>
        <v>1.5964192378367938</v>
      </c>
      <c r="N121" s="22">
        <f t="shared" si="23"/>
        <v>1.0207536215695641</v>
      </c>
    </row>
    <row r="122" spans="3:14" x14ac:dyDescent="0.25">
      <c r="C122">
        <v>6</v>
      </c>
      <c r="D122">
        <f t="shared" si="16"/>
        <v>0.10471975511965978</v>
      </c>
      <c r="E122">
        <f t="shared" si="14"/>
        <v>3.1183965104496041</v>
      </c>
      <c r="F122" s="57">
        <f t="shared" si="24"/>
        <v>0.69311081903383343</v>
      </c>
      <c r="G122">
        <f t="shared" si="17"/>
        <v>1.1825564134690012</v>
      </c>
      <c r="H122">
        <f t="shared" si="18"/>
        <v>1.8524710893626457</v>
      </c>
      <c r="I122">
        <f t="shared" si="19"/>
        <v>0.67216859707760257</v>
      </c>
      <c r="J122">
        <f t="shared" si="20"/>
        <v>-0.22919874494501491</v>
      </c>
      <c r="K122" s="22">
        <f t="shared" si="21"/>
        <v>-0.18683261415476493</v>
      </c>
      <c r="L122" s="22">
        <f t="shared" si="22"/>
        <v>-0.54782183687428021</v>
      </c>
      <c r="M122" s="22">
        <f t="shared" si="15"/>
        <v>1.6961131897377018</v>
      </c>
      <c r="N122" s="22">
        <f t="shared" si="23"/>
        <v>1.0218470459346747</v>
      </c>
    </row>
    <row r="123" spans="3:14" x14ac:dyDescent="0.25">
      <c r="C123">
        <v>7</v>
      </c>
      <c r="D123">
        <f t="shared" si="16"/>
        <v>0.12217304763960307</v>
      </c>
      <c r="E123">
        <f t="shared" si="14"/>
        <v>3.1145619474725414</v>
      </c>
      <c r="F123" s="57">
        <f t="shared" si="24"/>
        <v>0.69294235597340081</v>
      </c>
      <c r="G123">
        <f t="shared" si="17"/>
        <v>1.1833688067546633</v>
      </c>
      <c r="H123">
        <f t="shared" si="18"/>
        <v>1.8492804566108125</v>
      </c>
      <c r="I123">
        <f t="shared" si="19"/>
        <v>0.66897796432576939</v>
      </c>
      <c r="J123">
        <f t="shared" si="20"/>
        <v>-0.22999597119378842</v>
      </c>
      <c r="K123" s="22">
        <f t="shared" si="21"/>
        <v>-0.18074191779330756</v>
      </c>
      <c r="L123" s="22">
        <f t="shared" si="22"/>
        <v>-0.52996298239283968</v>
      </c>
      <c r="M123" s="22">
        <f t="shared" si="15"/>
        <v>1.8008782399296595</v>
      </c>
      <c r="N123" s="22">
        <f t="shared" si="23"/>
        <v>1.0230256804034685</v>
      </c>
    </row>
    <row r="124" spans="3:14" x14ac:dyDescent="0.25">
      <c r="C124">
        <v>8</v>
      </c>
      <c r="D124">
        <f t="shared" si="16"/>
        <v>0.13962634015954636</v>
      </c>
      <c r="E124">
        <f t="shared" si="14"/>
        <v>3.1107418299641623</v>
      </c>
      <c r="F124" s="57">
        <f t="shared" si="24"/>
        <v>0.69274786794875598</v>
      </c>
      <c r="G124">
        <f t="shared" si="17"/>
        <v>1.1843051828150775</v>
      </c>
      <c r="H124">
        <f t="shared" si="18"/>
        <v>1.8462022271382026</v>
      </c>
      <c r="I124">
        <f t="shared" si="19"/>
        <v>0.66589973485315945</v>
      </c>
      <c r="J124">
        <f t="shared" si="20"/>
        <v>-0.23069164198917705</v>
      </c>
      <c r="K124" s="22">
        <f t="shared" si="21"/>
        <v>-0.17460798329521093</v>
      </c>
      <c r="L124" s="22">
        <f t="shared" si="22"/>
        <v>-0.5119773470731398</v>
      </c>
      <c r="M124" s="22">
        <f t="shared" si="15"/>
        <v>1.9112195931596798</v>
      </c>
      <c r="N124" s="22">
        <f t="shared" si="23"/>
        <v>1.0242988337066474</v>
      </c>
    </row>
    <row r="125" spans="3:14" x14ac:dyDescent="0.25">
      <c r="C125">
        <v>9</v>
      </c>
      <c r="D125">
        <f t="shared" si="16"/>
        <v>0.15707963267948966</v>
      </c>
      <c r="E125">
        <f t="shared" si="14"/>
        <v>3.1069381684003696</v>
      </c>
      <c r="F125" s="57">
        <f t="shared" si="24"/>
        <v>0.69252731050876593</v>
      </c>
      <c r="G125">
        <f t="shared" si="17"/>
        <v>1.1853651156012979</v>
      </c>
      <c r="H125">
        <f t="shared" si="18"/>
        <v>1.8432379409206403</v>
      </c>
      <c r="I125">
        <f t="shared" si="19"/>
        <v>0.66293544863559717</v>
      </c>
      <c r="J125">
        <f t="shared" si="20"/>
        <v>-0.23128701740210514</v>
      </c>
      <c r="K125" s="22">
        <f t="shared" si="21"/>
        <v>-0.16843509466083043</v>
      </c>
      <c r="L125" s="22">
        <f t="shared" si="22"/>
        <v>-0.49387749226028854</v>
      </c>
      <c r="M125" s="22">
        <f t="shared" si="15"/>
        <v>2.0277218298594981</v>
      </c>
      <c r="N125" s="22">
        <f t="shared" si="23"/>
        <v>1.0256772503156042</v>
      </c>
    </row>
    <row r="126" spans="3:14" x14ac:dyDescent="0.25">
      <c r="C126">
        <v>10</v>
      </c>
      <c r="D126">
        <f t="shared" si="16"/>
        <v>0.17453292519943295</v>
      </c>
      <c r="E126">
        <f t="shared" si="14"/>
        <v>3.1031529523289798</v>
      </c>
      <c r="F126" s="57">
        <f t="shared" si="24"/>
        <v>0.69228063435892417</v>
      </c>
      <c r="G126">
        <f t="shared" si="17"/>
        <v>1.1865481241511298</v>
      </c>
      <c r="H126">
        <f t="shared" si="18"/>
        <v>1.8403890572492405</v>
      </c>
      <c r="I126">
        <f t="shared" si="19"/>
        <v>0.66008656496419738</v>
      </c>
      <c r="J126">
        <f t="shared" si="20"/>
        <v>-0.23178342896520038</v>
      </c>
      <c r="K126" s="22">
        <f t="shared" si="21"/>
        <v>-0.16222747087028044</v>
      </c>
      <c r="L126" s="22">
        <f t="shared" si="22"/>
        <v>-0.47567578865009019</v>
      </c>
      <c r="M126" s="22">
        <f t="shared" si="15"/>
        <v>2.1510640054103751</v>
      </c>
      <c r="N126" s="22">
        <f t="shared" si="23"/>
        <v>1.0271733971842982</v>
      </c>
    </row>
    <row r="127" spans="3:14" x14ac:dyDescent="0.25">
      <c r="C127">
        <v>11</v>
      </c>
      <c r="D127">
        <f t="shared" si="16"/>
        <v>0.19198621771937624</v>
      </c>
      <c r="E127">
        <f t="shared" si="14"/>
        <v>3.0993881479609344</v>
      </c>
      <c r="F127" s="57">
        <f t="shared" si="24"/>
        <v>0.69200778575314048</v>
      </c>
      <c r="G127">
        <f t="shared" si="17"/>
        <v>1.1878536732825637</v>
      </c>
      <c r="H127">
        <f t="shared" si="18"/>
        <v>1.8376569534068454</v>
      </c>
      <c r="I127">
        <f t="shared" si="19"/>
        <v>0.65735446112180229</v>
      </c>
      <c r="J127">
        <f t="shared" si="20"/>
        <v>-0.23218227531724098</v>
      </c>
      <c r="K127" s="22">
        <f t="shared" si="21"/>
        <v>-0.15598926040424294</v>
      </c>
      <c r="L127" s="22">
        <f t="shared" si="22"/>
        <v>-0.45738440022321653</v>
      </c>
      <c r="M127" s="22">
        <f t="shared" si="15"/>
        <v>2.2820383594135412</v>
      </c>
      <c r="N127" s="22">
        <f t="shared" si="23"/>
        <v>1.0288018221423358</v>
      </c>
    </row>
    <row r="128" spans="3:14" x14ac:dyDescent="0.25">
      <c r="C128">
        <v>12</v>
      </c>
      <c r="D128">
        <f t="shared" si="16"/>
        <v>0.20943951023931956</v>
      </c>
      <c r="E128">
        <f t="shared" si="14"/>
        <v>3.0956456958319949</v>
      </c>
      <c r="F128" s="57">
        <f t="shared" si="24"/>
        <v>0.69170870692333897</v>
      </c>
      <c r="G128">
        <f t="shared" si="17"/>
        <v>1.1892811743592684</v>
      </c>
      <c r="H128">
        <f t="shared" si="18"/>
        <v>1.8350429235248091</v>
      </c>
      <c r="I128">
        <f t="shared" si="19"/>
        <v>0.654740431239766</v>
      </c>
      <c r="J128">
        <f t="shared" si="20"/>
        <v>-0.23248501779524952</v>
      </c>
      <c r="K128" s="22">
        <f t="shared" si="21"/>
        <v>-0.14972453610320519</v>
      </c>
      <c r="L128" s="22">
        <f t="shared" si="22"/>
        <v>-0.43901526917170458</v>
      </c>
      <c r="M128" s="22">
        <f t="shared" si="15"/>
        <v>2.4215736859048183</v>
      </c>
      <c r="N128" s="22">
        <f t="shared" si="23"/>
        <v>1.0305796057298895</v>
      </c>
    </row>
    <row r="129" spans="3:14" x14ac:dyDescent="0.25">
      <c r="C129">
        <v>13</v>
      </c>
      <c r="D129">
        <f t="shared" si="16"/>
        <v>0.22689280275926285</v>
      </c>
      <c r="E129">
        <f t="shared" si="14"/>
        <v>3.0919275085413087</v>
      </c>
      <c r="F129" s="57">
        <f t="shared" si="24"/>
        <v>0.69138333654428352</v>
      </c>
      <c r="G129">
        <f t="shared" si="17"/>
        <v>1.1908299861251244</v>
      </c>
      <c r="H129">
        <f t="shared" si="18"/>
        <v>1.8325481776209234</v>
      </c>
      <c r="I129">
        <f t="shared" si="19"/>
        <v>0.65224568533588023</v>
      </c>
      <c r="J129">
        <f t="shared" si="20"/>
        <v>-0.23269317599198636</v>
      </c>
      <c r="K129" s="22">
        <f t="shared" si="21"/>
        <v>-0.14343729037419164</v>
      </c>
      <c r="L129" s="22">
        <f t="shared" si="22"/>
        <v>-0.42058010184436068</v>
      </c>
      <c r="M129" s="22">
        <f t="shared" si="15"/>
        <v>2.5707647800987052</v>
      </c>
      <c r="N129" s="22">
        <f t="shared" si="23"/>
        <v>1.0325269361831835</v>
      </c>
    </row>
    <row r="130" spans="3:14" x14ac:dyDescent="0.25">
      <c r="C130">
        <v>14</v>
      </c>
      <c r="D130">
        <f t="shared" si="16"/>
        <v>0.24434609527920614</v>
      </c>
      <c r="E130">
        <f t="shared" si="14"/>
        <v>3.0882354685727211</v>
      </c>
      <c r="F130" s="57">
        <f t="shared" si="24"/>
        <v>0.69103161023087778</v>
      </c>
      <c r="G130">
        <f t="shared" si="17"/>
        <v>1.1924994156045501</v>
      </c>
      <c r="H130">
        <f t="shared" si="18"/>
        <v>1.8301738408183559</v>
      </c>
      <c r="I130">
        <f t="shared" si="19"/>
        <v>0.64987134853331274</v>
      </c>
      <c r="J130">
        <f t="shared" si="20"/>
        <v>-0.2328083232962177</v>
      </c>
      <c r="K130" s="22">
        <f t="shared" si="21"/>
        <v>-0.13713143075200712</v>
      </c>
      <c r="L130" s="22">
        <f t="shared" si="22"/>
        <v>-0.40209035573164548</v>
      </c>
      <c r="M130" s="22">
        <f t="shared" si="15"/>
        <v>2.7309098906715557</v>
      </c>
      <c r="N130" s="22">
        <f t="shared" si="23"/>
        <v>1.0346678485881471</v>
      </c>
    </row>
    <row r="131" spans="3:14" x14ac:dyDescent="0.25">
      <c r="C131">
        <v>15</v>
      </c>
      <c r="D131">
        <f t="shared" si="16"/>
        <v>0.26179938779914941</v>
      </c>
      <c r="E131">
        <f t="shared" si="14"/>
        <v>3.0845714262044188</v>
      </c>
      <c r="F131" s="57">
        <f t="shared" si="24"/>
        <v>0.69065346106501857</v>
      </c>
      <c r="G131">
        <f t="shared" si="17"/>
        <v>1.1942887190651481</v>
      </c>
      <c r="H131">
        <f t="shared" si="18"/>
        <v>1.8279209527447924</v>
      </c>
      <c r="I131">
        <f t="shared" si="19"/>
        <v>0.64761846045974925</v>
      </c>
      <c r="J131">
        <f t="shared" si="20"/>
        <v>-0.23283208243264938</v>
      </c>
      <c r="K131" s="22">
        <f t="shared" si="21"/>
        <v>-0.13081077582005518</v>
      </c>
      <c r="L131" s="22">
        <f t="shared" si="22"/>
        <v>-0.38355722750488896</v>
      </c>
      <c r="M131" s="22">
        <f t="shared" si="15"/>
        <v>2.9035588394448233</v>
      </c>
      <c r="N131" s="22">
        <f t="shared" si="23"/>
        <v>1.0370311856136087</v>
      </c>
    </row>
    <row r="132" spans="3:14" x14ac:dyDescent="0.25">
      <c r="C132">
        <v>16</v>
      </c>
      <c r="D132">
        <f t="shared" si="16"/>
        <v>0.27925268031909273</v>
      </c>
      <c r="E132">
        <f t="shared" si="14"/>
        <v>3.080937197511969</v>
      </c>
      <c r="F132" s="57">
        <f t="shared" si="24"/>
        <v>0.69024882014897049</v>
      </c>
      <c r="G132">
        <f t="shared" si="17"/>
        <v>1.1961971030390179</v>
      </c>
      <c r="H132">
        <f t="shared" si="18"/>
        <v>1.8257904671101644</v>
      </c>
      <c r="I132">
        <f t="shared" si="19"/>
        <v>0.64548797482512121</v>
      </c>
      <c r="J132">
        <f t="shared" si="20"/>
        <v>-0.23276612101784447</v>
      </c>
      <c r="K132" s="22">
        <f t="shared" si="21"/>
        <v>-0.12447905149383154</v>
      </c>
      <c r="L132" s="22">
        <f t="shared" si="22"/>
        <v>-0.36499164211892365</v>
      </c>
      <c r="M132" s="22">
        <f t="shared" si="15"/>
        <v>3.0905755320081827</v>
      </c>
      <c r="N132" s="22">
        <f t="shared" si="23"/>
        <v>1.0396518613879568</v>
      </c>
    </row>
    <row r="133" spans="3:14" x14ac:dyDescent="0.25">
      <c r="C133">
        <v>17</v>
      </c>
      <c r="D133">
        <f t="shared" si="16"/>
        <v>0.29670597283903605</v>
      </c>
      <c r="E133">
        <f t="shared" si="14"/>
        <v>3.0773345624691437</v>
      </c>
      <c r="F133" s="57">
        <f t="shared" si="24"/>
        <v>0.68981761718211632</v>
      </c>
      <c r="G133">
        <f t="shared" si="17"/>
        <v>1.1982237253988988</v>
      </c>
      <c r="H133">
        <f t="shared" si="18"/>
        <v>1.8237832514603656</v>
      </c>
      <c r="I133">
        <f t="shared" si="19"/>
        <v>0.64348075917532244</v>
      </c>
      <c r="J133">
        <f t="shared" si="20"/>
        <v>-0.23261214714778211</v>
      </c>
      <c r="K133" s="22">
        <f t="shared" si="21"/>
        <v>-0.11813988766821523</v>
      </c>
      <c r="L133" s="22">
        <f t="shared" si="22"/>
        <v>-0.34640424298142913</v>
      </c>
      <c r="M133" s="22">
        <f t="shared" si="15"/>
        <v>3.2942201458717446</v>
      </c>
      <c r="N133" s="22">
        <f t="shared" si="23"/>
        <v>1.0425725463011992</v>
      </c>
    </row>
    <row r="134" spans="3:14" x14ac:dyDescent="0.25">
      <c r="C134">
        <v>18</v>
      </c>
      <c r="D134">
        <f t="shared" si="16"/>
        <v>0.31415926535897931</v>
      </c>
      <c r="E134">
        <f t="shared" si="14"/>
        <v>3.0737652631507739</v>
      </c>
      <c r="F134" s="57">
        <f t="shared" si="24"/>
        <v>0.68935978105784979</v>
      </c>
      <c r="G134">
        <f t="shared" si="17"/>
        <v>1.2003676964851786</v>
      </c>
      <c r="H134">
        <f t="shared" si="18"/>
        <v>1.8219000871040092</v>
      </c>
      <c r="I134">
        <f t="shared" si="19"/>
        <v>0.64159759481896605</v>
      </c>
      <c r="J134">
        <f t="shared" si="20"/>
        <v>-0.23237190503197697</v>
      </c>
      <c r="K134" s="22">
        <f t="shared" si="21"/>
        <v>-0.11179681522795899</v>
      </c>
      <c r="L134" s="22">
        <f t="shared" si="22"/>
        <v>-0.32780538318723207</v>
      </c>
      <c r="M134" s="22">
        <f t="shared" si="15"/>
        <v>3.5172586247954363</v>
      </c>
      <c r="N134" s="22">
        <f t="shared" si="23"/>
        <v>1.0458459458881408</v>
      </c>
    </row>
    <row r="135" spans="3:14" x14ac:dyDescent="0.25">
      <c r="C135">
        <v>19</v>
      </c>
      <c r="D135">
        <f t="shared" si="16"/>
        <v>0.33161255787892263</v>
      </c>
      <c r="E135">
        <f t="shared" si="14"/>
        <v>3.0702310020409715</v>
      </c>
      <c r="F135" s="57">
        <f t="shared" si="24"/>
        <v>0.68887524047735027</v>
      </c>
      <c r="G135">
        <f t="shared" si="17"/>
        <v>1.2026280802796681</v>
      </c>
      <c r="H135">
        <f t="shared" si="18"/>
        <v>1.8201416692081969</v>
      </c>
      <c r="I135">
        <f t="shared" si="19"/>
        <v>0.63983917692315373</v>
      </c>
      <c r="J135">
        <f t="shared" si="20"/>
        <v>-0.23204717068827363</v>
      </c>
      <c r="K135" s="22">
        <f t="shared" si="21"/>
        <v>-0.10545326341889125</v>
      </c>
      <c r="L135" s="22">
        <f t="shared" si="22"/>
        <v>-0.30920511781026749</v>
      </c>
      <c r="M135" s="22">
        <f t="shared" si="15"/>
        <v>3.7631106857143797</v>
      </c>
      <c r="N135" s="22">
        <f t="shared" si="23"/>
        <v>1.0495379334384729</v>
      </c>
    </row>
    <row r="136" spans="3:14" x14ac:dyDescent="0.25">
      <c r="C136">
        <v>20</v>
      </c>
      <c r="D136">
        <f t="shared" si="16"/>
        <v>0.3490658503988659</v>
      </c>
      <c r="E136">
        <f t="shared" si="14"/>
        <v>3.0667334404497786</v>
      </c>
      <c r="F136" s="57">
        <f t="shared" si="24"/>
        <v>0.68836392457693751</v>
      </c>
      <c r="G136">
        <f t="shared" si="17"/>
        <v>1.2050038956219593</v>
      </c>
      <c r="H136">
        <f t="shared" si="18"/>
        <v>1.8185086070588823</v>
      </c>
      <c r="I136">
        <f t="shared" si="19"/>
        <v>0.63820611477383915</v>
      </c>
      <c r="J136">
        <f t="shared" si="20"/>
        <v>-0.23163974771156867</v>
      </c>
      <c r="K136" s="22">
        <f t="shared" si="21"/>
        <v>-9.9112557575750687E-2</v>
      </c>
      <c r="L136" s="22">
        <f t="shared" si="22"/>
        <v>-0.29061319724124218</v>
      </c>
      <c r="M136" s="22">
        <f t="shared" si="15"/>
        <v>4.0360531276839211</v>
      </c>
      <c r="N136" s="22">
        <f t="shared" si="23"/>
        <v>1.0537319343073368</v>
      </c>
    </row>
    <row r="137" spans="3:14" x14ac:dyDescent="0.25">
      <c r="C137">
        <v>21</v>
      </c>
      <c r="D137">
        <f t="shared" si="16"/>
        <v>0.36651914291880922</v>
      </c>
      <c r="E137">
        <f t="shared" si="14"/>
        <v>3.0632741970407587</v>
      </c>
      <c r="F137" s="57">
        <f t="shared" si="24"/>
        <v>0.68782576356570357</v>
      </c>
      <c r="G137">
        <f t="shared" si="17"/>
        <v>1.2074941174641083</v>
      </c>
      <c r="H137">
        <f t="shared" si="18"/>
        <v>1.8170014244807775</v>
      </c>
      <c r="I137">
        <f t="shared" si="19"/>
        <v>0.63669893219573437</v>
      </c>
      <c r="J137">
        <f t="shared" si="20"/>
        <v>-0.23115146312880305</v>
      </c>
      <c r="K137" s="22">
        <f t="shared" si="21"/>
        <v>-9.2777917200988741E-2</v>
      </c>
      <c r="L137" s="22">
        <f t="shared" si="22"/>
        <v>-0.27203906155438912</v>
      </c>
      <c r="M137" s="22">
        <f t="shared" si="15"/>
        <v>4.341504152206201</v>
      </c>
      <c r="N137" s="22">
        <f t="shared" si="23"/>
        <v>1.0585351870495783</v>
      </c>
    </row>
    <row r="138" spans="3:14" x14ac:dyDescent="0.25">
      <c r="C138">
        <v>22</v>
      </c>
      <c r="D138">
        <f t="shared" si="16"/>
        <v>0.38397243543875248</v>
      </c>
      <c r="E138">
        <f t="shared" si="14"/>
        <v>3.0598548464713251</v>
      </c>
      <c r="F138" s="57">
        <f t="shared" si="24"/>
        <v>0.68726068937015605</v>
      </c>
      <c r="G138">
        <f t="shared" si="17"/>
        <v>1.2100976781593371</v>
      </c>
      <c r="H138">
        <f t="shared" si="18"/>
        <v>1.8156205604110252</v>
      </c>
      <c r="I138">
        <f t="shared" si="19"/>
        <v>0.63531806812598202</v>
      </c>
      <c r="J138">
        <f t="shared" si="20"/>
        <v>-0.23058416335161513</v>
      </c>
      <c r="K138" s="22">
        <f t="shared" si="21"/>
        <v>-8.6452454387349609E-2</v>
      </c>
      <c r="L138" s="22">
        <f t="shared" si="22"/>
        <v>-0.25349183588223062</v>
      </c>
      <c r="M138" s="22">
        <f t="shared" si="15"/>
        <v>4.6864290348891888</v>
      </c>
      <c r="N138" s="22">
        <f t="shared" si="23"/>
        <v>1.0640878907115816</v>
      </c>
    </row>
    <row r="139" spans="3:14" x14ac:dyDescent="0.25">
      <c r="C139">
        <v>23</v>
      </c>
      <c r="D139">
        <f t="shared" si="16"/>
        <v>0.4014257279586958</v>
      </c>
      <c r="E139">
        <f t="shared" si="14"/>
        <v>3.0564769181473523</v>
      </c>
      <c r="F139" s="57">
        <f t="shared" si="24"/>
        <v>0.68666863628264707</v>
      </c>
      <c r="G139">
        <f t="shared" si="17"/>
        <v>1.2128134687804355</v>
      </c>
      <c r="H139">
        <f t="shared" si="18"/>
        <v>1.8143663696206418</v>
      </c>
      <c r="I139">
        <f t="shared" si="19"/>
        <v>0.63406387733559866</v>
      </c>
      <c r="J139">
        <f t="shared" si="20"/>
        <v>-0.22993971023707374</v>
      </c>
      <c r="K139" s="22">
        <f t="shared" si="21"/>
        <v>-8.0139172575776213E-2</v>
      </c>
      <c r="L139" s="22">
        <f t="shared" si="22"/>
        <v>-0.23498032677356831</v>
      </c>
      <c r="M139" s="22">
        <f t="shared" si="15"/>
        <v>5.0799322029685277</v>
      </c>
      <c r="N139" s="22">
        <f t="shared" si="23"/>
        <v>1.0705769195931045</v>
      </c>
    </row>
    <row r="140" spans="3:14" x14ac:dyDescent="0.25">
      <c r="C140">
        <v>24</v>
      </c>
      <c r="D140">
        <f t="shared" si="16"/>
        <v>0.41887902047863912</v>
      </c>
      <c r="E140">
        <f t="shared" si="14"/>
        <v>3.0531418950928995</v>
      </c>
      <c r="F140" s="57">
        <f t="shared" si="24"/>
        <v>0.68604954161043386</v>
      </c>
      <c r="G140">
        <f t="shared" si="17"/>
        <v>1.2156403404635316</v>
      </c>
      <c r="H140">
        <f t="shared" si="18"/>
        <v>1.813239123577072</v>
      </c>
      <c r="I140">
        <f t="shared" si="19"/>
        <v>0.63293663129202882</v>
      </c>
      <c r="J140">
        <f t="shared" si="20"/>
        <v>-0.2292199772659079</v>
      </c>
      <c r="K140" s="22">
        <f t="shared" si="21"/>
        <v>-7.3840965638883815E-2</v>
      </c>
      <c r="L140" s="22">
        <f t="shared" si="22"/>
        <v>-0.21651301950608751</v>
      </c>
      <c r="M140" s="22">
        <f t="shared" si="15"/>
        <v>5.5341439348273793</v>
      </c>
      <c r="N140" s="22">
        <f t="shared" si="23"/>
        <v>1.0782570077592279</v>
      </c>
    </row>
    <row r="141" spans="3:14" x14ac:dyDescent="0.25">
      <c r="C141">
        <v>25</v>
      </c>
      <c r="D141">
        <f t="shared" si="16"/>
        <v>0.43633231299858238</v>
      </c>
      <c r="E141">
        <f t="shared" si="14"/>
        <v>3.049851212935426</v>
      </c>
      <c r="F141" s="57">
        <f t="shared" si="24"/>
        <v>0.68540334632230993</v>
      </c>
      <c r="G141">
        <f t="shared" si="17"/>
        <v>1.218577105772942</v>
      </c>
      <c r="H141">
        <f t="shared" si="18"/>
        <v>1.8122390114408848</v>
      </c>
      <c r="I141">
        <f t="shared" si="19"/>
        <v>0.6319365191558417</v>
      </c>
      <c r="J141">
        <f t="shared" si="20"/>
        <v>-0.22842684584664663</v>
      </c>
      <c r="K141" s="22">
        <f t="shared" si="21"/>
        <v>-6.7560617279157339E-2</v>
      </c>
      <c r="L141" s="22">
        <f t="shared" si="22"/>
        <v>-0.19809807632177953</v>
      </c>
      <c r="M141" s="22">
        <f t="shared" si="15"/>
        <v>6.0655881885700742</v>
      </c>
      <c r="N141" s="22">
        <f t="shared" si="23"/>
        <v>1.0874846236368649</v>
      </c>
    </row>
    <row r="142" spans="3:14" x14ac:dyDescent="0.25">
      <c r="C142">
        <v>26</v>
      </c>
      <c r="D142">
        <f t="shared" si="16"/>
        <v>0.4537856055185257</v>
      </c>
      <c r="E142">
        <f t="shared" si="14"/>
        <v>3.0466062590064666</v>
      </c>
      <c r="F142" s="57">
        <f t="shared" si="24"/>
        <v>0.68472999568986015</v>
      </c>
      <c r="G142">
        <f t="shared" si="17"/>
        <v>1.2216225400828344</v>
      </c>
      <c r="H142">
        <f t="shared" si="18"/>
        <v>1.8113661411893682</v>
      </c>
      <c r="I142">
        <f t="shared" si="19"/>
        <v>0.63106364890432509</v>
      </c>
      <c r="J142">
        <f t="shared" si="20"/>
        <v>-0.22756220175307426</v>
      </c>
      <c r="K142" s="22">
        <f t="shared" si="21"/>
        <v>-6.1300800730063061E-2</v>
      </c>
      <c r="L142" s="22">
        <f t="shared" si="22"/>
        <v>-0.17974333555055541</v>
      </c>
      <c r="M142" s="22">
        <f t="shared" si="15"/>
        <v>6.6973664142464822</v>
      </c>
      <c r="N142" s="22">
        <f t="shared" si="23"/>
        <v>1.0987743869578661</v>
      </c>
    </row>
    <row r="143" spans="3:14" x14ac:dyDescent="0.25">
      <c r="C143">
        <v>27</v>
      </c>
      <c r="D143">
        <f t="shared" si="16"/>
        <v>0.47123889803846897</v>
      </c>
      <c r="E143">
        <f t="shared" si="14"/>
        <v>3.0434083715571014</v>
      </c>
      <c r="F143" s="57">
        <f t="shared" si="24"/>
        <v>0.68402943992051313</v>
      </c>
      <c r="G143">
        <f t="shared" si="17"/>
        <v>1.2247753829715284</v>
      </c>
      <c r="H143">
        <f t="shared" si="18"/>
        <v>1.8106205408593499</v>
      </c>
      <c r="I143">
        <f t="shared" si="19"/>
        <v>0.63031804857430673</v>
      </c>
      <c r="J143">
        <f t="shared" si="20"/>
        <v>-0.22662793170140125</v>
      </c>
      <c r="K143" s="22">
        <f t="shared" si="21"/>
        <v>-5.5064078747355305E-2</v>
      </c>
      <c r="L143" s="22">
        <f t="shared" si="22"/>
        <v>-0.16145631158475587</v>
      </c>
      <c r="M143" s="22">
        <f t="shared" si="15"/>
        <v>7.4627879521283687</v>
      </c>
      <c r="N143" s="22">
        <f t="shared" si="23"/>
        <v>1.1128977125855504</v>
      </c>
    </row>
    <row r="144" spans="3:14" x14ac:dyDescent="0.25">
      <c r="C144">
        <v>28</v>
      </c>
      <c r="D144">
        <f t="shared" si="16"/>
        <v>0.48869219055841229</v>
      </c>
      <c r="E144">
        <f t="shared" si="14"/>
        <v>3.04025883908733</v>
      </c>
      <c r="F144" s="57">
        <f t="shared" si="24"/>
        <v>0.68330163477971517</v>
      </c>
      <c r="G144">
        <f t="shared" si="17"/>
        <v>1.2280343396243159</v>
      </c>
      <c r="H144">
        <f t="shared" si="18"/>
        <v>1.8100021599015679</v>
      </c>
      <c r="I144">
        <f t="shared" si="19"/>
        <v>0.62969966761652474</v>
      </c>
      <c r="J144">
        <f t="shared" si="20"/>
        <v>-0.2256259200725711</v>
      </c>
      <c r="K144" s="22">
        <f t="shared" si="21"/>
        <v>-4.8852903877197457E-2</v>
      </c>
      <c r="L144" s="22">
        <f t="shared" si="22"/>
        <v>-0.14324419566532307</v>
      </c>
      <c r="M144" s="22">
        <f t="shared" si="15"/>
        <v>8.411703695258737</v>
      </c>
      <c r="N144" s="22">
        <f t="shared" si="23"/>
        <v>1.1310658102310618</v>
      </c>
    </row>
    <row r="145" spans="3:14" x14ac:dyDescent="0.25">
      <c r="C145">
        <v>29</v>
      </c>
      <c r="D145">
        <f t="shared" si="16"/>
        <v>0.50614548307835561</v>
      </c>
      <c r="E145">
        <f t="shared" si="14"/>
        <v>3.0371588997877863</v>
      </c>
      <c r="F145" s="57">
        <f t="shared" si="24"/>
        <v>0.68254654219970501</v>
      </c>
      <c r="G145">
        <f t="shared" si="17"/>
        <v>1.2313980822408113</v>
      </c>
      <c r="H145">
        <f t="shared" si="18"/>
        <v>1.8095108706385095</v>
      </c>
      <c r="I145">
        <f t="shared" si="19"/>
        <v>0.62920837835346632</v>
      </c>
      <c r="J145">
        <f t="shared" si="20"/>
        <v>-0.22455804578414804</v>
      </c>
      <c r="K145" s="22">
        <f t="shared" si="21"/>
        <v>-4.2669618987028347E-2</v>
      </c>
      <c r="L145" s="22">
        <f t="shared" si="22"/>
        <v>-0.12511385743838221</v>
      </c>
      <c r="M145" s="22">
        <f t="shared" si="15"/>
        <v>9.6222241283131265</v>
      </c>
      <c r="N145" s="22">
        <f t="shared" si="23"/>
        <v>1.1552951892351475</v>
      </c>
    </row>
    <row r="146" spans="3:14" x14ac:dyDescent="0.25">
      <c r="C146">
        <v>30</v>
      </c>
      <c r="D146">
        <f t="shared" si="16"/>
        <v>0.52359877559829882</v>
      </c>
      <c r="E146">
        <f t="shared" si="14"/>
        <v>3.0341097410920055</v>
      </c>
      <c r="F146" s="57">
        <f t="shared" si="24"/>
        <v>0.68176413087254006</v>
      </c>
      <c r="G146">
        <f t="shared" si="17"/>
        <v>1.2348652514429364</v>
      </c>
      <c r="H146">
        <f t="shared" si="18"/>
        <v>1.8091464698176889</v>
      </c>
      <c r="I146">
        <f t="shared" si="19"/>
        <v>0.62884397753264576</v>
      </c>
      <c r="J146">
        <f t="shared" si="20"/>
        <v>-0.22342617931529848</v>
      </c>
      <c r="K146" s="22">
        <f t="shared" si="21"/>
        <v>-3.6516458044672621E-2</v>
      </c>
      <c r="L146" s="22">
        <f t="shared" si="22"/>
        <v>-0.10707184723971253</v>
      </c>
      <c r="M146" s="22">
        <f t="shared" si="15"/>
        <v>11.224043538899171</v>
      </c>
      <c r="N146" s="22">
        <f t="shared" si="23"/>
        <v>1.1892103471540012</v>
      </c>
    </row>
    <row r="147" spans="3:14" x14ac:dyDescent="0.25">
      <c r="C147">
        <v>31</v>
      </c>
      <c r="D147">
        <f t="shared" si="16"/>
        <v>0.54105206811824214</v>
      </c>
      <c r="E147">
        <f t="shared" si="14"/>
        <v>3.0311124993370369</v>
      </c>
      <c r="F147" s="57">
        <f t="shared" si="24"/>
        <v>0.68095437682518856</v>
      </c>
      <c r="G147">
        <f t="shared" si="17"/>
        <v>1.2384344576797981</v>
      </c>
      <c r="H147">
        <f t="shared" si="18"/>
        <v>1.8089086802522303</v>
      </c>
      <c r="I147">
        <f t="shared" si="19"/>
        <v>0.62860618796718715</v>
      </c>
      <c r="J147">
        <f t="shared" si="20"/>
        <v>-0.2222321798874734</v>
      </c>
      <c r="K147" s="22">
        <f t="shared" si="21"/>
        <v>-3.0395547130810351E-2</v>
      </c>
      <c r="L147" s="22">
        <f t="shared" si="22"/>
        <v>-8.9124399063463047E-2</v>
      </c>
      <c r="M147" s="22">
        <f t="shared" si="15"/>
        <v>13.449433231216334</v>
      </c>
      <c r="N147" s="22">
        <f t="shared" si="23"/>
        <v>1.2400456158721564</v>
      </c>
    </row>
    <row r="148" spans="3:14" x14ac:dyDescent="0.25">
      <c r="C148">
        <v>32</v>
      </c>
      <c r="D148">
        <f t="shared" si="16"/>
        <v>0.55850536063818546</v>
      </c>
      <c r="E148">
        <f t="shared" si="14"/>
        <v>3.028168259529787</v>
      </c>
      <c r="F148" s="57">
        <f t="shared" si="24"/>
        <v>0.68011726397472128</v>
      </c>
      <c r="G148">
        <f t="shared" si="17"/>
        <v>1.2421042826258433</v>
      </c>
      <c r="H148">
        <f t="shared" si="18"/>
        <v>1.8087971525405584</v>
      </c>
      <c r="I148">
        <f t="shared" si="19"/>
        <v>0.62849466025551526</v>
      </c>
      <c r="J148">
        <f t="shared" si="20"/>
        <v>-0.22097789280252825</v>
      </c>
      <c r="K148" s="22">
        <f t="shared" si="21"/>
        <v>-2.430890566964812E-2</v>
      </c>
      <c r="L148" s="22">
        <f t="shared" si="22"/>
        <v>-7.1277434170668882E-2</v>
      </c>
      <c r="M148" s="22">
        <f t="shared" si="15"/>
        <v>16.759634320935263</v>
      </c>
      <c r="N148" s="22">
        <f t="shared" si="23"/>
        <v>1.3246291134115196</v>
      </c>
    </row>
    <row r="149" spans="3:14" x14ac:dyDescent="0.25">
      <c r="C149">
        <v>33</v>
      </c>
      <c r="D149">
        <f t="shared" si="16"/>
        <v>0.57595865315812877</v>
      </c>
      <c r="E149">
        <f t="shared" si="14"/>
        <v>3.0252780552162104</v>
      </c>
      <c r="F149" s="57">
        <f t="shared" si="24"/>
        <v>0.67925278466178207</v>
      </c>
      <c r="G149">
        <f t="shared" si="17"/>
        <v>1.2458732805688497</v>
      </c>
      <c r="H149">
        <f t="shared" si="18"/>
        <v>1.808811466857049</v>
      </c>
      <c r="I149">
        <f t="shared" si="19"/>
        <v>0.62850897457200583</v>
      </c>
      <c r="J149">
        <f t="shared" si="20"/>
        <v>-0.21966514693919212</v>
      </c>
      <c r="K149" s="22">
        <f t="shared" si="21"/>
        <v>-1.8258447862489161E-2</v>
      </c>
      <c r="L149" s="22">
        <f t="shared" si="22"/>
        <v>-5.3536565292698332E-2</v>
      </c>
      <c r="M149" s="22">
        <f t="shared" si="15"/>
        <v>22.219254688759602</v>
      </c>
      <c r="N149" s="22">
        <f t="shared" si="23"/>
        <v>1.493173756013598</v>
      </c>
    </row>
    <row r="150" spans="3:14" x14ac:dyDescent="0.25">
      <c r="C150">
        <v>34</v>
      </c>
      <c r="D150">
        <f t="shared" si="16"/>
        <v>0.59341194567807209</v>
      </c>
      <c r="E150">
        <f t="shared" si="14"/>
        <v>3.0224428684501783</v>
      </c>
      <c r="F150" s="57">
        <f t="shared" si="24"/>
        <v>0.67836094016075599</v>
      </c>
      <c r="G150">
        <f t="shared" si="17"/>
        <v>1.249739979784467</v>
      </c>
      <c r="H150">
        <f t="shared" si="18"/>
        <v>1.8089511348056082</v>
      </c>
      <c r="I150">
        <f t="shared" si="19"/>
        <v>0.62864864252056507</v>
      </c>
      <c r="J150">
        <f t="shared" si="20"/>
        <v>-0.21829575240802276</v>
      </c>
      <c r="K150" s="22">
        <f t="shared" si="21"/>
        <v>-1.2245984308869093E-2</v>
      </c>
      <c r="L150" s="22">
        <f t="shared" si="22"/>
        <v>-3.590710138467109E-2</v>
      </c>
      <c r="M150" s="22">
        <f t="shared" si="15"/>
        <v>32.96228749756996</v>
      </c>
      <c r="N150" s="22">
        <f t="shared" si="23"/>
        <v>1.9935300586877343</v>
      </c>
    </row>
    <row r="151" spans="3:14" x14ac:dyDescent="0.25">
      <c r="C151">
        <v>35</v>
      </c>
      <c r="D151">
        <f t="shared" si="16"/>
        <v>0.6108652381980153</v>
      </c>
      <c r="E151">
        <f t="shared" si="14"/>
        <v>3.019663629858564</v>
      </c>
      <c r="F151" s="57">
        <f t="shared" si="24"/>
        <v>0.6774417411652176</v>
      </c>
      <c r="G151">
        <f t="shared" si="17"/>
        <v>1.2537028838942026</v>
      </c>
      <c r="H151">
        <f t="shared" si="18"/>
        <v>1.809215601328191</v>
      </c>
      <c r="I151">
        <f t="shared" si="19"/>
        <v>0.6289131090431479</v>
      </c>
      <c r="J151">
        <f t="shared" si="20"/>
        <v>-0.21687149836424827</v>
      </c>
      <c r="K151" s="22">
        <f t="shared" si="21"/>
        <v>-6.2732237999447975E-3</v>
      </c>
      <c r="L151" s="22">
        <f t="shared" si="22"/>
        <v>-1.8394052883949141E-2</v>
      </c>
      <c r="M151" s="22">
        <f t="shared" si="15"/>
        <v>63.973296844724693</v>
      </c>
      <c r="N151" s="22">
        <f t="shared" si="23"/>
        <v>64.035367060178032</v>
      </c>
    </row>
    <row r="152" spans="3:14" x14ac:dyDescent="0.25">
      <c r="C152">
        <v>36</v>
      </c>
      <c r="D152">
        <f t="shared" si="16"/>
        <v>0.62831853071795862</v>
      </c>
      <c r="E152">
        <f t="shared" si="14"/>
        <v>3.0169412187988773</v>
      </c>
      <c r="F152" s="57">
        <f t="shared" si="24"/>
        <v>0.67649520824745901</v>
      </c>
      <c r="G152">
        <f t="shared" si="17"/>
        <v>1.2577604732039265</v>
      </c>
      <c r="H152">
        <f t="shared" si="18"/>
        <v>1.8096042466604696</v>
      </c>
      <c r="I152">
        <f t="shared" si="19"/>
        <v>0.62930175437542646</v>
      </c>
      <c r="J152">
        <f t="shared" si="20"/>
        <v>-0.21539415097721934</v>
      </c>
      <c r="K152" s="22">
        <f t="shared" si="21"/>
        <v>-3.4177526897705249E-4</v>
      </c>
      <c r="L152" s="22">
        <f t="shared" si="22"/>
        <v>-1.0021374292505181E-3</v>
      </c>
      <c r="M152" s="22">
        <f t="shared" si="15"/>
        <v>1166.5253452585221</v>
      </c>
      <c r="N152" s="22">
        <f t="shared" si="23"/>
        <v>-5.7877753913417269E-2</v>
      </c>
    </row>
    <row r="153" spans="3:14" x14ac:dyDescent="0.25">
      <c r="C153">
        <v>37</v>
      </c>
      <c r="D153">
        <f t="shared" si="16"/>
        <v>0.64577182323790194</v>
      </c>
      <c r="E153">
        <f t="shared" si="14"/>
        <v>3.0142764636055501</v>
      </c>
      <c r="F153" s="57">
        <f t="shared" si="24"/>
        <v>0.67552137229108167</v>
      </c>
      <c r="G153">
        <f t="shared" si="17"/>
        <v>1.2619112060201614</v>
      </c>
      <c r="H153">
        <f t="shared" si="18"/>
        <v>1.8101163883270002</v>
      </c>
      <c r="I153">
        <f t="shared" si="19"/>
        <v>0.62981389604195703</v>
      </c>
      <c r="J153">
        <f t="shared" si="20"/>
        <v>-0.21386545155456568</v>
      </c>
      <c r="K153" s="22">
        <f t="shared" si="21"/>
        <v>5.546850116051983E-3</v>
      </c>
      <c r="L153" s="22">
        <f t="shared" si="22"/>
        <v>1.626421400347576E-2</v>
      </c>
      <c r="M153" s="22">
        <f t="shared" si="15"/>
        <v>-71.352001205929056</v>
      </c>
      <c r="N153" s="22">
        <f t="shared" si="23"/>
        <v>0.46750192895396159</v>
      </c>
    </row>
    <row r="154" spans="3:14" x14ac:dyDescent="0.25">
      <c r="C154">
        <v>38</v>
      </c>
      <c r="D154">
        <f t="shared" si="16"/>
        <v>0.66322511575784526</v>
      </c>
      <c r="E154">
        <f t="shared" si="14"/>
        <v>3.0116701419208285</v>
      </c>
      <c r="F154" s="57">
        <f t="shared" si="24"/>
        <v>0.67452027489583355</v>
      </c>
      <c r="G154">
        <f t="shared" si="17"/>
        <v>1.2661535199416074</v>
      </c>
      <c r="H154">
        <f t="shared" si="18"/>
        <v>1.8107512831684764</v>
      </c>
      <c r="I154">
        <f t="shared" si="19"/>
        <v>0.63044879088343331</v>
      </c>
      <c r="J154">
        <f t="shared" si="20"/>
        <v>-0.2122871148185774</v>
      </c>
      <c r="K154" s="22">
        <f t="shared" si="21"/>
        <v>1.1391236732348148E-2</v>
      </c>
      <c r="L154" s="22">
        <f t="shared" si="22"/>
        <v>3.3400850591404005E-2</v>
      </c>
      <c r="M154" s="22">
        <f t="shared" si="15"/>
        <v>-34.46491612232505</v>
      </c>
      <c r="N154" s="22">
        <f t="shared" si="23"/>
        <v>0.64068253626628036</v>
      </c>
    </row>
    <row r="155" spans="3:14" x14ac:dyDescent="0.25">
      <c r="C155">
        <v>39</v>
      </c>
      <c r="D155">
        <f t="shared" si="16"/>
        <v>0.68067840827778847</v>
      </c>
      <c r="E155">
        <f t="shared" ref="E155:E206" si="25">ACOS((COS(D155)-$D$18)/((1+$D$18^2-2*$D$18*COS(D155))^0.5))</f>
        <v>3.0091229811061169</v>
      </c>
      <c r="F155" s="57">
        <f t="shared" si="24"/>
        <v>0.67349196875406026</v>
      </c>
      <c r="G155">
        <f t="shared" si="17"/>
        <v>1.2704858331235551</v>
      </c>
      <c r="H155">
        <f t="shared" si="18"/>
        <v>1.811508129393939</v>
      </c>
      <c r="I155">
        <f t="shared" si="19"/>
        <v>0.63120563710889588</v>
      </c>
      <c r="J155">
        <f t="shared" si="20"/>
        <v>-0.21066082733181479</v>
      </c>
      <c r="K155" s="22">
        <f t="shared" si="21"/>
        <v>1.7190062169032232E-2</v>
      </c>
      <c r="L155" s="22">
        <f t="shared" si="22"/>
        <v>5.0403894823317918E-2</v>
      </c>
      <c r="M155" s="22">
        <f t="shared" ref="M155:M206" si="26">(($D$20*K155-COS(H155-D155)-$D$19*COS(I155-D155)*J155)*$F$8^2)/($D$19*SIN(I155-D155))</f>
        <v>-22.638559662919882</v>
      </c>
      <c r="N155" s="22">
        <f t="shared" si="23"/>
        <v>0.72689219771308566</v>
      </c>
    </row>
    <row r="156" spans="3:14" x14ac:dyDescent="0.25">
      <c r="C156">
        <v>40</v>
      </c>
      <c r="D156">
        <f t="shared" ref="D156:D206" si="27">RADIANS(C156)</f>
        <v>0.69813170079773179</v>
      </c>
      <c r="E156">
        <f t="shared" si="25"/>
        <v>3.0066356587293788</v>
      </c>
      <c r="F156" s="57">
        <f t="shared" si="24"/>
        <v>0.67243651799831217</v>
      </c>
      <c r="G156">
        <f t="shared" ref="G156:G206" si="28">ACOS(($D$19^2+$D$20^2-$D$18^2-1+2*$D$18*COS(D156))/(2*$D$19*$D$20))</f>
        <v>1.2749065455130237</v>
      </c>
      <c r="H156">
        <f t="shared" ref="H156:H206" si="29">E156-PI()+F156+G156</f>
        <v>1.8123860686509214</v>
      </c>
      <c r="I156">
        <f t="shared" ref="I156:I206" si="30">H156-$F$16</f>
        <v>0.63208357636587831</v>
      </c>
      <c r="J156">
        <f t="shared" ref="J156:J206" si="31">SIN(H156-D156)/($D$19*SIN(I156-H156))</f>
        <v>-0.20898824606846936</v>
      </c>
      <c r="K156" s="22">
        <f t="shared" ref="K156:K206" si="32">SIN(I156-D156)/($D$20*SIN(I156-H156))</f>
        <v>2.2942094794615901E-2</v>
      </c>
      <c r="L156" s="22">
        <f t="shared" ref="L156:L206" si="33">K156*$F$8</f>
        <v>6.726973536707756E-2</v>
      </c>
      <c r="M156" s="22">
        <f t="shared" si="26"/>
        <v>-16.801901879438166</v>
      </c>
      <c r="N156" s="22">
        <f t="shared" ref="N156:N206" si="34">L156*($H$15-$D$11*$D$12-$D$11*$D$12)/($D$11*$D$12+$D$11*$D$12-$D$11*$D$12*K156-$D$11*$D$12*K156+$H$15*L156)</f>
        <v>0.77848414730863236</v>
      </c>
    </row>
    <row r="157" spans="3:14" x14ac:dyDescent="0.25">
      <c r="C157">
        <v>41</v>
      </c>
      <c r="D157">
        <f t="shared" si="27"/>
        <v>0.71558499331767511</v>
      </c>
      <c r="E157">
        <f t="shared" si="25"/>
        <v>3.0042088031242811</v>
      </c>
      <c r="F157" s="57">
        <f t="shared" ref="F157:F206" si="35">ACOS(($D$19^2-$D$20^2+$D$18^2+1-2*$D$18*COS(D157))/(2*$D$19*(1+$D$18^2-2*$D$18*COS(D157))^0.5))</f>
        <v>0.67135399851984412</v>
      </c>
      <c r="G157">
        <f t="shared" si="28"/>
        <v>1.2794140400526657</v>
      </c>
      <c r="H157">
        <f t="shared" si="29"/>
        <v>1.8133841881069976</v>
      </c>
      <c r="I157">
        <f t="shared" si="30"/>
        <v>0.6330816958219545</v>
      </c>
      <c r="J157">
        <f t="shared" si="31"/>
        <v>-0.20727099712760233</v>
      </c>
      <c r="K157" s="22">
        <f t="shared" si="32"/>
        <v>2.8646191238622717E-2</v>
      </c>
      <c r="L157" s="22">
        <f t="shared" si="33"/>
        <v>8.3995019685346395E-2</v>
      </c>
      <c r="M157" s="22">
        <f t="shared" si="26"/>
        <v>-13.319293776495943</v>
      </c>
      <c r="N157" s="22">
        <f t="shared" si="34"/>
        <v>0.81281459816183355</v>
      </c>
    </row>
    <row r="158" spans="3:14" x14ac:dyDescent="0.25">
      <c r="C158">
        <v>42</v>
      </c>
      <c r="D158">
        <f t="shared" si="27"/>
        <v>0.73303828583761843</v>
      </c>
      <c r="E158">
        <f t="shared" si="25"/>
        <v>3.0018429940166005</v>
      </c>
      <c r="F158" s="57">
        <f t="shared" si="35"/>
        <v>0.67024449825788357</v>
      </c>
      <c r="G158">
        <f t="shared" si="28"/>
        <v>1.2840066838516666</v>
      </c>
      <c r="H158">
        <f t="shared" si="29"/>
        <v>1.8145015225363577</v>
      </c>
      <c r="I158">
        <f t="shared" si="30"/>
        <v>0.63419903025131452</v>
      </c>
      <c r="J158">
        <f t="shared" si="31"/>
        <v>-0.20551067458400993</v>
      </c>
      <c r="K158" s="22">
        <f t="shared" si="32"/>
        <v>3.4301293800291566E-2</v>
      </c>
      <c r="L158" s="22">
        <f t="shared" si="33"/>
        <v>0.10057664643751303</v>
      </c>
      <c r="M158" s="22">
        <f t="shared" si="26"/>
        <v>-11.002446313318922</v>
      </c>
      <c r="N158" s="22">
        <f t="shared" si="34"/>
        <v>0.83729882589536631</v>
      </c>
    </row>
    <row r="159" spans="3:14" x14ac:dyDescent="0.25">
      <c r="C159">
        <v>43</v>
      </c>
      <c r="D159">
        <f t="shared" si="27"/>
        <v>0.75049157835756175</v>
      </c>
      <c r="E159">
        <f t="shared" si="25"/>
        <v>2.9995387632133843</v>
      </c>
      <c r="F159" s="57">
        <f t="shared" si="35"/>
        <v>0.66910811745972942</v>
      </c>
      <c r="G159">
        <f t="shared" si="28"/>
        <v>1.2886828293220629</v>
      </c>
      <c r="H159">
        <f t="shared" si="29"/>
        <v>1.8157370564053834</v>
      </c>
      <c r="I159">
        <f t="shared" si="30"/>
        <v>0.63543456412034027</v>
      </c>
      <c r="J159">
        <f t="shared" si="31"/>
        <v>-0.20370883947215734</v>
      </c>
      <c r="K159" s="22">
        <f t="shared" si="32"/>
        <v>3.9906427796743256E-2</v>
      </c>
      <c r="L159" s="22">
        <f t="shared" si="33"/>
        <v>0.11701175770410946</v>
      </c>
      <c r="M159" s="22">
        <f t="shared" si="26"/>
        <v>-9.3477512480695637</v>
      </c>
      <c r="N159" s="22">
        <f t="shared" si="34"/>
        <v>0.85563691053474067</v>
      </c>
    </row>
    <row r="160" spans="3:14" x14ac:dyDescent="0.25">
      <c r="C160">
        <v>44</v>
      </c>
      <c r="D160">
        <f t="shared" si="27"/>
        <v>0.76794487087750496</v>
      </c>
      <c r="E160">
        <f t="shared" si="25"/>
        <v>2.9972965953503756</v>
      </c>
      <c r="F160" s="57">
        <f t="shared" si="35"/>
        <v>0.6679449689118685</v>
      </c>
      <c r="G160">
        <f t="shared" si="28"/>
        <v>1.2934408152790866</v>
      </c>
      <c r="H160">
        <f t="shared" si="29"/>
        <v>1.8170897259515377</v>
      </c>
      <c r="I160">
        <f t="shared" si="30"/>
        <v>0.63678723366649459</v>
      </c>
      <c r="J160">
        <f t="shared" si="31"/>
        <v>-0.20186701889835762</v>
      </c>
      <c r="K160" s="22">
        <f t="shared" si="32"/>
        <v>4.5460698862411282E-2</v>
      </c>
      <c r="L160" s="22">
        <f t="shared" si="33"/>
        <v>0.13329773106832854</v>
      </c>
      <c r="M160" s="22">
        <f t="shared" si="26"/>
        <v>-8.1052389966126945</v>
      </c>
      <c r="N160" s="22">
        <f t="shared" si="34"/>
        <v>0.86988147043100483</v>
      </c>
    </row>
    <row r="161" spans="3:14" x14ac:dyDescent="0.25">
      <c r="C161">
        <v>45</v>
      </c>
      <c r="D161">
        <f t="shared" si="27"/>
        <v>0.78539816339744828</v>
      </c>
      <c r="E161">
        <f t="shared" si="25"/>
        <v>2.9951169286932342</v>
      </c>
      <c r="F161" s="57">
        <f t="shared" si="35"/>
        <v>0.66675517814245289</v>
      </c>
      <c r="G161">
        <f t="shared" si="28"/>
        <v>1.2982789680043292</v>
      </c>
      <c r="H161">
        <f t="shared" si="29"/>
        <v>1.818558421250223</v>
      </c>
      <c r="I161">
        <f t="shared" si="30"/>
        <v>0.63825592896517991</v>
      </c>
      <c r="J161">
        <f t="shared" si="31"/>
        <v>-0.19998670527615792</v>
      </c>
      <c r="K161" s="22">
        <f t="shared" si="32"/>
        <v>5.0963290210936277E-2</v>
      </c>
      <c r="L161" s="22">
        <f t="shared" si="33"/>
        <v>0.14943217158747923</v>
      </c>
      <c r="M161" s="22">
        <f t="shared" si="26"/>
        <v>-7.1367566339885382</v>
      </c>
      <c r="N161" s="22">
        <f t="shared" si="34"/>
        <v>0.88126273492675922</v>
      </c>
    </row>
    <row r="162" spans="3:14" x14ac:dyDescent="0.25">
      <c r="C162">
        <v>46</v>
      </c>
      <c r="D162">
        <f t="shared" si="27"/>
        <v>0.8028514559173916</v>
      </c>
      <c r="E162">
        <f t="shared" si="25"/>
        <v>2.9930001559880601</v>
      </c>
      <c r="F162" s="57">
        <f t="shared" si="35"/>
        <v>0.66553888359560076</v>
      </c>
      <c r="G162">
        <f t="shared" si="28"/>
        <v>1.3031956022706987</v>
      </c>
      <c r="H162">
        <f t="shared" si="29"/>
        <v>1.8201419882645666</v>
      </c>
      <c r="I162">
        <f t="shared" si="30"/>
        <v>0.6398394959795235</v>
      </c>
      <c r="J162">
        <f t="shared" si="31"/>
        <v>-0.1980693556797164</v>
      </c>
      <c r="K162" s="22">
        <f t="shared" si="32"/>
        <v>5.6413459870120392E-2</v>
      </c>
      <c r="L162" s="22">
        <f t="shared" si="33"/>
        <v>0.16541290368544931</v>
      </c>
      <c r="M162" s="22">
        <f t="shared" si="26"/>
        <v>-6.3597341442818474</v>
      </c>
      <c r="N162" s="22">
        <f t="shared" si="34"/>
        <v>0.89056291104811747</v>
      </c>
    </row>
    <row r="163" spans="3:14" x14ac:dyDescent="0.25">
      <c r="C163">
        <v>47</v>
      </c>
      <c r="D163">
        <f t="shared" si="27"/>
        <v>0.82030474843733492</v>
      </c>
      <c r="E163">
        <f t="shared" si="25"/>
        <v>2.9909466253568411</v>
      </c>
      <c r="F163" s="57">
        <f t="shared" si="35"/>
        <v>0.66429623677809724</v>
      </c>
      <c r="G163">
        <f t="shared" si="28"/>
        <v>1.3081890223283126</v>
      </c>
      <c r="H163">
        <f t="shared" si="29"/>
        <v>1.8218392308734579</v>
      </c>
      <c r="I163">
        <f t="shared" si="30"/>
        <v>0.64153673858841476</v>
      </c>
      <c r="J163">
        <f t="shared" si="31"/>
        <v>-0.19611639130982625</v>
      </c>
      <c r="K163" s="22">
        <f t="shared" si="32"/>
        <v>6.1810537899902727E-2</v>
      </c>
      <c r="L163" s="22">
        <f t="shared" si="33"/>
        <v>0.18123796299538336</v>
      </c>
      <c r="M163" s="22">
        <f t="shared" si="26"/>
        <v>-5.7217857707729998</v>
      </c>
      <c r="N163" s="22">
        <f t="shared" si="34"/>
        <v>0.8983031128285861</v>
      </c>
    </row>
    <row r="164" spans="3:14" x14ac:dyDescent="0.25">
      <c r="C164">
        <v>48</v>
      </c>
      <c r="D164">
        <f t="shared" si="27"/>
        <v>0.83775804095727824</v>
      </c>
      <c r="E164">
        <f t="shared" si="25"/>
        <v>2.98895664123348</v>
      </c>
      <c r="F164" s="57">
        <f t="shared" si="35"/>
        <v>0.66302740237919522</v>
      </c>
      <c r="G164">
        <f t="shared" si="28"/>
        <v>1.3132575228506378</v>
      </c>
      <c r="H164">
        <f t="shared" si="29"/>
        <v>1.8236489128735198</v>
      </c>
      <c r="I164">
        <f t="shared" si="30"/>
        <v>0.64334642058847669</v>
      </c>
      <c r="J164">
        <f t="shared" si="31"/>
        <v>-0.1941291970671509</v>
      </c>
      <c r="K164" s="22">
        <f t="shared" si="32"/>
        <v>6.7153923602676524E-2</v>
      </c>
      <c r="L164" s="22">
        <f t="shared" si="33"/>
        <v>0.19690558817990553</v>
      </c>
      <c r="M164" s="22">
        <f t="shared" si="26"/>
        <v>-5.1880722073191805</v>
      </c>
      <c r="N164" s="22">
        <f t="shared" si="34"/>
        <v>0.90484390749488219</v>
      </c>
    </row>
    <row r="165" spans="3:14" x14ac:dyDescent="0.25">
      <c r="C165">
        <v>49</v>
      </c>
      <c r="D165">
        <f t="shared" si="27"/>
        <v>0.85521133347722145</v>
      </c>
      <c r="E165">
        <f t="shared" si="25"/>
        <v>2.9870304653361517</v>
      </c>
      <c r="F165" s="57">
        <f t="shared" si="35"/>
        <v>0.66173255836428579</v>
      </c>
      <c r="G165">
        <f t="shared" si="28"/>
        <v>1.3183993898403548</v>
      </c>
      <c r="H165">
        <f t="shared" si="29"/>
        <v>1.8255697599509992</v>
      </c>
      <c r="I165">
        <f t="shared" si="30"/>
        <v>0.6452672676659561</v>
      </c>
      <c r="J165">
        <f t="shared" si="31"/>
        <v>-0.1921091212271773</v>
      </c>
      <c r="K165" s="22">
        <f t="shared" si="32"/>
        <v>7.2443082734647821E-2</v>
      </c>
      <c r="L165" s="22">
        <f t="shared" si="33"/>
        <v>0.21241421275439604</v>
      </c>
      <c r="M165" s="22">
        <f t="shared" si="26"/>
        <v>-4.7345217005829046</v>
      </c>
      <c r="N165" s="22">
        <f t="shared" si="34"/>
        <v>0.91044272031437112</v>
      </c>
    </row>
    <row r="166" spans="3:14" x14ac:dyDescent="0.25">
      <c r="C166">
        <v>50</v>
      </c>
      <c r="D166">
        <f t="shared" si="27"/>
        <v>0.87266462599716477</v>
      </c>
      <c r="E166">
        <f t="shared" si="25"/>
        <v>2.9851683176718371</v>
      </c>
      <c r="F166" s="57">
        <f t="shared" si="35"/>
        <v>0.66041189604332351</v>
      </c>
      <c r="G166">
        <f t="shared" si="28"/>
        <v>1.3236129014945623</v>
      </c>
      <c r="H166">
        <f t="shared" si="29"/>
        <v>1.8276004616199297</v>
      </c>
      <c r="I166">
        <f t="shared" si="30"/>
        <v>0.64729796933488659</v>
      </c>
      <c r="J166">
        <f t="shared" si="31"/>
        <v>-0.19005747521137453</v>
      </c>
      <c r="K166" s="22">
        <f t="shared" si="32"/>
        <v>7.7677544726291209E-2</v>
      </c>
      <c r="L166" s="22">
        <f t="shared" si="33"/>
        <v>0.22776245693694178</v>
      </c>
      <c r="M166" s="22">
        <f t="shared" si="26"/>
        <v>-4.3439684545413355</v>
      </c>
      <c r="N166" s="22">
        <f t="shared" si="34"/>
        <v>0.9152882525798407</v>
      </c>
    </row>
    <row r="167" spans="3:14" x14ac:dyDescent="0.25">
      <c r="C167">
        <v>51</v>
      </c>
      <c r="D167">
        <f t="shared" si="27"/>
        <v>0.89011791851710809</v>
      </c>
      <c r="E167">
        <f t="shared" si="25"/>
        <v>2.983370377569023</v>
      </c>
      <c r="F167" s="57">
        <f t="shared" si="35"/>
        <v>0.65906562011493142</v>
      </c>
      <c r="G167">
        <f t="shared" si="28"/>
        <v>1.3288963290291014</v>
      </c>
      <c r="H167">
        <f t="shared" si="29"/>
        <v>1.8297396731232627</v>
      </c>
      <c r="I167">
        <f t="shared" si="30"/>
        <v>0.64943718083821955</v>
      </c>
      <c r="J167">
        <f t="shared" si="31"/>
        <v>-0.18797553344905729</v>
      </c>
      <c r="K167" s="22">
        <f t="shared" si="32"/>
        <v>8.2856899919328889E-2</v>
      </c>
      <c r="L167" s="22">
        <f t="shared" si="33"/>
        <v>0.24294911954673581</v>
      </c>
      <c r="M167" s="22">
        <f t="shared" si="26"/>
        <v>-4.0038416594686979</v>
      </c>
      <c r="N167" s="22">
        <f t="shared" si="34"/>
        <v>0.91952197971636218</v>
      </c>
    </row>
    <row r="168" spans="3:14" x14ac:dyDescent="0.25">
      <c r="C168">
        <v>52</v>
      </c>
      <c r="D168">
        <f t="shared" si="27"/>
        <v>0.90757121103705141</v>
      </c>
      <c r="E168">
        <f t="shared" si="25"/>
        <v>2.981636784734607</v>
      </c>
      <c r="F168" s="57">
        <f t="shared" si="35"/>
        <v>0.65769394868720865</v>
      </c>
      <c r="G168">
        <f t="shared" si="28"/>
        <v>1.3342479374619018</v>
      </c>
      <c r="H168">
        <f t="shared" si="29"/>
        <v>1.8319860172939244</v>
      </c>
      <c r="I168">
        <f t="shared" si="30"/>
        <v>0.65168352500888127</v>
      </c>
      <c r="J168">
        <f t="shared" si="31"/>
        <v>-0.18586453332448391</v>
      </c>
      <c r="K168" s="22">
        <f t="shared" si="32"/>
        <v>8.7980796827066304E-2</v>
      </c>
      <c r="L168" s="22">
        <f t="shared" si="33"/>
        <v>0.25797316997096187</v>
      </c>
      <c r="M168" s="22">
        <f t="shared" si="26"/>
        <v>-3.7047242856839784</v>
      </c>
      <c r="N168" s="22">
        <f t="shared" si="34"/>
        <v>0.92325205455413339</v>
      </c>
    </row>
    <row r="169" spans="3:14" x14ac:dyDescent="0.25">
      <c r="C169">
        <v>53</v>
      </c>
      <c r="D169">
        <f t="shared" si="27"/>
        <v>0.92502450355699462</v>
      </c>
      <c r="E169">
        <f t="shared" si="25"/>
        <v>2.9799676403312922</v>
      </c>
      <c r="F169" s="57">
        <f t="shared" si="35"/>
        <v>0.65629711327628903</v>
      </c>
      <c r="G169">
        <f t="shared" si="28"/>
        <v>1.3396659863553935</v>
      </c>
      <c r="H169">
        <f t="shared" si="29"/>
        <v>1.8343380863731817</v>
      </c>
      <c r="I169">
        <f t="shared" si="30"/>
        <v>0.65403559408813861</v>
      </c>
      <c r="J169">
        <f t="shared" si="31"/>
        <v>-0.18372567520379665</v>
      </c>
      <c r="K169" s="22">
        <f t="shared" si="32"/>
        <v>9.3048939424277971E-2</v>
      </c>
      <c r="L169" s="22">
        <f t="shared" si="33"/>
        <v>0.27283374021832446</v>
      </c>
      <c r="M169" s="22">
        <f t="shared" si="26"/>
        <v>-3.439422280759723</v>
      </c>
      <c r="N169" s="22">
        <f t="shared" si="34"/>
        <v>0.92656257198479408</v>
      </c>
    </row>
    <row r="170" spans="3:14" x14ac:dyDescent="0.25">
      <c r="C170">
        <v>54</v>
      </c>
      <c r="D170">
        <f t="shared" si="27"/>
        <v>0.94247779607693793</v>
      </c>
      <c r="E170">
        <f t="shared" si="25"/>
        <v>2.9783630080717955</v>
      </c>
      <c r="F170" s="57">
        <f t="shared" si="35"/>
        <v>0.65487535878375769</v>
      </c>
      <c r="G170">
        <f t="shared" si="28"/>
        <v>1.3451487305181422</v>
      </c>
      <c r="H170">
        <f t="shared" si="29"/>
        <v>1.8367944437839023</v>
      </c>
      <c r="I170">
        <f t="shared" si="30"/>
        <v>0.65649195149885919</v>
      </c>
      <c r="J170">
        <f t="shared" si="31"/>
        <v>-0.1815601225364856</v>
      </c>
      <c r="K170" s="22">
        <f t="shared" si="32"/>
        <v>9.8061084472287563E-2</v>
      </c>
      <c r="L170" s="22">
        <f t="shared" si="33"/>
        <v>0.28753011707577431</v>
      </c>
      <c r="M170" s="22">
        <f t="shared" si="26"/>
        <v>-3.2023450398867377</v>
      </c>
      <c r="N170" s="22">
        <f t="shared" si="34"/>
        <v>0.92951990542926177</v>
      </c>
    </row>
    <row r="171" spans="3:14" x14ac:dyDescent="0.25">
      <c r="C171">
        <v>55</v>
      </c>
      <c r="D171">
        <f t="shared" si="27"/>
        <v>0.95993108859688125</v>
      </c>
      <c r="E171">
        <f t="shared" si="25"/>
        <v>2.9768229153264212</v>
      </c>
      <c r="F171" s="57">
        <f t="shared" si="35"/>
        <v>0.65342894345406022</v>
      </c>
      <c r="G171">
        <f t="shared" si="28"/>
        <v>1.3506944206659846</v>
      </c>
      <c r="H171">
        <f t="shared" si="29"/>
        <v>1.8393536258566727</v>
      </c>
      <c r="I171">
        <f t="shared" si="30"/>
        <v>0.65905113357162959</v>
      </c>
      <c r="J171">
        <f t="shared" si="31"/>
        <v>-0.17936900202617617</v>
      </c>
      <c r="K171" s="22">
        <f t="shared" si="32"/>
        <v>0.10301703888429133</v>
      </c>
      <c r="L171" s="22">
        <f t="shared" si="33"/>
        <v>0.30206173438323281</v>
      </c>
      <c r="M171" s="22">
        <f t="shared" si="26"/>
        <v>-2.9890821194435899</v>
      </c>
      <c r="N171" s="22">
        <f t="shared" si="34"/>
        <v>0.93217714081711212</v>
      </c>
    </row>
    <row r="172" spans="3:14" x14ac:dyDescent="0.25">
      <c r="C172">
        <v>56</v>
      </c>
      <c r="D172">
        <f t="shared" si="27"/>
        <v>0.97738438111682457</v>
      </c>
      <c r="E172">
        <f t="shared" si="25"/>
        <v>2.9753473542406272</v>
      </c>
      <c r="F172" s="57">
        <f t="shared" si="35"/>
        <v>0.65195813881306708</v>
      </c>
      <c r="G172">
        <f t="shared" si="28"/>
        <v>1.3563013040430478</v>
      </c>
      <c r="H172">
        <f t="shared" si="29"/>
        <v>1.842014143506949</v>
      </c>
      <c r="I172">
        <f t="shared" si="30"/>
        <v>0.66171165122190589</v>
      </c>
      <c r="J172">
        <f t="shared" si="31"/>
        <v>-0.17715340386565528</v>
      </c>
      <c r="K172" s="22">
        <f t="shared" si="32"/>
        <v>0.10791665713545368</v>
      </c>
      <c r="L172" s="22">
        <f t="shared" si="33"/>
        <v>0.31642816543959584</v>
      </c>
      <c r="M172" s="22">
        <f t="shared" si="26"/>
        <v>-2.7961073092488569</v>
      </c>
      <c r="N172" s="22">
        <f t="shared" si="34"/>
        <v>0.93457724273184462</v>
      </c>
    </row>
    <row r="173" spans="3:14" x14ac:dyDescent="0.25">
      <c r="C173">
        <v>57</v>
      </c>
      <c r="D173">
        <f t="shared" si="27"/>
        <v>0.99483767363676789</v>
      </c>
      <c r="E173">
        <f t="shared" si="25"/>
        <v>2.9739362828594782</v>
      </c>
      <c r="F173" s="57">
        <f t="shared" si="35"/>
        <v>0.65046322958896985</v>
      </c>
      <c r="G173">
        <f t="shared" si="28"/>
        <v>1.3619676250031314</v>
      </c>
      <c r="H173">
        <f t="shared" si="29"/>
        <v>1.8447744838617863</v>
      </c>
      <c r="I173">
        <f t="shared" si="30"/>
        <v>0.66447199157674319</v>
      </c>
      <c r="J173">
        <f t="shared" si="31"/>
        <v>-0.17491438203120646</v>
      </c>
      <c r="K173" s="22">
        <f t="shared" si="32"/>
        <v>0.11275983872174494</v>
      </c>
      <c r="L173" s="22">
        <f t="shared" si="33"/>
        <v>0.33062911555165692</v>
      </c>
      <c r="M173" s="22">
        <f t="shared" si="26"/>
        <v>-2.6205674931738043</v>
      </c>
      <c r="N173" s="22">
        <f t="shared" si="34"/>
        <v>0.9367553564222233</v>
      </c>
    </row>
    <row r="174" spans="3:14" x14ac:dyDescent="0.25">
      <c r="C174">
        <v>58</v>
      </c>
      <c r="D174">
        <f t="shared" si="27"/>
        <v>1.0122909661567112</v>
      </c>
      <c r="E174">
        <f t="shared" si="25"/>
        <v>2.9725896262559468</v>
      </c>
      <c r="F174" s="57">
        <f t="shared" si="35"/>
        <v>0.64894451361668903</v>
      </c>
      <c r="G174">
        <f t="shared" si="28"/>
        <v>1.3676916255520242</v>
      </c>
      <c r="H174">
        <f t="shared" si="29"/>
        <v>1.8476331118348668</v>
      </c>
      <c r="I174">
        <f t="shared" si="30"/>
        <v>0.66733061954982364</v>
      </c>
      <c r="J174">
        <f t="shared" si="31"/>
        <v>-0.17265295463146699</v>
      </c>
      <c r="K174" s="22">
        <f t="shared" si="32"/>
        <v>0.11754652567102131</v>
      </c>
      <c r="L174" s="22">
        <f t="shared" si="33"/>
        <v>0.34466441473621229</v>
      </c>
      <c r="M174" s="22">
        <f t="shared" si="26"/>
        <v>-2.4601292487153152</v>
      </c>
      <c r="N174" s="22">
        <f t="shared" si="34"/>
        <v>0.9387405088630848</v>
      </c>
    </row>
    <row r="175" spans="3:14" x14ac:dyDescent="0.25">
      <c r="C175">
        <v>59</v>
      </c>
      <c r="D175">
        <f t="shared" si="27"/>
        <v>1.0297442586766545</v>
      </c>
      <c r="E175">
        <f t="shared" si="25"/>
        <v>2.9713072776602214</v>
      </c>
      <c r="F175" s="57">
        <f t="shared" si="35"/>
        <v>0.64740230172698943</v>
      </c>
      <c r="G175">
        <f t="shared" si="28"/>
        <v>1.3734715458514131</v>
      </c>
      <c r="H175">
        <f t="shared" si="29"/>
        <v>1.8505884716488308</v>
      </c>
      <c r="I175">
        <f t="shared" si="30"/>
        <v>0.67028597936378764</v>
      </c>
      <c r="J175">
        <f t="shared" si="31"/>
        <v>-0.17037010430618993</v>
      </c>
      <c r="K175" s="22">
        <f t="shared" si="32"/>
        <v>0.12227670010935685</v>
      </c>
      <c r="L175" s="22">
        <f t="shared" si="33"/>
        <v>0.35853401058417389</v>
      </c>
      <c r="M175" s="22">
        <f t="shared" si="26"/>
        <v>-2.3128655683374486</v>
      </c>
      <c r="N175" s="22">
        <f t="shared" si="34"/>
        <v>0.94055688426170969</v>
      </c>
    </row>
    <row r="176" spans="3:14" x14ac:dyDescent="0.25">
      <c r="C176">
        <v>60</v>
      </c>
      <c r="D176">
        <f t="shared" si="27"/>
        <v>1.0471975511965976</v>
      </c>
      <c r="E176">
        <f t="shared" si="25"/>
        <v>2.970089099587379</v>
      </c>
      <c r="F176" s="57">
        <f t="shared" si="35"/>
        <v>0.645836917621471</v>
      </c>
      <c r="G176">
        <f t="shared" si="28"/>
        <v>1.3793056246851141</v>
      </c>
      <c r="H176">
        <f t="shared" si="29"/>
        <v>1.8536389883041711</v>
      </c>
      <c r="I176">
        <f t="shared" si="30"/>
        <v>0.67333649601912793</v>
      </c>
      <c r="J176">
        <f t="shared" si="31"/>
        <v>-0.16806677867047265</v>
      </c>
      <c r="K176" s="22">
        <f t="shared" si="32"/>
        <v>0.12695038188518032</v>
      </c>
      <c r="L176" s="22">
        <f t="shared" si="33"/>
        <v>0.37223796129417452</v>
      </c>
      <c r="M176" s="22">
        <f t="shared" si="26"/>
        <v>-2.1771709719758658</v>
      </c>
      <c r="N176" s="22">
        <f t="shared" si="34"/>
        <v>0.9422247932425607</v>
      </c>
    </row>
    <row r="177" spans="3:14" x14ac:dyDescent="0.25">
      <c r="C177">
        <v>61</v>
      </c>
      <c r="D177">
        <f t="shared" si="27"/>
        <v>1.064650843716541</v>
      </c>
      <c r="E177">
        <f t="shared" si="25"/>
        <v>2.9689349249608972</v>
      </c>
      <c r="F177" s="57">
        <f t="shared" si="35"/>
        <v>0.6442486977346088</v>
      </c>
      <c r="G177">
        <f t="shared" si="28"/>
        <v>1.3851920998884266</v>
      </c>
      <c r="H177">
        <f t="shared" si="29"/>
        <v>1.8567830689941394</v>
      </c>
      <c r="I177">
        <f t="shared" si="30"/>
        <v>0.67648057670909623</v>
      </c>
      <c r="J177">
        <f t="shared" si="31"/>
        <v>-0.16574389080019047</v>
      </c>
      <c r="K177" s="22">
        <f t="shared" si="32"/>
        <v>0.13156762625335391</v>
      </c>
      <c r="L177" s="22">
        <f t="shared" si="33"/>
        <v>0.38577642888193198</v>
      </c>
      <c r="M177" s="22">
        <f t="shared" si="26"/>
        <v>-2.0516970426001935</v>
      </c>
      <c r="N177" s="22">
        <f t="shared" si="34"/>
        <v>0.94376141823321202</v>
      </c>
    </row>
    <row r="178" spans="3:14" x14ac:dyDescent="0.25">
      <c r="C178">
        <v>62</v>
      </c>
      <c r="D178">
        <f t="shared" si="27"/>
        <v>1.0821041362364843</v>
      </c>
      <c r="E178">
        <f t="shared" si="25"/>
        <v>2.9678445582296646</v>
      </c>
      <c r="F178" s="57">
        <f t="shared" si="35"/>
        <v>0.64263799108398678</v>
      </c>
      <c r="G178">
        <f t="shared" si="28"/>
        <v>1.3911292087414764</v>
      </c>
      <c r="H178">
        <f t="shared" si="29"/>
        <v>1.8600191044653347</v>
      </c>
      <c r="I178">
        <f t="shared" si="30"/>
        <v>0.67971661218029156</v>
      </c>
      <c r="J178">
        <f t="shared" si="31"/>
        <v>-0.16340231975456423</v>
      </c>
      <c r="K178" s="22">
        <f t="shared" si="32"/>
        <v>0.13612852162092609</v>
      </c>
      <c r="L178" s="22">
        <f t="shared" si="33"/>
        <v>0.39914967257045136</v>
      </c>
      <c r="M178" s="22">
        <f t="shared" si="26"/>
        <v>-1.9353028739232683</v>
      </c>
      <c r="N178" s="22">
        <f t="shared" si="34"/>
        <v>0.94518139310835003</v>
      </c>
    </row>
    <row r="179" spans="3:14" x14ac:dyDescent="0.25">
      <c r="C179">
        <v>63</v>
      </c>
      <c r="D179">
        <f t="shared" si="27"/>
        <v>1.0995574287564276</v>
      </c>
      <c r="E179">
        <f t="shared" si="25"/>
        <v>2.966817776476343</v>
      </c>
      <c r="F179" s="57">
        <f t="shared" si="35"/>
        <v>0.64100515910984746</v>
      </c>
      <c r="G179">
        <f t="shared" si="28"/>
        <v>1.3971151883274631</v>
      </c>
      <c r="H179">
        <f t="shared" si="29"/>
        <v>1.8633454703238606</v>
      </c>
      <c r="I179">
        <f t="shared" si="30"/>
        <v>0.68304297803881742</v>
      </c>
      <c r="J179">
        <f t="shared" si="31"/>
        <v>-0.16104291113198324</v>
      </c>
      <c r="K179" s="22">
        <f t="shared" si="32"/>
        <v>0.14063318735591018</v>
      </c>
      <c r="L179" s="22">
        <f t="shared" si="33"/>
        <v>0.41235804236502815</v>
      </c>
      <c r="M179" s="22">
        <f t="shared" si="26"/>
        <v>-1.8270165557174294</v>
      </c>
      <c r="N179" s="22">
        <f t="shared" si="34"/>
        <v>0.94649725855139466</v>
      </c>
    </row>
    <row r="180" spans="3:14" x14ac:dyDescent="0.25">
      <c r="C180">
        <v>64</v>
      </c>
      <c r="D180">
        <f t="shared" si="27"/>
        <v>1.1170107212763709</v>
      </c>
      <c r="E180">
        <f t="shared" si="25"/>
        <v>2.9658543305150245</v>
      </c>
      <c r="F180" s="57">
        <f t="shared" si="35"/>
        <v>0.63935057550505792</v>
      </c>
      <c r="G180">
        <f t="shared" si="28"/>
        <v>1.4031482758567866</v>
      </c>
      <c r="H180">
        <f t="shared" si="29"/>
        <v>1.8667605282870758</v>
      </c>
      <c r="I180">
        <f t="shared" si="30"/>
        <v>0.6864580360020327</v>
      </c>
      <c r="J180">
        <f t="shared" si="31"/>
        <v>-0.15866647765539543</v>
      </c>
      <c r="K180" s="22">
        <f t="shared" si="32"/>
        <v>0.14508177166010505</v>
      </c>
      <c r="L180" s="22">
        <f t="shared" si="33"/>
        <v>0.4254019728160327</v>
      </c>
      <c r="M180" s="22">
        <f t="shared" si="26"/>
        <v>-1.726004931504084</v>
      </c>
      <c r="N180" s="22">
        <f t="shared" si="34"/>
        <v>0.94771982314976111</v>
      </c>
    </row>
    <row r="181" spans="3:14" x14ac:dyDescent="0.25">
      <c r="C181">
        <v>65</v>
      </c>
      <c r="D181">
        <f t="shared" si="27"/>
        <v>1.1344640137963142</v>
      </c>
      <c r="E181">
        <f t="shared" si="25"/>
        <v>2.9649539459763634</v>
      </c>
      <c r="F181" s="57">
        <f t="shared" si="35"/>
        <v>0.63767462603654779</v>
      </c>
      <c r="G181">
        <f t="shared" si="28"/>
        <v>1.409226708958063</v>
      </c>
      <c r="H181">
        <f t="shared" si="29"/>
        <v>1.8702626273811811</v>
      </c>
      <c r="I181">
        <f t="shared" si="30"/>
        <v>0.68996013509613796</v>
      </c>
      <c r="J181">
        <f t="shared" si="31"/>
        <v>-0.15627379978377634</v>
      </c>
      <c r="K181" s="22">
        <f t="shared" si="32"/>
        <v>0.14947444950663366</v>
      </c>
      <c r="L181" s="22">
        <f t="shared" si="33"/>
        <v>0.43828197697145754</v>
      </c>
      <c r="M181" s="22">
        <f t="shared" si="26"/>
        <v>-1.6315496277341843</v>
      </c>
      <c r="N181" s="22">
        <f t="shared" si="34"/>
        <v>0.94885845223115883</v>
      </c>
    </row>
    <row r="182" spans="3:14" x14ac:dyDescent="0.25">
      <c r="C182">
        <v>66</v>
      </c>
      <c r="D182">
        <f t="shared" si="27"/>
        <v>1.1519173063162575</v>
      </c>
      <c r="E182">
        <f t="shared" si="25"/>
        <v>2.964116324378459</v>
      </c>
      <c r="F182" s="57">
        <f t="shared" si="35"/>
        <v>0.63597770835924783</v>
      </c>
      <c r="G182">
        <f t="shared" si="28"/>
        <v>1.4153487259370827</v>
      </c>
      <c r="H182">
        <f t="shared" si="29"/>
        <v>1.8738501050849963</v>
      </c>
      <c r="I182">
        <f t="shared" si="30"/>
        <v>0.69354761279995314</v>
      </c>
      <c r="J182">
        <f t="shared" si="31"/>
        <v>-0.15386562634637738</v>
      </c>
      <c r="K182" s="22">
        <f t="shared" si="32"/>
        <v>0.15381142064259112</v>
      </c>
      <c r="L182" s="22">
        <f t="shared" si="33"/>
        <v>0.45099864052037553</v>
      </c>
      <c r="M182" s="22">
        <f t="shared" si="26"/>
        <v>-1.5430278881800268</v>
      </c>
      <c r="N182" s="22">
        <f t="shared" si="34"/>
        <v>0.94992130076601877</v>
      </c>
    </row>
    <row r="183" spans="3:14" x14ac:dyDescent="0.25">
      <c r="C183">
        <v>67</v>
      </c>
      <c r="D183">
        <f t="shared" si="27"/>
        <v>1.1693705988362009</v>
      </c>
      <c r="E183">
        <f t="shared" si="25"/>
        <v>2.9633411441819586</v>
      </c>
      <c r="F183" s="57">
        <f t="shared" si="35"/>
        <v>0.63426023182351721</v>
      </c>
      <c r="G183">
        <f t="shared" si="28"/>
        <v>1.4215125660047989</v>
      </c>
      <c r="H183">
        <f t="shared" si="29"/>
        <v>1.8775212884204815</v>
      </c>
      <c r="I183">
        <f t="shared" si="30"/>
        <v>0.69721879613543836</v>
      </c>
      <c r="J183">
        <f t="shared" si="31"/>
        <v>-0.15144267519665747</v>
      </c>
      <c r="K183" s="22">
        <f t="shared" si="32"/>
        <v>0.15809290765690115</v>
      </c>
      <c r="L183" s="22">
        <f t="shared" si="33"/>
        <v>0.4635526161275989</v>
      </c>
      <c r="M183" s="22">
        <f t="shared" si="26"/>
        <v>-1.4598971263649525</v>
      </c>
      <c r="N183" s="22">
        <f t="shared" si="34"/>
        <v>0.95091550257778223</v>
      </c>
    </row>
    <row r="184" spans="3:14" x14ac:dyDescent="0.25">
      <c r="C184">
        <v>68</v>
      </c>
      <c r="D184">
        <f t="shared" si="27"/>
        <v>1.1868238913561442</v>
      </c>
      <c r="E184">
        <f t="shared" si="25"/>
        <v>2.9626280618279335</v>
      </c>
      <c r="F184" s="57">
        <f t="shared" si="35"/>
        <v>0.63252261727699732</v>
      </c>
      <c r="G184">
        <f t="shared" si="28"/>
        <v>1.4277164694754587</v>
      </c>
      <c r="H184">
        <f t="shared" si="29"/>
        <v>1.8812744949905964</v>
      </c>
      <c r="I184">
        <f t="shared" si="30"/>
        <v>0.70097200270555327</v>
      </c>
      <c r="J184">
        <f t="shared" si="31"/>
        <v>-0.14900563388297572</v>
      </c>
      <c r="K184" s="22">
        <f t="shared" si="32"/>
        <v>0.16231915411325529</v>
      </c>
      <c r="L184" s="22">
        <f t="shared" si="33"/>
        <v>0.47594461795917148</v>
      </c>
      <c r="M184" s="22">
        <f t="shared" si="26"/>
        <v>-1.3816823811462242</v>
      </c>
      <c r="N184" s="22">
        <f t="shared" si="34"/>
        <v>0.95184732513363712</v>
      </c>
    </row>
    <row r="185" spans="3:14" x14ac:dyDescent="0.25">
      <c r="C185">
        <v>69</v>
      </c>
      <c r="D185">
        <f t="shared" si="27"/>
        <v>1.2042771838760873</v>
      </c>
      <c r="E185">
        <f t="shared" si="25"/>
        <v>2.9619767127573136</v>
      </c>
      <c r="F185" s="57">
        <f t="shared" si="35"/>
        <v>0.63076529686179639</v>
      </c>
      <c r="G185">
        <f t="shared" si="28"/>
        <v>1.4339586779360196</v>
      </c>
      <c r="H185">
        <f t="shared" si="29"/>
        <v>1.8851080339653365</v>
      </c>
      <c r="I185">
        <f t="shared" si="30"/>
        <v>0.70480554168029341</v>
      </c>
      <c r="J185">
        <f t="shared" si="31"/>
        <v>-0.14655516033333527</v>
      </c>
      <c r="K185" s="22">
        <f t="shared" si="32"/>
        <v>0.16649042274774215</v>
      </c>
      <c r="L185" s="22">
        <f t="shared" si="33"/>
        <v>0.48817541639754136</v>
      </c>
      <c r="M185" s="22">
        <f t="shared" si="26"/>
        <v>-1.3079660584655868</v>
      </c>
      <c r="N185" s="22">
        <f t="shared" si="34"/>
        <v>0.95272229700544264</v>
      </c>
    </row>
    <row r="186" spans="3:14" x14ac:dyDescent="0.25">
      <c r="C186">
        <v>70</v>
      </c>
      <c r="D186">
        <f t="shared" si="27"/>
        <v>1.2217304763960306</v>
      </c>
      <c r="E186">
        <f t="shared" si="25"/>
        <v>2.9613867124107109</v>
      </c>
      <c r="F186" s="57">
        <f t="shared" si="35"/>
        <v>0.6289887138078516</v>
      </c>
      <c r="G186">
        <f t="shared" si="28"/>
        <v>1.4402374343880087</v>
      </c>
      <c r="H186">
        <f t="shared" si="29"/>
        <v>1.8890202070167781</v>
      </c>
      <c r="I186">
        <f t="shared" si="30"/>
        <v>0.70871771473173495</v>
      </c>
      <c r="J186">
        <f t="shared" si="31"/>
        <v>-0.14409188355163055</v>
      </c>
      <c r="K186" s="22">
        <f t="shared" si="32"/>
        <v>0.17060699373060176</v>
      </c>
      <c r="L186" s="22">
        <f t="shared" si="33"/>
        <v>0.50024583294475855</v>
      </c>
      <c r="M186" s="22">
        <f t="shared" si="26"/>
        <v>-1.2383794877054575</v>
      </c>
      <c r="N186" s="22">
        <f t="shared" si="34"/>
        <v>0.95354531346932825</v>
      </c>
    </row>
    <row r="187" spans="3:14" x14ac:dyDescent="0.25">
      <c r="C187">
        <v>71</v>
      </c>
      <c r="D187">
        <f t="shared" si="27"/>
        <v>1.2391837689159739</v>
      </c>
      <c r="E187">
        <f t="shared" si="25"/>
        <v>2.9608576572076251</v>
      </c>
      <c r="F187" s="57">
        <f t="shared" si="35"/>
        <v>0.62719332222327651</v>
      </c>
      <c r="G187">
        <f t="shared" si="28"/>
        <v>1.4465509833630026</v>
      </c>
      <c r="H187">
        <f t="shared" si="29"/>
        <v>1.8930093092041109</v>
      </c>
      <c r="I187">
        <f t="shared" si="30"/>
        <v>0.71270681691906779</v>
      </c>
      <c r="J187">
        <f t="shared" si="31"/>
        <v>-0.14161640432304087</v>
      </c>
      <c r="K187" s="22">
        <f t="shared" si="32"/>
        <v>0.1746691629913362</v>
      </c>
      <c r="L187" s="22">
        <f t="shared" si="33"/>
        <v>0.51215673531144268</v>
      </c>
      <c r="M187" s="22">
        <f t="shared" si="26"/>
        <v>-1.1725959290567607</v>
      </c>
      <c r="N187" s="22">
        <f t="shared" si="34"/>
        <v>0.95432072449667726</v>
      </c>
    </row>
    <row r="188" spans="3:14" x14ac:dyDescent="0.25">
      <c r="C188">
        <v>72</v>
      </c>
      <c r="D188">
        <f t="shared" si="27"/>
        <v>1.2566370614359172</v>
      </c>
      <c r="E188">
        <f t="shared" si="25"/>
        <v>2.9603891255042059</v>
      </c>
      <c r="F188" s="57">
        <f t="shared" si="35"/>
        <v>0.6253795868824481</v>
      </c>
      <c r="G188">
        <f t="shared" si="28"/>
        <v>1.4528975710129193</v>
      </c>
      <c r="H188">
        <f t="shared" si="29"/>
        <v>1.8970736298097801</v>
      </c>
      <c r="I188">
        <f t="shared" si="30"/>
        <v>0.71677113752473698</v>
      </c>
      <c r="J188">
        <f t="shared" si="31"/>
        <v>-0.1391292959263965</v>
      </c>
      <c r="K188" s="22">
        <f t="shared" si="32"/>
        <v>0.17867724060622708</v>
      </c>
      <c r="L188" s="22">
        <f t="shared" si="33"/>
        <v>0.52390903268873767</v>
      </c>
      <c r="M188" s="22">
        <f t="shared" si="26"/>
        <v>-1.1103247492368795</v>
      </c>
      <c r="N188" s="22">
        <f t="shared" si="34"/>
        <v>0.95505240846928796</v>
      </c>
    </row>
    <row r="189" spans="3:14" x14ac:dyDescent="0.25">
      <c r="C189">
        <v>73</v>
      </c>
      <c r="D189">
        <f t="shared" si="27"/>
        <v>1.2740903539558606</v>
      </c>
      <c r="E189">
        <f t="shared" si="25"/>
        <v>2.9599806785287304</v>
      </c>
      <c r="F189" s="57">
        <f t="shared" si="35"/>
        <v>0.62354798301253167</v>
      </c>
      <c r="G189">
        <f t="shared" si="28"/>
        <v>1.4592754451763206</v>
      </c>
      <c r="H189">
        <f t="shared" si="29"/>
        <v>1.9012114531277895</v>
      </c>
      <c r="I189">
        <f t="shared" si="30"/>
        <v>0.72090896084274636</v>
      </c>
      <c r="J189">
        <f t="shared" si="31"/>
        <v>-0.13663110485148777</v>
      </c>
      <c r="K189" s="22">
        <f t="shared" si="32"/>
        <v>0.18263154924720296</v>
      </c>
      <c r="L189" s="22">
        <f t="shared" si="33"/>
        <v>0.53550367120015296</v>
      </c>
      <c r="M189" s="22">
        <f t="shared" si="26"/>
        <v>-1.0513065441107294</v>
      </c>
      <c r="N189" s="22">
        <f t="shared" si="34"/>
        <v>0.9557438342495812</v>
      </c>
    </row>
    <row r="190" spans="3:14" x14ac:dyDescent="0.25">
      <c r="C190">
        <v>74</v>
      </c>
      <c r="D190">
        <f t="shared" si="27"/>
        <v>1.2915436464758039</v>
      </c>
      <c r="E190">
        <f t="shared" si="25"/>
        <v>2.9596318612942127</v>
      </c>
      <c r="F190" s="57">
        <f t="shared" si="35"/>
        <v>0.62169899607910883</v>
      </c>
      <c r="G190">
        <f t="shared" si="28"/>
        <v>1.4656828554219361</v>
      </c>
      <c r="H190">
        <f t="shared" si="29"/>
        <v>1.9054210592054646</v>
      </c>
      <c r="I190">
        <f t="shared" si="30"/>
        <v>0.72511856692042143</v>
      </c>
      <c r="J190">
        <f t="shared" si="31"/>
        <v>-0.13412235151948418</v>
      </c>
      <c r="K190" s="22">
        <f t="shared" si="32"/>
        <v>0.18653242269081732</v>
      </c>
      <c r="L190" s="22">
        <f t="shared" si="33"/>
        <v>0.54694162952965919</v>
      </c>
      <c r="M190" s="22">
        <f t="shared" si="26"/>
        <v>-0.99530903346365474</v>
      </c>
      <c r="N190" s="22">
        <f t="shared" si="34"/>
        <v>0.95639811369680716</v>
      </c>
    </row>
    <row r="191" spans="3:14" x14ac:dyDescent="0.25">
      <c r="C191">
        <v>75</v>
      </c>
      <c r="D191">
        <f t="shared" si="27"/>
        <v>1.3089969389957472</v>
      </c>
      <c r="E191">
        <f t="shared" si="25"/>
        <v>2.9593422034875774</v>
      </c>
      <c r="F191" s="57">
        <f t="shared" si="35"/>
        <v>0.61983312157149761</v>
      </c>
      <c r="G191">
        <f t="shared" si="28"/>
        <v>1.4721180530706204</v>
      </c>
      <c r="H191">
        <f t="shared" si="29"/>
        <v>1.9097007245399023</v>
      </c>
      <c r="I191">
        <f t="shared" si="30"/>
        <v>0.72939823225485911</v>
      </c>
      <c r="J191">
        <f t="shared" si="31"/>
        <v>-0.13160353100476307</v>
      </c>
      <c r="K191" s="22">
        <f t="shared" si="32"/>
        <v>0.19038020438602327</v>
      </c>
      <c r="L191" s="22">
        <f t="shared" si="33"/>
        <v>0.5582239147221838</v>
      </c>
      <c r="M191" s="22">
        <f t="shared" si="26"/>
        <v>-0.94212358907715898</v>
      </c>
      <c r="N191" s="22">
        <f t="shared" si="34"/>
        <v>0.95701804630186094</v>
      </c>
    </row>
    <row r="192" spans="3:14" x14ac:dyDescent="0.25">
      <c r="C192">
        <v>76</v>
      </c>
      <c r="D192">
        <f t="shared" si="27"/>
        <v>1.3264502315156905</v>
      </c>
      <c r="E192">
        <f t="shared" si="25"/>
        <v>2.9591112203349415</v>
      </c>
      <c r="F192" s="57">
        <f t="shared" si="35"/>
        <v>0.61795086478833128</v>
      </c>
      <c r="G192">
        <f t="shared" si="28"/>
        <v>1.4785792911969635</v>
      </c>
      <c r="H192">
        <f t="shared" si="29"/>
        <v>1.9140487227304432</v>
      </c>
      <c r="I192">
        <f t="shared" si="30"/>
        <v>0.7337462304454001</v>
      </c>
      <c r="J192">
        <f t="shared" si="31"/>
        <v>-0.1290751137566116</v>
      </c>
      <c r="K192" s="22">
        <f t="shared" si="32"/>
        <v>0.19417524607931461</v>
      </c>
      <c r="L192" s="22">
        <f t="shared" si="33"/>
        <v>0.56935155815231409</v>
      </c>
      <c r="M192" s="22">
        <f t="shared" si="26"/>
        <v>-0.8915622850719177</v>
      </c>
      <c r="N192" s="22">
        <f t="shared" si="34"/>
        <v>0.95760615728681464</v>
      </c>
    </row>
    <row r="193" spans="3:14" x14ac:dyDescent="0.25">
      <c r="C193">
        <v>77</v>
      </c>
      <c r="D193">
        <f t="shared" si="27"/>
        <v>1.3439035240356338</v>
      </c>
      <c r="E193">
        <f t="shared" si="25"/>
        <v>2.9589384134426822</v>
      </c>
      <c r="F193" s="57">
        <f t="shared" si="35"/>
        <v>0.61605274062388449</v>
      </c>
      <c r="G193">
        <f t="shared" si="28"/>
        <v>1.4850648246117695</v>
      </c>
      <c r="H193">
        <f t="shared" si="29"/>
        <v>1.918463325088543</v>
      </c>
      <c r="I193">
        <f t="shared" si="30"/>
        <v>0.73816083280349987</v>
      </c>
      <c r="J193">
        <f t="shared" si="31"/>
        <v>-0.12653754631940867</v>
      </c>
      <c r="K193" s="22">
        <f t="shared" si="32"/>
        <v>0.19791790649572183</v>
      </c>
      <c r="L193" s="22">
        <f t="shared" si="33"/>
        <v>0.58032561165677587</v>
      </c>
      <c r="M193" s="22">
        <f t="shared" si="26"/>
        <v>-0.84345538118157759</v>
      </c>
      <c r="N193" s="22">
        <f t="shared" si="34"/>
        <v>0.95816473025877102</v>
      </c>
    </row>
    <row r="194" spans="3:14" x14ac:dyDescent="0.25">
      <c r="C194">
        <v>78</v>
      </c>
      <c r="D194">
        <f t="shared" si="27"/>
        <v>1.3613568165555769</v>
      </c>
      <c r="E194">
        <f t="shared" si="25"/>
        <v>2.9588232716140084</v>
      </c>
      <c r="F194" s="57">
        <f t="shared" si="35"/>
        <v>0.61413927335561036</v>
      </c>
      <c r="G194">
        <f t="shared" si="28"/>
        <v>1.4915729098266266</v>
      </c>
      <c r="H194">
        <f t="shared" si="29"/>
        <v>1.9229428012064522</v>
      </c>
      <c r="I194">
        <f t="shared" si="30"/>
        <v>0.74264030892140909</v>
      </c>
      <c r="J194">
        <f t="shared" si="31"/>
        <v>-0.12399125205003364</v>
      </c>
      <c r="K194" s="22">
        <f t="shared" si="32"/>
        <v>0.20160855007408099</v>
      </c>
      <c r="L194" s="22">
        <f t="shared" si="33"/>
        <v>0.59114714382604794</v>
      </c>
      <c r="M194" s="22">
        <f t="shared" si="26"/>
        <v>-0.79764916666366059</v>
      </c>
      <c r="N194" s="22">
        <f t="shared" si="34"/>
        <v>0.95869583530485125</v>
      </c>
    </row>
    <row r="195" spans="3:14" x14ac:dyDescent="0.25">
      <c r="C195">
        <v>79</v>
      </c>
      <c r="D195">
        <f t="shared" si="27"/>
        <v>1.3788101090755203</v>
      </c>
      <c r="E195">
        <f t="shared" si="25"/>
        <v>2.9587652716408646</v>
      </c>
      <c r="F195" s="57">
        <f t="shared" si="35"/>
        <v>0.61221099643328092</v>
      </c>
      <c r="G195">
        <f t="shared" si="28"/>
        <v>1.4981018050017831</v>
      </c>
      <c r="H195">
        <f t="shared" si="29"/>
        <v>1.9274854194861355</v>
      </c>
      <c r="I195">
        <f t="shared" si="30"/>
        <v>0.74718292720109236</v>
      </c>
      <c r="J195">
        <f t="shared" si="31"/>
        <v>-0.12143663183137648</v>
      </c>
      <c r="K195" s="22">
        <f t="shared" si="32"/>
        <v>0.20524754575494261</v>
      </c>
      <c r="L195" s="22">
        <f t="shared" si="33"/>
        <v>0.60181723645032514</v>
      </c>
      <c r="M195" s="22">
        <f t="shared" si="26"/>
        <v>-0.75400410602470846</v>
      </c>
      <c r="N195" s="22">
        <f t="shared" si="34"/>
        <v>0.95920135325382794</v>
      </c>
    </row>
    <row r="196" spans="3:14" x14ac:dyDescent="0.25">
      <c r="C196">
        <v>80</v>
      </c>
      <c r="D196">
        <f t="shared" si="27"/>
        <v>1.3962634015954636</v>
      </c>
      <c r="E196">
        <f t="shared" si="25"/>
        <v>2.9587638790710709</v>
      </c>
      <c r="F196" s="57">
        <f t="shared" si="35"/>
        <v>0.61026845227008919</v>
      </c>
      <c r="G196">
        <f t="shared" si="28"/>
        <v>1.5046497698785457</v>
      </c>
      <c r="H196">
        <f t="shared" si="29"/>
        <v>1.9320894476299126</v>
      </c>
      <c r="I196">
        <f t="shared" si="30"/>
        <v>0.7517869553448695</v>
      </c>
      <c r="J196">
        <f t="shared" si="31"/>
        <v>-0.11887406478095867</v>
      </c>
      <c r="K196" s="22">
        <f t="shared" si="32"/>
        <v>0.20883526581942971</v>
      </c>
      <c r="L196" s="22">
        <f t="shared" si="33"/>
        <v>0.61233698111487256</v>
      </c>
      <c r="M196" s="22">
        <f t="shared" si="26"/>
        <v>-0.71239323844866065</v>
      </c>
      <c r="N196" s="22">
        <f t="shared" si="34"/>
        <v>0.95968299670088797</v>
      </c>
    </row>
    <row r="197" spans="3:14" x14ac:dyDescent="0.25">
      <c r="C197">
        <v>81</v>
      </c>
      <c r="D197">
        <f t="shared" si="27"/>
        <v>1.4137166941154069</v>
      </c>
      <c r="E197">
        <f t="shared" si="25"/>
        <v>2.9588185489506493</v>
      </c>
      <c r="F197" s="57">
        <f t="shared" si="35"/>
        <v>0.60831219203602316</v>
      </c>
      <c r="G197">
        <f t="shared" si="28"/>
        <v>1.5112150656974124</v>
      </c>
      <c r="H197">
        <f t="shared" si="29"/>
        <v>1.9367531530942919</v>
      </c>
      <c r="I197">
        <f t="shared" si="30"/>
        <v>0.75645066080924872</v>
      </c>
      <c r="J197">
        <f t="shared" si="31"/>
        <v>-0.11630390895378408</v>
      </c>
      <c r="K197" s="22">
        <f t="shared" si="32"/>
        <v>0.21237208477733413</v>
      </c>
      <c r="L197" s="22">
        <f t="shared" si="33"/>
        <v>0.62270747593975351</v>
      </c>
      <c r="M197" s="22">
        <f t="shared" si="26"/>
        <v>-0.6727007913838996</v>
      </c>
      <c r="N197" s="22">
        <f t="shared" si="34"/>
        <v>0.96014232828823476</v>
      </c>
    </row>
    <row r="198" spans="3:14" x14ac:dyDescent="0.25">
      <c r="C198">
        <v>82</v>
      </c>
      <c r="D198">
        <f t="shared" si="27"/>
        <v>1.4311699866353502</v>
      </c>
      <c r="E198">
        <f t="shared" si="25"/>
        <v>2.9589287265414077</v>
      </c>
      <c r="F198" s="57">
        <f t="shared" si="35"/>
        <v>0.60634277545376081</v>
      </c>
      <c r="G198">
        <f t="shared" si="28"/>
        <v>1.5177959551031497</v>
      </c>
      <c r="H198">
        <f t="shared" si="29"/>
        <v>1.941474803508525</v>
      </c>
      <c r="I198">
        <f t="shared" si="30"/>
        <v>0.76117231122348183</v>
      </c>
      <c r="J198">
        <f t="shared" si="31"/>
        <v>-0.1137265020386638</v>
      </c>
      <c r="K198" s="22">
        <f t="shared" si="32"/>
        <v>0.21585837830269949</v>
      </c>
      <c r="L198" s="22">
        <f t="shared" si="33"/>
        <v>0.63292982245879603</v>
      </c>
      <c r="M198" s="22">
        <f t="shared" si="26"/>
        <v>-0.63482097563288553</v>
      </c>
      <c r="N198" s="22">
        <f t="shared" si="34"/>
        <v>0.96058077665034269</v>
      </c>
    </row>
    <row r="199" spans="3:14" x14ac:dyDescent="0.25">
      <c r="C199">
        <v>83</v>
      </c>
      <c r="D199">
        <f t="shared" si="27"/>
        <v>1.4486232791552935</v>
      </c>
      <c r="E199">
        <f t="shared" si="25"/>
        <v>2.9590938480138234</v>
      </c>
      <c r="F199" s="57">
        <f t="shared" si="35"/>
        <v>0.60436077059730997</v>
      </c>
      <c r="G199">
        <f t="shared" si="28"/>
        <v>1.524390702038017</v>
      </c>
      <c r="H199">
        <f t="shared" si="29"/>
        <v>1.9462526670593572</v>
      </c>
      <c r="I199">
        <f t="shared" si="30"/>
        <v>0.76595017477431404</v>
      </c>
      <c r="J199">
        <f t="shared" si="31"/>
        <v>-0.11114216204735058</v>
      </c>
      <c r="K199" s="22">
        <f t="shared" si="32"/>
        <v>0.21929452221514487</v>
      </c>
      <c r="L199" s="22">
        <f t="shared" si="33"/>
        <v>0.64300512263267728</v>
      </c>
      <c r="M199" s="22">
        <f t="shared" si="26"/>
        <v>-0.59865693485563098</v>
      </c>
      <c r="N199" s="22">
        <f t="shared" si="34"/>
        <v>0.96099965036451829</v>
      </c>
    </row>
    <row r="200" spans="3:14" x14ac:dyDescent="0.25">
      <c r="C200">
        <v>84</v>
      </c>
      <c r="D200">
        <f t="shared" si="27"/>
        <v>1.4660765716752369</v>
      </c>
      <c r="E200">
        <f t="shared" si="25"/>
        <v>2.9593133411154362</v>
      </c>
      <c r="F200" s="57">
        <f t="shared" si="35"/>
        <v>0.60236675369355452</v>
      </c>
      <c r="G200">
        <f t="shared" si="28"/>
        <v>1.5309975716243407</v>
      </c>
      <c r="H200">
        <f t="shared" si="29"/>
        <v>1.9510850128435382</v>
      </c>
      <c r="I200">
        <f t="shared" si="30"/>
        <v>0.77078252055849505</v>
      </c>
      <c r="J200">
        <f t="shared" si="31"/>
        <v>-0.10855118799593816</v>
      </c>
      <c r="K200" s="22">
        <f t="shared" si="32"/>
        <v>0.22268089150515197</v>
      </c>
      <c r="L200" s="22">
        <f t="shared" si="33"/>
        <v>0.65293447599091714</v>
      </c>
      <c r="M200" s="22">
        <f t="shared" si="26"/>
        <v>-0.56411982692088647</v>
      </c>
      <c r="N200" s="22">
        <f t="shared" si="34"/>
        <v>0.96140015019178571</v>
      </c>
    </row>
    <row r="201" spans="3:14" x14ac:dyDescent="0.25">
      <c r="C201">
        <v>85</v>
      </c>
      <c r="D201">
        <f t="shared" si="27"/>
        <v>1.4835298641951802</v>
      </c>
      <c r="E201">
        <f t="shared" si="25"/>
        <v>2.9595866258149206</v>
      </c>
      <c r="F201" s="57">
        <f t="shared" si="35"/>
        <v>0.60036130892684103</v>
      </c>
      <c r="G201">
        <f t="shared" si="28"/>
        <v>1.5376148300376327</v>
      </c>
      <c r="H201">
        <f t="shared" si="29"/>
        <v>1.9559701111896013</v>
      </c>
      <c r="I201">
        <f t="shared" si="30"/>
        <v>0.77566761890455815</v>
      </c>
      <c r="J201">
        <f t="shared" si="31"/>
        <v>-0.1059538605780624</v>
      </c>
      <c r="K201" s="22">
        <f t="shared" si="32"/>
        <v>0.22601785940155689</v>
      </c>
      <c r="L201" s="22">
        <f t="shared" si="33"/>
        <v>0.66271897689762049</v>
      </c>
      <c r="M201" s="22">
        <f t="shared" si="26"/>
        <v>-0.53112801822929945</v>
      </c>
      <c r="N201" s="22">
        <f t="shared" si="34"/>
        <v>0.96178337984749429</v>
      </c>
    </row>
    <row r="202" spans="3:14" x14ac:dyDescent="0.25">
      <c r="C202">
        <v>86</v>
      </c>
      <c r="D202">
        <f t="shared" si="27"/>
        <v>1.5009831567151235</v>
      </c>
      <c r="E202">
        <f t="shared" si="25"/>
        <v>2.9599131149220641</v>
      </c>
      <c r="F202" s="57">
        <f t="shared" si="35"/>
        <v>0.5983450282466839</v>
      </c>
      <c r="G202">
        <f t="shared" si="28"/>
        <v>1.5442407443714481</v>
      </c>
      <c r="H202">
        <f t="shared" si="29"/>
        <v>1.9609062339504031</v>
      </c>
      <c r="I202">
        <f t="shared" si="30"/>
        <v>0.78060374166535995</v>
      </c>
      <c r="J202">
        <f t="shared" si="31"/>
        <v>-0.10335044282952791</v>
      </c>
      <c r="K202" s="22">
        <f t="shared" si="32"/>
        <v>0.22930579647949934</v>
      </c>
      <c r="L202" s="22">
        <f t="shared" si="33"/>
        <v>0.67235971193584798</v>
      </c>
      <c r="M202" s="22">
        <f t="shared" si="26"/>
        <v>-0.49960637515827983</v>
      </c>
      <c r="N202" s="22">
        <f t="shared" si="34"/>
        <v>0.96215035550347749</v>
      </c>
    </row>
    <row r="203" spans="3:14" x14ac:dyDescent="0.25">
      <c r="C203">
        <v>87</v>
      </c>
      <c r="D203">
        <f t="shared" si="27"/>
        <v>1.5184364492350666</v>
      </c>
      <c r="E203">
        <f t="shared" si="25"/>
        <v>2.9602922146840118</v>
      </c>
      <c r="F203" s="57">
        <f t="shared" si="35"/>
        <v>0.59631851117863655</v>
      </c>
      <c r="G203">
        <f t="shared" si="28"/>
        <v>1.550873582495166</v>
      </c>
      <c r="H203">
        <f t="shared" si="29"/>
        <v>1.9658916547680212</v>
      </c>
      <c r="I203">
        <f t="shared" si="30"/>
        <v>0.78558916248297805</v>
      </c>
      <c r="J203">
        <f t="shared" si="31"/>
        <v>-0.10074118078408885</v>
      </c>
      <c r="K203" s="22">
        <f t="shared" si="32"/>
        <v>0.23254506980706816</v>
      </c>
      <c r="L203" s="22">
        <f t="shared" si="33"/>
        <v>0.68185775740545018</v>
      </c>
      <c r="M203" s="22">
        <f t="shared" si="26"/>
        <v>-0.46948563926945636</v>
      </c>
      <c r="N203" s="22">
        <f t="shared" si="34"/>
        <v>0.96250201419254033</v>
      </c>
    </row>
    <row r="204" spans="3:14" x14ac:dyDescent="0.25">
      <c r="C204">
        <v>88</v>
      </c>
      <c r="D204">
        <f t="shared" si="27"/>
        <v>1.5358897417550099</v>
      </c>
      <c r="E204">
        <f t="shared" si="25"/>
        <v>2.9607233253580247</v>
      </c>
      <c r="F204" s="57">
        <f t="shared" si="35"/>
        <v>0.59428236463833095</v>
      </c>
      <c r="G204">
        <f t="shared" si="28"/>
        <v>1.557511612905885</v>
      </c>
      <c r="H204">
        <f t="shared" si="29"/>
        <v>1.9709246493124475</v>
      </c>
      <c r="I204">
        <f t="shared" si="30"/>
        <v>0.79062215702740435</v>
      </c>
      <c r="J204">
        <f t="shared" si="31"/>
        <v>-9.8126304120159824E-2</v>
      </c>
      <c r="K204" s="22">
        <f t="shared" si="32"/>
        <v>0.23573604212894356</v>
      </c>
      <c r="L204" s="22">
        <f t="shared" si="33"/>
        <v>0.69121417692938159</v>
      </c>
      <c r="M204" s="22">
        <f t="shared" si="26"/>
        <v>-0.44070187497839569</v>
      </c>
      <c r="N204" s="22">
        <f t="shared" si="34"/>
        <v>0.96283922126025057</v>
      </c>
    </row>
    <row r="205" spans="3:14" x14ac:dyDescent="0.25">
      <c r="C205">
        <v>89</v>
      </c>
      <c r="D205">
        <f t="shared" si="27"/>
        <v>1.5533430342749532</v>
      </c>
      <c r="E205">
        <f t="shared" si="25"/>
        <v>2.9612058417611706</v>
      </c>
      <c r="F205" s="57">
        <f t="shared" si="35"/>
        <v>0.59223720274865732</v>
      </c>
      <c r="G205">
        <f t="shared" si="28"/>
        <v>1.564153104575607</v>
      </c>
      <c r="H205">
        <f t="shared" si="29"/>
        <v>1.9760034954956418</v>
      </c>
      <c r="I205">
        <f t="shared" si="30"/>
        <v>0.79570100321059867</v>
      </c>
      <c r="J205">
        <f t="shared" si="31"/>
        <v>-9.5506026798333352E-2</v>
      </c>
      <c r="K205" s="22">
        <f t="shared" si="32"/>
        <v>0.23887907108532463</v>
      </c>
      <c r="L205" s="22">
        <f t="shared" si="33"/>
        <v>0.70043001916347591</v>
      </c>
      <c r="M205" s="22">
        <f t="shared" si="26"/>
        <v>-0.41319598009570963</v>
      </c>
      <c r="N205" s="22">
        <f t="shared" si="34"/>
        <v>0.96316277698753716</v>
      </c>
    </row>
    <row r="206" spans="3:14" x14ac:dyDescent="0.25">
      <c r="C206">
        <v>90</v>
      </c>
      <c r="D206">
        <f t="shared" si="27"/>
        <v>1.5707963267948966</v>
      </c>
      <c r="E206">
        <f t="shared" si="25"/>
        <v>2.9617391537973141</v>
      </c>
      <c r="F206" s="57">
        <f t="shared" si="35"/>
        <v>0.59018364666001133</v>
      </c>
      <c r="G206">
        <f t="shared" si="28"/>
        <v>1.5707963267948963</v>
      </c>
      <c r="H206">
        <f t="shared" si="29"/>
        <v>1.9811264736624286</v>
      </c>
      <c r="I206">
        <f t="shared" si="30"/>
        <v>0.80082398137738542</v>
      </c>
      <c r="J206">
        <f t="shared" si="31"/>
        <v>-9.2880547689632442E-2</v>
      </c>
      <c r="K206" s="22">
        <f t="shared" si="32"/>
        <v>0.24197450846448354</v>
      </c>
      <c r="L206" s="22">
        <f t="shared" si="33"/>
        <v>0.70950631560482125</v>
      </c>
      <c r="M206" s="22">
        <f t="shared" si="26"/>
        <v>-0.38691325107230695</v>
      </c>
      <c r="N206" s="22">
        <f t="shared" si="34"/>
        <v>0.96347342248962153</v>
      </c>
    </row>
    <row r="207" spans="3:14" x14ac:dyDescent="0.25">
      <c r="I207" s="29"/>
      <c r="J207" s="30"/>
      <c r="K207" s="22"/>
      <c r="L207" s="22"/>
      <c r="N207" s="22"/>
    </row>
    <row r="208" spans="3:14" x14ac:dyDescent="0.25">
      <c r="K208" s="22"/>
      <c r="L208" s="22"/>
      <c r="N208" s="22"/>
    </row>
    <row r="209" spans="11:14" x14ac:dyDescent="0.25">
      <c r="K209" s="22"/>
      <c r="L209" s="22"/>
      <c r="N209" s="22"/>
    </row>
    <row r="210" spans="11:14" x14ac:dyDescent="0.25">
      <c r="K210" s="22"/>
      <c r="L210" s="22"/>
      <c r="N210" s="22"/>
    </row>
    <row r="211" spans="11:14" x14ac:dyDescent="0.25">
      <c r="K211" s="22"/>
      <c r="L211" s="22"/>
      <c r="N211" s="22"/>
    </row>
    <row r="212" spans="11:14" x14ac:dyDescent="0.25">
      <c r="K212" s="22"/>
      <c r="L212" s="22"/>
      <c r="N212" s="22"/>
    </row>
    <row r="213" spans="11:14" x14ac:dyDescent="0.25">
      <c r="K213" s="22"/>
      <c r="L213" s="22"/>
      <c r="N213" s="22"/>
    </row>
    <row r="214" spans="11:14" x14ac:dyDescent="0.25">
      <c r="K214" s="22"/>
      <c r="L214" s="22"/>
      <c r="N214" s="22"/>
    </row>
    <row r="215" spans="11:14" x14ac:dyDescent="0.25">
      <c r="K215" s="22"/>
      <c r="L215" s="22"/>
      <c r="N215" s="22"/>
    </row>
    <row r="216" spans="11:14" x14ac:dyDescent="0.25">
      <c r="K216" s="22"/>
      <c r="L216" s="22"/>
      <c r="N216" s="22"/>
    </row>
    <row r="217" spans="11:14" x14ac:dyDescent="0.25">
      <c r="K217" s="22"/>
      <c r="L217" s="22"/>
      <c r="N217" s="22"/>
    </row>
    <row r="218" spans="11:14" x14ac:dyDescent="0.25">
      <c r="K218" s="22"/>
      <c r="L218" s="22"/>
      <c r="N218" s="22"/>
    </row>
    <row r="219" spans="11:14" x14ac:dyDescent="0.25">
      <c r="K219" s="22"/>
      <c r="L219" s="22"/>
      <c r="N219" s="22"/>
    </row>
    <row r="220" spans="11:14" x14ac:dyDescent="0.25">
      <c r="K220" s="22"/>
      <c r="L220" s="22"/>
      <c r="N220" s="22"/>
    </row>
    <row r="221" spans="11:14" x14ac:dyDescent="0.25">
      <c r="K221" s="22"/>
      <c r="L221" s="22"/>
      <c r="N221" s="22"/>
    </row>
    <row r="222" spans="11:14" x14ac:dyDescent="0.25">
      <c r="K222" s="22"/>
      <c r="L222" s="22"/>
      <c r="N222" s="22"/>
    </row>
    <row r="223" spans="11:14" x14ac:dyDescent="0.25">
      <c r="K223" s="22"/>
      <c r="L223" s="22"/>
      <c r="N223" s="22"/>
    </row>
    <row r="224" spans="11:14" x14ac:dyDescent="0.25">
      <c r="K224" s="22"/>
      <c r="L224" s="22"/>
      <c r="N224" s="22"/>
    </row>
    <row r="225" spans="11:14" x14ac:dyDescent="0.25">
      <c r="K225" s="22"/>
      <c r="L225" s="22"/>
      <c r="N225" s="22"/>
    </row>
    <row r="226" spans="11:14" x14ac:dyDescent="0.25">
      <c r="K226" s="22"/>
      <c r="L226" s="22"/>
      <c r="N226" s="22"/>
    </row>
    <row r="227" spans="11:14" x14ac:dyDescent="0.25">
      <c r="K227" s="22"/>
      <c r="L227" s="22"/>
      <c r="N227" s="22"/>
    </row>
    <row r="228" spans="11:14" x14ac:dyDescent="0.25">
      <c r="K228" s="22"/>
      <c r="L228" s="22"/>
      <c r="N228" s="22"/>
    </row>
    <row r="229" spans="11:14" x14ac:dyDescent="0.25">
      <c r="K229" s="22"/>
      <c r="L229" s="22"/>
      <c r="N229" s="22"/>
    </row>
    <row r="230" spans="11:14" x14ac:dyDescent="0.25">
      <c r="K230" s="22"/>
      <c r="L230" s="22"/>
      <c r="N230" s="22"/>
    </row>
    <row r="231" spans="11:14" x14ac:dyDescent="0.25">
      <c r="K231" s="22"/>
      <c r="L231" s="22"/>
      <c r="N231" s="22"/>
    </row>
    <row r="232" spans="11:14" x14ac:dyDescent="0.25">
      <c r="K232" s="22"/>
      <c r="L232" s="22"/>
      <c r="N232" s="22"/>
    </row>
    <row r="233" spans="11:14" x14ac:dyDescent="0.25">
      <c r="K233" s="22"/>
      <c r="L233" s="22"/>
      <c r="N233" s="22"/>
    </row>
    <row r="234" spans="11:14" x14ac:dyDescent="0.25">
      <c r="K234" s="22"/>
      <c r="L234" s="22"/>
      <c r="N234" s="22"/>
    </row>
    <row r="235" spans="11:14" x14ac:dyDescent="0.25">
      <c r="K235" s="22"/>
      <c r="L235" s="22"/>
      <c r="N235" s="2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309C-F4B3-43B2-9EB8-3231818E43B0}">
  <dimension ref="A1:Q27"/>
  <sheetViews>
    <sheetView zoomScale="85" zoomScaleNormal="85" workbookViewId="0">
      <selection activeCell="H7" sqref="H7"/>
    </sheetView>
  </sheetViews>
  <sheetFormatPr defaultColWidth="12.7109375" defaultRowHeight="15.75" customHeight="1" x14ac:dyDescent="0.25"/>
  <cols>
    <col min="1" max="1" width="12.5703125" customWidth="1"/>
    <col min="3" max="3" width="17.7109375" customWidth="1"/>
    <col min="4" max="4" width="13.42578125" customWidth="1"/>
    <col min="5" max="5" width="13.85546875" customWidth="1"/>
    <col min="7" max="7" width="17.28515625" customWidth="1"/>
    <col min="10" max="10" width="13.5703125" customWidth="1"/>
    <col min="12" max="12" width="13.85546875" bestFit="1" customWidth="1"/>
  </cols>
  <sheetData>
    <row r="1" spans="1:17" ht="15" x14ac:dyDescent="0.25">
      <c r="A1" s="34" t="s">
        <v>186</v>
      </c>
      <c r="B1" s="35"/>
      <c r="C1" s="36"/>
      <c r="F1" s="36"/>
      <c r="G1" s="36"/>
      <c r="H1" s="36"/>
      <c r="I1" s="36"/>
      <c r="J1" s="36"/>
      <c r="K1" s="36"/>
      <c r="L1" s="36"/>
      <c r="M1" s="36"/>
    </row>
    <row r="2" spans="1:17" ht="15" x14ac:dyDescent="0.25">
      <c r="A2" s="38" t="s">
        <v>187</v>
      </c>
      <c r="B2" s="39"/>
      <c r="C2" s="39"/>
      <c r="D2" s="39"/>
      <c r="E2" s="39"/>
      <c r="F2" s="36"/>
      <c r="G2" s="36"/>
      <c r="H2" s="36"/>
      <c r="I2" s="36"/>
      <c r="J2" s="36"/>
      <c r="K2" s="36"/>
      <c r="L2" s="36"/>
      <c r="M2" s="36"/>
    </row>
    <row r="3" spans="1:17" ht="15" x14ac:dyDescent="0.25">
      <c r="A3" s="61" t="s">
        <v>188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36"/>
      <c r="O3" s="36"/>
      <c r="P3" s="36"/>
      <c r="Q3" s="36"/>
    </row>
    <row r="4" spans="1:17" ht="15" x14ac:dyDescent="0.25">
      <c r="N4" s="36"/>
      <c r="O4" s="36"/>
      <c r="P4" s="36"/>
      <c r="Q4" s="36"/>
    </row>
    <row r="5" spans="1:17" ht="15" x14ac:dyDescent="0.25">
      <c r="N5" s="36"/>
      <c r="O5" s="36"/>
      <c r="P5" s="36"/>
      <c r="Q5" s="36"/>
    </row>
    <row r="6" spans="1:17" ht="15.75" customHeight="1" x14ac:dyDescent="0.25">
      <c r="A6" s="34" t="s">
        <v>165</v>
      </c>
      <c r="B6" s="37">
        <v>3</v>
      </c>
      <c r="C6" s="36"/>
      <c r="D6" s="34"/>
      <c r="E6" s="40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</row>
    <row r="7" spans="1:17" ht="15" x14ac:dyDescent="0.25">
      <c r="A7" s="34"/>
      <c r="B7" s="34"/>
      <c r="C7" s="36"/>
      <c r="D7" s="34"/>
      <c r="E7" s="34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</row>
    <row r="8" spans="1:17" ht="15" x14ac:dyDescent="0.25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</row>
    <row r="9" spans="1:17" ht="15" x14ac:dyDescent="0.25">
      <c r="A9" s="36"/>
      <c r="B9" s="36"/>
      <c r="C9" s="36"/>
      <c r="D9" s="41"/>
      <c r="E9" s="36"/>
      <c r="F9" s="36"/>
      <c r="G9" s="36"/>
      <c r="H9" s="36"/>
      <c r="K9" s="36"/>
      <c r="L9" s="43" t="s">
        <v>206</v>
      </c>
      <c r="M9" s="43">
        <v>0.97</v>
      </c>
      <c r="N9" s="43"/>
      <c r="O9" s="36"/>
      <c r="P9" s="36"/>
      <c r="Q9" s="36"/>
    </row>
    <row r="10" spans="1:17" ht="15" x14ac:dyDescent="0.25">
      <c r="A10" s="62" t="s">
        <v>216</v>
      </c>
      <c r="B10" s="62"/>
      <c r="C10" s="62" t="s">
        <v>217</v>
      </c>
      <c r="D10" s="62"/>
      <c r="E10" s="62" t="s">
        <v>218</v>
      </c>
      <c r="F10" s="62"/>
      <c r="G10" s="42" t="s">
        <v>191</v>
      </c>
      <c r="H10" s="42" t="s">
        <v>66</v>
      </c>
      <c r="I10" s="43" t="s">
        <v>189</v>
      </c>
      <c r="J10" s="43" t="s">
        <v>190</v>
      </c>
      <c r="K10" s="36"/>
      <c r="L10" s="43" t="s">
        <v>207</v>
      </c>
      <c r="M10" s="43">
        <v>0.95</v>
      </c>
      <c r="N10" s="43"/>
      <c r="O10" s="36"/>
      <c r="P10" s="36"/>
      <c r="Q10" s="36"/>
    </row>
    <row r="11" spans="1:17" ht="15" x14ac:dyDescent="0.25">
      <c r="A11" s="53">
        <v>40</v>
      </c>
      <c r="B11" s="53">
        <v>50</v>
      </c>
      <c r="C11" s="54">
        <v>9.5</v>
      </c>
      <c r="D11" s="53">
        <v>11.5</v>
      </c>
      <c r="E11" s="55">
        <f>C11+0.5</f>
        <v>10</v>
      </c>
      <c r="F11" s="52">
        <f>D11+1</f>
        <v>12.5</v>
      </c>
      <c r="G11" s="52">
        <f>FLOOR(B11 /F11,1)</f>
        <v>4</v>
      </c>
      <c r="H11" s="52">
        <f>FLOOR(A11 /E11,1)</f>
        <v>4</v>
      </c>
      <c r="I11" s="52">
        <f>G11*H11</f>
        <v>16</v>
      </c>
      <c r="J11" s="52">
        <f>ROUNDDOWN(LOG(I11, 2), 0)</f>
        <v>4</v>
      </c>
      <c r="K11" s="36"/>
      <c r="L11" s="43" t="s">
        <v>197</v>
      </c>
      <c r="M11" s="43">
        <v>1</v>
      </c>
      <c r="N11" s="43" t="s">
        <v>198</v>
      </c>
      <c r="O11" s="36"/>
      <c r="P11" s="36"/>
      <c r="Q11" s="36"/>
    </row>
    <row r="12" spans="1:17" ht="15" x14ac:dyDescent="0.25">
      <c r="A12" s="53">
        <v>60</v>
      </c>
      <c r="B12" s="53">
        <v>90</v>
      </c>
      <c r="C12" s="53">
        <v>10.75</v>
      </c>
      <c r="D12" s="53">
        <v>14</v>
      </c>
      <c r="E12" s="52">
        <f>C12+0.5</f>
        <v>11.25</v>
      </c>
      <c r="F12" s="52">
        <f>D12+1</f>
        <v>15</v>
      </c>
      <c r="G12" s="52">
        <f>FLOOR(B12 /F12,1)</f>
        <v>6</v>
      </c>
      <c r="H12" s="52">
        <f>FLOOR(A12 /E12,1)</f>
        <v>5</v>
      </c>
      <c r="I12" s="52">
        <v>16</v>
      </c>
      <c r="J12" s="52">
        <f>ROUNDDOWN(LOG(I12, 2), 0)</f>
        <v>4</v>
      </c>
      <c r="K12" s="36"/>
      <c r="L12" s="43" t="s">
        <v>200</v>
      </c>
      <c r="M12" s="43">
        <f>0.001*60</f>
        <v>0.06</v>
      </c>
      <c r="N12" s="43" t="s">
        <v>201</v>
      </c>
      <c r="O12" s="36"/>
      <c r="P12" s="36"/>
      <c r="Q12" s="36"/>
    </row>
    <row r="13" spans="1:17" ht="15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 spans="1:17" ht="15" x14ac:dyDescent="0.25">
      <c r="A14" s="43" t="s">
        <v>211</v>
      </c>
      <c r="B14" s="43" t="s">
        <v>210</v>
      </c>
      <c r="C14" s="43" t="s">
        <v>209</v>
      </c>
      <c r="D14" s="43" t="s">
        <v>208</v>
      </c>
      <c r="E14" s="43" t="s">
        <v>192</v>
      </c>
      <c r="F14" s="43" t="s">
        <v>212</v>
      </c>
      <c r="G14" s="43" t="s">
        <v>222</v>
      </c>
      <c r="H14" s="43" t="s">
        <v>223</v>
      </c>
      <c r="I14" s="43" t="s">
        <v>224</v>
      </c>
      <c r="J14" s="43" t="s">
        <v>225</v>
      </c>
      <c r="K14" s="43" t="s">
        <v>193</v>
      </c>
      <c r="L14" s="43" t="s">
        <v>213</v>
      </c>
      <c r="M14" s="43" t="s">
        <v>214</v>
      </c>
      <c r="N14" s="43" t="s">
        <v>215</v>
      </c>
      <c r="O14" s="36"/>
      <c r="P14" s="36"/>
      <c r="Q14" s="36"/>
    </row>
    <row r="15" spans="1:17" ht="15" x14ac:dyDescent="0.25">
      <c r="A15" s="43" t="s">
        <v>194</v>
      </c>
      <c r="B15" s="43">
        <v>30</v>
      </c>
      <c r="C15" s="43">
        <v>40</v>
      </c>
      <c r="D15" s="43">
        <f t="shared" ref="D15:D20" si="0">SQRT(B15^2+C15^2)</f>
        <v>50</v>
      </c>
      <c r="E15" s="43">
        <f>C15/100</f>
        <v>0.4</v>
      </c>
      <c r="F15" s="43">
        <v>0.02</v>
      </c>
      <c r="G15" s="43">
        <v>0.6</v>
      </c>
      <c r="H15" s="43">
        <f>J15/k*COS(RADIANS(4))</f>
        <v>0.60003852647207467</v>
      </c>
      <c r="I15" s="44">
        <f>ABS(G15-H15)</f>
        <v>3.8526472074695839E-5</v>
      </c>
      <c r="J15" s="43">
        <f>G15*E15/(E15+F15)</f>
        <v>0.5714285714285714</v>
      </c>
      <c r="K15" s="43">
        <f>((E15+F15)/J15)</f>
        <v>0.7350000000000001</v>
      </c>
      <c r="L15" s="43">
        <f t="shared" ref="L15:L16" si="1">K15/(K15+tvc)</f>
        <v>0.92452830188679236</v>
      </c>
      <c r="M15" s="45">
        <f t="shared" ref="M15:M16" si="2">60*60*J15*mw*b*L15/(E15+F15)</f>
        <v>4392.4528301886776</v>
      </c>
      <c r="N15" s="45">
        <f>M15/60</f>
        <v>73.207547169811292</v>
      </c>
      <c r="O15" s="36"/>
      <c r="P15" s="36"/>
      <c r="Q15" s="36"/>
    </row>
    <row r="16" spans="1:17" ht="15" x14ac:dyDescent="0.25">
      <c r="A16" s="43" t="s">
        <v>195</v>
      </c>
      <c r="B16" s="43">
        <v>30</v>
      </c>
      <c r="C16" s="43">
        <v>45</v>
      </c>
      <c r="D16" s="43">
        <f t="shared" si="0"/>
        <v>54.083269131959838</v>
      </c>
      <c r="E16" s="43">
        <f t="shared" ref="E16" si="3">C16/100</f>
        <v>0.45</v>
      </c>
      <c r="F16" s="43">
        <v>0.02</v>
      </c>
      <c r="G16" s="43">
        <v>0.6</v>
      </c>
      <c r="H16" s="46">
        <f>J16/(k*COS(RADIANS(4)))</f>
        <v>0.60617987118010419</v>
      </c>
      <c r="I16" s="44">
        <f t="shared" ref="I16" si="4">ABS(G16-H16)</f>
        <v>6.1798711801042128E-3</v>
      </c>
      <c r="J16" s="43">
        <f t="shared" ref="J16" si="5">G16*E16/(E16+F16)</f>
        <v>0.57446808510638303</v>
      </c>
      <c r="K16" s="43">
        <f t="shared" ref="K16" si="6">((E16+F16)/J16)</f>
        <v>0.81814814814814807</v>
      </c>
      <c r="L16" s="43">
        <f t="shared" si="1"/>
        <v>0.93167439898776883</v>
      </c>
      <c r="M16" s="45">
        <f t="shared" si="2"/>
        <v>3976.5499789118517</v>
      </c>
      <c r="N16" s="45">
        <f t="shared" ref="N16" si="7">M16/60</f>
        <v>66.275832981864198</v>
      </c>
    </row>
    <row r="17" spans="1:17" ht="15" x14ac:dyDescent="0.25">
      <c r="A17" s="48" t="s">
        <v>205</v>
      </c>
      <c r="B17" s="48">
        <v>40</v>
      </c>
      <c r="C17" s="48">
        <v>50</v>
      </c>
      <c r="D17" s="48">
        <f t="shared" si="0"/>
        <v>64.031242374328485</v>
      </c>
      <c r="E17" s="48">
        <f>C17/100</f>
        <v>0.5</v>
      </c>
      <c r="F17" s="48">
        <v>0.02</v>
      </c>
      <c r="G17" s="48">
        <v>0.6</v>
      </c>
      <c r="H17" s="49">
        <f>J17/(k*COS(RADIANS(4)))</f>
        <v>0.60877038345010448</v>
      </c>
      <c r="I17" s="50">
        <f>ABS(G17-H17)</f>
        <v>8.7703834501045019E-3</v>
      </c>
      <c r="J17" s="48">
        <f>G17*E17/(E17+F17)</f>
        <v>0.57692307692307687</v>
      </c>
      <c r="K17" s="48">
        <f>((E17+F17)/J17)</f>
        <v>0.90133333333333343</v>
      </c>
      <c r="L17" s="48">
        <f t="shared" ref="L17" si="8">K17/(K17+tvc)</f>
        <v>0.93758668515950072</v>
      </c>
      <c r="M17" s="51">
        <f t="shared" ref="M17" si="9">60*60*J17*mw*b*L17/(E17+F17)</f>
        <v>3632.454923717059</v>
      </c>
      <c r="N17" s="51">
        <f>M17/60</f>
        <v>60.540915395284316</v>
      </c>
    </row>
    <row r="18" spans="1:17" ht="15" x14ac:dyDescent="0.25">
      <c r="A18" s="43" t="s">
        <v>196</v>
      </c>
      <c r="B18" s="43">
        <v>40</v>
      </c>
      <c r="C18" s="43">
        <v>60</v>
      </c>
      <c r="D18" s="43">
        <f t="shared" si="0"/>
        <v>72.111025509279784</v>
      </c>
      <c r="E18" s="43">
        <f>C18/100</f>
        <v>0.6</v>
      </c>
      <c r="F18" s="43">
        <v>0.02</v>
      </c>
      <c r="G18" s="43">
        <v>0.6</v>
      </c>
      <c r="H18" s="46">
        <f>J18/(k*COS(RADIANS(4)))</f>
        <v>0.61269793431107289</v>
      </c>
      <c r="I18" s="44">
        <f>ABS(G18-H18)</f>
        <v>1.2697934311072911E-2</v>
      </c>
      <c r="J18" s="43">
        <f>G18*E18/(E18+F18)</f>
        <v>0.58064516129032251</v>
      </c>
      <c r="K18" s="43">
        <f>((E18+F18)/J18)</f>
        <v>1.0677777777777779</v>
      </c>
      <c r="L18" s="43">
        <f>K18/(K18+tvc)</f>
        <v>0.94679802955665016</v>
      </c>
      <c r="M18" s="45">
        <f>60*60*J18*mw*b*L18/(E18+F18)</f>
        <v>3096.3546798029552</v>
      </c>
      <c r="N18" s="45">
        <f>M18/60</f>
        <v>51.605911330049253</v>
      </c>
    </row>
    <row r="19" spans="1:17" ht="15" x14ac:dyDescent="0.25">
      <c r="A19" s="43" t="s">
        <v>199</v>
      </c>
      <c r="B19" s="43">
        <v>45</v>
      </c>
      <c r="C19" s="43">
        <v>60</v>
      </c>
      <c r="D19" s="43">
        <f t="shared" si="0"/>
        <v>75</v>
      </c>
      <c r="E19" s="43">
        <f>C19/100</f>
        <v>0.6</v>
      </c>
      <c r="F19" s="43">
        <v>0.02</v>
      </c>
      <c r="G19" s="43">
        <v>0.6</v>
      </c>
      <c r="H19" s="46">
        <f>J19/(k*COS(RADIANS(4)))</f>
        <v>0.61269793431107289</v>
      </c>
      <c r="I19" s="44">
        <f>ABS(G19-H19)</f>
        <v>1.2697934311072911E-2</v>
      </c>
      <c r="J19" s="43">
        <f>G19*E19/(E19+F19)</f>
        <v>0.58064516129032251</v>
      </c>
      <c r="K19" s="43">
        <f>((E19+F19)/J19)</f>
        <v>1.0677777777777779</v>
      </c>
      <c r="L19" s="43">
        <f>K19/(K19+tvc)</f>
        <v>0.94679802955665016</v>
      </c>
      <c r="M19" s="45">
        <f>60*60*J19*mw*b*L19/(E19+F19)</f>
        <v>3096.3546798029552</v>
      </c>
      <c r="N19" s="45">
        <f>M19/60</f>
        <v>51.605911330049253</v>
      </c>
    </row>
    <row r="20" spans="1:17" ht="15" x14ac:dyDescent="0.25">
      <c r="A20" s="48" t="s">
        <v>202</v>
      </c>
      <c r="B20" s="48">
        <v>60</v>
      </c>
      <c r="C20" s="48">
        <v>90</v>
      </c>
      <c r="D20" s="48">
        <f t="shared" si="0"/>
        <v>108.16653826391968</v>
      </c>
      <c r="E20" s="48">
        <f>C20/100</f>
        <v>0.9</v>
      </c>
      <c r="F20" s="48">
        <v>0.02</v>
      </c>
      <c r="G20" s="48">
        <v>0.6</v>
      </c>
      <c r="H20" s="49">
        <f>J20/(k*COS(RADIANS(4)))</f>
        <v>0.61935769446662814</v>
      </c>
      <c r="I20" s="50">
        <f>ABS(G20-H20)</f>
        <v>1.9357694466628161E-2</v>
      </c>
      <c r="J20" s="48">
        <f>G20*E20/(E20+F20)</f>
        <v>0.58695652173913049</v>
      </c>
      <c r="K20" s="48">
        <f>((E20+F20)/J20)</f>
        <v>1.5674074074074074</v>
      </c>
      <c r="L20" s="48">
        <f t="shared" ref="L20" si="10">K20/(K20+tvc)</f>
        <v>0.96313154301319981</v>
      </c>
      <c r="M20" s="51">
        <f t="shared" ref="M20" si="11">60*60*J20*mw*b*L20/(E20+F20)</f>
        <v>2145.744196631771</v>
      </c>
      <c r="N20" s="51">
        <f>M20/60</f>
        <v>35.762403277196185</v>
      </c>
    </row>
    <row r="21" spans="1:17" ht="15" x14ac:dyDescent="0.25"/>
    <row r="22" spans="1:17" ht="15" x14ac:dyDescent="0.25">
      <c r="A22" s="36" t="s">
        <v>22</v>
      </c>
      <c r="B22" s="36"/>
      <c r="C22" s="36"/>
    </row>
    <row r="23" spans="1:17" ht="15" x14ac:dyDescent="0.25">
      <c r="A23" s="43" t="s">
        <v>211</v>
      </c>
      <c r="B23" s="36" t="s">
        <v>219</v>
      </c>
      <c r="C23" s="36" t="s">
        <v>203</v>
      </c>
      <c r="E23" s="36"/>
      <c r="O23" s="36"/>
      <c r="P23" s="36"/>
      <c r="Q23" s="36"/>
    </row>
    <row r="24" spans="1:17" ht="15" x14ac:dyDescent="0.25">
      <c r="A24" s="36" t="s">
        <v>220</v>
      </c>
      <c r="B24" s="36">
        <v>4</v>
      </c>
      <c r="C24" s="47">
        <f>ROUNDDOWN(N17,0)</f>
        <v>60</v>
      </c>
      <c r="D24" s="36" t="s">
        <v>204</v>
      </c>
      <c r="E24">
        <f>C24*60</f>
        <v>3600</v>
      </c>
      <c r="F24" t="s">
        <v>226</v>
      </c>
    </row>
    <row r="25" spans="1:17" ht="15" x14ac:dyDescent="0.25">
      <c r="A25" s="36" t="s">
        <v>221</v>
      </c>
      <c r="B25" s="36">
        <v>4</v>
      </c>
      <c r="C25" s="47">
        <f>ROUNDDOWN(N17,0)</f>
        <v>60</v>
      </c>
      <c r="D25" s="36" t="s">
        <v>204</v>
      </c>
      <c r="E25">
        <f>C25*60</f>
        <v>3600</v>
      </c>
    </row>
    <row r="26" spans="1:17" ht="15" x14ac:dyDescent="0.25"/>
    <row r="27" spans="1:17" ht="15" x14ac:dyDescent="0.25"/>
  </sheetData>
  <mergeCells count="4">
    <mergeCell ref="A3:M3"/>
    <mergeCell ref="A10:B10"/>
    <mergeCell ref="C10:D10"/>
    <mergeCell ref="E10:F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AD5BD-289D-422D-8359-A0C1FDF15F8C}">
  <dimension ref="A1:W186"/>
  <sheetViews>
    <sheetView zoomScale="70" zoomScaleNormal="70" workbookViewId="0">
      <selection activeCell="K36" sqref="K36"/>
    </sheetView>
  </sheetViews>
  <sheetFormatPr defaultRowHeight="15" x14ac:dyDescent="0.25"/>
  <sheetData>
    <row r="1" spans="1:23" x14ac:dyDescent="0.25">
      <c r="A1" t="s">
        <v>155</v>
      </c>
    </row>
    <row r="2" spans="1:23" x14ac:dyDescent="0.25">
      <c r="A2" t="s">
        <v>157</v>
      </c>
    </row>
    <row r="3" spans="1:23" x14ac:dyDescent="0.25">
      <c r="A3" t="s">
        <v>182</v>
      </c>
    </row>
    <row r="4" spans="1:23" x14ac:dyDescent="0.25">
      <c r="P4" t="s">
        <v>181</v>
      </c>
      <c r="Q4">
        <v>0.48157461899999998</v>
      </c>
      <c r="R4">
        <v>0.39252796899999998</v>
      </c>
      <c r="S4">
        <v>2.017215046</v>
      </c>
      <c r="T4">
        <v>6.8872813669999999</v>
      </c>
      <c r="U4">
        <v>2956.1416899999999</v>
      </c>
      <c r="V4">
        <v>3264.85619</v>
      </c>
      <c r="W4">
        <v>38.193429639999998</v>
      </c>
    </row>
    <row r="5" spans="1:23" x14ac:dyDescent="0.25">
      <c r="A5" t="s">
        <v>165</v>
      </c>
      <c r="B5">
        <v>3</v>
      </c>
      <c r="O5" t="s">
        <v>142</v>
      </c>
      <c r="P5" t="s">
        <v>160</v>
      </c>
      <c r="Q5" t="s">
        <v>174</v>
      </c>
      <c r="R5" t="s">
        <v>175</v>
      </c>
      <c r="S5" t="s">
        <v>176</v>
      </c>
      <c r="T5" t="s">
        <v>177</v>
      </c>
      <c r="U5" t="s">
        <v>178</v>
      </c>
      <c r="V5" t="s">
        <v>179</v>
      </c>
      <c r="W5" t="s">
        <v>180</v>
      </c>
    </row>
    <row r="6" spans="1:23" x14ac:dyDescent="0.25">
      <c r="O6">
        <v>1.570796327</v>
      </c>
      <c r="P6">
        <v>90</v>
      </c>
      <c r="Q6" s="32">
        <v>1.94384E-17</v>
      </c>
      <c r="R6">
        <v>0.39091574099999998</v>
      </c>
      <c r="S6" s="32">
        <v>8.1423600000000005E-17</v>
      </c>
      <c r="T6">
        <v>6.85899328</v>
      </c>
      <c r="U6">
        <v>2943.9999480000001</v>
      </c>
      <c r="V6">
        <v>3252.7144480000002</v>
      </c>
      <c r="W6" s="32">
        <v>2.5033499999999999E-15</v>
      </c>
    </row>
    <row r="7" spans="1:23" x14ac:dyDescent="0.25">
      <c r="O7">
        <v>1.5533430340000001</v>
      </c>
      <c r="P7">
        <v>89</v>
      </c>
      <c r="Q7">
        <v>5.5386999999999997E-3</v>
      </c>
      <c r="R7">
        <v>0.39092344400000001</v>
      </c>
      <c r="S7">
        <v>2.3200452999999999E-2</v>
      </c>
      <c r="T7">
        <v>6.859128439</v>
      </c>
      <c r="U7">
        <v>2944.057961</v>
      </c>
      <c r="V7">
        <v>3252.772461</v>
      </c>
      <c r="W7">
        <v>0.71330469600000002</v>
      </c>
    </row>
    <row r="8" spans="1:23" x14ac:dyDescent="0.25">
      <c r="O8">
        <v>1.5358897419999999</v>
      </c>
      <c r="P8">
        <v>88</v>
      </c>
      <c r="Q8">
        <v>1.1079523000000001E-2</v>
      </c>
      <c r="R8">
        <v>0.390946444</v>
      </c>
      <c r="S8">
        <v>4.6409798000000002E-2</v>
      </c>
      <c r="T8">
        <v>6.8595319909999999</v>
      </c>
      <c r="U8">
        <v>2944.2311719999998</v>
      </c>
      <c r="V8">
        <v>3252.9456719999998</v>
      </c>
      <c r="W8">
        <v>1.4269587859999999</v>
      </c>
    </row>
    <row r="9" spans="1:23" x14ac:dyDescent="0.25">
      <c r="O9">
        <v>1.518436449</v>
      </c>
      <c r="P9">
        <v>87</v>
      </c>
      <c r="Q9">
        <v>1.6624587999999999E-2</v>
      </c>
      <c r="R9">
        <v>0.39098441099999998</v>
      </c>
      <c r="S9">
        <v>6.9636910999999996E-2</v>
      </c>
      <c r="T9">
        <v>6.8601981649999999</v>
      </c>
      <c r="U9">
        <v>2944.5171059999998</v>
      </c>
      <c r="V9">
        <v>3253.2316059999998</v>
      </c>
      <c r="W9">
        <v>2.141309363</v>
      </c>
    </row>
    <row r="10" spans="1:23" x14ac:dyDescent="0.25">
      <c r="O10">
        <v>1.5009831570000001</v>
      </c>
      <c r="P10">
        <v>86</v>
      </c>
      <c r="Q10">
        <v>2.2176003E-2</v>
      </c>
      <c r="R10">
        <v>0.39103679800000002</v>
      </c>
      <c r="S10">
        <v>9.2890625000000004E-2</v>
      </c>
      <c r="T10">
        <v>6.8611173409999999</v>
      </c>
      <c r="U10">
        <v>2944.9116319999998</v>
      </c>
      <c r="V10">
        <v>3253.6261319999999</v>
      </c>
      <c r="W10">
        <v>2.8566989139999999</v>
      </c>
    </row>
    <row r="11" spans="1:23" x14ac:dyDescent="0.25">
      <c r="O11">
        <v>1.4835298640000001</v>
      </c>
      <c r="P11">
        <v>85</v>
      </c>
      <c r="Q11">
        <v>2.7735864999999998E-2</v>
      </c>
      <c r="R11">
        <v>0.39110283600000001</v>
      </c>
      <c r="S11">
        <v>0.11617972</v>
      </c>
      <c r="T11">
        <v>6.8622760380000001</v>
      </c>
      <c r="U11">
        <v>2945.4089650000001</v>
      </c>
      <c r="V11">
        <v>3254.1234650000001</v>
      </c>
      <c r="W11">
        <v>3.5734629870000001</v>
      </c>
    </row>
    <row r="12" spans="1:23" x14ac:dyDescent="0.25">
      <c r="O12">
        <v>1.466076572</v>
      </c>
      <c r="P12">
        <v>84</v>
      </c>
      <c r="Q12">
        <v>3.3306251000000002E-2</v>
      </c>
      <c r="R12">
        <v>0.391181536</v>
      </c>
      <c r="S12">
        <v>0.139512896</v>
      </c>
      <c r="T12">
        <v>6.8636569090000004</v>
      </c>
      <c r="U12">
        <v>2946.0016599999999</v>
      </c>
      <c r="V12">
        <v>3254.7161599999999</v>
      </c>
      <c r="W12">
        <v>4.2919278419999998</v>
      </c>
    </row>
    <row r="13" spans="1:23" x14ac:dyDescent="0.25">
      <c r="E13" t="s">
        <v>154</v>
      </c>
      <c r="F13">
        <v>35</v>
      </c>
      <c r="G13" t="s">
        <v>118</v>
      </c>
      <c r="H13">
        <v>0.65</v>
      </c>
      <c r="I13" t="s">
        <v>167</v>
      </c>
      <c r="J13">
        <v>0.89759790100000003</v>
      </c>
      <c r="K13" t="s">
        <v>170</v>
      </c>
      <c r="L13">
        <v>4.1887902050000001</v>
      </c>
      <c r="O13">
        <v>1.448623279</v>
      </c>
      <c r="P13">
        <v>83</v>
      </c>
      <c r="Q13">
        <v>3.8889213999999998E-2</v>
      </c>
      <c r="R13">
        <v>0.39127168899999998</v>
      </c>
      <c r="S13">
        <v>0.162898759</v>
      </c>
      <c r="T13">
        <v>6.8652387319999999</v>
      </c>
      <c r="U13">
        <v>2946.680605</v>
      </c>
      <c r="V13">
        <v>3255.3951050000001</v>
      </c>
      <c r="W13">
        <v>5.0124080600000003</v>
      </c>
    </row>
    <row r="14" spans="1:23" x14ac:dyDescent="0.25">
      <c r="E14" t="s">
        <v>156</v>
      </c>
      <c r="F14">
        <v>29</v>
      </c>
      <c r="G14" t="s">
        <v>158</v>
      </c>
      <c r="H14">
        <v>0.38</v>
      </c>
      <c r="I14" t="s">
        <v>168</v>
      </c>
      <c r="J14">
        <v>0.48157461899999998</v>
      </c>
      <c r="K14" t="s">
        <v>171</v>
      </c>
      <c r="L14">
        <v>1015</v>
      </c>
      <c r="O14">
        <v>1.4311699870000001</v>
      </c>
      <c r="P14">
        <v>82</v>
      </c>
      <c r="Q14">
        <v>4.4486782000000002E-2</v>
      </c>
      <c r="R14">
        <v>0.39137186400000001</v>
      </c>
      <c r="S14">
        <v>0.18634579700000001</v>
      </c>
      <c r="T14">
        <v>6.8669963909999998</v>
      </c>
      <c r="U14">
        <v>2947.4350239999999</v>
      </c>
      <c r="V14">
        <v>3256.1495239999999</v>
      </c>
      <c r="W14">
        <v>5.7352041070000004</v>
      </c>
    </row>
    <row r="15" spans="1:23" x14ac:dyDescent="0.25">
      <c r="E15" t="s">
        <v>166</v>
      </c>
      <c r="F15">
        <v>10</v>
      </c>
      <c r="G15" t="s">
        <v>81</v>
      </c>
      <c r="H15">
        <v>40</v>
      </c>
      <c r="I15" t="s">
        <v>169</v>
      </c>
      <c r="J15">
        <v>298.71449999999999</v>
      </c>
      <c r="K15" t="s">
        <v>172</v>
      </c>
      <c r="L15">
        <v>0.79379999999999995</v>
      </c>
      <c r="O15">
        <v>1.4137166940000001</v>
      </c>
      <c r="P15">
        <v>81</v>
      </c>
      <c r="Q15">
        <v>5.0100947999999999E-2</v>
      </c>
      <c r="R15">
        <v>0.391480406</v>
      </c>
      <c r="S15">
        <v>0.20986236</v>
      </c>
      <c r="T15">
        <v>6.868900869</v>
      </c>
      <c r="U15">
        <v>2948.2524589999998</v>
      </c>
      <c r="V15">
        <v>3256.9669589999999</v>
      </c>
      <c r="W15">
        <v>6.4605998480000002</v>
      </c>
    </row>
    <row r="16" spans="1:23" x14ac:dyDescent="0.25">
      <c r="E16" t="s">
        <v>57</v>
      </c>
      <c r="F16">
        <v>7</v>
      </c>
      <c r="I16" t="s">
        <v>159</v>
      </c>
      <c r="J16">
        <v>308.71449999999999</v>
      </c>
      <c r="K16" t="s">
        <v>173</v>
      </c>
      <c r="L16">
        <v>146.60765720000001</v>
      </c>
      <c r="O16">
        <v>1.396263402</v>
      </c>
      <c r="P16">
        <v>80</v>
      </c>
      <c r="Q16">
        <v>5.5733668E-2</v>
      </c>
      <c r="R16">
        <v>0.39159543800000002</v>
      </c>
      <c r="S16">
        <v>0.23345664199999999</v>
      </c>
      <c r="T16">
        <v>6.8709192229999996</v>
      </c>
      <c r="U16">
        <v>2949.1187719999998</v>
      </c>
      <c r="V16">
        <v>3257.8332719999999</v>
      </c>
      <c r="W16">
        <v>7.1888600030000003</v>
      </c>
    </row>
    <row r="17" spans="5:23" x14ac:dyDescent="0.25">
      <c r="O17">
        <v>1.378810109</v>
      </c>
      <c r="P17">
        <v>79</v>
      </c>
      <c r="Q17">
        <v>6.1386854999999997E-2</v>
      </c>
      <c r="R17">
        <v>0.39171485900000003</v>
      </c>
      <c r="S17">
        <v>0.25713665600000002</v>
      </c>
      <c r="T17">
        <v>6.8730145770000002</v>
      </c>
      <c r="U17">
        <v>2950.0181339999999</v>
      </c>
      <c r="V17">
        <v>3258.732634</v>
      </c>
      <c r="W17">
        <v>7.9202275320000002</v>
      </c>
    </row>
    <row r="18" spans="5:23" x14ac:dyDescent="0.25">
      <c r="O18">
        <v>1.3613568170000001</v>
      </c>
      <c r="P18">
        <v>78</v>
      </c>
      <c r="Q18">
        <v>6.7062372999999995E-2</v>
      </c>
      <c r="R18">
        <v>0.39183634099999998</v>
      </c>
      <c r="S18">
        <v>0.28091021300000002</v>
      </c>
      <c r="T18">
        <v>6.8751460959999999</v>
      </c>
      <c r="U18">
        <v>2950.9330199999999</v>
      </c>
      <c r="V18">
        <v>3259.64752</v>
      </c>
      <c r="W18">
        <v>8.6549209519999994</v>
      </c>
    </row>
    <row r="19" spans="5:23" x14ac:dyDescent="0.25">
      <c r="O19">
        <v>1.3439035239999999</v>
      </c>
      <c r="P19">
        <v>77</v>
      </c>
      <c r="Q19">
        <v>7.2762035000000003E-2</v>
      </c>
      <c r="R19">
        <v>0.39195733100000002</v>
      </c>
      <c r="S19">
        <v>0.30478490000000003</v>
      </c>
      <c r="T19">
        <v>6.8772689720000004</v>
      </c>
      <c r="U19">
        <v>2951.8441950000001</v>
      </c>
      <c r="V19">
        <v>3260.5586950000002</v>
      </c>
      <c r="W19">
        <v>9.3931315729999998</v>
      </c>
    </row>
    <row r="20" spans="5:23" x14ac:dyDescent="0.25">
      <c r="O20">
        <v>1.326450232</v>
      </c>
      <c r="P20">
        <v>76</v>
      </c>
      <c r="Q20">
        <v>7.8487591999999995E-2</v>
      </c>
      <c r="R20">
        <v>0.39207504599999998</v>
      </c>
      <c r="S20">
        <v>0.32876805599999998</v>
      </c>
      <c r="T20">
        <v>6.8793344059999999</v>
      </c>
      <c r="U20">
        <v>2952.7307150000001</v>
      </c>
      <c r="V20">
        <v>3261.4452150000002</v>
      </c>
      <c r="W20">
        <v>10.13502065</v>
      </c>
    </row>
    <row r="21" spans="5:23" x14ac:dyDescent="0.25">
      <c r="O21">
        <v>1.308996939</v>
      </c>
      <c r="P21">
        <v>75</v>
      </c>
      <c r="Q21">
        <v>8.4240730999999999E-2</v>
      </c>
      <c r="R21">
        <v>0.39218647899999998</v>
      </c>
      <c r="S21">
        <v>0.35286674800000001</v>
      </c>
      <c r="T21">
        <v>6.8812895909999998</v>
      </c>
      <c r="U21">
        <v>2953.569915</v>
      </c>
      <c r="V21">
        <v>3262.2844150000001</v>
      </c>
      <c r="W21">
        <v>10.88071646</v>
      </c>
    </row>
    <row r="22" spans="5:23" x14ac:dyDescent="0.25">
      <c r="E22" t="s">
        <v>22</v>
      </c>
      <c r="F22">
        <v>38.193429639999998</v>
      </c>
      <c r="G22" t="s">
        <v>161</v>
      </c>
      <c r="H22" t="s">
        <v>162</v>
      </c>
      <c r="O22">
        <v>1.291543646</v>
      </c>
      <c r="P22">
        <v>74</v>
      </c>
      <c r="Q22">
        <v>9.0023067999999998E-2</v>
      </c>
      <c r="R22">
        <v>0.39228838799999999</v>
      </c>
      <c r="S22">
        <v>0.377087746</v>
      </c>
      <c r="T22">
        <v>6.8830776980000001</v>
      </c>
      <c r="U22">
        <v>2954.3374020000001</v>
      </c>
      <c r="V22">
        <v>3263.0519020000002</v>
      </c>
      <c r="W22">
        <v>11.630311280000001</v>
      </c>
    </row>
    <row r="23" spans="5:23" x14ac:dyDescent="0.25">
      <c r="F23">
        <v>5599.4492389999996</v>
      </c>
      <c r="G23" t="s">
        <v>163</v>
      </c>
      <c r="H23" t="s">
        <v>164</v>
      </c>
      <c r="O23">
        <v>1.2740903539999999</v>
      </c>
      <c r="P23">
        <v>73</v>
      </c>
      <c r="Q23">
        <v>9.5836142999999999E-2</v>
      </c>
      <c r="R23">
        <v>0.39237730700000001</v>
      </c>
      <c r="S23">
        <v>0.40143749699999998</v>
      </c>
      <c r="T23">
        <v>6.884637863</v>
      </c>
      <c r="U23">
        <v>2955.0070519999999</v>
      </c>
      <c r="V23">
        <v>3263.721552</v>
      </c>
      <c r="W23">
        <v>12.383858249999999</v>
      </c>
    </row>
    <row r="24" spans="5:23" x14ac:dyDescent="0.25">
      <c r="F24" t="s">
        <v>183</v>
      </c>
      <c r="O24">
        <v>1.2566370609999999</v>
      </c>
      <c r="P24">
        <v>72</v>
      </c>
      <c r="Q24">
        <v>0.101681411</v>
      </c>
      <c r="R24">
        <v>0.39244953500000002</v>
      </c>
      <c r="S24">
        <v>0.425922097</v>
      </c>
      <c r="T24">
        <v>6.8859051779999998</v>
      </c>
      <c r="U24">
        <v>2955.5510060000001</v>
      </c>
      <c r="V24">
        <v>3264.2655060000002</v>
      </c>
      <c r="W24">
        <v>13.141368229999999</v>
      </c>
    </row>
    <row r="25" spans="5:23" x14ac:dyDescent="0.25">
      <c r="O25">
        <v>1.239183769</v>
      </c>
      <c r="P25">
        <v>71</v>
      </c>
      <c r="Q25">
        <v>0.107560237</v>
      </c>
      <c r="R25">
        <v>0.392501143</v>
      </c>
      <c r="S25">
        <v>0.450547266</v>
      </c>
      <c r="T25">
        <v>6.8868106820000001</v>
      </c>
      <c r="U25">
        <v>2955.939664</v>
      </c>
      <c r="V25">
        <v>3264.654164</v>
      </c>
      <c r="W25">
        <v>13.902806480000001</v>
      </c>
    </row>
    <row r="26" spans="5:23" x14ac:dyDescent="0.25">
      <c r="O26">
        <v>1.2217304760000001</v>
      </c>
      <c r="P26">
        <v>70</v>
      </c>
      <c r="Q26">
        <v>0.11347388999999999</v>
      </c>
      <c r="R26">
        <v>0.39252796899999998</v>
      </c>
      <c r="S26">
        <v>0.47531831899999999</v>
      </c>
      <c r="T26">
        <v>6.8872813669999999</v>
      </c>
      <c r="U26">
        <v>2956.1416899999999</v>
      </c>
      <c r="V26">
        <v>3264.85619</v>
      </c>
      <c r="W26">
        <v>14.668089309999999</v>
      </c>
    </row>
    <row r="27" spans="5:23" x14ac:dyDescent="0.25">
      <c r="O27">
        <v>1.2042771839999999</v>
      </c>
      <c r="P27">
        <v>69</v>
      </c>
      <c r="Q27">
        <v>0.119423535</v>
      </c>
      <c r="R27">
        <v>0.39252562099999999</v>
      </c>
      <c r="S27">
        <v>0.50024013300000003</v>
      </c>
      <c r="T27">
        <v>6.8872401740000004</v>
      </c>
      <c r="U27">
        <v>2956.1240090000001</v>
      </c>
      <c r="V27">
        <v>3264.8385090000002</v>
      </c>
      <c r="W27">
        <v>15.437080610000001</v>
      </c>
    </row>
    <row r="28" spans="5:23" x14ac:dyDescent="0.25">
      <c r="O28">
        <v>1.186823891</v>
      </c>
      <c r="P28">
        <v>68</v>
      </c>
      <c r="Q28">
        <v>0.12541022499999999</v>
      </c>
      <c r="R28">
        <v>0.392489478</v>
      </c>
      <c r="S28">
        <v>0.52531711999999997</v>
      </c>
      <c r="T28">
        <v>6.8866060119999997</v>
      </c>
      <c r="U28">
        <v>2955.8518159999999</v>
      </c>
      <c r="V28">
        <v>3264.5663159999999</v>
      </c>
      <c r="W28">
        <v>16.20958839</v>
      </c>
    </row>
    <row r="29" spans="5:23" x14ac:dyDescent="0.25">
      <c r="O29">
        <v>1.1693705990000001</v>
      </c>
      <c r="P29">
        <v>67</v>
      </c>
      <c r="Q29">
        <v>0.131434894</v>
      </c>
      <c r="R29">
        <v>0.39241468899999998</v>
      </c>
      <c r="S29">
        <v>0.55055319800000002</v>
      </c>
      <c r="T29">
        <v>6.8852937699999996</v>
      </c>
      <c r="U29">
        <v>2955.288579</v>
      </c>
      <c r="V29">
        <v>3264.0030790000001</v>
      </c>
      <c r="W29">
        <v>16.985361189999999</v>
      </c>
    </row>
    <row r="30" spans="5:23" x14ac:dyDescent="0.25">
      <c r="O30">
        <v>1.1519173060000001</v>
      </c>
      <c r="P30">
        <v>66</v>
      </c>
      <c r="Q30">
        <v>0.13749835299999999</v>
      </c>
      <c r="R30">
        <v>0.39229617700000002</v>
      </c>
      <c r="S30">
        <v>0.57595175200000004</v>
      </c>
      <c r="T30">
        <v>6.8832143510000003</v>
      </c>
      <c r="U30">
        <v>2954.396056</v>
      </c>
      <c r="V30">
        <v>3263.1105560000001</v>
      </c>
      <c r="W30">
        <v>17.764084449999999</v>
      </c>
    </row>
    <row r="31" spans="5:23" x14ac:dyDescent="0.25">
      <c r="O31">
        <v>1.134464014</v>
      </c>
      <c r="P31">
        <v>65</v>
      </c>
      <c r="Q31">
        <v>0.143601273</v>
      </c>
      <c r="R31">
        <v>0.392128637</v>
      </c>
      <c r="S31">
        <v>0.60151560699999995</v>
      </c>
      <c r="T31">
        <v>6.8802747039999996</v>
      </c>
      <c r="U31">
        <v>2953.1343080000001</v>
      </c>
      <c r="V31">
        <v>3261.8488080000002</v>
      </c>
      <c r="W31">
        <v>18.545376900000001</v>
      </c>
    </row>
    <row r="32" spans="5:23" x14ac:dyDescent="0.25">
      <c r="O32">
        <v>1.117010721</v>
      </c>
      <c r="P32">
        <v>64</v>
      </c>
      <c r="Q32">
        <v>0.149744189</v>
      </c>
      <c r="R32">
        <v>0.39190654400000002</v>
      </c>
      <c r="S32">
        <v>0.62724698999999995</v>
      </c>
      <c r="T32">
        <v>6.876377873</v>
      </c>
      <c r="U32">
        <v>2951.4617199999998</v>
      </c>
      <c r="V32">
        <v>3260.1762199999998</v>
      </c>
      <c r="W32">
        <v>19.328786919999999</v>
      </c>
    </row>
    <row r="33" spans="15:23" x14ac:dyDescent="0.25">
      <c r="O33">
        <v>1.0995574290000001</v>
      </c>
      <c r="P33">
        <v>63</v>
      </c>
      <c r="Q33">
        <v>0.15592748000000001</v>
      </c>
      <c r="R33">
        <v>0.391624154</v>
      </c>
      <c r="S33">
        <v>0.65314749900000002</v>
      </c>
      <c r="T33">
        <v>6.8714230599999997</v>
      </c>
      <c r="U33">
        <v>2949.3350270000001</v>
      </c>
      <c r="V33">
        <v>3258.0495270000001</v>
      </c>
      <c r="W33">
        <v>20.113788880000001</v>
      </c>
    </row>
    <row r="34" spans="15:23" x14ac:dyDescent="0.25">
      <c r="O34">
        <v>1.0821041360000001</v>
      </c>
      <c r="P34">
        <v>62</v>
      </c>
      <c r="Q34">
        <v>0.16215136799999999</v>
      </c>
      <c r="R34">
        <v>0.391275506</v>
      </c>
      <c r="S34">
        <v>0.67921806399999995</v>
      </c>
      <c r="T34">
        <v>6.8653056970000002</v>
      </c>
      <c r="U34">
        <v>2946.7093479999999</v>
      </c>
      <c r="V34">
        <v>3255.4238479999999</v>
      </c>
      <c r="W34">
        <v>20.899779540000001</v>
      </c>
    </row>
    <row r="35" spans="15:23" x14ac:dyDescent="0.25">
      <c r="O35">
        <v>1.064650844</v>
      </c>
      <c r="P35">
        <v>61</v>
      </c>
      <c r="Q35">
        <v>0.16841591</v>
      </c>
      <c r="R35">
        <v>0.390854431</v>
      </c>
      <c r="S35">
        <v>0.70545891199999999</v>
      </c>
      <c r="T35">
        <v>6.8579175299999999</v>
      </c>
      <c r="U35">
        <v>2943.5382169999998</v>
      </c>
      <c r="V35">
        <v>3252.2527169999998</v>
      </c>
      <c r="W35">
        <v>21.686074560000002</v>
      </c>
    </row>
    <row r="36" spans="15:23" x14ac:dyDescent="0.25">
      <c r="O36">
        <v>1.047197551</v>
      </c>
      <c r="P36">
        <v>60</v>
      </c>
      <c r="Q36">
        <v>0.174720981</v>
      </c>
      <c r="R36">
        <v>0.39035455499999999</v>
      </c>
      <c r="S36">
        <v>0.73186953300000002</v>
      </c>
      <c r="T36">
        <v>6.8491467310000003</v>
      </c>
      <c r="U36">
        <v>2939.7736369999998</v>
      </c>
      <c r="V36">
        <v>3248.4881369999998</v>
      </c>
      <c r="W36">
        <v>22.47190501</v>
      </c>
    </row>
    <row r="37" spans="15:23" x14ac:dyDescent="0.25">
      <c r="O37">
        <v>1.0297442590000001</v>
      </c>
      <c r="P37">
        <v>59</v>
      </c>
      <c r="Q37">
        <v>0.181066275</v>
      </c>
      <c r="R37">
        <v>0.38976930799999998</v>
      </c>
      <c r="S37">
        <v>0.75844863799999995</v>
      </c>
      <c r="T37">
        <v>6.8388780130000004</v>
      </c>
      <c r="U37">
        <v>2935.3661229999998</v>
      </c>
      <c r="V37">
        <v>3244.0806229999998</v>
      </c>
      <c r="W37">
        <v>23.256414100000001</v>
      </c>
    </row>
    <row r="38" spans="15:23" x14ac:dyDescent="0.25">
      <c r="O38">
        <v>1.0122909659999999</v>
      </c>
      <c r="P38">
        <v>58</v>
      </c>
      <c r="Q38">
        <v>0.18745128999999999</v>
      </c>
      <c r="R38">
        <v>0.389091931</v>
      </c>
      <c r="S38">
        <v>0.78519412700000002</v>
      </c>
      <c r="T38">
        <v>6.8269927719999997</v>
      </c>
      <c r="U38">
        <v>2930.2647700000002</v>
      </c>
      <c r="V38">
        <v>3238.9792699999998</v>
      </c>
      <c r="W38">
        <v>24.03865407</v>
      </c>
    </row>
    <row r="39" spans="15:23" x14ac:dyDescent="0.25">
      <c r="O39">
        <v>0.99483767400000001</v>
      </c>
      <c r="P39">
        <v>57</v>
      </c>
      <c r="Q39">
        <v>0.19387532099999999</v>
      </c>
      <c r="R39">
        <v>0.38831548300000002</v>
      </c>
      <c r="S39">
        <v>0.81210304499999997</v>
      </c>
      <c r="T39">
        <v>6.8133692449999996</v>
      </c>
      <c r="U39">
        <v>2924.4173139999998</v>
      </c>
      <c r="V39">
        <v>3233.1318139999998</v>
      </c>
      <c r="W39">
        <v>24.817583240000001</v>
      </c>
    </row>
    <row r="40" spans="15:23" x14ac:dyDescent="0.25">
      <c r="O40">
        <v>0.97738438100000002</v>
      </c>
      <c r="P40">
        <v>56</v>
      </c>
      <c r="Q40">
        <v>0.200337451</v>
      </c>
      <c r="R40">
        <v>0.38743285500000002</v>
      </c>
      <c r="S40">
        <v>0.83917155300000001</v>
      </c>
      <c r="T40">
        <v>6.7978826940000001</v>
      </c>
      <c r="U40">
        <v>2917.770215</v>
      </c>
      <c r="V40">
        <v>3226.4847150000001</v>
      </c>
      <c r="W40">
        <v>25.59206335</v>
      </c>
    </row>
    <row r="41" spans="15:23" x14ac:dyDescent="0.25">
      <c r="O41">
        <v>0.95993108900000002</v>
      </c>
      <c r="P41">
        <v>55</v>
      </c>
      <c r="Q41">
        <v>0.20683654200000001</v>
      </c>
      <c r="R41">
        <v>0.38643678100000001</v>
      </c>
      <c r="S41">
        <v>0.86639487999999998</v>
      </c>
      <c r="T41">
        <v>6.7804056030000002</v>
      </c>
      <c r="U41">
        <v>2910.2687420000002</v>
      </c>
      <c r="V41">
        <v>3218.9832419999998</v>
      </c>
      <c r="W41">
        <v>26.360857289999998</v>
      </c>
    </row>
    <row r="42" spans="15:23" x14ac:dyDescent="0.25">
      <c r="O42">
        <v>0.94247779600000003</v>
      </c>
      <c r="P42">
        <v>54</v>
      </c>
      <c r="Q42">
        <v>0.213371225</v>
      </c>
      <c r="R42">
        <v>0.38531984600000002</v>
      </c>
      <c r="S42">
        <v>0.89376729600000004</v>
      </c>
      <c r="T42">
        <v>6.7608079109999997</v>
      </c>
      <c r="U42">
        <v>2901.85707</v>
      </c>
      <c r="V42">
        <v>3210.5715700000001</v>
      </c>
      <c r="W42">
        <v>27.122627040000001</v>
      </c>
    </row>
    <row r="43" spans="15:23" x14ac:dyDescent="0.25">
      <c r="O43">
        <v>0.92502450400000003</v>
      </c>
      <c r="P43">
        <v>53</v>
      </c>
      <c r="Q43">
        <v>0.219939893</v>
      </c>
      <c r="R43">
        <v>0.38407450799999998</v>
      </c>
      <c r="S43">
        <v>0.92128207100000004</v>
      </c>
      <c r="T43">
        <v>6.738957256</v>
      </c>
      <c r="U43">
        <v>2892.4783859999998</v>
      </c>
      <c r="V43">
        <v>3201.1928859999998</v>
      </c>
      <c r="W43">
        <v>27.87593218</v>
      </c>
    </row>
    <row r="44" spans="15:23" x14ac:dyDescent="0.25">
      <c r="O44">
        <v>0.90757121100000004</v>
      </c>
      <c r="P44">
        <v>52</v>
      </c>
      <c r="Q44">
        <v>0.22654069299999999</v>
      </c>
      <c r="R44">
        <v>0.382693108</v>
      </c>
      <c r="S44">
        <v>0.94893143599999996</v>
      </c>
      <c r="T44">
        <v>6.7147192579999997</v>
      </c>
      <c r="U44">
        <v>2882.0750130000001</v>
      </c>
      <c r="V44">
        <v>3190.7895130000002</v>
      </c>
      <c r="W44">
        <v>28.619228809999999</v>
      </c>
    </row>
    <row r="45" spans="15:23" x14ac:dyDescent="0.25">
      <c r="O45">
        <v>0.89011791900000004</v>
      </c>
      <c r="P45">
        <v>51</v>
      </c>
      <c r="Q45">
        <v>0.233171514</v>
      </c>
      <c r="R45">
        <v>0.38116788899999998</v>
      </c>
      <c r="S45">
        <v>0.976706556</v>
      </c>
      <c r="T45">
        <v>6.6879578149999999</v>
      </c>
      <c r="U45">
        <v>2870.588534</v>
      </c>
      <c r="V45">
        <v>3179.303034</v>
      </c>
      <c r="W45">
        <v>29.35086901</v>
      </c>
    </row>
    <row r="46" spans="15:23" x14ac:dyDescent="0.25">
      <c r="O46">
        <v>0.87266462600000005</v>
      </c>
      <c r="P46">
        <v>50</v>
      </c>
      <c r="Q46">
        <v>0.239829985</v>
      </c>
      <c r="R46">
        <v>0.37949101400000002</v>
      </c>
      <c r="S46">
        <v>1.004597492</v>
      </c>
      <c r="T46">
        <v>6.6585354429999999</v>
      </c>
      <c r="U46">
        <v>2857.9599360000002</v>
      </c>
      <c r="V46">
        <v>3166.6744359999998</v>
      </c>
      <c r="W46">
        <v>30.06910091</v>
      </c>
    </row>
    <row r="47" spans="15:23" x14ac:dyDescent="0.25">
      <c r="O47">
        <v>0.85521133299999996</v>
      </c>
      <c r="P47">
        <v>49</v>
      </c>
      <c r="Q47">
        <v>0.24651346099999999</v>
      </c>
      <c r="R47">
        <v>0.37765459099999998</v>
      </c>
      <c r="S47">
        <v>1.032593171</v>
      </c>
      <c r="T47">
        <v>6.6263136239999998</v>
      </c>
      <c r="U47">
        <v>2844.1297679999998</v>
      </c>
      <c r="V47">
        <v>3152.8442679999998</v>
      </c>
      <c r="W47">
        <v>30.77206953</v>
      </c>
    </row>
    <row r="48" spans="15:23" x14ac:dyDescent="0.25">
      <c r="O48">
        <v>0.83775804099999995</v>
      </c>
      <c r="P48">
        <v>48</v>
      </c>
      <c r="Q48">
        <v>0.25321902099999999</v>
      </c>
      <c r="R48">
        <v>0.37565068699999998</v>
      </c>
      <c r="S48">
        <v>1.0606813559999999</v>
      </c>
      <c r="T48">
        <v>6.5911532040000003</v>
      </c>
      <c r="U48">
        <v>2829.0383000000002</v>
      </c>
      <c r="V48">
        <v>3137.7528000000002</v>
      </c>
      <c r="W48">
        <v>31.457818169999999</v>
      </c>
    </row>
    <row r="49" spans="15:23" x14ac:dyDescent="0.25">
      <c r="O49">
        <v>0.82030474799999997</v>
      </c>
      <c r="P49">
        <v>47</v>
      </c>
      <c r="Q49">
        <v>0.25994346000000002</v>
      </c>
      <c r="R49">
        <v>0.37347135999999997</v>
      </c>
      <c r="S49">
        <v>1.0888486209999999</v>
      </c>
      <c r="T49">
        <v>6.552914801</v>
      </c>
      <c r="U49">
        <v>2812.625708</v>
      </c>
      <c r="V49">
        <v>3121.3402080000001</v>
      </c>
      <c r="W49">
        <v>32.12429084</v>
      </c>
    </row>
    <row r="50" spans="15:23" x14ac:dyDescent="0.25">
      <c r="O50">
        <v>0.80285145599999996</v>
      </c>
      <c r="P50">
        <v>46</v>
      </c>
      <c r="Q50">
        <v>0.26668328299999999</v>
      </c>
      <c r="R50">
        <v>0.371108677</v>
      </c>
      <c r="S50">
        <v>1.117080324</v>
      </c>
      <c r="T50">
        <v>6.5114592560000002</v>
      </c>
      <c r="U50">
        <v>2794.8322629999998</v>
      </c>
      <c r="V50">
        <v>3103.5467629999998</v>
      </c>
      <c r="W50">
        <v>32.769335359999999</v>
      </c>
    </row>
    <row r="51" spans="15:23" x14ac:dyDescent="0.25">
      <c r="O51">
        <v>0.78539816299999998</v>
      </c>
      <c r="P51">
        <v>45</v>
      </c>
      <c r="Q51">
        <v>0.273434699</v>
      </c>
      <c r="R51">
        <v>0.36855474799999999</v>
      </c>
      <c r="S51">
        <v>1.145360589</v>
      </c>
      <c r="T51">
        <v>6.4666481100000004</v>
      </c>
      <c r="U51">
        <v>2775.5985350000001</v>
      </c>
      <c r="V51">
        <v>3084.3130350000001</v>
      </c>
      <c r="W51">
        <v>33.390707540000001</v>
      </c>
    </row>
    <row r="52" spans="15:23" x14ac:dyDescent="0.25">
      <c r="O52">
        <v>0.76794487099999997</v>
      </c>
      <c r="P52">
        <v>44</v>
      </c>
      <c r="Q52">
        <v>0.280193619</v>
      </c>
      <c r="R52">
        <v>0.36580174999999998</v>
      </c>
      <c r="S52">
        <v>1.173672286</v>
      </c>
      <c r="T52">
        <v>6.4183441009999997</v>
      </c>
      <c r="U52">
        <v>2754.8656089999999</v>
      </c>
      <c r="V52">
        <v>3063.580109</v>
      </c>
      <c r="W52">
        <v>33.986076269999998</v>
      </c>
    </row>
    <row r="53" spans="15:23" x14ac:dyDescent="0.25">
      <c r="O53">
        <v>0.75049157799999999</v>
      </c>
      <c r="P53">
        <v>43</v>
      </c>
      <c r="Q53">
        <v>0.28695565000000001</v>
      </c>
      <c r="R53">
        <v>0.36284195800000002</v>
      </c>
      <c r="S53">
        <v>1.2019970170000001</v>
      </c>
      <c r="T53">
        <v>6.3664117039999999</v>
      </c>
      <c r="U53">
        <v>2732.575315</v>
      </c>
      <c r="V53">
        <v>3041.2898150000001</v>
      </c>
      <c r="W53">
        <v>34.553029780000003</v>
      </c>
    </row>
    <row r="54" spans="15:23" x14ac:dyDescent="0.25">
      <c r="O54">
        <v>0.73303828599999998</v>
      </c>
      <c r="P54">
        <v>42</v>
      </c>
      <c r="Q54">
        <v>0.29371609700000001</v>
      </c>
      <c r="R54">
        <v>0.35966777900000002</v>
      </c>
      <c r="S54">
        <v>1.230315109</v>
      </c>
      <c r="T54">
        <v>6.3107176850000002</v>
      </c>
      <c r="U54">
        <v>2708.6704679999998</v>
      </c>
      <c r="V54">
        <v>3017.3849679999998</v>
      </c>
      <c r="W54">
        <v>35.089082849999997</v>
      </c>
    </row>
    <row r="55" spans="15:23" x14ac:dyDescent="0.25">
      <c r="O55">
        <v>0.715584993</v>
      </c>
      <c r="P55">
        <v>41</v>
      </c>
      <c r="Q55">
        <v>0.30046995599999998</v>
      </c>
      <c r="R55">
        <v>0.35627178500000001</v>
      </c>
      <c r="S55">
        <v>1.258605607</v>
      </c>
      <c r="T55">
        <v>6.2511316939999997</v>
      </c>
      <c r="U55">
        <v>2683.0951180000002</v>
      </c>
      <c r="V55">
        <v>2991.8096179999998</v>
      </c>
      <c r="W55">
        <v>35.591685329999997</v>
      </c>
    </row>
    <row r="56" spans="15:23" x14ac:dyDescent="0.25">
      <c r="O56">
        <v>0.69813170099999999</v>
      </c>
      <c r="P56">
        <v>40</v>
      </c>
      <c r="Q56">
        <v>0.307211919</v>
      </c>
      <c r="R56">
        <v>0.35264674499999998</v>
      </c>
      <c r="S56">
        <v>1.2868462759999999</v>
      </c>
      <c r="T56">
        <v>6.1875268700000001</v>
      </c>
      <c r="U56">
        <v>2655.7948139999999</v>
      </c>
      <c r="V56">
        <v>2964.5093139999999</v>
      </c>
      <c r="W56">
        <v>36.05823178</v>
      </c>
    </row>
    <row r="57" spans="15:23" x14ac:dyDescent="0.25">
      <c r="O57">
        <v>0.68067840800000001</v>
      </c>
      <c r="P57">
        <v>39</v>
      </c>
      <c r="Q57">
        <v>0.31393637299999999</v>
      </c>
      <c r="R57">
        <v>0.34878566300000002</v>
      </c>
      <c r="S57">
        <v>1.3150136029999999</v>
      </c>
      <c r="T57">
        <v>6.1197804769999999</v>
      </c>
      <c r="U57">
        <v>2626.7168769999998</v>
      </c>
      <c r="V57">
        <v>2935.4313769999999</v>
      </c>
      <c r="W57">
        <v>36.486072299999996</v>
      </c>
    </row>
    <row r="58" spans="15:23" x14ac:dyDescent="0.25">
      <c r="O58">
        <v>0.663225116</v>
      </c>
      <c r="P58">
        <v>38</v>
      </c>
      <c r="Q58">
        <v>0.32063740299999999</v>
      </c>
      <c r="R58">
        <v>0.34468181799999997</v>
      </c>
      <c r="S58">
        <v>1.343082814</v>
      </c>
      <c r="T58">
        <v>6.0477745619999999</v>
      </c>
      <c r="U58">
        <v>2595.8106779999998</v>
      </c>
      <c r="V58">
        <v>2904.5251779999999</v>
      </c>
      <c r="W58">
        <v>36.872524640000002</v>
      </c>
    </row>
    <row r="59" spans="15:23" x14ac:dyDescent="0.25">
      <c r="O59">
        <v>0.64577182300000002</v>
      </c>
      <c r="P59">
        <v>37</v>
      </c>
      <c r="Q59">
        <v>0.32730879899999998</v>
      </c>
      <c r="R59">
        <v>0.34032879799999999</v>
      </c>
      <c r="S59">
        <v>1.3710278890000001</v>
      </c>
      <c r="T59">
        <v>5.9713966220000003</v>
      </c>
      <c r="U59">
        <v>2563.0279300000002</v>
      </c>
      <c r="V59">
        <v>2871.7424299999998</v>
      </c>
      <c r="W59">
        <v>37.21488755</v>
      </c>
    </row>
    <row r="60" spans="15:23" x14ac:dyDescent="0.25">
      <c r="O60">
        <v>0.62831853100000001</v>
      </c>
      <c r="P60">
        <v>36</v>
      </c>
      <c r="Q60">
        <v>0.33394405500000002</v>
      </c>
      <c r="R60">
        <v>0.33572054000000001</v>
      </c>
      <c r="S60">
        <v>1.3988215850000001</v>
      </c>
      <c r="T60">
        <v>5.8905402980000003</v>
      </c>
      <c r="U60">
        <v>2528.3229799999999</v>
      </c>
      <c r="V60">
        <v>2837.03748</v>
      </c>
      <c r="W60">
        <v>37.510455299999997</v>
      </c>
    </row>
    <row r="61" spans="15:23" x14ac:dyDescent="0.25">
      <c r="O61">
        <v>0.61086523800000003</v>
      </c>
      <c r="P61">
        <v>35</v>
      </c>
      <c r="Q61">
        <v>0.34053638400000003</v>
      </c>
      <c r="R61">
        <v>0.330851373</v>
      </c>
      <c r="S61">
        <v>1.426435471</v>
      </c>
      <c r="T61">
        <v>5.8051060679999997</v>
      </c>
      <c r="U61">
        <v>2491.6531140000002</v>
      </c>
      <c r="V61">
        <v>2800.3676139999998</v>
      </c>
      <c r="W61">
        <v>37.756533429999998</v>
      </c>
    </row>
    <row r="62" spans="15:23" x14ac:dyDescent="0.25">
      <c r="O62">
        <v>0.59341194600000002</v>
      </c>
      <c r="P62">
        <v>34</v>
      </c>
      <c r="Q62">
        <v>0.34707872499999998</v>
      </c>
      <c r="R62">
        <v>0.32571605399999998</v>
      </c>
      <c r="S62">
        <v>1.4538399630000001</v>
      </c>
      <c r="T62">
        <v>5.7150019619999997</v>
      </c>
      <c r="U62">
        <v>2452.9788549999998</v>
      </c>
      <c r="V62">
        <v>2761.6933549999999</v>
      </c>
      <c r="W62">
        <v>37.95045562</v>
      </c>
    </row>
    <row r="63" spans="15:23" x14ac:dyDescent="0.25">
      <c r="O63">
        <v>0.57595865300000004</v>
      </c>
      <c r="P63">
        <v>33</v>
      </c>
      <c r="Q63">
        <v>0.35356375000000001</v>
      </c>
      <c r="R63">
        <v>0.32030981400000003</v>
      </c>
      <c r="S63">
        <v>1.4810043719999999</v>
      </c>
      <c r="T63">
        <v>5.6201442669999997</v>
      </c>
      <c r="U63">
        <v>2412.2642719999999</v>
      </c>
      <c r="V63">
        <v>2720.9787719999999</v>
      </c>
      <c r="W63">
        <v>38.08960167</v>
      </c>
    </row>
    <row r="64" spans="15:23" x14ac:dyDescent="0.25">
      <c r="O64">
        <v>0.55850536100000003</v>
      </c>
      <c r="P64">
        <v>32</v>
      </c>
      <c r="Q64">
        <v>0.35998388199999998</v>
      </c>
      <c r="R64">
        <v>0.31462839199999998</v>
      </c>
      <c r="S64">
        <v>1.507896959</v>
      </c>
      <c r="T64">
        <v>5.5204582389999999</v>
      </c>
      <c r="U64">
        <v>2369.4772840000001</v>
      </c>
      <c r="V64">
        <v>2678.1917840000001</v>
      </c>
      <c r="W64">
        <v>38.171416440000002</v>
      </c>
    </row>
    <row r="65" spans="15:23" x14ac:dyDescent="0.25">
      <c r="O65">
        <v>0.54105206800000005</v>
      </c>
      <c r="P65">
        <v>31</v>
      </c>
      <c r="Q65">
        <v>0.36633130800000002</v>
      </c>
      <c r="R65">
        <v>0.30866807899999998</v>
      </c>
      <c r="S65">
        <v>1.5344849949999999</v>
      </c>
      <c r="T65">
        <v>5.4158788109999998</v>
      </c>
      <c r="U65">
        <v>2324.5899639999998</v>
      </c>
      <c r="V65">
        <v>2633.3044639999998</v>
      </c>
      <c r="W65">
        <v>38.193429639999998</v>
      </c>
    </row>
    <row r="66" spans="15:23" x14ac:dyDescent="0.25">
      <c r="O66">
        <v>0.52359877600000004</v>
      </c>
      <c r="P66">
        <v>30</v>
      </c>
      <c r="Q66">
        <v>0.37259799500000002</v>
      </c>
      <c r="R66">
        <v>0.30242575799999999</v>
      </c>
      <c r="S66">
        <v>1.5607348320000001</v>
      </c>
      <c r="T66">
        <v>5.3063512819999996</v>
      </c>
      <c r="U66">
        <v>2277.5788309999998</v>
      </c>
      <c r="V66">
        <v>2586.2933309999999</v>
      </c>
      <c r="W66">
        <v>38.153276490000003</v>
      </c>
    </row>
    <row r="67" spans="15:23" x14ac:dyDescent="0.25">
      <c r="O67">
        <v>0.50614548299999995</v>
      </c>
      <c r="P67">
        <v>29</v>
      </c>
      <c r="Q67">
        <v>0.37877570900000002</v>
      </c>
      <c r="R67">
        <v>0.295898942</v>
      </c>
      <c r="S67">
        <v>1.58661198</v>
      </c>
      <c r="T67">
        <v>5.1918319979999996</v>
      </c>
      <c r="U67">
        <v>2228.42515</v>
      </c>
      <c r="V67">
        <v>2537.1396500000001</v>
      </c>
      <c r="W67">
        <v>38.048718890000004</v>
      </c>
    </row>
    <row r="68" spans="15:23" x14ac:dyDescent="0.25">
      <c r="O68">
        <v>0.488692191</v>
      </c>
      <c r="P68">
        <v>28</v>
      </c>
      <c r="Q68">
        <v>0.38485603600000001</v>
      </c>
      <c r="R68">
        <v>0.289085808</v>
      </c>
      <c r="S68">
        <v>1.6120811930000001</v>
      </c>
      <c r="T68">
        <v>5.072289005</v>
      </c>
      <c r="U68">
        <v>2177.1152059999999</v>
      </c>
      <c r="V68">
        <v>2485.829706</v>
      </c>
      <c r="W68">
        <v>37.877667029999998</v>
      </c>
    </row>
    <row r="69" spans="15:23" x14ac:dyDescent="0.25">
      <c r="O69">
        <v>0.47123889800000002</v>
      </c>
      <c r="P69">
        <v>27</v>
      </c>
      <c r="Q69">
        <v>0.39083040400000002</v>
      </c>
      <c r="R69">
        <v>0.281985239</v>
      </c>
      <c r="S69">
        <v>1.637106567</v>
      </c>
      <c r="T69">
        <v>4.9477026789999998</v>
      </c>
      <c r="U69">
        <v>2123.6405749999999</v>
      </c>
      <c r="V69">
        <v>2432.3550749999999</v>
      </c>
      <c r="W69">
        <v>37.63820132</v>
      </c>
    </row>
    <row r="70" spans="15:23" x14ac:dyDescent="0.25">
      <c r="O70">
        <v>0.45378560600000001</v>
      </c>
      <c r="P70">
        <v>26</v>
      </c>
      <c r="Q70">
        <v>0.39669010700000001</v>
      </c>
      <c r="R70">
        <v>0.274596852</v>
      </c>
      <c r="S70">
        <v>1.661651634</v>
      </c>
      <c r="T70">
        <v>4.8180663170000004</v>
      </c>
      <c r="U70">
        <v>2067.9983790000001</v>
      </c>
      <c r="V70">
        <v>2376.7128790000002</v>
      </c>
      <c r="W70">
        <v>37.328594279999997</v>
      </c>
    </row>
    <row r="71" spans="15:23" x14ac:dyDescent="0.25">
      <c r="O71">
        <v>0.43633231300000003</v>
      </c>
      <c r="P71">
        <v>25</v>
      </c>
      <c r="Q71">
        <v>0.40242633300000002</v>
      </c>
      <c r="R71">
        <v>0.266921034</v>
      </c>
      <c r="S71">
        <v>1.6856794820000001</v>
      </c>
      <c r="T71">
        <v>4.6833866879999997</v>
      </c>
      <c r="U71">
        <v>2010.1915260000001</v>
      </c>
      <c r="V71">
        <v>2318.9060260000001</v>
      </c>
      <c r="W71">
        <v>36.947332299999999</v>
      </c>
    </row>
    <row r="72" spans="15:23" x14ac:dyDescent="0.25">
      <c r="O72">
        <v>0.41887901999999999</v>
      </c>
      <c r="P72">
        <v>24</v>
      </c>
      <c r="Q72">
        <v>0.40803019000000001</v>
      </c>
      <c r="R72">
        <v>0.25895896600000001</v>
      </c>
      <c r="S72">
        <v>1.7091528620000001</v>
      </c>
      <c r="T72">
        <v>4.5436845410000002</v>
      </c>
      <c r="U72">
        <v>1950.2289189999999</v>
      </c>
      <c r="V72">
        <v>2258.9434190000002</v>
      </c>
      <c r="W72">
        <v>36.493136929999999</v>
      </c>
    </row>
    <row r="73" spans="15:23" x14ac:dyDescent="0.25">
      <c r="O73">
        <v>0.40142572799999998</v>
      </c>
      <c r="P73">
        <v>23</v>
      </c>
      <c r="Q73">
        <v>0.41349273600000003</v>
      </c>
      <c r="R73">
        <v>0.25071265500000001</v>
      </c>
      <c r="S73">
        <v>1.732034321</v>
      </c>
      <c r="T73">
        <v>4.3989950579999997</v>
      </c>
      <c r="U73">
        <v>1888.125661</v>
      </c>
      <c r="V73">
        <v>2196.8401610000001</v>
      </c>
      <c r="W73">
        <v>35.96498553</v>
      </c>
    </row>
    <row r="74" spans="15:23" x14ac:dyDescent="0.25">
      <c r="O74">
        <v>0.383972435</v>
      </c>
      <c r="P74">
        <v>22</v>
      </c>
      <c r="Q74">
        <v>0.41880500999999998</v>
      </c>
      <c r="R74">
        <v>0.24218494900000001</v>
      </c>
      <c r="S74">
        <v>1.754286325</v>
      </c>
      <c r="T74">
        <v>4.2493682460000004</v>
      </c>
      <c r="U74">
        <v>1823.903215</v>
      </c>
      <c r="V74">
        <v>2132.6177149999999</v>
      </c>
      <c r="W74">
        <v>35.362130899999997</v>
      </c>
    </row>
    <row r="75" spans="15:23" x14ac:dyDescent="0.25">
      <c r="O75">
        <v>0.36651914299999999</v>
      </c>
      <c r="P75">
        <v>21</v>
      </c>
      <c r="Q75">
        <v>0.42395806800000002</v>
      </c>
      <c r="R75">
        <v>0.23337956300000001</v>
      </c>
      <c r="S75">
        <v>1.7758714019999999</v>
      </c>
      <c r="T75">
        <v>4.0948692659999999</v>
      </c>
      <c r="U75">
        <v>1757.589549</v>
      </c>
      <c r="V75">
        <v>2066.3040489999998</v>
      </c>
      <c r="W75">
        <v>34.684119770000002</v>
      </c>
    </row>
    <row r="76" spans="15:23" x14ac:dyDescent="0.25">
      <c r="O76">
        <v>0.34906585000000001</v>
      </c>
      <c r="P76">
        <v>20</v>
      </c>
      <c r="Q76">
        <v>0.42894300899999999</v>
      </c>
      <c r="R76">
        <v>0.22430108900000001</v>
      </c>
      <c r="S76">
        <v>1.7967522760000001</v>
      </c>
      <c r="T76">
        <v>3.9355786909999999</v>
      </c>
      <c r="U76">
        <v>1689.219247</v>
      </c>
      <c r="V76">
        <v>1997.933747</v>
      </c>
      <c r="W76">
        <v>33.930809680000003</v>
      </c>
    </row>
    <row r="77" spans="15:23" x14ac:dyDescent="0.25">
      <c r="O77">
        <v>0.331612558</v>
      </c>
      <c r="P77">
        <v>19</v>
      </c>
      <c r="Q77">
        <v>0.43375101999999999</v>
      </c>
      <c r="R77">
        <v>0.214955007</v>
      </c>
      <c r="S77">
        <v>1.816892022</v>
      </c>
      <c r="T77">
        <v>3.7715926880000001</v>
      </c>
      <c r="U77">
        <v>1618.833584</v>
      </c>
      <c r="V77">
        <v>1927.548084</v>
      </c>
      <c r="W77">
        <v>33.10238425</v>
      </c>
    </row>
    <row r="78" spans="15:23" x14ac:dyDescent="0.25">
      <c r="O78">
        <v>0.31415926500000002</v>
      </c>
      <c r="P78">
        <v>18</v>
      </c>
      <c r="Q78">
        <v>0.438373401</v>
      </c>
      <c r="R78">
        <v>0.205347694</v>
      </c>
      <c r="S78">
        <v>1.836254209</v>
      </c>
      <c r="T78">
        <v>3.6030231179999999</v>
      </c>
      <c r="U78">
        <v>1546.480575</v>
      </c>
      <c r="V78">
        <v>1855.1950750000001</v>
      </c>
      <c r="W78">
        <v>32.199366259999998</v>
      </c>
    </row>
    <row r="79" spans="15:23" x14ac:dyDescent="0.25">
      <c r="O79">
        <v>0.29670597300000001</v>
      </c>
      <c r="P79">
        <v>17</v>
      </c>
      <c r="Q79">
        <v>0.44280161200000001</v>
      </c>
      <c r="R79">
        <v>0.19548641899999999</v>
      </c>
      <c r="S79">
        <v>1.8548030550000001</v>
      </c>
      <c r="T79">
        <v>3.429997556</v>
      </c>
      <c r="U79">
        <v>1472.214976</v>
      </c>
      <c r="V79">
        <v>1780.929476</v>
      </c>
      <c r="W79">
        <v>31.222628490000002</v>
      </c>
    </row>
    <row r="80" spans="15:23" x14ac:dyDescent="0.25">
      <c r="O80">
        <v>0.27925267999999998</v>
      </c>
      <c r="P80">
        <v>16</v>
      </c>
      <c r="Q80">
        <v>0.44702730200000002</v>
      </c>
      <c r="R80">
        <v>0.185379346</v>
      </c>
      <c r="S80">
        <v>1.872503582</v>
      </c>
      <c r="T80">
        <v>3.2526592120000002</v>
      </c>
      <c r="U80">
        <v>1396.0982550000001</v>
      </c>
      <c r="V80">
        <v>1704.8127549999999</v>
      </c>
      <c r="W80">
        <v>30.173402100000001</v>
      </c>
    </row>
    <row r="81" spans="15:23" x14ac:dyDescent="0.25">
      <c r="O81">
        <v>0.26179938800000002</v>
      </c>
      <c r="P81">
        <v>15</v>
      </c>
      <c r="Q81">
        <v>0.45104234799999998</v>
      </c>
      <c r="R81">
        <v>0.175035517</v>
      </c>
      <c r="S81">
        <v>1.88932177</v>
      </c>
      <c r="T81">
        <v>3.0711667729999998</v>
      </c>
      <c r="U81">
        <v>1318.1985239999999</v>
      </c>
      <c r="V81">
        <v>1626.913024</v>
      </c>
      <c r="W81">
        <v>29.053282150000001</v>
      </c>
    </row>
    <row r="82" spans="15:23" x14ac:dyDescent="0.25">
      <c r="O82">
        <v>0.24434609500000001</v>
      </c>
      <c r="P82">
        <v>14</v>
      </c>
      <c r="Q82">
        <v>0.45483889599999999</v>
      </c>
      <c r="R82">
        <v>0.164464844</v>
      </c>
      <c r="S82">
        <v>1.9052247120000001</v>
      </c>
      <c r="T82">
        <v>2.8856941379999999</v>
      </c>
      <c r="U82">
        <v>1238.590424</v>
      </c>
      <c r="V82">
        <v>1547.304924</v>
      </c>
      <c r="W82">
        <v>27.86423027</v>
      </c>
    </row>
    <row r="83" spans="15:23" x14ac:dyDescent="0.25">
      <c r="O83">
        <v>0.226892803</v>
      </c>
      <c r="P83">
        <v>13</v>
      </c>
      <c r="Q83">
        <v>0.458409391</v>
      </c>
      <c r="R83">
        <v>0.15367808599999999</v>
      </c>
      <c r="S83">
        <v>1.920180768</v>
      </c>
      <c r="T83">
        <v>2.6964300730000001</v>
      </c>
      <c r="U83">
        <v>1157.354975</v>
      </c>
      <c r="V83">
        <v>1466.069475</v>
      </c>
      <c r="W83">
        <v>26.60857421</v>
      </c>
    </row>
    <row r="84" spans="15:23" x14ac:dyDescent="0.25">
      <c r="O84">
        <v>0.20943951</v>
      </c>
      <c r="P84">
        <v>12</v>
      </c>
      <c r="Q84">
        <v>0.46174661900000002</v>
      </c>
      <c r="R84">
        <v>0.14268682199999999</v>
      </c>
      <c r="S84">
        <v>1.9341597150000001</v>
      </c>
      <c r="T84">
        <v>2.5035777509999999</v>
      </c>
      <c r="U84">
        <v>1074.579383</v>
      </c>
      <c r="V84">
        <v>1383.2938830000001</v>
      </c>
      <c r="W84">
        <v>25.28900411</v>
      </c>
    </row>
    <row r="85" spans="15:23" x14ac:dyDescent="0.25">
      <c r="O85">
        <v>0.19198621799999999</v>
      </c>
      <c r="P85">
        <v>11</v>
      </c>
      <c r="Q85">
        <v>0.46484373699999998</v>
      </c>
      <c r="R85">
        <v>0.13150342100000001</v>
      </c>
      <c r="S85">
        <v>1.9471328939999999</v>
      </c>
      <c r="T85">
        <v>2.3073542159999998</v>
      </c>
      <c r="U85">
        <v>990.35680820000005</v>
      </c>
      <c r="V85">
        <v>1299.071308</v>
      </c>
      <c r="W85">
        <v>23.90856561</v>
      </c>
    </row>
    <row r="86" spans="15:23" x14ac:dyDescent="0.25">
      <c r="O86">
        <v>0.17453292500000001</v>
      </c>
      <c r="P86">
        <v>10</v>
      </c>
      <c r="Q86">
        <v>0.467694312</v>
      </c>
      <c r="R86">
        <v>0.12014100899999999</v>
      </c>
      <c r="S86">
        <v>1.959073353</v>
      </c>
      <c r="T86">
        <v>2.1079897390000002</v>
      </c>
      <c r="U86">
        <v>904.78608559999998</v>
      </c>
      <c r="V86">
        <v>1213.5005860000001</v>
      </c>
      <c r="W86">
        <v>22.47064945</v>
      </c>
    </row>
    <row r="87" spans="15:23" x14ac:dyDescent="0.25">
      <c r="O87">
        <v>0.157079633</v>
      </c>
      <c r="P87">
        <v>9</v>
      </c>
      <c r="Q87">
        <v>0.47029234800000003</v>
      </c>
      <c r="R87">
        <v>0.10861342</v>
      </c>
      <c r="S87">
        <v>1.969955981</v>
      </c>
      <c r="T87">
        <v>1.905727087</v>
      </c>
      <c r="U87">
        <v>817.97141599999998</v>
      </c>
      <c r="V87">
        <v>1126.6859159999999</v>
      </c>
      <c r="W87">
        <v>20.97897785</v>
      </c>
    </row>
    <row r="88" spans="15:23" x14ac:dyDescent="0.25">
      <c r="O88">
        <v>0.13962633999999999</v>
      </c>
      <c r="P88">
        <v>8</v>
      </c>
      <c r="Q88">
        <v>0.47263232100000002</v>
      </c>
      <c r="R88">
        <v>9.6935156999999994E-2</v>
      </c>
      <c r="S88">
        <v>1.9797576379999999</v>
      </c>
      <c r="T88">
        <v>1.700820708</v>
      </c>
      <c r="U88">
        <v>730.02201209999998</v>
      </c>
      <c r="V88">
        <v>1038.7365119999999</v>
      </c>
      <c r="W88">
        <v>19.437587520000001</v>
      </c>
    </row>
    <row r="89" spans="15:23" x14ac:dyDescent="0.25">
      <c r="O89">
        <v>0.12217304800000001</v>
      </c>
      <c r="P89">
        <v>7</v>
      </c>
      <c r="Q89">
        <v>0.47470920700000002</v>
      </c>
      <c r="R89">
        <v>8.5121335000000006E-2</v>
      </c>
      <c r="S89">
        <v>1.988457275</v>
      </c>
      <c r="T89">
        <v>1.4935358219999999</v>
      </c>
      <c r="U89">
        <v>641.05171170000006</v>
      </c>
      <c r="V89">
        <v>949.76621169999999</v>
      </c>
      <c r="W89">
        <v>17.85080954</v>
      </c>
    </row>
    <row r="90" spans="15:23" x14ac:dyDescent="0.25">
      <c r="O90">
        <v>0.104719755</v>
      </c>
      <c r="P90">
        <v>6</v>
      </c>
      <c r="Q90">
        <v>0.47651850400000001</v>
      </c>
      <c r="R90">
        <v>7.3187628000000005E-2</v>
      </c>
      <c r="S90">
        <v>1.996036044</v>
      </c>
      <c r="T90">
        <v>1.284147444</v>
      </c>
      <c r="U90">
        <v>551.17855569999995</v>
      </c>
      <c r="V90">
        <v>859.89305569999999</v>
      </c>
      <c r="W90">
        <v>16.223246169999999</v>
      </c>
    </row>
    <row r="91" spans="15:23" x14ac:dyDescent="0.25">
      <c r="O91">
        <v>8.7266463000000002E-2</v>
      </c>
      <c r="P91">
        <v>5</v>
      </c>
      <c r="Q91">
        <v>0.47805626400000001</v>
      </c>
      <c r="R91">
        <v>6.1150208999999997E-2</v>
      </c>
      <c r="S91">
        <v>2.0024773979999999</v>
      </c>
      <c r="T91">
        <v>1.0729393270000001</v>
      </c>
      <c r="U91">
        <v>460.52433580000002</v>
      </c>
      <c r="V91">
        <v>769.23883579999995</v>
      </c>
      <c r="W91">
        <v>14.559744759999999</v>
      </c>
    </row>
    <row r="92" spans="15:23" x14ac:dyDescent="0.25">
      <c r="O92">
        <v>6.9813169999999994E-2</v>
      </c>
      <c r="P92">
        <v>4</v>
      </c>
      <c r="Q92">
        <v>0.47931910700000002</v>
      </c>
      <c r="R92">
        <v>4.9025683E-2</v>
      </c>
      <c r="S92">
        <v>2.0077671800000001</v>
      </c>
      <c r="T92">
        <v>0.86020284199999997</v>
      </c>
      <c r="U92">
        <v>369.21411339999997</v>
      </c>
      <c r="V92">
        <v>677.92861340000002</v>
      </c>
      <c r="W92">
        <v>12.86536916</v>
      </c>
    </row>
    <row r="93" spans="15:23" x14ac:dyDescent="0.25">
      <c r="O93">
        <v>5.2359877999999999E-2</v>
      </c>
      <c r="P93">
        <v>3</v>
      </c>
      <c r="Q93">
        <v>0.48030424100000002</v>
      </c>
      <c r="R93">
        <v>3.6831023999999997E-2</v>
      </c>
      <c r="S93">
        <v>2.011893701</v>
      </c>
      <c r="T93">
        <v>0.64623580000000003</v>
      </c>
      <c r="U93">
        <v>277.37571430000003</v>
      </c>
      <c r="V93">
        <v>586.09021429999996</v>
      </c>
      <c r="W93">
        <v>11.14536865</v>
      </c>
    </row>
    <row r="94" spans="15:23" x14ac:dyDescent="0.25">
      <c r="O94">
        <v>3.4906584999999997E-2</v>
      </c>
      <c r="P94">
        <v>2</v>
      </c>
      <c r="Q94">
        <v>0.48100948100000002</v>
      </c>
      <c r="R94">
        <v>2.4583502E-2</v>
      </c>
      <c r="S94">
        <v>2.0148478019999998</v>
      </c>
      <c r="T94">
        <v>0.43134122400000002</v>
      </c>
      <c r="U94">
        <v>185.13920189999999</v>
      </c>
      <c r="V94">
        <v>493.85370189999998</v>
      </c>
      <c r="W94">
        <v>9.4051450200000009</v>
      </c>
    </row>
    <row r="95" spans="15:23" x14ac:dyDescent="0.25">
      <c r="O95">
        <v>1.7453293000000002E-2</v>
      </c>
      <c r="P95">
        <v>1</v>
      </c>
      <c r="Q95">
        <v>0.481433255</v>
      </c>
      <c r="R95">
        <v>1.2300612000000001E-2</v>
      </c>
      <c r="S95">
        <v>2.0166229040000001</v>
      </c>
      <c r="T95">
        <v>0.215826085</v>
      </c>
      <c r="U95">
        <v>92.636332699999997</v>
      </c>
      <c r="V95">
        <v>401.35083270000001</v>
      </c>
      <c r="W95">
        <v>7.650217821</v>
      </c>
    </row>
    <row r="96" spans="15:23" x14ac:dyDescent="0.25">
      <c r="O96">
        <v>0</v>
      </c>
      <c r="P96">
        <v>0</v>
      </c>
      <c r="Q96">
        <v>0.48157461899999998</v>
      </c>
      <c r="R96">
        <v>0</v>
      </c>
      <c r="S96">
        <v>2.017215046</v>
      </c>
      <c r="T96">
        <v>0</v>
      </c>
      <c r="U96">
        <v>0</v>
      </c>
      <c r="V96">
        <v>308.71449999999999</v>
      </c>
      <c r="W96">
        <v>5.8861884760000001</v>
      </c>
    </row>
    <row r="97" spans="15:23" x14ac:dyDescent="0.25">
      <c r="O97">
        <v>-1.7453293000000002E-2</v>
      </c>
      <c r="P97">
        <v>-1</v>
      </c>
      <c r="Q97">
        <v>0.481433255</v>
      </c>
      <c r="R97">
        <v>-1.2300612000000001E-2</v>
      </c>
      <c r="S97">
        <v>2.0166229040000001</v>
      </c>
      <c r="T97">
        <v>-0.215826085</v>
      </c>
      <c r="U97">
        <v>-92.636332699999997</v>
      </c>
      <c r="V97">
        <v>216.07816729999999</v>
      </c>
      <c r="W97">
        <v>4.1187034179999999</v>
      </c>
    </row>
    <row r="98" spans="15:23" x14ac:dyDescent="0.25">
      <c r="O98">
        <v>-3.4906584999999997E-2</v>
      </c>
      <c r="P98">
        <v>-2</v>
      </c>
      <c r="Q98">
        <v>0.48100948100000002</v>
      </c>
      <c r="R98">
        <v>-2.4583502E-2</v>
      </c>
      <c r="S98">
        <v>2.0148478019999998</v>
      </c>
      <c r="T98">
        <v>-0.43134122400000002</v>
      </c>
      <c r="U98">
        <v>-185.13920189999999</v>
      </c>
      <c r="V98">
        <v>123.5752981</v>
      </c>
      <c r="W98">
        <v>2.3534168019999999</v>
      </c>
    </row>
    <row r="99" spans="15:23" x14ac:dyDescent="0.25">
      <c r="O99">
        <v>-5.2359877999999999E-2</v>
      </c>
      <c r="P99">
        <v>-3</v>
      </c>
      <c r="Q99">
        <v>0.48030424100000002</v>
      </c>
      <c r="R99">
        <v>-3.6831023999999997E-2</v>
      </c>
      <c r="S99">
        <v>2.011893701</v>
      </c>
      <c r="T99">
        <v>-0.64623580000000003</v>
      </c>
      <c r="U99">
        <v>-277.37571430000003</v>
      </c>
      <c r="V99">
        <v>31.338785649999998</v>
      </c>
      <c r="W99">
        <v>0.59595316700000001</v>
      </c>
    </row>
    <row r="100" spans="15:23" x14ac:dyDescent="0.25">
      <c r="O100">
        <v>-6.9813169999999994E-2</v>
      </c>
      <c r="P100">
        <v>-4</v>
      </c>
      <c r="Q100">
        <v>0.47931910700000002</v>
      </c>
      <c r="R100">
        <v>-4.9025683E-2</v>
      </c>
      <c r="S100">
        <v>2.0077671800000001</v>
      </c>
      <c r="T100">
        <v>-0.86020284199999997</v>
      </c>
      <c r="U100">
        <v>-369.21411339999997</v>
      </c>
      <c r="V100">
        <v>-60.499613400000001</v>
      </c>
      <c r="W100">
        <v>-0.72345758800000004</v>
      </c>
    </row>
    <row r="101" spans="15:23" x14ac:dyDescent="0.25">
      <c r="O101">
        <v>-8.7266463000000002E-2</v>
      </c>
      <c r="P101">
        <v>-5</v>
      </c>
      <c r="Q101">
        <v>0.47805626400000001</v>
      </c>
      <c r="R101">
        <v>-6.1150208999999997E-2</v>
      </c>
      <c r="S101">
        <v>2.0024773979999999</v>
      </c>
      <c r="T101">
        <v>-1.0729393270000001</v>
      </c>
      <c r="U101">
        <v>-460.52433580000002</v>
      </c>
      <c r="V101">
        <v>-151.8098358</v>
      </c>
      <c r="W101">
        <v>-1.8105672450000001</v>
      </c>
    </row>
    <row r="102" spans="15:23" x14ac:dyDescent="0.25">
      <c r="O102">
        <v>-0.104719755</v>
      </c>
      <c r="P102">
        <v>-6</v>
      </c>
      <c r="Q102">
        <v>0.47651850400000001</v>
      </c>
      <c r="R102">
        <v>-7.3187628000000005E-2</v>
      </c>
      <c r="S102">
        <v>1.996036044</v>
      </c>
      <c r="T102">
        <v>-1.284147444</v>
      </c>
      <c r="U102">
        <v>-551.17855569999995</v>
      </c>
      <c r="V102">
        <v>-242.46405569999999</v>
      </c>
      <c r="W102">
        <v>-2.8824572229999998</v>
      </c>
    </row>
    <row r="103" spans="15:23" x14ac:dyDescent="0.25">
      <c r="O103">
        <v>-0.12217304800000001</v>
      </c>
      <c r="P103">
        <v>-7</v>
      </c>
      <c r="Q103">
        <v>0.47470920700000002</v>
      </c>
      <c r="R103">
        <v>-8.5121335000000006E-2</v>
      </c>
      <c r="S103">
        <v>1.988457275</v>
      </c>
      <c r="T103">
        <v>-1.4935358219999999</v>
      </c>
      <c r="U103">
        <v>-641.05171170000006</v>
      </c>
      <c r="V103">
        <v>-332.33721170000001</v>
      </c>
      <c r="W103">
        <v>-3.9358846500000002</v>
      </c>
    </row>
    <row r="104" spans="15:23" x14ac:dyDescent="0.25">
      <c r="O104">
        <v>-0.13962633999999999</v>
      </c>
      <c r="P104">
        <v>-8</v>
      </c>
      <c r="Q104">
        <v>0.47263232100000002</v>
      </c>
      <c r="R104">
        <v>-9.6935156999999994E-2</v>
      </c>
      <c r="S104">
        <v>1.9797576379999999</v>
      </c>
      <c r="T104">
        <v>-1.700820708</v>
      </c>
      <c r="U104">
        <v>-730.02201209999998</v>
      </c>
      <c r="V104">
        <v>-421.3075121</v>
      </c>
      <c r="W104">
        <v>-4.9677342619999996</v>
      </c>
    </row>
    <row r="105" spans="15:23" x14ac:dyDescent="0.25">
      <c r="O105">
        <v>-0.157079633</v>
      </c>
      <c r="P105">
        <v>-9</v>
      </c>
      <c r="Q105">
        <v>0.47029234800000003</v>
      </c>
      <c r="R105">
        <v>-0.10861342</v>
      </c>
      <c r="S105">
        <v>1.969955981</v>
      </c>
      <c r="T105">
        <v>-1.905727087</v>
      </c>
      <c r="U105">
        <v>-817.97141599999998</v>
      </c>
      <c r="V105">
        <v>-509.25691599999999</v>
      </c>
      <c r="W105">
        <v>-5.9750367889999998</v>
      </c>
    </row>
    <row r="106" spans="15:23" x14ac:dyDescent="0.25">
      <c r="O106">
        <v>-0.17453292500000001</v>
      </c>
      <c r="P106">
        <v>-10</v>
      </c>
      <c r="Q106">
        <v>0.467694312</v>
      </c>
      <c r="R106">
        <v>-0.12014100899999999</v>
      </c>
      <c r="S106">
        <v>1.959073353</v>
      </c>
      <c r="T106">
        <v>-2.1079897390000002</v>
      </c>
      <c r="U106">
        <v>-904.78608559999998</v>
      </c>
      <c r="V106">
        <v>-596.07158560000005</v>
      </c>
      <c r="W106">
        <v>-6.9549857309999998</v>
      </c>
    </row>
    <row r="107" spans="15:23" x14ac:dyDescent="0.25">
      <c r="O107">
        <v>-0.19198621799999999</v>
      </c>
      <c r="P107">
        <v>-11</v>
      </c>
      <c r="Q107">
        <v>0.46484373699999998</v>
      </c>
      <c r="R107">
        <v>-0.13150342100000001</v>
      </c>
      <c r="S107">
        <v>1.9471328939999999</v>
      </c>
      <c r="T107">
        <v>-2.3073542159999998</v>
      </c>
      <c r="U107">
        <v>-990.35680820000005</v>
      </c>
      <c r="V107">
        <v>-681.6423082</v>
      </c>
      <c r="W107">
        <v>-7.9049523820000003</v>
      </c>
    </row>
    <row r="108" spans="15:23" x14ac:dyDescent="0.25">
      <c r="O108">
        <v>-0.20943951</v>
      </c>
      <c r="P108">
        <v>-12</v>
      </c>
      <c r="Q108">
        <v>0.46174661900000002</v>
      </c>
      <c r="R108">
        <v>-0.14268682199999999</v>
      </c>
      <c r="S108">
        <v>1.9341597150000001</v>
      </c>
      <c r="T108">
        <v>-2.5035777509999999</v>
      </c>
      <c r="U108">
        <v>-1074.579383</v>
      </c>
      <c r="V108">
        <v>-765.86488329999997</v>
      </c>
      <c r="W108">
        <v>-8.8224989669999996</v>
      </c>
    </row>
    <row r="109" spans="15:23" x14ac:dyDescent="0.25">
      <c r="O109">
        <v>-0.226892803</v>
      </c>
      <c r="P109">
        <v>-13</v>
      </c>
      <c r="Q109">
        <v>0.458409391</v>
      </c>
      <c r="R109">
        <v>-0.15367808599999999</v>
      </c>
      <c r="S109">
        <v>1.920180768</v>
      </c>
      <c r="T109">
        <v>-2.6964300730000001</v>
      </c>
      <c r="U109">
        <v>-1157.354975</v>
      </c>
      <c r="V109">
        <v>-848.64047470000003</v>
      </c>
      <c r="W109">
        <v>-9.7053898000000007</v>
      </c>
    </row>
    <row r="110" spans="15:23" x14ac:dyDescent="0.25">
      <c r="O110">
        <v>-0.24434609500000001</v>
      </c>
      <c r="P110">
        <v>-14</v>
      </c>
      <c r="Q110">
        <v>0.45483889599999999</v>
      </c>
      <c r="R110">
        <v>-0.164464844</v>
      </c>
      <c r="S110">
        <v>1.9052247120000001</v>
      </c>
      <c r="T110">
        <v>-2.8856941379999999</v>
      </c>
      <c r="U110">
        <v>-1238.590424</v>
      </c>
      <c r="V110">
        <v>-929.87592380000001</v>
      </c>
      <c r="W110">
        <v>-10.551600390000001</v>
      </c>
    </row>
    <row r="111" spans="15:23" x14ac:dyDescent="0.25">
      <c r="O111">
        <v>-0.26179938800000002</v>
      </c>
      <c r="P111">
        <v>-15</v>
      </c>
      <c r="Q111">
        <v>0.45104234799999998</v>
      </c>
      <c r="R111">
        <v>-0.175035517</v>
      </c>
      <c r="S111">
        <v>1.88932177</v>
      </c>
      <c r="T111">
        <v>-3.0711667729999998</v>
      </c>
      <c r="U111">
        <v>-1318.1985239999999</v>
      </c>
      <c r="V111">
        <v>-1009.484024</v>
      </c>
      <c r="W111">
        <v>-11.35932448</v>
      </c>
    </row>
    <row r="112" spans="15:23" x14ac:dyDescent="0.25">
      <c r="O112">
        <v>-0.27925267999999998</v>
      </c>
      <c r="P112">
        <v>-16</v>
      </c>
      <c r="Q112">
        <v>0.44702730200000002</v>
      </c>
      <c r="R112">
        <v>-0.185379346</v>
      </c>
      <c r="S112">
        <v>1.872503582</v>
      </c>
      <c r="T112">
        <v>-3.2526592120000002</v>
      </c>
      <c r="U112">
        <v>-1396.0982550000001</v>
      </c>
      <c r="V112">
        <v>-1087.3837550000001</v>
      </c>
      <c r="W112">
        <v>-12.126978960000001</v>
      </c>
    </row>
    <row r="113" spans="15:23" x14ac:dyDescent="0.25">
      <c r="O113">
        <v>-0.29670597300000001</v>
      </c>
      <c r="P113">
        <v>-17</v>
      </c>
      <c r="Q113">
        <v>0.44280161200000001</v>
      </c>
      <c r="R113">
        <v>-0.19548641899999999</v>
      </c>
      <c r="S113">
        <v>1.8548030550000001</v>
      </c>
      <c r="T113">
        <v>-3.429997556</v>
      </c>
      <c r="U113">
        <v>-1472.214976</v>
      </c>
      <c r="V113">
        <v>-1163.5004759999999</v>
      </c>
      <c r="W113">
        <v>-12.85320677</v>
      </c>
    </row>
    <row r="114" spans="15:23" x14ac:dyDescent="0.25">
      <c r="O114">
        <v>-0.31415926500000002</v>
      </c>
      <c r="P114">
        <v>-18</v>
      </c>
      <c r="Q114">
        <v>0.438373401</v>
      </c>
      <c r="R114">
        <v>-0.205347694</v>
      </c>
      <c r="S114">
        <v>1.836254209</v>
      </c>
      <c r="T114">
        <v>-3.6030231179999999</v>
      </c>
      <c r="U114">
        <v>-1546.480575</v>
      </c>
      <c r="V114">
        <v>-1237.766075</v>
      </c>
      <c r="W114">
        <v>-13.53687772</v>
      </c>
    </row>
    <row r="115" spans="15:23" x14ac:dyDescent="0.25">
      <c r="O115">
        <v>-0.331612558</v>
      </c>
      <c r="P115">
        <v>-19</v>
      </c>
      <c r="Q115">
        <v>0.43375101999999999</v>
      </c>
      <c r="R115">
        <v>-0.214955007</v>
      </c>
      <c r="S115">
        <v>1.816892022</v>
      </c>
      <c r="T115">
        <v>-3.7715926880000001</v>
      </c>
      <c r="U115">
        <v>-1618.833584</v>
      </c>
      <c r="V115">
        <v>-1310.1190839999999</v>
      </c>
      <c r="W115">
        <v>-14.17708741</v>
      </c>
    </row>
    <row r="116" spans="15:23" x14ac:dyDescent="0.25">
      <c r="O116">
        <v>-0.34906585000000001</v>
      </c>
      <c r="P116">
        <v>-20</v>
      </c>
      <c r="Q116">
        <v>0.42894300899999999</v>
      </c>
      <c r="R116">
        <v>-0.22430108900000001</v>
      </c>
      <c r="S116">
        <v>1.7967522760000001</v>
      </c>
      <c r="T116">
        <v>-3.9355786909999999</v>
      </c>
      <c r="U116">
        <v>-1689.219247</v>
      </c>
      <c r="V116">
        <v>-1380.504747</v>
      </c>
      <c r="W116">
        <v>-14.773154310000001</v>
      </c>
    </row>
    <row r="117" spans="15:23" x14ac:dyDescent="0.25">
      <c r="O117">
        <v>-0.36651914299999999</v>
      </c>
      <c r="P117">
        <v>-21</v>
      </c>
      <c r="Q117">
        <v>0.42395806800000002</v>
      </c>
      <c r="R117">
        <v>-0.23337956300000001</v>
      </c>
      <c r="S117">
        <v>1.7758714019999999</v>
      </c>
      <c r="T117">
        <v>-4.0948692659999999</v>
      </c>
      <c r="U117">
        <v>-1757.589549</v>
      </c>
      <c r="V117">
        <v>-1448.875049</v>
      </c>
      <c r="W117">
        <v>-15.32461502</v>
      </c>
    </row>
    <row r="118" spans="15:23" x14ac:dyDescent="0.25">
      <c r="O118">
        <v>-0.383972435</v>
      </c>
      <c r="P118">
        <v>-22</v>
      </c>
      <c r="Q118">
        <v>0.41880500999999998</v>
      </c>
      <c r="R118">
        <v>-0.24218494900000001</v>
      </c>
      <c r="S118">
        <v>1.754286325</v>
      </c>
      <c r="T118">
        <v>-4.2493682460000004</v>
      </c>
      <c r="U118">
        <v>-1823.903215</v>
      </c>
      <c r="V118">
        <v>-1515.188715</v>
      </c>
      <c r="W118">
        <v>-15.83121807</v>
      </c>
    </row>
    <row r="119" spans="15:23" x14ac:dyDescent="0.25">
      <c r="O119">
        <v>-0.40142572799999998</v>
      </c>
      <c r="P119">
        <v>-23</v>
      </c>
      <c r="Q119">
        <v>0.41349273600000003</v>
      </c>
      <c r="R119">
        <v>-0.25071265500000001</v>
      </c>
      <c r="S119">
        <v>1.732034321</v>
      </c>
      <c r="T119">
        <v>-4.3989950579999997</v>
      </c>
      <c r="U119">
        <v>-1888.125661</v>
      </c>
      <c r="V119">
        <v>-1579.411161</v>
      </c>
      <c r="W119">
        <v>-16.29291615</v>
      </c>
    </row>
    <row r="120" spans="15:23" x14ac:dyDescent="0.25">
      <c r="O120">
        <v>-0.41887901999999999</v>
      </c>
      <c r="P120">
        <v>-24</v>
      </c>
      <c r="Q120">
        <v>0.40803019000000001</v>
      </c>
      <c r="R120">
        <v>-0.25895896600000001</v>
      </c>
      <c r="S120">
        <v>1.7091528620000001</v>
      </c>
      <c r="T120">
        <v>-4.5436845410000002</v>
      </c>
      <c r="U120">
        <v>-1950.2289189999999</v>
      </c>
      <c r="V120">
        <v>-1641.5144190000001</v>
      </c>
      <c r="W120">
        <v>-16.709857060000001</v>
      </c>
    </row>
    <row r="121" spans="15:23" x14ac:dyDescent="0.25">
      <c r="O121">
        <v>-0.43633231300000003</v>
      </c>
      <c r="P121">
        <v>-25</v>
      </c>
      <c r="Q121">
        <v>0.40242633300000002</v>
      </c>
      <c r="R121">
        <v>-0.266921034</v>
      </c>
      <c r="S121">
        <v>1.6856794820000001</v>
      </c>
      <c r="T121">
        <v>-4.6833866879999997</v>
      </c>
      <c r="U121">
        <v>-2010.1915260000001</v>
      </c>
      <c r="V121">
        <v>-1701.477026</v>
      </c>
      <c r="W121">
        <v>-17.0823736</v>
      </c>
    </row>
    <row r="122" spans="15:23" x14ac:dyDescent="0.25">
      <c r="O122">
        <v>-0.45378560600000001</v>
      </c>
      <c r="P122">
        <v>-26</v>
      </c>
      <c r="Q122">
        <v>0.39669010700000001</v>
      </c>
      <c r="R122">
        <v>-0.274596852</v>
      </c>
      <c r="S122">
        <v>1.661651634</v>
      </c>
      <c r="T122">
        <v>-4.8180663170000004</v>
      </c>
      <c r="U122">
        <v>-2067.9983790000001</v>
      </c>
      <c r="V122">
        <v>-1759.2838790000001</v>
      </c>
      <c r="W122">
        <v>-17.410972449999999</v>
      </c>
    </row>
    <row r="123" spans="15:23" x14ac:dyDescent="0.25">
      <c r="O123">
        <v>-0.47123889800000002</v>
      </c>
      <c r="P123">
        <v>-27</v>
      </c>
      <c r="Q123">
        <v>0.39083040400000002</v>
      </c>
      <c r="R123">
        <v>-0.281985239</v>
      </c>
      <c r="S123">
        <v>1.637106567</v>
      </c>
      <c r="T123">
        <v>-4.9477026789999998</v>
      </c>
      <c r="U123">
        <v>-2123.6405749999999</v>
      </c>
      <c r="V123">
        <v>-1814.9260750000001</v>
      </c>
      <c r="W123">
        <v>-17.69632219</v>
      </c>
    </row>
    <row r="124" spans="15:23" x14ac:dyDescent="0.25">
      <c r="O124">
        <v>-0.488692191</v>
      </c>
      <c r="P124">
        <v>-28</v>
      </c>
      <c r="Q124">
        <v>0.38485603600000001</v>
      </c>
      <c r="R124">
        <v>-0.289085808</v>
      </c>
      <c r="S124">
        <v>1.6120811930000001</v>
      </c>
      <c r="T124">
        <v>-5.072289005</v>
      </c>
      <c r="U124">
        <v>-2177.1152059999999</v>
      </c>
      <c r="V124">
        <v>-1868.4007059999999</v>
      </c>
      <c r="W124">
        <v>-17.939240829999999</v>
      </c>
    </row>
    <row r="125" spans="15:23" x14ac:dyDescent="0.25">
      <c r="O125">
        <v>-0.50614548299999995</v>
      </c>
      <c r="P125">
        <v>-29</v>
      </c>
      <c r="Q125">
        <v>0.37877570900000002</v>
      </c>
      <c r="R125">
        <v>-0.295898942</v>
      </c>
      <c r="S125">
        <v>1.58661198</v>
      </c>
      <c r="T125">
        <v>-5.1918319979999996</v>
      </c>
      <c r="U125">
        <v>-2228.42515</v>
      </c>
      <c r="V125">
        <v>-1919.71065</v>
      </c>
      <c r="W125">
        <v>-18.1406828</v>
      </c>
    </row>
    <row r="126" spans="15:23" x14ac:dyDescent="0.25">
      <c r="O126">
        <v>-0.52359877600000004</v>
      </c>
      <c r="P126">
        <v>-30</v>
      </c>
      <c r="Q126">
        <v>0.37259799500000002</v>
      </c>
      <c r="R126">
        <v>-0.30242575799999999</v>
      </c>
      <c r="S126">
        <v>1.5607348320000001</v>
      </c>
      <c r="T126">
        <v>-5.3063512819999996</v>
      </c>
      <c r="U126">
        <v>-2277.5788309999998</v>
      </c>
      <c r="V126">
        <v>-1968.864331</v>
      </c>
      <c r="W126">
        <v>-18.301725619999999</v>
      </c>
    </row>
    <row r="127" spans="15:23" x14ac:dyDescent="0.25">
      <c r="O127">
        <v>-0.54105206800000005</v>
      </c>
      <c r="P127">
        <v>-31</v>
      </c>
      <c r="Q127">
        <v>0.36633130800000002</v>
      </c>
      <c r="R127">
        <v>-0.30866807899999998</v>
      </c>
      <c r="S127">
        <v>1.5344849949999999</v>
      </c>
      <c r="T127">
        <v>-5.4158788109999998</v>
      </c>
      <c r="U127">
        <v>-2324.5899639999998</v>
      </c>
      <c r="V127">
        <v>-2015.875464</v>
      </c>
      <c r="W127">
        <v>-18.423556520000002</v>
      </c>
    </row>
    <row r="128" spans="15:23" x14ac:dyDescent="0.25">
      <c r="O128">
        <v>-0.55850536100000003</v>
      </c>
      <c r="P128">
        <v>-32</v>
      </c>
      <c r="Q128">
        <v>0.35998388199999998</v>
      </c>
      <c r="R128">
        <v>-0.31462839199999998</v>
      </c>
      <c r="S128">
        <v>1.507896959</v>
      </c>
      <c r="T128">
        <v>-5.5204582389999999</v>
      </c>
      <c r="U128">
        <v>-2369.4772840000001</v>
      </c>
      <c r="V128">
        <v>-2060.762784</v>
      </c>
      <c r="W128">
        <v>-18.507458920000001</v>
      </c>
    </row>
    <row r="129" spans="15:23" x14ac:dyDescent="0.25">
      <c r="O129">
        <v>-0.57595865300000004</v>
      </c>
      <c r="P129">
        <v>-33</v>
      </c>
      <c r="Q129">
        <v>0.35356375000000001</v>
      </c>
      <c r="R129">
        <v>-0.32030981400000003</v>
      </c>
      <c r="S129">
        <v>1.4810043719999999</v>
      </c>
      <c r="T129">
        <v>-5.6201442669999997</v>
      </c>
      <c r="U129">
        <v>-2412.2642719999999</v>
      </c>
      <c r="V129">
        <v>-2103.5497719999998</v>
      </c>
      <c r="W129">
        <v>-18.554799200000001</v>
      </c>
    </row>
    <row r="130" spans="15:23" x14ac:dyDescent="0.25">
      <c r="O130">
        <v>-0.59341194600000002</v>
      </c>
      <c r="P130">
        <v>-34</v>
      </c>
      <c r="Q130">
        <v>0.34707872499999998</v>
      </c>
      <c r="R130">
        <v>-0.32571605399999998</v>
      </c>
      <c r="S130">
        <v>1.4538399630000001</v>
      </c>
      <c r="T130">
        <v>-5.7150019619999997</v>
      </c>
      <c r="U130">
        <v>-2452.9788549999998</v>
      </c>
      <c r="V130">
        <v>-2144.2643549999998</v>
      </c>
      <c r="W130">
        <v>-18.567013559999999</v>
      </c>
    </row>
    <row r="131" spans="15:23" x14ac:dyDescent="0.25">
      <c r="O131">
        <v>-0.61086523800000003</v>
      </c>
      <c r="P131">
        <v>-35</v>
      </c>
      <c r="Q131">
        <v>0.34053638400000003</v>
      </c>
      <c r="R131">
        <v>-0.330851373</v>
      </c>
      <c r="S131">
        <v>1.426435471</v>
      </c>
      <c r="T131">
        <v>-5.8051060679999997</v>
      </c>
      <c r="U131">
        <v>-2491.6531140000002</v>
      </c>
      <c r="V131">
        <v>-2182.9386140000001</v>
      </c>
      <c r="W131">
        <v>-18.545595330000001</v>
      </c>
    </row>
    <row r="132" spans="15:23" x14ac:dyDescent="0.25">
      <c r="O132">
        <v>-0.62831853100000001</v>
      </c>
      <c r="P132">
        <v>-36</v>
      </c>
      <c r="Q132">
        <v>0.33394405500000002</v>
      </c>
      <c r="R132">
        <v>-0.33572054000000001</v>
      </c>
      <c r="S132">
        <v>1.3988215850000001</v>
      </c>
      <c r="T132">
        <v>-5.8905402980000003</v>
      </c>
      <c r="U132">
        <v>-2528.3229799999999</v>
      </c>
      <c r="V132">
        <v>-2219.6084799999999</v>
      </c>
      <c r="W132">
        <v>-18.49208269</v>
      </c>
    </row>
    <row r="133" spans="15:23" x14ac:dyDescent="0.25">
      <c r="O133">
        <v>-0.64577182300000002</v>
      </c>
      <c r="P133">
        <v>-37</v>
      </c>
      <c r="Q133">
        <v>0.32730879899999998</v>
      </c>
      <c r="R133">
        <v>-0.34032879799999999</v>
      </c>
      <c r="S133">
        <v>1.3710278890000001</v>
      </c>
      <c r="T133">
        <v>-5.9713966220000003</v>
      </c>
      <c r="U133">
        <v>-2563.0279300000002</v>
      </c>
      <c r="V133">
        <v>-2254.3134300000002</v>
      </c>
      <c r="W133">
        <v>-18.40804696</v>
      </c>
    </row>
    <row r="134" spans="15:23" x14ac:dyDescent="0.25">
      <c r="O134">
        <v>-0.663225116</v>
      </c>
      <c r="P134">
        <v>-38</v>
      </c>
      <c r="Q134">
        <v>0.32063740299999999</v>
      </c>
      <c r="R134">
        <v>-0.34468181799999997</v>
      </c>
      <c r="S134">
        <v>1.343082814</v>
      </c>
      <c r="T134">
        <v>-6.0477745619999999</v>
      </c>
      <c r="U134">
        <v>-2595.8106779999998</v>
      </c>
      <c r="V134">
        <v>-2287.0961779999998</v>
      </c>
      <c r="W134">
        <v>-18.295081410000002</v>
      </c>
    </row>
    <row r="135" spans="15:23" x14ac:dyDescent="0.25">
      <c r="O135">
        <v>-0.68067840800000001</v>
      </c>
      <c r="P135">
        <v>-39</v>
      </c>
      <c r="Q135">
        <v>0.31393637299999999</v>
      </c>
      <c r="R135">
        <v>-0.34878566300000002</v>
      </c>
      <c r="S135">
        <v>1.3150136029999999</v>
      </c>
      <c r="T135">
        <v>-6.1197804769999999</v>
      </c>
      <c r="U135">
        <v>-2626.7168769999998</v>
      </c>
      <c r="V135">
        <v>-2318.0023769999998</v>
      </c>
      <c r="W135">
        <v>-18.154790779999999</v>
      </c>
    </row>
    <row r="136" spans="15:23" x14ac:dyDescent="0.25">
      <c r="O136">
        <v>-0.69813170099999999</v>
      </c>
      <c r="P136">
        <v>-40</v>
      </c>
      <c r="Q136">
        <v>0.307211919</v>
      </c>
      <c r="R136">
        <v>-0.35264674499999998</v>
      </c>
      <c r="S136">
        <v>1.2868462759999999</v>
      </c>
      <c r="T136">
        <v>-6.1875268700000001</v>
      </c>
      <c r="U136">
        <v>-2655.7948139999999</v>
      </c>
      <c r="V136">
        <v>-2347.0803139999998</v>
      </c>
      <c r="W136">
        <v>-17.988781509999999</v>
      </c>
    </row>
    <row r="137" spans="15:23" x14ac:dyDescent="0.25">
      <c r="O137">
        <v>-0.715584993</v>
      </c>
      <c r="P137">
        <v>-41</v>
      </c>
      <c r="Q137">
        <v>0.30046995599999998</v>
      </c>
      <c r="R137">
        <v>-0.35627178500000001</v>
      </c>
      <c r="S137">
        <v>1.258605607</v>
      </c>
      <c r="T137">
        <v>-6.2511316939999997</v>
      </c>
      <c r="U137">
        <v>-2683.0951180000002</v>
      </c>
      <c r="V137">
        <v>-2374.3806180000001</v>
      </c>
      <c r="W137">
        <v>-17.798652610000001</v>
      </c>
    </row>
    <row r="138" spans="15:23" x14ac:dyDescent="0.25">
      <c r="O138">
        <v>-0.73303828599999998</v>
      </c>
      <c r="P138">
        <v>-42</v>
      </c>
      <c r="Q138">
        <v>0.29371609700000001</v>
      </c>
      <c r="R138">
        <v>-0.35966777900000002</v>
      </c>
      <c r="S138">
        <v>1.230315109</v>
      </c>
      <c r="T138">
        <v>-6.3107176850000002</v>
      </c>
      <c r="U138">
        <v>-2708.6704679999998</v>
      </c>
      <c r="V138">
        <v>-2399.9559680000002</v>
      </c>
      <c r="W138">
        <v>-17.58598739</v>
      </c>
    </row>
    <row r="139" spans="15:23" x14ac:dyDescent="0.25">
      <c r="O139">
        <v>-0.75049157799999999</v>
      </c>
      <c r="P139">
        <v>-43</v>
      </c>
      <c r="Q139">
        <v>0.28695565000000001</v>
      </c>
      <c r="R139">
        <v>-0.36284195800000002</v>
      </c>
      <c r="S139">
        <v>1.2019970170000001</v>
      </c>
      <c r="T139">
        <v>-6.3664117039999999</v>
      </c>
      <c r="U139">
        <v>-2732.575315</v>
      </c>
      <c r="V139">
        <v>-2423.860815</v>
      </c>
      <c r="W139">
        <v>-17.352345799999998</v>
      </c>
    </row>
    <row r="140" spans="15:23" x14ac:dyDescent="0.25">
      <c r="O140">
        <v>-0.76794487099999997</v>
      </c>
      <c r="P140">
        <v>-44</v>
      </c>
      <c r="Q140">
        <v>0.280193619</v>
      </c>
      <c r="R140">
        <v>-0.36580174999999998</v>
      </c>
      <c r="S140">
        <v>1.173672286</v>
      </c>
      <c r="T140">
        <v>-6.4183441009999997</v>
      </c>
      <c r="U140">
        <v>-2754.8656089999999</v>
      </c>
      <c r="V140">
        <v>-2446.1511089999999</v>
      </c>
      <c r="W140">
        <v>-17.099257699999999</v>
      </c>
    </row>
    <row r="141" spans="15:23" x14ac:dyDescent="0.25">
      <c r="O141">
        <v>-0.78539816299999998</v>
      </c>
      <c r="P141">
        <v>-45</v>
      </c>
      <c r="Q141">
        <v>0.273434699</v>
      </c>
      <c r="R141">
        <v>-0.36855474799999999</v>
      </c>
      <c r="S141">
        <v>1.145360589</v>
      </c>
      <c r="T141">
        <v>-6.4666481100000004</v>
      </c>
      <c r="U141">
        <v>-2775.5985350000001</v>
      </c>
      <c r="V141">
        <v>-2466.884035</v>
      </c>
      <c r="W141">
        <v>-16.828216699999999</v>
      </c>
    </row>
    <row r="142" spans="15:23" x14ac:dyDescent="0.25">
      <c r="O142">
        <v>-0.80285145599999996</v>
      </c>
      <c r="P142">
        <v>-46</v>
      </c>
      <c r="Q142">
        <v>0.26668328299999999</v>
      </c>
      <c r="R142">
        <v>-0.371108677</v>
      </c>
      <c r="S142">
        <v>1.117080324</v>
      </c>
      <c r="T142">
        <v>-6.5114592560000002</v>
      </c>
      <c r="U142">
        <v>-2794.8322629999998</v>
      </c>
      <c r="V142">
        <v>-2486.1177630000002</v>
      </c>
      <c r="W142">
        <v>-16.54067487</v>
      </c>
    </row>
    <row r="143" spans="15:23" x14ac:dyDescent="0.25">
      <c r="O143">
        <v>-0.82030474799999997</v>
      </c>
      <c r="P143">
        <v>-47</v>
      </c>
      <c r="Q143">
        <v>0.25994346000000002</v>
      </c>
      <c r="R143">
        <v>-0.37347135999999997</v>
      </c>
      <c r="S143">
        <v>1.0888486209999999</v>
      </c>
      <c r="T143">
        <v>-6.552914801</v>
      </c>
      <c r="U143">
        <v>-2812.625708</v>
      </c>
      <c r="V143">
        <v>-2503.911208</v>
      </c>
      <c r="W143">
        <v>-16.23803809</v>
      </c>
    </row>
    <row r="144" spans="15:23" x14ac:dyDescent="0.25">
      <c r="O144">
        <v>-0.83775804099999995</v>
      </c>
      <c r="P144">
        <v>-48</v>
      </c>
      <c r="Q144">
        <v>0.25321902099999999</v>
      </c>
      <c r="R144">
        <v>-0.37565068699999998</v>
      </c>
      <c r="S144">
        <v>1.0606813559999999</v>
      </c>
      <c r="T144">
        <v>-6.5911532040000003</v>
      </c>
      <c r="U144">
        <v>-2829.0383000000002</v>
      </c>
      <c r="V144">
        <v>-2520.3238000000001</v>
      </c>
      <c r="W144">
        <v>-15.921662059999999</v>
      </c>
    </row>
    <row r="145" spans="15:23" x14ac:dyDescent="0.25">
      <c r="O145">
        <v>-0.85521133299999996</v>
      </c>
      <c r="P145">
        <v>-49</v>
      </c>
      <c r="Q145">
        <v>0.24651346099999999</v>
      </c>
      <c r="R145">
        <v>-0.37765459099999998</v>
      </c>
      <c r="S145">
        <v>1.032593171</v>
      </c>
      <c r="T145">
        <v>-6.6263136239999998</v>
      </c>
      <c r="U145">
        <v>-2844.1297679999998</v>
      </c>
      <c r="V145">
        <v>-2535.4152680000002</v>
      </c>
      <c r="W145">
        <v>-15.59284909</v>
      </c>
    </row>
    <row r="146" spans="15:23" x14ac:dyDescent="0.25">
      <c r="O146">
        <v>-0.87266462600000005</v>
      </c>
      <c r="P146">
        <v>-50</v>
      </c>
      <c r="Q146">
        <v>0.239829985</v>
      </c>
      <c r="R146">
        <v>-0.37949101400000002</v>
      </c>
      <c r="S146">
        <v>1.004597492</v>
      </c>
      <c r="T146">
        <v>-6.6585354429999999</v>
      </c>
      <c r="U146">
        <v>-2857.9599360000002</v>
      </c>
      <c r="V146">
        <v>-2549.2454360000002</v>
      </c>
      <c r="W146">
        <v>-15.25284532</v>
      </c>
    </row>
    <row r="147" spans="15:23" x14ac:dyDescent="0.25">
      <c r="O147">
        <v>-0.89011791900000004</v>
      </c>
      <c r="P147">
        <v>-51</v>
      </c>
      <c r="Q147">
        <v>0.233171514</v>
      </c>
      <c r="R147">
        <v>-0.38116788899999998</v>
      </c>
      <c r="S147">
        <v>0.976706556</v>
      </c>
      <c r="T147">
        <v>-6.6879578149999999</v>
      </c>
      <c r="U147">
        <v>-2870.588534</v>
      </c>
      <c r="V147">
        <v>-2561.8740339999999</v>
      </c>
      <c r="W147">
        <v>-14.902838689999999</v>
      </c>
    </row>
    <row r="148" spans="15:23" x14ac:dyDescent="0.25">
      <c r="O148">
        <v>-0.90757121100000004</v>
      </c>
      <c r="P148">
        <v>-52</v>
      </c>
      <c r="Q148">
        <v>0.22654069299999999</v>
      </c>
      <c r="R148">
        <v>-0.382693108</v>
      </c>
      <c r="S148">
        <v>0.94893143599999996</v>
      </c>
      <c r="T148">
        <v>-6.7147192579999997</v>
      </c>
      <c r="U148">
        <v>-2882.0750130000001</v>
      </c>
      <c r="V148">
        <v>-2573.3605130000001</v>
      </c>
      <c r="W148">
        <v>-14.54395736</v>
      </c>
    </row>
    <row r="149" spans="15:23" x14ac:dyDescent="0.25">
      <c r="O149">
        <v>-0.92502450400000003</v>
      </c>
      <c r="P149">
        <v>-53</v>
      </c>
      <c r="Q149">
        <v>0.219939893</v>
      </c>
      <c r="R149">
        <v>-0.38407450799999998</v>
      </c>
      <c r="S149">
        <v>0.92128207100000004</v>
      </c>
      <c r="T149">
        <v>-6.738957256</v>
      </c>
      <c r="U149">
        <v>-2892.4783859999998</v>
      </c>
      <c r="V149">
        <v>-2583.7638860000002</v>
      </c>
      <c r="W149">
        <v>-14.17726865</v>
      </c>
    </row>
    <row r="150" spans="15:23" x14ac:dyDescent="0.25">
      <c r="O150">
        <v>-0.94247779600000003</v>
      </c>
      <c r="P150">
        <v>-54</v>
      </c>
      <c r="Q150">
        <v>0.213371225</v>
      </c>
      <c r="R150">
        <v>-0.38531984600000002</v>
      </c>
      <c r="S150">
        <v>0.89376729600000004</v>
      </c>
      <c r="T150">
        <v>-6.7608079109999997</v>
      </c>
      <c r="U150">
        <v>-2901.85707</v>
      </c>
      <c r="V150">
        <v>-2593.14257</v>
      </c>
      <c r="W150">
        <v>-13.803778449999999</v>
      </c>
    </row>
    <row r="151" spans="15:23" x14ac:dyDescent="0.25">
      <c r="O151">
        <v>-0.95993108900000002</v>
      </c>
      <c r="P151">
        <v>-55</v>
      </c>
      <c r="Q151">
        <v>0.20683654200000001</v>
      </c>
      <c r="R151">
        <v>-0.38643678100000001</v>
      </c>
      <c r="S151">
        <v>0.86639487999999998</v>
      </c>
      <c r="T151">
        <v>-6.7804056030000002</v>
      </c>
      <c r="U151">
        <v>-2910.2687420000002</v>
      </c>
      <c r="V151">
        <v>-2601.5542420000002</v>
      </c>
      <c r="W151">
        <v>-13.424431050000001</v>
      </c>
    </row>
    <row r="152" spans="15:23" x14ac:dyDescent="0.25">
      <c r="O152">
        <v>-0.97738438100000002</v>
      </c>
      <c r="P152">
        <v>-56</v>
      </c>
      <c r="Q152">
        <v>0.200337451</v>
      </c>
      <c r="R152">
        <v>-0.38743285500000002</v>
      </c>
      <c r="S152">
        <v>0.83917155300000001</v>
      </c>
      <c r="T152">
        <v>-6.7978826940000001</v>
      </c>
      <c r="U152">
        <v>-2917.770215</v>
      </c>
      <c r="V152">
        <v>-2609.055715</v>
      </c>
      <c r="W152">
        <v>-13.04010933</v>
      </c>
    </row>
    <row r="153" spans="15:23" x14ac:dyDescent="0.25">
      <c r="O153">
        <v>-0.99483767400000001</v>
      </c>
      <c r="P153">
        <v>-57</v>
      </c>
      <c r="Q153">
        <v>0.19387532099999999</v>
      </c>
      <c r="R153">
        <v>-0.38831548300000002</v>
      </c>
      <c r="S153">
        <v>0.81210304499999997</v>
      </c>
      <c r="T153">
        <v>-6.8133692449999996</v>
      </c>
      <c r="U153">
        <v>-2924.4173139999998</v>
      </c>
      <c r="V153">
        <v>-2615.7028140000002</v>
      </c>
      <c r="W153">
        <v>-12.65163531</v>
      </c>
    </row>
    <row r="154" spans="15:23" x14ac:dyDescent="0.25">
      <c r="O154">
        <v>-1.0122909659999999</v>
      </c>
      <c r="P154">
        <v>-58</v>
      </c>
      <c r="Q154">
        <v>0.18745128999999999</v>
      </c>
      <c r="R154">
        <v>-0.389091931</v>
      </c>
      <c r="S154">
        <v>0.78519412700000002</v>
      </c>
      <c r="T154">
        <v>-6.8269927719999997</v>
      </c>
      <c r="U154">
        <v>-2930.2647700000002</v>
      </c>
      <c r="V154">
        <v>-2621.5502700000002</v>
      </c>
      <c r="W154">
        <v>-12.25977101</v>
      </c>
    </row>
    <row r="155" spans="15:23" x14ac:dyDescent="0.25">
      <c r="O155">
        <v>-1.0297442590000001</v>
      </c>
      <c r="P155">
        <v>-59</v>
      </c>
      <c r="Q155">
        <v>0.181066275</v>
      </c>
      <c r="R155">
        <v>-0.38976930799999998</v>
      </c>
      <c r="S155">
        <v>0.75844863799999995</v>
      </c>
      <c r="T155">
        <v>-6.8388780130000004</v>
      </c>
      <c r="U155">
        <v>-2935.3661229999998</v>
      </c>
      <c r="V155">
        <v>-2626.6516230000002</v>
      </c>
      <c r="W155">
        <v>-11.86521952</v>
      </c>
    </row>
    <row r="156" spans="15:23" x14ac:dyDescent="0.25">
      <c r="O156">
        <v>-1.047197551</v>
      </c>
      <c r="P156">
        <v>-60</v>
      </c>
      <c r="Q156">
        <v>0.174720981</v>
      </c>
      <c r="R156">
        <v>-0.39035455499999999</v>
      </c>
      <c r="S156">
        <v>0.73186953300000002</v>
      </c>
      <c r="T156">
        <v>-6.8491467310000003</v>
      </c>
      <c r="U156">
        <v>-2939.7736369999998</v>
      </c>
      <c r="V156">
        <v>-2631.0591370000002</v>
      </c>
      <c r="W156">
        <v>-11.46862636</v>
      </c>
    </row>
    <row r="157" spans="15:23" x14ac:dyDescent="0.25">
      <c r="O157">
        <v>-1.064650844</v>
      </c>
      <c r="P157">
        <v>-61</v>
      </c>
      <c r="Q157">
        <v>0.16841591</v>
      </c>
      <c r="R157">
        <v>-0.390854431</v>
      </c>
      <c r="S157">
        <v>0.70545891199999999</v>
      </c>
      <c r="T157">
        <v>-6.8579175299999999</v>
      </c>
      <c r="U157">
        <v>-2943.5382169999998</v>
      </c>
      <c r="V157">
        <v>-2634.8237170000002</v>
      </c>
      <c r="W157">
        <v>-11.070581020000001</v>
      </c>
    </row>
    <row r="158" spans="15:23" x14ac:dyDescent="0.25">
      <c r="O158">
        <v>-1.0821041360000001</v>
      </c>
      <c r="P158">
        <v>-62</v>
      </c>
      <c r="Q158">
        <v>0.16215136799999999</v>
      </c>
      <c r="R158">
        <v>-0.391275506</v>
      </c>
      <c r="S158">
        <v>0.67921806399999995</v>
      </c>
      <c r="T158">
        <v>-6.8653056970000002</v>
      </c>
      <c r="U158">
        <v>-2946.7093479999999</v>
      </c>
      <c r="V158">
        <v>-2637.9948479999998</v>
      </c>
      <c r="W158">
        <v>-10.671618629999999</v>
      </c>
    </row>
    <row r="159" spans="15:23" x14ac:dyDescent="0.25">
      <c r="O159">
        <v>-1.0995574290000001</v>
      </c>
      <c r="P159">
        <v>-63</v>
      </c>
      <c r="Q159">
        <v>0.15592748000000001</v>
      </c>
      <c r="R159">
        <v>-0.391624154</v>
      </c>
      <c r="S159">
        <v>0.65314749900000002</v>
      </c>
      <c r="T159">
        <v>-6.8714230599999997</v>
      </c>
      <c r="U159">
        <v>-2949.3350270000001</v>
      </c>
      <c r="V159">
        <v>-2640.620527</v>
      </c>
      <c r="W159">
        <v>-10.272221829999999</v>
      </c>
    </row>
    <row r="160" spans="15:23" x14ac:dyDescent="0.25">
      <c r="O160">
        <v>-1.117010721</v>
      </c>
      <c r="P160">
        <v>-64</v>
      </c>
      <c r="Q160">
        <v>0.149744189</v>
      </c>
      <c r="R160">
        <v>-0.39190654400000002</v>
      </c>
      <c r="S160">
        <v>0.62724698999999995</v>
      </c>
      <c r="T160">
        <v>-6.876377873</v>
      </c>
      <c r="U160">
        <v>-2951.4617199999998</v>
      </c>
      <c r="V160">
        <v>-2642.7472200000002</v>
      </c>
      <c r="W160">
        <v>-9.8728226790000004</v>
      </c>
    </row>
    <row r="161" spans="15:23" x14ac:dyDescent="0.25">
      <c r="O161">
        <v>-1.134464014</v>
      </c>
      <c r="P161">
        <v>-65</v>
      </c>
      <c r="Q161">
        <v>0.143601273</v>
      </c>
      <c r="R161">
        <v>-0.392128637</v>
      </c>
      <c r="S161">
        <v>0.60151560699999995</v>
      </c>
      <c r="T161">
        <v>-6.8802747039999996</v>
      </c>
      <c r="U161">
        <v>-2953.1343080000001</v>
      </c>
      <c r="V161">
        <v>-2644.4198080000001</v>
      </c>
      <c r="W161">
        <v>-9.4738047040000009</v>
      </c>
    </row>
    <row r="162" spans="15:23" x14ac:dyDescent="0.25">
      <c r="O162">
        <v>-1.1519173060000001</v>
      </c>
      <c r="P162">
        <v>-66</v>
      </c>
      <c r="Q162">
        <v>0.13749835299999999</v>
      </c>
      <c r="R162">
        <v>-0.39229617700000002</v>
      </c>
      <c r="S162">
        <v>0.57595175200000004</v>
      </c>
      <c r="T162">
        <v>-6.8832143510000003</v>
      </c>
      <c r="U162">
        <v>-2954.396056</v>
      </c>
      <c r="V162">
        <v>-2645.681556</v>
      </c>
      <c r="W162">
        <v>-9.0755049860000003</v>
      </c>
    </row>
    <row r="163" spans="15:23" x14ac:dyDescent="0.25">
      <c r="O163">
        <v>-1.1693705990000001</v>
      </c>
      <c r="P163">
        <v>-67</v>
      </c>
      <c r="Q163">
        <v>0.131434894</v>
      </c>
      <c r="R163">
        <v>-0.39241468899999998</v>
      </c>
      <c r="S163">
        <v>0.55055319800000002</v>
      </c>
      <c r="T163">
        <v>-6.8852937699999996</v>
      </c>
      <c r="U163">
        <v>-2955.288579</v>
      </c>
      <c r="V163">
        <v>-2646.574079</v>
      </c>
      <c r="W163">
        <v>-8.6782162990000007</v>
      </c>
    </row>
    <row r="164" spans="15:23" x14ac:dyDescent="0.25">
      <c r="O164">
        <v>-1.186823891</v>
      </c>
      <c r="P164">
        <v>-68</v>
      </c>
      <c r="Q164">
        <v>0.12541022499999999</v>
      </c>
      <c r="R164">
        <v>-0.392489478</v>
      </c>
      <c r="S164">
        <v>0.52531711999999997</v>
      </c>
      <c r="T164">
        <v>-6.8866060119999997</v>
      </c>
      <c r="U164">
        <v>-2955.8518159999999</v>
      </c>
      <c r="V164">
        <v>-2647.1373159999998</v>
      </c>
      <c r="W164">
        <v>-8.2821892720000001</v>
      </c>
    </row>
    <row r="165" spans="15:23" x14ac:dyDescent="0.25">
      <c r="O165">
        <v>-1.2042771839999999</v>
      </c>
      <c r="P165">
        <v>-69</v>
      </c>
      <c r="Q165">
        <v>0.119423535</v>
      </c>
      <c r="R165">
        <v>-0.39252562099999999</v>
      </c>
      <c r="S165">
        <v>0.50024013300000003</v>
      </c>
      <c r="T165">
        <v>-6.8872401740000004</v>
      </c>
      <c r="U165">
        <v>-2956.1240090000001</v>
      </c>
      <c r="V165">
        <v>-2647.4095090000001</v>
      </c>
      <c r="W165">
        <v>-7.8876345609999996</v>
      </c>
    </row>
    <row r="166" spans="15:23" x14ac:dyDescent="0.25">
      <c r="O166">
        <v>-1.2217304760000001</v>
      </c>
      <c r="P166">
        <v>-70</v>
      </c>
      <c r="Q166">
        <v>0.11347388999999999</v>
      </c>
      <c r="R166">
        <v>-0.39252796899999998</v>
      </c>
      <c r="S166">
        <v>0.47531831899999999</v>
      </c>
      <c r="T166">
        <v>-6.8872813669999999</v>
      </c>
      <c r="U166">
        <v>-2956.1416899999999</v>
      </c>
      <c r="V166">
        <v>-2647.4271899999999</v>
      </c>
      <c r="W166">
        <v>-7.4947250209999998</v>
      </c>
    </row>
    <row r="167" spans="15:23" x14ac:dyDescent="0.25">
      <c r="O167">
        <v>-1.239183769</v>
      </c>
      <c r="P167">
        <v>-71</v>
      </c>
      <c r="Q167">
        <v>0.107560237</v>
      </c>
      <c r="R167">
        <v>-0.392501143</v>
      </c>
      <c r="S167">
        <v>0.450547266</v>
      </c>
      <c r="T167">
        <v>-6.8868106820000001</v>
      </c>
      <c r="U167">
        <v>-2955.939664</v>
      </c>
      <c r="V167">
        <v>-2647.2251639999999</v>
      </c>
      <c r="W167">
        <v>-7.1035978589999997</v>
      </c>
    </row>
    <row r="168" spans="15:23" x14ac:dyDescent="0.25">
      <c r="O168">
        <v>-1.2566370609999999</v>
      </c>
      <c r="P168">
        <v>-72</v>
      </c>
      <c r="Q168">
        <v>0.101681411</v>
      </c>
      <c r="R168">
        <v>-0.39244953500000002</v>
      </c>
      <c r="S168">
        <v>0.425922097</v>
      </c>
      <c r="T168">
        <v>-6.8859051779999998</v>
      </c>
      <c r="U168">
        <v>-2955.5510060000001</v>
      </c>
      <c r="V168">
        <v>-2646.8365060000001</v>
      </c>
      <c r="W168">
        <v>-6.7143567720000004</v>
      </c>
    </row>
    <row r="169" spans="15:23" x14ac:dyDescent="0.25">
      <c r="O169">
        <v>-1.2740903539999999</v>
      </c>
      <c r="P169">
        <v>-73</v>
      </c>
      <c r="Q169">
        <v>9.5836142999999999E-2</v>
      </c>
      <c r="R169">
        <v>-0.39237730700000001</v>
      </c>
      <c r="S169">
        <v>0.40143749699999998</v>
      </c>
      <c r="T169">
        <v>-6.884637863</v>
      </c>
      <c r="U169">
        <v>-2955.0070519999999</v>
      </c>
      <c r="V169">
        <v>-2646.2925519999999</v>
      </c>
      <c r="W169">
        <v>-6.3270740380000001</v>
      </c>
    </row>
    <row r="170" spans="15:23" x14ac:dyDescent="0.25">
      <c r="O170">
        <v>-1.291543646</v>
      </c>
      <c r="P170">
        <v>-74</v>
      </c>
      <c r="Q170">
        <v>9.0023067999999998E-2</v>
      </c>
      <c r="R170">
        <v>-0.39228838799999999</v>
      </c>
      <c r="S170">
        <v>0.377087746</v>
      </c>
      <c r="T170">
        <v>-6.8830776980000001</v>
      </c>
      <c r="U170">
        <v>-2954.3374020000001</v>
      </c>
      <c r="V170">
        <v>-2645.6229020000001</v>
      </c>
      <c r="W170">
        <v>-5.9417925829999998</v>
      </c>
    </row>
    <row r="171" spans="15:23" x14ac:dyDescent="0.25">
      <c r="O171">
        <v>-1.308996939</v>
      </c>
      <c r="P171">
        <v>-75</v>
      </c>
      <c r="Q171">
        <v>8.4240730999999999E-2</v>
      </c>
      <c r="R171">
        <v>-0.39218647899999998</v>
      </c>
      <c r="S171">
        <v>0.35286674800000001</v>
      </c>
      <c r="T171">
        <v>-6.8812895909999998</v>
      </c>
      <c r="U171">
        <v>-2953.569915</v>
      </c>
      <c r="V171">
        <v>-2644.855415</v>
      </c>
      <c r="W171">
        <v>-5.5585279889999999</v>
      </c>
    </row>
    <row r="172" spans="15:23" x14ac:dyDescent="0.25">
      <c r="O172">
        <v>-1.326450232</v>
      </c>
      <c r="P172">
        <v>-76</v>
      </c>
      <c r="Q172">
        <v>7.8487591999999995E-2</v>
      </c>
      <c r="R172">
        <v>-0.39207504599999998</v>
      </c>
      <c r="S172">
        <v>0.32876805599999998</v>
      </c>
      <c r="T172">
        <v>-6.8793344059999999</v>
      </c>
      <c r="U172">
        <v>-2952.7307150000001</v>
      </c>
      <c r="V172">
        <v>-2644.0162150000001</v>
      </c>
      <c r="W172">
        <v>-5.1772704669999996</v>
      </c>
    </row>
    <row r="173" spans="15:23" x14ac:dyDescent="0.25">
      <c r="O173">
        <v>-1.3439035239999999</v>
      </c>
      <c r="P173">
        <v>-77</v>
      </c>
      <c r="Q173">
        <v>7.2762035000000003E-2</v>
      </c>
      <c r="R173">
        <v>-0.39195733100000002</v>
      </c>
      <c r="S173">
        <v>0.30478490000000003</v>
      </c>
      <c r="T173">
        <v>-6.8772689720000004</v>
      </c>
      <c r="U173">
        <v>-2951.8441950000001</v>
      </c>
      <c r="V173">
        <v>-2643.1296950000001</v>
      </c>
      <c r="W173">
        <v>-4.7979867709999997</v>
      </c>
    </row>
    <row r="174" spans="15:23" x14ac:dyDescent="0.25">
      <c r="O174">
        <v>-1.3613568170000001</v>
      </c>
      <c r="P174">
        <v>-78</v>
      </c>
      <c r="Q174">
        <v>6.7062372999999995E-2</v>
      </c>
      <c r="R174">
        <v>-0.39183634099999998</v>
      </c>
      <c r="S174">
        <v>0.28091021300000002</v>
      </c>
      <c r="T174">
        <v>-6.8751460959999999</v>
      </c>
      <c r="U174">
        <v>-2950.9330199999999</v>
      </c>
      <c r="V174">
        <v>-2642.2185199999999</v>
      </c>
      <c r="W174">
        <v>-4.4206220610000004</v>
      </c>
    </row>
    <row r="175" spans="15:23" x14ac:dyDescent="0.25">
      <c r="O175">
        <v>-1.378810109</v>
      </c>
      <c r="P175">
        <v>-79</v>
      </c>
      <c r="Q175">
        <v>6.1386854999999997E-2</v>
      </c>
      <c r="R175">
        <v>-0.39171485900000003</v>
      </c>
      <c r="S175">
        <v>0.25713665600000002</v>
      </c>
      <c r="T175">
        <v>-6.8730145770000002</v>
      </c>
      <c r="U175">
        <v>-2950.0181339999999</v>
      </c>
      <c r="V175">
        <v>-2641.3036339999999</v>
      </c>
      <c r="W175">
        <v>-4.0451017140000003</v>
      </c>
    </row>
    <row r="176" spans="15:23" x14ac:dyDescent="0.25">
      <c r="O176">
        <v>-1.396263402</v>
      </c>
      <c r="P176">
        <v>-80</v>
      </c>
      <c r="Q176">
        <v>5.5733668E-2</v>
      </c>
      <c r="R176">
        <v>-0.39159543800000002</v>
      </c>
      <c r="S176">
        <v>0.23345664199999999</v>
      </c>
      <c r="T176">
        <v>-6.8709192229999996</v>
      </c>
      <c r="U176">
        <v>-2949.1187719999998</v>
      </c>
      <c r="V176">
        <v>-2640.4042720000002</v>
      </c>
      <c r="W176">
        <v>-3.6713330819999999</v>
      </c>
    </row>
    <row r="177" spans="15:23" x14ac:dyDescent="0.25">
      <c r="O177">
        <v>-1.4137166940000001</v>
      </c>
      <c r="P177">
        <v>-81</v>
      </c>
      <c r="Q177">
        <v>5.0100947999999999E-2</v>
      </c>
      <c r="R177">
        <v>-0.391480406</v>
      </c>
      <c r="S177">
        <v>0.20986236</v>
      </c>
      <c r="T177">
        <v>-6.868900869</v>
      </c>
      <c r="U177">
        <v>-2948.2524589999998</v>
      </c>
      <c r="V177">
        <v>-2639.5379589999998</v>
      </c>
      <c r="W177">
        <v>-3.299207198</v>
      </c>
    </row>
    <row r="178" spans="15:23" x14ac:dyDescent="0.25">
      <c r="O178">
        <v>-1.4311699870000001</v>
      </c>
      <c r="P178">
        <v>-82</v>
      </c>
      <c r="Q178">
        <v>4.4486782000000002E-2</v>
      </c>
      <c r="R178">
        <v>-0.39137186400000001</v>
      </c>
      <c r="S178">
        <v>0.18634579700000001</v>
      </c>
      <c r="T178">
        <v>-6.8669963909999998</v>
      </c>
      <c r="U178">
        <v>-2947.4350239999999</v>
      </c>
      <c r="V178">
        <v>-2638.7205239999998</v>
      </c>
      <c r="W178">
        <v>-2.9286004370000001</v>
      </c>
    </row>
    <row r="179" spans="15:23" x14ac:dyDescent="0.25">
      <c r="O179">
        <v>-1.448623279</v>
      </c>
      <c r="P179">
        <v>-83</v>
      </c>
      <c r="Q179">
        <v>3.8889213999999998E-2</v>
      </c>
      <c r="R179">
        <v>-0.39127168899999998</v>
      </c>
      <c r="S179">
        <v>0.162898759</v>
      </c>
      <c r="T179">
        <v>-6.8652387319999999</v>
      </c>
      <c r="U179">
        <v>-2946.680605</v>
      </c>
      <c r="V179">
        <v>-2637.966105</v>
      </c>
      <c r="W179">
        <v>-2.5593761210000001</v>
      </c>
    </row>
    <row r="180" spans="15:23" x14ac:dyDescent="0.25">
      <c r="O180">
        <v>-1.466076572</v>
      </c>
      <c r="P180">
        <v>-84</v>
      </c>
      <c r="Q180">
        <v>3.3306251000000002E-2</v>
      </c>
      <c r="R180">
        <v>-0.391181536</v>
      </c>
      <c r="S180">
        <v>0.139512896</v>
      </c>
      <c r="T180">
        <v>-6.8636569090000004</v>
      </c>
      <c r="U180">
        <v>-2946.0016599999999</v>
      </c>
      <c r="V180">
        <v>-2637.2871599999999</v>
      </c>
      <c r="W180">
        <v>-2.1913860920000001</v>
      </c>
    </row>
    <row r="181" spans="15:23" x14ac:dyDescent="0.25">
      <c r="O181">
        <v>-1.4835298640000001</v>
      </c>
      <c r="P181">
        <v>-85</v>
      </c>
      <c r="Q181">
        <v>2.7735864999999998E-2</v>
      </c>
      <c r="R181">
        <v>-0.39110283600000001</v>
      </c>
      <c r="S181">
        <v>0.11617972</v>
      </c>
      <c r="T181">
        <v>-6.8622760380000001</v>
      </c>
      <c r="U181">
        <v>-2945.4089650000001</v>
      </c>
      <c r="V181">
        <v>-2636.694465</v>
      </c>
      <c r="W181">
        <v>-1.8244722330000001</v>
      </c>
    </row>
    <row r="182" spans="15:23" x14ac:dyDescent="0.25">
      <c r="O182">
        <v>-1.5009831570000001</v>
      </c>
      <c r="P182">
        <v>-86</v>
      </c>
      <c r="Q182">
        <v>2.2176003E-2</v>
      </c>
      <c r="R182">
        <v>-0.39103679800000002</v>
      </c>
      <c r="S182">
        <v>9.2890625000000004E-2</v>
      </c>
      <c r="T182">
        <v>-6.8611173409999999</v>
      </c>
      <c r="U182">
        <v>-2944.9116319999998</v>
      </c>
      <c r="V182">
        <v>-2636.1971319999998</v>
      </c>
      <c r="W182">
        <v>-1.4584679650000001</v>
      </c>
    </row>
    <row r="183" spans="15:23" x14ac:dyDescent="0.25">
      <c r="O183">
        <v>-1.518436449</v>
      </c>
      <c r="P183">
        <v>-87</v>
      </c>
      <c r="Q183">
        <v>1.6624587999999999E-2</v>
      </c>
      <c r="R183">
        <v>-0.39098441099999998</v>
      </c>
      <c r="S183">
        <v>6.9636910999999996E-2</v>
      </c>
      <c r="T183">
        <v>-6.8601981649999999</v>
      </c>
      <c r="U183">
        <v>-2944.5171059999998</v>
      </c>
      <c r="V183">
        <v>-2635.8026060000002</v>
      </c>
      <c r="W183">
        <v>-1.0931997040000001</v>
      </c>
    </row>
    <row r="184" spans="15:23" x14ac:dyDescent="0.25">
      <c r="O184">
        <v>-1.5358897419999999</v>
      </c>
      <c r="P184">
        <v>-88</v>
      </c>
      <c r="Q184">
        <v>1.1079523000000001E-2</v>
      </c>
      <c r="R184">
        <v>-0.390946444</v>
      </c>
      <c r="S184">
        <v>4.6409798000000002E-2</v>
      </c>
      <c r="T184">
        <v>-6.8595319909999999</v>
      </c>
      <c r="U184">
        <v>-2944.2311719999998</v>
      </c>
      <c r="V184">
        <v>-2635.5166720000002</v>
      </c>
      <c r="W184">
        <v>-0.72848829299999995</v>
      </c>
    </row>
    <row r="185" spans="15:23" x14ac:dyDescent="0.25">
      <c r="O185">
        <v>-1.5533430340000001</v>
      </c>
      <c r="P185">
        <v>-89</v>
      </c>
      <c r="Q185">
        <v>5.5386999999999997E-3</v>
      </c>
      <c r="R185">
        <v>-0.39092344400000001</v>
      </c>
      <c r="S185">
        <v>2.3200452999999999E-2</v>
      </c>
      <c r="T185">
        <v>-6.859128439</v>
      </c>
      <c r="U185">
        <v>-2944.057961</v>
      </c>
      <c r="V185">
        <v>-2635.3434609999999</v>
      </c>
      <c r="W185">
        <v>-0.36415041799999998</v>
      </c>
    </row>
    <row r="186" spans="15:23" x14ac:dyDescent="0.25">
      <c r="O186">
        <v>-1.570796327</v>
      </c>
      <c r="P186">
        <v>-90</v>
      </c>
      <c r="Q186" s="32">
        <v>1.94384E-17</v>
      </c>
      <c r="R186">
        <v>-0.39091574099999998</v>
      </c>
      <c r="S186" s="32">
        <v>8.1423600000000005E-17</v>
      </c>
      <c r="T186">
        <v>-6.85899328</v>
      </c>
      <c r="U186">
        <v>-2943.9999480000001</v>
      </c>
      <c r="V186">
        <v>-2635.2854480000001</v>
      </c>
      <c r="W186" s="32">
        <v>-1.2779799999999999E-15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Лб 1</vt:lpstr>
      <vt:lpstr>Лб 2</vt:lpstr>
      <vt:lpstr>Лб 3</vt:lpstr>
      <vt:lpstr>Лб 4</vt:lpstr>
      <vt:lpstr>Лб5</vt:lpstr>
      <vt:lpstr>Лб6</vt:lpstr>
      <vt:lpstr>Лб 7</vt:lpstr>
      <vt:lpstr>ЛБ8</vt:lpstr>
      <vt:lpstr>b</vt:lpstr>
      <vt:lpstr>k</vt:lpstr>
      <vt:lpstr>mw</vt:lpstr>
      <vt:lpstr>tvc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pcina</dc:creator>
  <cp:lastModifiedBy>Administrator</cp:lastModifiedBy>
  <dcterms:created xsi:type="dcterms:W3CDTF">2015-06-05T18:19:34Z</dcterms:created>
  <dcterms:modified xsi:type="dcterms:W3CDTF">2023-06-05T10:10:23Z</dcterms:modified>
</cp:coreProperties>
</file>