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v4032\Desktop\HEXAGON-Project\"/>
    </mc:Choice>
  </mc:AlternateContent>
  <bookViews>
    <workbookView xWindow="0" yWindow="0" windowWidth="20490" windowHeight="7755"/>
  </bookViews>
  <sheets>
    <sheet name="PRESIDENTIAL ELECTION BOARD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0" i="1" l="1"/>
  <c r="AJ21" i="1"/>
  <c r="AJ22" i="1"/>
  <c r="AJ23" i="1"/>
  <c r="AJ24" i="1"/>
  <c r="AJ25" i="1"/>
  <c r="AJ19" i="1"/>
  <c r="AI20" i="1"/>
  <c r="AI21" i="1"/>
  <c r="AI22" i="1"/>
  <c r="AI23" i="1"/>
  <c r="AI24" i="1"/>
  <c r="AI25" i="1"/>
  <c r="AI19" i="1"/>
  <c r="AB10" i="1"/>
  <c r="G14" i="1"/>
  <c r="G13" i="1"/>
  <c r="G15" i="1"/>
  <c r="G16" i="1"/>
  <c r="G17" i="1"/>
  <c r="G21" i="1"/>
  <c r="G22" i="1"/>
  <c r="G23" i="1"/>
  <c r="G24" i="1"/>
  <c r="G25" i="1"/>
  <c r="G27" i="1"/>
  <c r="G28" i="1"/>
  <c r="G29" i="1"/>
  <c r="G31" i="1"/>
  <c r="G32" i="1"/>
  <c r="G33" i="1"/>
  <c r="G34" i="1"/>
  <c r="G36" i="1"/>
  <c r="G37" i="1"/>
  <c r="G39" i="1"/>
  <c r="G40" i="1"/>
  <c r="G42" i="1"/>
  <c r="G46" i="1"/>
  <c r="G47" i="1"/>
  <c r="G49" i="1"/>
  <c r="G50" i="1"/>
  <c r="G52" i="1"/>
  <c r="G53" i="1"/>
  <c r="G54" i="1"/>
  <c r="G56" i="1"/>
  <c r="G57" i="1"/>
  <c r="G58" i="1"/>
  <c r="G59" i="1"/>
  <c r="G61" i="1"/>
  <c r="G63" i="1"/>
  <c r="G67" i="1"/>
  <c r="G68" i="1"/>
  <c r="G70" i="1"/>
  <c r="G72" i="1"/>
  <c r="G74" i="1"/>
  <c r="G75" i="1"/>
  <c r="G77" i="1"/>
  <c r="G79" i="1"/>
  <c r="G83" i="1"/>
  <c r="G87" i="1"/>
  <c r="G89" i="1"/>
  <c r="AB11" i="1"/>
  <c r="AB12" i="1"/>
  <c r="AB13" i="1"/>
  <c r="AB14" i="1"/>
  <c r="AB15" i="1"/>
  <c r="AB16" i="1"/>
  <c r="W8" i="1"/>
  <c r="W57" i="1"/>
  <c r="W48" i="1"/>
  <c r="W41" i="1"/>
  <c r="W15" i="1"/>
  <c r="W21" i="1"/>
  <c r="Z40" i="1"/>
  <c r="Z37" i="1"/>
  <c r="Z34" i="1"/>
  <c r="Z31" i="1"/>
  <c r="Z28" i="1"/>
  <c r="G11" i="1" s="1"/>
  <c r="Z25" i="1"/>
  <c r="G12" i="1" l="1"/>
  <c r="G9" i="1"/>
  <c r="G10" i="1"/>
</calcChain>
</file>

<file path=xl/sharedStrings.xml><?xml version="1.0" encoding="utf-8"?>
<sst xmlns="http://schemas.openxmlformats.org/spreadsheetml/2006/main" count="155" uniqueCount="105">
  <si>
    <t>PRESIDENTIAL ELECTION BOARD</t>
  </si>
  <si>
    <t>Cixi</t>
  </si>
  <si>
    <t>VOTERS (B)</t>
  </si>
  <si>
    <t>GAINS</t>
  </si>
  <si>
    <t>NEUTRALS</t>
  </si>
  <si>
    <t>LOSTS</t>
  </si>
  <si>
    <t>France</t>
  </si>
  <si>
    <t>Russia</t>
  </si>
  <si>
    <t>Germany</t>
  </si>
  <si>
    <t>China</t>
  </si>
  <si>
    <t>India</t>
  </si>
  <si>
    <t>Spain</t>
  </si>
  <si>
    <t>Japan</t>
  </si>
  <si>
    <t>South Korea</t>
  </si>
  <si>
    <t>Canada</t>
  </si>
  <si>
    <t>Australia</t>
  </si>
  <si>
    <t>Federation of Brazil</t>
  </si>
  <si>
    <t>Neo-Republic of China</t>
  </si>
  <si>
    <t>Pakistan</t>
  </si>
  <si>
    <t>Nigeria</t>
  </si>
  <si>
    <t>Bangladesh</t>
  </si>
  <si>
    <t>Philippines</t>
  </si>
  <si>
    <t>Ethiopia</t>
  </si>
  <si>
    <t>Vietnam</t>
  </si>
  <si>
    <t>Egypt</t>
  </si>
  <si>
    <t>Congo</t>
  </si>
  <si>
    <t>Iran</t>
  </si>
  <si>
    <t>Turkey</t>
  </si>
  <si>
    <t>Thailand</t>
  </si>
  <si>
    <t>UK</t>
  </si>
  <si>
    <t>Greece</t>
  </si>
  <si>
    <t>LUNA</t>
  </si>
  <si>
    <t>Chun</t>
  </si>
  <si>
    <t>Neo-Guangdong</t>
  </si>
  <si>
    <t>Xiang</t>
  </si>
  <si>
    <t>Yin</t>
  </si>
  <si>
    <t>Tianjong</t>
  </si>
  <si>
    <t>EARTH</t>
  </si>
  <si>
    <t>Mukta</t>
  </si>
  <si>
    <t>Neo-Goa</t>
  </si>
  <si>
    <t>Assam II</t>
  </si>
  <si>
    <t>Toinette</t>
  </si>
  <si>
    <t>New-Frankfurt</t>
  </si>
  <si>
    <t>Pidal</t>
  </si>
  <si>
    <t>Beauvoir</t>
  </si>
  <si>
    <t>Clinton</t>
  </si>
  <si>
    <t>New-Lincoln</t>
  </si>
  <si>
    <t>MARS</t>
  </si>
  <si>
    <t>Lama</t>
  </si>
  <si>
    <t xml:space="preserve">Kuan Yew </t>
  </si>
  <si>
    <t>Teresa</t>
  </si>
  <si>
    <t>Kalam</t>
  </si>
  <si>
    <t>Frank</t>
  </si>
  <si>
    <t>Montespan</t>
  </si>
  <si>
    <t>Nouvelle-Marie</t>
  </si>
  <si>
    <t>Obama</t>
  </si>
  <si>
    <t>Walt City</t>
  </si>
  <si>
    <t>Winfrey</t>
  </si>
  <si>
    <t>Luther King</t>
  </si>
  <si>
    <t>KEPLER</t>
  </si>
  <si>
    <t>Tiangong</t>
  </si>
  <si>
    <t>Sinjeon</t>
  </si>
  <si>
    <t>Zafar</t>
  </si>
  <si>
    <t>Mirabelle</t>
  </si>
  <si>
    <t>Heritage</t>
  </si>
  <si>
    <t>Venture</t>
  </si>
  <si>
    <t>Yuriya</t>
  </si>
  <si>
    <t>Volya</t>
  </si>
  <si>
    <t>Uspekh</t>
  </si>
  <si>
    <t>Svyatoy</t>
  </si>
  <si>
    <t>Janali</t>
  </si>
  <si>
    <t>Thula</t>
  </si>
  <si>
    <t>Ladan</t>
  </si>
  <si>
    <t>Thanh</t>
  </si>
  <si>
    <t>Europa</t>
  </si>
  <si>
    <t>Esperance</t>
  </si>
  <si>
    <t>Trudeau</t>
  </si>
  <si>
    <t>EU</t>
  </si>
  <si>
    <t>US</t>
  </si>
  <si>
    <t>RUS</t>
  </si>
  <si>
    <t>AFR</t>
  </si>
  <si>
    <t>Pan-Asiatic Alliance</t>
  </si>
  <si>
    <t>United Afrikan People</t>
  </si>
  <si>
    <t>Ukraine</t>
  </si>
  <si>
    <t>Algeria</t>
  </si>
  <si>
    <t>Iraq</t>
  </si>
  <si>
    <t>Saudi</t>
  </si>
  <si>
    <t>Yemen</t>
  </si>
  <si>
    <t>Syria</t>
  </si>
  <si>
    <t>Tanzania</t>
  </si>
  <si>
    <t>Myanmar</t>
  </si>
  <si>
    <t>Indonesia</t>
  </si>
  <si>
    <t>Italy</t>
  </si>
  <si>
    <t>Poland</t>
  </si>
  <si>
    <t>Uzbekistan</t>
  </si>
  <si>
    <t>Neth</t>
  </si>
  <si>
    <t>Belgium</t>
  </si>
  <si>
    <t>Bolivia</t>
  </si>
  <si>
    <t>Czech</t>
  </si>
  <si>
    <t>Middle-East Union</t>
  </si>
  <si>
    <t>European Federation</t>
  </si>
  <si>
    <t>India Coalition</t>
  </si>
  <si>
    <t>Slavic Federation</t>
  </si>
  <si>
    <t>Democratic Bloc</t>
  </si>
  <si>
    <t>Central 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</si>
</sst>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theme="2" tint="-9.9978637043366805E-2"/>
      <name val="Calibri"/>
      <family val="2"/>
      <scheme val="minor"/>
    </font>
    <font>
      <b/>
      <i/>
      <sz val="11"/>
      <color rgb="FF92D05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0"/>
      <color theme="3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0202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/>
    <xf numFmtId="164" fontId="0" fillId="0" borderId="0" xfId="0" applyNumberFormat="1" applyAlignment="1"/>
    <xf numFmtId="164" fontId="0" fillId="0" borderId="0" xfId="0" applyNumberFormat="1"/>
    <xf numFmtId="164" fontId="1" fillId="0" borderId="0" xfId="0" applyNumberFormat="1" applyFont="1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8" fillId="4" borderId="0" xfId="0" applyFont="1" applyFill="1" applyAlignment="1"/>
    <xf numFmtId="0" fontId="6" fillId="6" borderId="0" xfId="0" applyFont="1" applyFill="1" applyAlignment="1"/>
    <xf numFmtId="0" fontId="11" fillId="3" borderId="0" xfId="0" applyFont="1" applyFill="1" applyAlignment="1"/>
    <xf numFmtId="0" fontId="12" fillId="2" borderId="0" xfId="0" applyFont="1" applyFill="1" applyAlignment="1"/>
    <xf numFmtId="0" fontId="13" fillId="8" borderId="0" xfId="0" applyFont="1" applyFill="1" applyAlignment="1"/>
    <xf numFmtId="0" fontId="14" fillId="7" borderId="0" xfId="0" applyFont="1" applyFill="1" applyAlignment="1"/>
    <xf numFmtId="0" fontId="7" fillId="9" borderId="0" xfId="0" applyFont="1" applyFill="1" applyAlignment="1"/>
    <xf numFmtId="0" fontId="9" fillId="5" borderId="0" xfId="0" applyFont="1" applyFill="1"/>
    <xf numFmtId="0" fontId="10" fillId="10" borderId="0" xfId="0" applyFont="1" applyFill="1"/>
    <xf numFmtId="0" fontId="4" fillId="0" borderId="0" xfId="0" applyFont="1" applyAlignment="1">
      <alignment horizontal="center" vertical="center"/>
    </xf>
    <xf numFmtId="165" fontId="0" fillId="0" borderId="0" xfId="0" applyNumberFormat="1"/>
    <xf numFmtId="2" fontId="0" fillId="0" borderId="0" xfId="0" applyNumberFormat="1"/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020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AJ91"/>
  <sheetViews>
    <sheetView tabSelected="1" topLeftCell="A25" workbookViewId="0">
      <selection activeCell="D22" sqref="D22:E22"/>
    </sheetView>
  </sheetViews>
  <sheetFormatPr defaultRowHeight="15" x14ac:dyDescent="0.25"/>
  <cols>
    <col min="2" max="2" width="21.7109375" customWidth="1"/>
    <col min="3" max="3" width="10.140625" style="8" customWidth="1"/>
    <col min="4" max="4" width="12" bestFit="1" customWidth="1"/>
    <col min="6" max="6" width="9.140625" style="4"/>
    <col min="7" max="7" width="11" bestFit="1" customWidth="1"/>
    <col min="9" max="9" width="9.140625" style="4"/>
    <col min="12" max="12" width="9.140625" style="4"/>
  </cols>
  <sheetData>
    <row r="2" spans="2:28" x14ac:dyDescent="0.25">
      <c r="B2" s="28" t="s">
        <v>0</v>
      </c>
      <c r="C2" s="28"/>
      <c r="D2" s="28"/>
      <c r="E2" s="28"/>
      <c r="F2" s="28"/>
      <c r="G2" s="28"/>
      <c r="H2" s="28"/>
    </row>
    <row r="3" spans="2:28" x14ac:dyDescent="0.25">
      <c r="B3" s="28"/>
      <c r="C3" s="28"/>
      <c r="D3" s="28"/>
      <c r="E3" s="28"/>
      <c r="F3" s="28"/>
      <c r="G3" s="28"/>
      <c r="H3" s="28"/>
      <c r="I3" s="5"/>
      <c r="J3" s="2"/>
    </row>
    <row r="4" spans="2:28" x14ac:dyDescent="0.25">
      <c r="B4" s="28"/>
      <c r="C4" s="28"/>
      <c r="D4" s="28"/>
      <c r="E4" s="28"/>
      <c r="F4" s="28"/>
      <c r="G4" s="28"/>
      <c r="H4" s="28"/>
    </row>
    <row r="5" spans="2:28" x14ac:dyDescent="0.25">
      <c r="B5" s="28"/>
      <c r="C5" s="28"/>
      <c r="D5" s="28"/>
      <c r="E5" s="28"/>
      <c r="F5" s="28"/>
      <c r="G5" s="28"/>
      <c r="H5" s="28"/>
      <c r="U5" s="25" t="s">
        <v>103</v>
      </c>
      <c r="V5" s="25"/>
    </row>
    <row r="6" spans="2:28" x14ac:dyDescent="0.25">
      <c r="C6" s="9"/>
      <c r="U6" s="1" t="s">
        <v>78</v>
      </c>
      <c r="V6">
        <v>323</v>
      </c>
    </row>
    <row r="7" spans="2:28" x14ac:dyDescent="0.25">
      <c r="C7" s="7" t="s">
        <v>2</v>
      </c>
      <c r="D7" s="25" t="s">
        <v>3</v>
      </c>
      <c r="E7" s="25"/>
      <c r="F7" s="3"/>
      <c r="G7" s="25" t="s">
        <v>4</v>
      </c>
      <c r="H7" s="25"/>
      <c r="I7" s="3"/>
      <c r="J7" s="25" t="s">
        <v>5</v>
      </c>
      <c r="K7" s="25"/>
      <c r="U7" s="1" t="s">
        <v>14</v>
      </c>
      <c r="V7">
        <v>36</v>
      </c>
    </row>
    <row r="8" spans="2:28" ht="18.75" x14ac:dyDescent="0.3">
      <c r="B8" s="10" t="s">
        <v>37</v>
      </c>
      <c r="C8" s="24"/>
      <c r="D8" s="24"/>
      <c r="E8" s="24"/>
      <c r="F8" s="24"/>
      <c r="G8" s="24"/>
      <c r="H8" s="24"/>
      <c r="I8" s="24"/>
      <c r="J8" s="24"/>
      <c r="K8" s="24"/>
      <c r="U8" s="1" t="s">
        <v>15</v>
      </c>
      <c r="V8">
        <v>24</v>
      </c>
      <c r="W8">
        <f>SUM(V6:V10)</f>
        <v>560</v>
      </c>
    </row>
    <row r="9" spans="2:28" ht="15.75" x14ac:dyDescent="0.25">
      <c r="B9" s="12" t="s">
        <v>103</v>
      </c>
      <c r="C9" s="21">
        <v>658</v>
      </c>
      <c r="D9" s="27"/>
      <c r="E9" s="27"/>
      <c r="G9" s="27">
        <f>C9-D9-J9</f>
        <v>658</v>
      </c>
      <c r="H9" s="27"/>
      <c r="J9" s="27"/>
      <c r="K9" s="27"/>
      <c r="U9" s="1" t="s">
        <v>12</v>
      </c>
      <c r="V9">
        <v>126</v>
      </c>
    </row>
    <row r="10" spans="2:28" ht="15.75" x14ac:dyDescent="0.25">
      <c r="B10" s="13" t="s">
        <v>81</v>
      </c>
      <c r="C10" s="21">
        <v>3262</v>
      </c>
      <c r="D10" s="27"/>
      <c r="E10" s="27"/>
      <c r="G10" s="27">
        <f t="shared" ref="G10:G63" si="0">C10-D10-J10</f>
        <v>3262</v>
      </c>
      <c r="H10" s="27"/>
      <c r="J10" s="27"/>
      <c r="K10" s="27"/>
      <c r="U10" s="1" t="s">
        <v>13</v>
      </c>
      <c r="V10">
        <v>51</v>
      </c>
      <c r="Y10" s="25" t="s">
        <v>103</v>
      </c>
      <c r="Z10" s="25"/>
      <c r="AA10">
        <v>560</v>
      </c>
      <c r="AB10">
        <f>AA10*2</f>
        <v>1120</v>
      </c>
    </row>
    <row r="11" spans="2:28" ht="15.75" x14ac:dyDescent="0.25">
      <c r="B11" s="14" t="s">
        <v>101</v>
      </c>
      <c r="C11" s="21">
        <v>3073</v>
      </c>
      <c r="D11" s="27"/>
      <c r="E11" s="27"/>
      <c r="G11" s="27">
        <f t="shared" si="0"/>
        <v>3073</v>
      </c>
      <c r="H11" s="27"/>
      <c r="J11" s="27"/>
      <c r="K11" s="27"/>
      <c r="Y11" s="25" t="s">
        <v>81</v>
      </c>
      <c r="Z11" s="25"/>
      <c r="AA11">
        <v>1893</v>
      </c>
      <c r="AB11">
        <f t="shared" ref="AB11:AB16" si="1">AA11*2</f>
        <v>3786</v>
      </c>
    </row>
    <row r="12" spans="2:28" ht="15.75" x14ac:dyDescent="0.25">
      <c r="B12" s="15" t="s">
        <v>100</v>
      </c>
      <c r="C12" s="21">
        <v>692</v>
      </c>
      <c r="D12" s="27"/>
      <c r="E12" s="27"/>
      <c r="G12" s="27">
        <f t="shared" si="0"/>
        <v>692</v>
      </c>
      <c r="H12" s="27"/>
      <c r="J12" s="27"/>
      <c r="K12" s="27"/>
      <c r="U12" s="25" t="s">
        <v>81</v>
      </c>
      <c r="V12" s="25"/>
      <c r="Y12" s="25" t="s">
        <v>101</v>
      </c>
      <c r="Z12" s="25"/>
      <c r="AA12">
        <v>1641</v>
      </c>
      <c r="AB12">
        <f t="shared" si="1"/>
        <v>3282</v>
      </c>
    </row>
    <row r="13" spans="2:28" ht="15.75" x14ac:dyDescent="0.25">
      <c r="B13" s="16" t="s">
        <v>99</v>
      </c>
      <c r="C13" s="21">
        <v>982</v>
      </c>
      <c r="D13" s="27"/>
      <c r="E13" s="27"/>
      <c r="G13" s="27">
        <f t="shared" si="0"/>
        <v>982</v>
      </c>
      <c r="H13" s="27"/>
      <c r="J13" s="27"/>
      <c r="K13" s="27"/>
      <c r="U13" s="1" t="s">
        <v>17</v>
      </c>
      <c r="V13" s="8">
        <v>1376</v>
      </c>
      <c r="Y13" s="26" t="s">
        <v>100</v>
      </c>
      <c r="Z13" s="26"/>
      <c r="AA13">
        <v>508</v>
      </c>
      <c r="AB13">
        <f t="shared" si="1"/>
        <v>1016</v>
      </c>
    </row>
    <row r="14" spans="2:28" ht="15.75" x14ac:dyDescent="0.25">
      <c r="B14" s="17" t="s">
        <v>82</v>
      </c>
      <c r="C14" s="21">
        <v>1497</v>
      </c>
      <c r="D14" s="27"/>
      <c r="E14" s="27"/>
      <c r="G14" s="27">
        <f t="shared" si="0"/>
        <v>1497</v>
      </c>
      <c r="H14" s="27"/>
      <c r="J14" s="27"/>
      <c r="K14" s="27"/>
      <c r="U14" s="1" t="s">
        <v>21</v>
      </c>
      <c r="V14" s="8">
        <v>103</v>
      </c>
      <c r="Y14" s="25" t="s">
        <v>99</v>
      </c>
      <c r="Z14" s="25"/>
      <c r="AA14">
        <v>491</v>
      </c>
      <c r="AB14">
        <f t="shared" si="1"/>
        <v>982</v>
      </c>
    </row>
    <row r="15" spans="2:28" ht="15.75" x14ac:dyDescent="0.25">
      <c r="B15" s="18" t="s">
        <v>102</v>
      </c>
      <c r="C15" s="21">
        <v>814</v>
      </c>
      <c r="D15" s="27"/>
      <c r="E15" s="27"/>
      <c r="G15" s="27">
        <f t="shared" si="0"/>
        <v>814</v>
      </c>
      <c r="H15" s="27"/>
      <c r="J15" s="27"/>
      <c r="K15" s="27"/>
      <c r="U15" s="1" t="s">
        <v>23</v>
      </c>
      <c r="V15" s="8">
        <v>91</v>
      </c>
      <c r="W15">
        <f>SUM(V13:V17)</f>
        <v>1893</v>
      </c>
      <c r="Y15" s="26" t="s">
        <v>82</v>
      </c>
      <c r="Z15" s="26"/>
      <c r="AA15">
        <v>833</v>
      </c>
      <c r="AB15">
        <f t="shared" si="1"/>
        <v>1666</v>
      </c>
    </row>
    <row r="16" spans="2:28" ht="15.75" x14ac:dyDescent="0.25">
      <c r="B16" s="19" t="s">
        <v>104</v>
      </c>
      <c r="C16" s="21">
        <v>354</v>
      </c>
      <c r="D16" s="27"/>
      <c r="E16" s="27"/>
      <c r="G16" s="27">
        <f t="shared" si="0"/>
        <v>354</v>
      </c>
      <c r="H16" s="27"/>
      <c r="J16" s="27"/>
      <c r="K16" s="27"/>
      <c r="U16" s="1" t="s">
        <v>28</v>
      </c>
      <c r="V16" s="8">
        <v>65</v>
      </c>
      <c r="Y16" s="25" t="s">
        <v>102</v>
      </c>
      <c r="Z16" s="25"/>
      <c r="AA16">
        <v>407</v>
      </c>
      <c r="AB16">
        <f t="shared" si="1"/>
        <v>814</v>
      </c>
    </row>
    <row r="17" spans="2:36" ht="15.75" x14ac:dyDescent="0.25">
      <c r="B17" s="20" t="s">
        <v>16</v>
      </c>
      <c r="C17" s="21">
        <v>412</v>
      </c>
      <c r="D17" s="27"/>
      <c r="E17" s="27"/>
      <c r="G17" s="27">
        <f t="shared" si="0"/>
        <v>412</v>
      </c>
      <c r="H17" s="27"/>
      <c r="J17" s="27"/>
      <c r="K17" s="27"/>
      <c r="U17" s="1" t="s">
        <v>91</v>
      </c>
      <c r="V17" s="8">
        <v>258</v>
      </c>
      <c r="Z17" s="6"/>
    </row>
    <row r="18" spans="2:36" ht="15.75" x14ac:dyDescent="0.25">
      <c r="B18" s="1"/>
      <c r="C18" s="21"/>
      <c r="D18" s="27"/>
      <c r="E18" s="27"/>
      <c r="G18" s="27"/>
      <c r="H18" s="27"/>
      <c r="J18" s="27"/>
      <c r="K18" s="27"/>
      <c r="U18" s="1"/>
      <c r="V18" s="8"/>
      <c r="Z18" s="6"/>
    </row>
    <row r="19" spans="2:36" ht="18.75" x14ac:dyDescent="0.3">
      <c r="B19" s="10" t="s">
        <v>31</v>
      </c>
      <c r="C19" s="24"/>
      <c r="D19" s="24"/>
      <c r="E19" s="24"/>
      <c r="F19" s="24"/>
      <c r="G19" s="24"/>
      <c r="H19" s="24"/>
      <c r="I19" s="24"/>
      <c r="J19" s="24"/>
      <c r="K19" s="24"/>
      <c r="U19" s="25" t="s">
        <v>101</v>
      </c>
      <c r="V19" s="25"/>
      <c r="Z19" s="6"/>
      <c r="AE19" s="25" t="s">
        <v>103</v>
      </c>
      <c r="AF19" s="25"/>
      <c r="AG19">
        <v>462</v>
      </c>
      <c r="AH19">
        <v>1120</v>
      </c>
      <c r="AI19" s="22">
        <f>AG19*100/AH19</f>
        <v>41.25</v>
      </c>
      <c r="AJ19" s="23">
        <f>(100-AI19)/100</f>
        <v>0.58750000000000002</v>
      </c>
    </row>
    <row r="20" spans="2:36" ht="15.75" x14ac:dyDescent="0.25">
      <c r="B20" s="13" t="s">
        <v>81</v>
      </c>
      <c r="C20" s="24"/>
      <c r="D20" s="24"/>
      <c r="E20" s="24"/>
      <c r="F20" s="24"/>
      <c r="G20" s="24"/>
      <c r="H20" s="24"/>
      <c r="I20" s="24"/>
      <c r="J20" s="24"/>
      <c r="K20" s="24"/>
      <c r="U20" s="1" t="s">
        <v>10</v>
      </c>
      <c r="V20" s="8">
        <v>1288</v>
      </c>
      <c r="Z20" s="6"/>
      <c r="AE20" s="25" t="s">
        <v>81</v>
      </c>
      <c r="AF20" s="25"/>
      <c r="AG20">
        <v>524</v>
      </c>
      <c r="AH20">
        <v>3786</v>
      </c>
      <c r="AI20" s="22">
        <f t="shared" ref="AI20:AI25" si="2">AG20*100/AH20</f>
        <v>13.840464870575806</v>
      </c>
      <c r="AJ20" s="23">
        <f t="shared" ref="AJ20:AJ25" si="3">(100-AI20)/100</f>
        <v>0.86159535129424203</v>
      </c>
    </row>
    <row r="21" spans="2:36" ht="15.75" x14ac:dyDescent="0.25">
      <c r="B21" s="1" t="s">
        <v>32</v>
      </c>
      <c r="C21" s="21">
        <v>110</v>
      </c>
      <c r="D21" s="27"/>
      <c r="E21" s="27"/>
      <c r="G21" s="27">
        <f t="shared" si="0"/>
        <v>110</v>
      </c>
      <c r="H21" s="27"/>
      <c r="J21" s="27"/>
      <c r="K21" s="27"/>
      <c r="U21" s="1" t="s">
        <v>18</v>
      </c>
      <c r="V21" s="8">
        <v>193</v>
      </c>
      <c r="W21">
        <f>SUM(V20:V22)</f>
        <v>1641</v>
      </c>
      <c r="Z21" s="6"/>
      <c r="AE21" s="25" t="s">
        <v>101</v>
      </c>
      <c r="AF21" s="25"/>
      <c r="AG21">
        <v>209</v>
      </c>
      <c r="AH21">
        <v>3282</v>
      </c>
      <c r="AI21" s="22">
        <f t="shared" si="2"/>
        <v>6.3680682510664228</v>
      </c>
      <c r="AJ21" s="23">
        <f t="shared" si="3"/>
        <v>0.93631931748933583</v>
      </c>
    </row>
    <row r="22" spans="2:36" ht="15.75" x14ac:dyDescent="0.25">
      <c r="B22" s="1" t="s">
        <v>33</v>
      </c>
      <c r="C22" s="21">
        <v>96</v>
      </c>
      <c r="D22" s="27"/>
      <c r="E22" s="27"/>
      <c r="G22" s="27">
        <f t="shared" si="0"/>
        <v>96</v>
      </c>
      <c r="H22" s="27"/>
      <c r="J22" s="27"/>
      <c r="K22" s="27"/>
      <c r="U22" s="1" t="s">
        <v>20</v>
      </c>
      <c r="V22" s="8">
        <v>160</v>
      </c>
      <c r="Z22" s="6"/>
      <c r="AE22" s="26" t="s">
        <v>100</v>
      </c>
      <c r="AF22" s="26"/>
      <c r="AG22">
        <v>324</v>
      </c>
      <c r="AH22">
        <v>1016</v>
      </c>
      <c r="AI22" s="22">
        <f t="shared" si="2"/>
        <v>31.889763779527559</v>
      </c>
      <c r="AJ22" s="23">
        <f t="shared" si="3"/>
        <v>0.68110236220472442</v>
      </c>
    </row>
    <row r="23" spans="2:36" ht="15.75" x14ac:dyDescent="0.25">
      <c r="B23" s="1" t="s">
        <v>34</v>
      </c>
      <c r="C23" s="21">
        <v>43</v>
      </c>
      <c r="D23" s="27"/>
      <c r="E23" s="27"/>
      <c r="G23" s="27">
        <f t="shared" si="0"/>
        <v>43</v>
      </c>
      <c r="H23" s="27"/>
      <c r="J23" s="27"/>
      <c r="K23" s="27"/>
      <c r="U23" s="1"/>
      <c r="V23" s="8"/>
      <c r="Z23" s="6"/>
      <c r="AB23" t="s">
        <v>9</v>
      </c>
      <c r="AC23">
        <v>524</v>
      </c>
      <c r="AE23" s="25" t="s">
        <v>99</v>
      </c>
      <c r="AF23" s="25"/>
      <c r="AH23">
        <v>982</v>
      </c>
      <c r="AI23" s="22">
        <f t="shared" si="2"/>
        <v>0</v>
      </c>
      <c r="AJ23" s="23">
        <f t="shared" si="3"/>
        <v>1</v>
      </c>
    </row>
    <row r="24" spans="2:36" ht="15.75" x14ac:dyDescent="0.25">
      <c r="B24" s="1" t="s">
        <v>35</v>
      </c>
      <c r="C24" s="21">
        <v>32</v>
      </c>
      <c r="D24" s="27"/>
      <c r="E24" s="27"/>
      <c r="G24" s="27">
        <f t="shared" si="0"/>
        <v>32</v>
      </c>
      <c r="H24" s="27"/>
      <c r="J24" s="27"/>
      <c r="K24" s="27"/>
      <c r="U24" s="26" t="s">
        <v>100</v>
      </c>
      <c r="V24" s="26"/>
      <c r="Z24" t="s">
        <v>9</v>
      </c>
      <c r="AB24" t="s">
        <v>10</v>
      </c>
      <c r="AC24">
        <v>209</v>
      </c>
      <c r="AE24" s="26" t="s">
        <v>82</v>
      </c>
      <c r="AF24" s="26"/>
      <c r="AG24">
        <v>169</v>
      </c>
      <c r="AH24">
        <v>1666</v>
      </c>
      <c r="AI24" s="22">
        <f t="shared" si="2"/>
        <v>10.144057623049219</v>
      </c>
      <c r="AJ24" s="23">
        <f t="shared" si="3"/>
        <v>0.89855942376950781</v>
      </c>
    </row>
    <row r="25" spans="2:36" ht="15.75" x14ac:dyDescent="0.25">
      <c r="B25" s="1" t="s">
        <v>36</v>
      </c>
      <c r="C25" s="21">
        <v>21</v>
      </c>
      <c r="D25" s="27"/>
      <c r="E25" s="27"/>
      <c r="G25" s="27">
        <f t="shared" si="0"/>
        <v>21</v>
      </c>
      <c r="H25" s="27"/>
      <c r="J25" s="27"/>
      <c r="K25" s="27"/>
      <c r="U25" s="1" t="s">
        <v>27</v>
      </c>
      <c r="V25" s="8">
        <v>78</v>
      </c>
      <c r="Z25">
        <f>SUM(C21:C25,C46:C47,C67:C68,C83)</f>
        <v>524</v>
      </c>
      <c r="AB25" t="s">
        <v>77</v>
      </c>
      <c r="AC25">
        <v>324</v>
      </c>
      <c r="AE25" s="25" t="s">
        <v>102</v>
      </c>
      <c r="AF25" s="25"/>
      <c r="AG25">
        <v>214</v>
      </c>
      <c r="AH25">
        <v>814</v>
      </c>
      <c r="AI25" s="22">
        <f t="shared" si="2"/>
        <v>26.289926289926289</v>
      </c>
      <c r="AJ25" s="23">
        <f t="shared" si="3"/>
        <v>0.7371007371007372</v>
      </c>
    </row>
    <row r="26" spans="2:36" ht="15.75" x14ac:dyDescent="0.25">
      <c r="B26" s="14" t="s">
        <v>101</v>
      </c>
      <c r="C26" s="24"/>
      <c r="D26" s="24"/>
      <c r="E26" s="24"/>
      <c r="F26" s="24"/>
      <c r="G26" s="24"/>
      <c r="H26" s="24"/>
      <c r="I26" s="24"/>
      <c r="J26" s="24"/>
      <c r="K26" s="24"/>
      <c r="U26" s="1" t="s">
        <v>8</v>
      </c>
      <c r="V26" s="8">
        <v>81</v>
      </c>
      <c r="AB26" t="s">
        <v>78</v>
      </c>
      <c r="AC26">
        <v>462</v>
      </c>
    </row>
    <row r="27" spans="2:36" ht="15.75" x14ac:dyDescent="0.25">
      <c r="B27" s="1" t="s">
        <v>38</v>
      </c>
      <c r="C27" s="21">
        <v>51</v>
      </c>
      <c r="D27" s="27"/>
      <c r="E27" s="27"/>
      <c r="G27" s="27">
        <f t="shared" si="0"/>
        <v>51</v>
      </c>
      <c r="H27" s="27"/>
      <c r="J27" s="27"/>
      <c r="K27" s="27"/>
      <c r="U27" s="1" t="s">
        <v>29</v>
      </c>
      <c r="V27" s="8">
        <v>65</v>
      </c>
      <c r="Z27" t="s">
        <v>10</v>
      </c>
      <c r="AB27" t="s">
        <v>79</v>
      </c>
      <c r="AC27">
        <v>214</v>
      </c>
    </row>
    <row r="28" spans="2:36" ht="15.75" x14ac:dyDescent="0.25">
      <c r="B28" s="1" t="s">
        <v>39</v>
      </c>
      <c r="C28" s="21">
        <v>21</v>
      </c>
      <c r="D28" s="27"/>
      <c r="E28" s="27"/>
      <c r="G28" s="27">
        <f t="shared" si="0"/>
        <v>21</v>
      </c>
      <c r="H28" s="27"/>
      <c r="J28" s="27"/>
      <c r="K28" s="27"/>
      <c r="U28" s="1" t="s">
        <v>6</v>
      </c>
      <c r="V28" s="8">
        <v>64</v>
      </c>
      <c r="Z28">
        <f>SUM(C27:C29,C49:C50,C67:C68)</f>
        <v>209</v>
      </c>
      <c r="AB28" t="s">
        <v>80</v>
      </c>
      <c r="AC28">
        <v>169</v>
      </c>
    </row>
    <row r="29" spans="2:36" ht="15.75" x14ac:dyDescent="0.25">
      <c r="B29" s="1" t="s">
        <v>40</v>
      </c>
      <c r="C29" s="21">
        <v>9</v>
      </c>
      <c r="D29" s="27"/>
      <c r="E29" s="27"/>
      <c r="G29" s="27">
        <f t="shared" si="0"/>
        <v>9</v>
      </c>
      <c r="H29" s="27"/>
      <c r="J29" s="27"/>
      <c r="K29" s="27"/>
      <c r="U29" s="1" t="s">
        <v>92</v>
      </c>
      <c r="V29" s="8">
        <v>60</v>
      </c>
    </row>
    <row r="30" spans="2:36" ht="15.75" x14ac:dyDescent="0.25">
      <c r="B30" s="15" t="s">
        <v>100</v>
      </c>
      <c r="C30" s="24"/>
      <c r="D30" s="24"/>
      <c r="E30" s="24"/>
      <c r="F30" s="24"/>
      <c r="G30" s="24"/>
      <c r="H30" s="24"/>
      <c r="I30" s="24"/>
      <c r="J30" s="24"/>
      <c r="K30" s="24"/>
      <c r="U30" s="1" t="s">
        <v>11</v>
      </c>
      <c r="V30" s="8">
        <v>46</v>
      </c>
      <c r="W30">
        <v>508</v>
      </c>
      <c r="Z30" t="s">
        <v>77</v>
      </c>
    </row>
    <row r="31" spans="2:36" ht="15.75" x14ac:dyDescent="0.25">
      <c r="B31" s="1" t="s">
        <v>44</v>
      </c>
      <c r="C31" s="21">
        <v>87</v>
      </c>
      <c r="D31" s="27"/>
      <c r="E31" s="27"/>
      <c r="G31" s="27">
        <f t="shared" si="0"/>
        <v>87</v>
      </c>
      <c r="H31" s="27"/>
      <c r="J31" s="27"/>
      <c r="K31" s="27"/>
      <c r="U31" s="1" t="s">
        <v>93</v>
      </c>
      <c r="V31" s="8">
        <v>38</v>
      </c>
      <c r="Z31">
        <f>SUM(C31:C34,C52:C54,C72,C87)</f>
        <v>324</v>
      </c>
    </row>
    <row r="32" spans="2:36" ht="15.75" x14ac:dyDescent="0.25">
      <c r="B32" s="1" t="s">
        <v>41</v>
      </c>
      <c r="C32" s="21">
        <v>53</v>
      </c>
      <c r="D32" s="27"/>
      <c r="E32" s="27"/>
      <c r="G32" s="27">
        <f t="shared" si="0"/>
        <v>53</v>
      </c>
      <c r="H32" s="27"/>
      <c r="J32" s="27"/>
      <c r="K32" s="27"/>
      <c r="U32" s="1" t="s">
        <v>95</v>
      </c>
      <c r="V32" s="8">
        <v>17</v>
      </c>
    </row>
    <row r="33" spans="2:26" ht="15.75" x14ac:dyDescent="0.25">
      <c r="B33" s="1" t="s">
        <v>42</v>
      </c>
      <c r="C33" s="21">
        <v>21</v>
      </c>
      <c r="D33" s="27"/>
      <c r="E33" s="27"/>
      <c r="G33" s="27">
        <f t="shared" si="0"/>
        <v>21</v>
      </c>
      <c r="H33" s="27"/>
      <c r="J33" s="27"/>
      <c r="K33" s="27"/>
      <c r="U33" s="1" t="s">
        <v>96</v>
      </c>
      <c r="V33">
        <v>11</v>
      </c>
      <c r="Z33" t="s">
        <v>78</v>
      </c>
    </row>
    <row r="34" spans="2:26" ht="15.75" x14ac:dyDescent="0.25">
      <c r="B34" s="1" t="s">
        <v>43</v>
      </c>
      <c r="C34" s="21">
        <v>6</v>
      </c>
      <c r="D34" s="27"/>
      <c r="E34" s="27"/>
      <c r="G34" s="27">
        <f t="shared" si="0"/>
        <v>6</v>
      </c>
      <c r="H34" s="27"/>
      <c r="J34" s="27"/>
      <c r="K34" s="27"/>
      <c r="U34" s="1" t="s">
        <v>97</v>
      </c>
      <c r="V34" s="8">
        <v>10</v>
      </c>
      <c r="Z34">
        <f>SUM(C36:C37,C56:C59,C74:C75,C89)</f>
        <v>462</v>
      </c>
    </row>
    <row r="35" spans="2:26" ht="15.75" x14ac:dyDescent="0.25">
      <c r="B35" s="12" t="s">
        <v>103</v>
      </c>
      <c r="C35" s="24"/>
      <c r="D35" s="24"/>
      <c r="E35" s="24"/>
      <c r="F35" s="24"/>
      <c r="G35" s="24"/>
      <c r="H35" s="24"/>
      <c r="I35" s="24"/>
      <c r="J35" s="24"/>
      <c r="K35" s="24"/>
      <c r="U35" s="1" t="s">
        <v>30</v>
      </c>
      <c r="V35" s="8">
        <v>10</v>
      </c>
    </row>
    <row r="36" spans="2:26" ht="15.75" x14ac:dyDescent="0.25">
      <c r="B36" s="1" t="s">
        <v>45</v>
      </c>
      <c r="C36" s="21">
        <v>53</v>
      </c>
      <c r="D36" s="27"/>
      <c r="E36" s="27"/>
      <c r="G36" s="27">
        <f t="shared" si="0"/>
        <v>53</v>
      </c>
      <c r="H36" s="27"/>
      <c r="J36" s="27"/>
      <c r="K36" s="27"/>
      <c r="U36" s="8" t="s">
        <v>98</v>
      </c>
      <c r="V36" s="8">
        <v>10</v>
      </c>
      <c r="Z36" t="s">
        <v>79</v>
      </c>
    </row>
    <row r="37" spans="2:26" ht="15.75" x14ac:dyDescent="0.25">
      <c r="B37" s="1" t="s">
        <v>46</v>
      </c>
      <c r="C37" s="21">
        <v>27</v>
      </c>
      <c r="D37" s="27"/>
      <c r="E37" s="27"/>
      <c r="G37" s="27">
        <f t="shared" si="0"/>
        <v>27</v>
      </c>
      <c r="H37" s="27"/>
      <c r="J37" s="27"/>
      <c r="K37" s="27"/>
      <c r="U37" s="1"/>
      <c r="V37" s="8"/>
      <c r="Z37">
        <f>SUM(C39:C40,C61,C77)</f>
        <v>214</v>
      </c>
    </row>
    <row r="38" spans="2:26" ht="15.75" x14ac:dyDescent="0.25">
      <c r="B38" s="18" t="s">
        <v>102</v>
      </c>
      <c r="C38" s="24"/>
      <c r="D38" s="24"/>
      <c r="E38" s="24"/>
      <c r="F38" s="24"/>
      <c r="G38" s="24"/>
      <c r="H38" s="24"/>
      <c r="I38" s="24"/>
      <c r="J38" s="24"/>
      <c r="K38" s="24"/>
      <c r="U38" s="25" t="s">
        <v>99</v>
      </c>
      <c r="V38" s="25"/>
    </row>
    <row r="39" spans="2:26" ht="15.75" x14ac:dyDescent="0.25">
      <c r="B39" s="1" t="s">
        <v>66</v>
      </c>
      <c r="C39" s="21">
        <v>74</v>
      </c>
      <c r="D39" s="27"/>
      <c r="E39" s="27"/>
      <c r="G39" s="27">
        <f t="shared" si="0"/>
        <v>74</v>
      </c>
      <c r="H39" s="27"/>
      <c r="J39" s="27"/>
      <c r="K39" s="27"/>
      <c r="U39" s="1" t="s">
        <v>24</v>
      </c>
      <c r="V39" s="8">
        <v>180</v>
      </c>
      <c r="Z39" t="s">
        <v>80</v>
      </c>
    </row>
    <row r="40" spans="2:26" ht="15.75" x14ac:dyDescent="0.25">
      <c r="B40" s="1" t="s">
        <v>67</v>
      </c>
      <c r="C40" s="21">
        <v>32</v>
      </c>
      <c r="D40" s="27"/>
      <c r="E40" s="27"/>
      <c r="G40" s="27">
        <f t="shared" si="0"/>
        <v>32</v>
      </c>
      <c r="H40" s="27"/>
      <c r="J40" s="27"/>
      <c r="K40" s="27"/>
      <c r="U40" s="1" t="s">
        <v>26</v>
      </c>
      <c r="V40" s="8">
        <v>158</v>
      </c>
      <c r="Z40">
        <f>SUM(C42,C63,C79)</f>
        <v>169</v>
      </c>
    </row>
    <row r="41" spans="2:26" ht="15.75" x14ac:dyDescent="0.25">
      <c r="B41" s="17" t="s">
        <v>82</v>
      </c>
      <c r="C41" s="24"/>
      <c r="D41" s="24"/>
      <c r="E41" s="24"/>
      <c r="F41" s="24"/>
      <c r="G41" s="24"/>
      <c r="H41" s="24"/>
      <c r="I41" s="24"/>
      <c r="J41" s="24"/>
      <c r="K41" s="24"/>
      <c r="U41" s="1" t="s">
        <v>84</v>
      </c>
      <c r="V41" s="8">
        <v>40</v>
      </c>
      <c r="W41">
        <f>SUM(V39:V45)</f>
        <v>491</v>
      </c>
    </row>
    <row r="42" spans="2:26" ht="15.75" x14ac:dyDescent="0.25">
      <c r="B42" s="1" t="s">
        <v>70</v>
      </c>
      <c r="C42" s="21">
        <v>83</v>
      </c>
      <c r="D42" s="27"/>
      <c r="E42" s="27"/>
      <c r="G42" s="27">
        <f t="shared" si="0"/>
        <v>83</v>
      </c>
      <c r="H42" s="27"/>
      <c r="J42" s="27"/>
      <c r="K42" s="27"/>
      <c r="U42" s="1" t="s">
        <v>85</v>
      </c>
      <c r="V42" s="8">
        <v>36</v>
      </c>
    </row>
    <row r="43" spans="2:26" ht="15.75" x14ac:dyDescent="0.25">
      <c r="C43" s="21"/>
      <c r="D43" s="27"/>
      <c r="E43" s="27"/>
      <c r="G43" s="27"/>
      <c r="H43" s="27"/>
      <c r="J43" s="27"/>
      <c r="K43" s="27"/>
      <c r="U43" s="1" t="s">
        <v>86</v>
      </c>
      <c r="V43" s="8">
        <v>32</v>
      </c>
    </row>
    <row r="44" spans="2:26" ht="18.75" x14ac:dyDescent="0.3">
      <c r="B44" s="10" t="s">
        <v>47</v>
      </c>
      <c r="C44" s="24"/>
      <c r="D44" s="24"/>
      <c r="E44" s="24"/>
      <c r="F44" s="24"/>
      <c r="G44" s="24"/>
      <c r="H44" s="24"/>
      <c r="I44" s="24"/>
      <c r="J44" s="24"/>
      <c r="K44" s="24"/>
      <c r="U44" s="1" t="s">
        <v>87</v>
      </c>
      <c r="V44" s="8">
        <v>27</v>
      </c>
    </row>
    <row r="45" spans="2:26" ht="15.75" x14ac:dyDescent="0.25">
      <c r="B45" s="13" t="s">
        <v>81</v>
      </c>
      <c r="C45" s="24"/>
      <c r="D45" s="24"/>
      <c r="E45" s="24"/>
      <c r="F45" s="24"/>
      <c r="G45" s="24"/>
      <c r="H45" s="24"/>
      <c r="I45" s="24"/>
      <c r="J45" s="24"/>
      <c r="K45" s="24"/>
      <c r="U45" s="1" t="s">
        <v>88</v>
      </c>
      <c r="V45" s="8">
        <v>18</v>
      </c>
    </row>
    <row r="46" spans="2:26" ht="15.75" x14ac:dyDescent="0.25">
      <c r="B46" s="1" t="s">
        <v>48</v>
      </c>
      <c r="C46" s="21">
        <v>64</v>
      </c>
      <c r="D46" s="27"/>
      <c r="E46" s="27"/>
      <c r="G46" s="27">
        <f t="shared" si="0"/>
        <v>64</v>
      </c>
      <c r="H46" s="27"/>
      <c r="J46" s="27"/>
      <c r="K46" s="27"/>
      <c r="U46" s="1"/>
      <c r="V46" s="8"/>
    </row>
    <row r="47" spans="2:26" ht="15.75" x14ac:dyDescent="0.25">
      <c r="B47" s="1" t="s">
        <v>49</v>
      </c>
      <c r="C47" s="21">
        <v>32</v>
      </c>
      <c r="D47" s="27"/>
      <c r="E47" s="27"/>
      <c r="G47" s="27">
        <f t="shared" si="0"/>
        <v>32</v>
      </c>
      <c r="H47" s="27"/>
      <c r="J47" s="27"/>
      <c r="K47" s="27"/>
      <c r="U47" s="26" t="s">
        <v>82</v>
      </c>
      <c r="V47" s="26"/>
    </row>
    <row r="48" spans="2:26" ht="15.75" x14ac:dyDescent="0.25">
      <c r="B48" s="14" t="s">
        <v>101</v>
      </c>
      <c r="C48" s="24"/>
      <c r="D48" s="24"/>
      <c r="E48" s="24"/>
      <c r="F48" s="24"/>
      <c r="G48" s="24"/>
      <c r="H48" s="24"/>
      <c r="I48" s="24"/>
      <c r="J48" s="24"/>
      <c r="K48" s="24"/>
      <c r="U48" s="1" t="s">
        <v>19</v>
      </c>
      <c r="V48" s="8">
        <v>372</v>
      </c>
      <c r="W48">
        <f>SUM(V48:V52)</f>
        <v>833</v>
      </c>
    </row>
    <row r="49" spans="2:23" ht="15.75" x14ac:dyDescent="0.25">
      <c r="B49" s="1" t="s">
        <v>50</v>
      </c>
      <c r="C49" s="21">
        <v>21</v>
      </c>
      <c r="D49" s="27"/>
      <c r="E49" s="27"/>
      <c r="G49" s="27">
        <f t="shared" si="0"/>
        <v>21</v>
      </c>
      <c r="H49" s="27"/>
      <c r="J49" s="27"/>
      <c r="K49" s="27"/>
      <c r="U49" s="1" t="s">
        <v>22</v>
      </c>
      <c r="V49" s="8">
        <v>184</v>
      </c>
    </row>
    <row r="50" spans="2:23" ht="15.75" x14ac:dyDescent="0.25">
      <c r="B50" s="1" t="s">
        <v>51</v>
      </c>
      <c r="C50" s="21">
        <v>6</v>
      </c>
      <c r="D50" s="27"/>
      <c r="E50" s="27"/>
      <c r="G50" s="27">
        <f t="shared" si="0"/>
        <v>6</v>
      </c>
      <c r="H50" s="27"/>
      <c r="J50" s="27"/>
      <c r="K50" s="27"/>
      <c r="U50" s="1" t="s">
        <v>25</v>
      </c>
      <c r="V50" s="8">
        <v>170</v>
      </c>
    </row>
    <row r="51" spans="2:23" ht="15.75" x14ac:dyDescent="0.25">
      <c r="B51" s="15" t="s">
        <v>100</v>
      </c>
      <c r="C51" s="24"/>
      <c r="D51" s="24"/>
      <c r="E51" s="24"/>
      <c r="F51" s="24"/>
      <c r="G51" s="24"/>
      <c r="H51" s="24"/>
      <c r="I51" s="24"/>
      <c r="J51" s="24"/>
      <c r="K51" s="24"/>
      <c r="U51" s="1" t="s">
        <v>89</v>
      </c>
      <c r="V51" s="8">
        <v>55</v>
      </c>
    </row>
    <row r="52" spans="2:23" ht="15.75" x14ac:dyDescent="0.25">
      <c r="B52" s="1" t="s">
        <v>52</v>
      </c>
      <c r="C52" s="21">
        <v>42</v>
      </c>
      <c r="D52" s="27"/>
      <c r="E52" s="27"/>
      <c r="G52" s="27">
        <f t="shared" si="0"/>
        <v>42</v>
      </c>
      <c r="H52" s="27"/>
      <c r="J52" s="27"/>
      <c r="K52" s="27"/>
      <c r="U52" s="1" t="s">
        <v>90</v>
      </c>
      <c r="V52" s="8">
        <v>52</v>
      </c>
    </row>
    <row r="53" spans="2:23" ht="15.75" x14ac:dyDescent="0.25">
      <c r="B53" s="1" t="s">
        <v>54</v>
      </c>
      <c r="C53" s="21">
        <v>36</v>
      </c>
      <c r="D53" s="27"/>
      <c r="E53" s="27"/>
      <c r="G53" s="27">
        <f t="shared" si="0"/>
        <v>36</v>
      </c>
      <c r="H53" s="27"/>
      <c r="J53" s="27"/>
      <c r="K53" s="27"/>
      <c r="U53" s="1"/>
      <c r="V53" s="8"/>
    </row>
    <row r="54" spans="2:23" ht="15.75" x14ac:dyDescent="0.25">
      <c r="B54" s="1" t="s">
        <v>53</v>
      </c>
      <c r="C54" s="21">
        <v>12</v>
      </c>
      <c r="D54" s="27"/>
      <c r="E54" s="27"/>
      <c r="G54" s="27">
        <f t="shared" si="0"/>
        <v>12</v>
      </c>
      <c r="H54" s="27"/>
      <c r="J54" s="27"/>
      <c r="K54" s="27"/>
      <c r="U54" s="1"/>
      <c r="V54" s="8"/>
    </row>
    <row r="55" spans="2:23" ht="15.75" x14ac:dyDescent="0.25">
      <c r="B55" s="12" t="s">
        <v>103</v>
      </c>
      <c r="C55" s="24"/>
      <c r="D55" s="24"/>
      <c r="E55" s="24"/>
      <c r="F55" s="24"/>
      <c r="G55" s="24"/>
      <c r="H55" s="24"/>
      <c r="I55" s="24"/>
      <c r="J55" s="24"/>
      <c r="K55" s="24"/>
      <c r="U55" s="1"/>
      <c r="V55" s="8"/>
    </row>
    <row r="56" spans="2:23" ht="15.75" x14ac:dyDescent="0.25">
      <c r="B56" s="1" t="s">
        <v>55</v>
      </c>
      <c r="C56" s="21">
        <v>142</v>
      </c>
      <c r="D56" s="27"/>
      <c r="E56" s="27"/>
      <c r="G56" s="27">
        <f t="shared" si="0"/>
        <v>142</v>
      </c>
      <c r="H56" s="27"/>
      <c r="J56" s="27"/>
      <c r="K56" s="27"/>
    </row>
    <row r="57" spans="2:23" ht="15.75" x14ac:dyDescent="0.25">
      <c r="B57" s="1" t="s">
        <v>56</v>
      </c>
      <c r="C57" s="21">
        <v>95</v>
      </c>
      <c r="D57" s="27"/>
      <c r="E57" s="27"/>
      <c r="G57" s="27">
        <f t="shared" si="0"/>
        <v>95</v>
      </c>
      <c r="H57" s="27"/>
      <c r="J57" s="27"/>
      <c r="K57" s="27"/>
      <c r="U57" s="25" t="s">
        <v>102</v>
      </c>
      <c r="V57" s="25"/>
      <c r="W57">
        <f>SUM(V58:V60)</f>
        <v>407</v>
      </c>
    </row>
    <row r="58" spans="2:23" ht="15.75" x14ac:dyDescent="0.25">
      <c r="B58" s="1" t="s">
        <v>57</v>
      </c>
      <c r="C58" s="21">
        <v>37</v>
      </c>
      <c r="D58" s="27"/>
      <c r="E58" s="27"/>
      <c r="G58" s="27">
        <f t="shared" si="0"/>
        <v>37</v>
      </c>
      <c r="H58" s="27"/>
      <c r="J58" s="27"/>
      <c r="K58" s="27"/>
      <c r="U58" s="1" t="s">
        <v>7</v>
      </c>
      <c r="V58" s="8">
        <v>292</v>
      </c>
    </row>
    <row r="59" spans="2:23" ht="15.75" x14ac:dyDescent="0.25">
      <c r="B59" s="1" t="s">
        <v>58</v>
      </c>
      <c r="C59" s="21">
        <v>13</v>
      </c>
      <c r="D59" s="27"/>
      <c r="E59" s="27"/>
      <c r="G59" s="27">
        <f t="shared" si="0"/>
        <v>13</v>
      </c>
      <c r="H59" s="27"/>
      <c r="J59" s="27"/>
      <c r="K59" s="27"/>
      <c r="U59" s="1" t="s">
        <v>83</v>
      </c>
      <c r="V59" s="8">
        <v>84</v>
      </c>
    </row>
    <row r="60" spans="2:23" ht="15.75" x14ac:dyDescent="0.25">
      <c r="B60" s="18" t="s">
        <v>102</v>
      </c>
      <c r="C60" s="24"/>
      <c r="D60" s="24"/>
      <c r="E60" s="24"/>
      <c r="F60" s="24"/>
      <c r="G60" s="24"/>
      <c r="H60" s="24"/>
      <c r="I60" s="24"/>
      <c r="J60" s="24"/>
      <c r="K60" s="24"/>
      <c r="U60" t="s">
        <v>94</v>
      </c>
      <c r="V60">
        <v>31</v>
      </c>
    </row>
    <row r="61" spans="2:23" ht="15.75" x14ac:dyDescent="0.25">
      <c r="B61" s="1" t="s">
        <v>68</v>
      </c>
      <c r="C61" s="21">
        <v>72</v>
      </c>
      <c r="D61" s="27"/>
      <c r="E61" s="27"/>
      <c r="G61" s="27">
        <f t="shared" si="0"/>
        <v>72</v>
      </c>
      <c r="H61" s="27"/>
      <c r="J61" s="27"/>
      <c r="K61" s="27"/>
    </row>
    <row r="62" spans="2:23" ht="15.75" x14ac:dyDescent="0.25">
      <c r="B62" s="17" t="s">
        <v>82</v>
      </c>
      <c r="C62" s="24"/>
      <c r="D62" s="24"/>
      <c r="E62" s="24"/>
      <c r="F62" s="24"/>
      <c r="G62" s="24"/>
      <c r="H62" s="24"/>
      <c r="I62" s="24"/>
      <c r="J62" s="24"/>
      <c r="K62" s="24"/>
    </row>
    <row r="63" spans="2:23" ht="15.75" x14ac:dyDescent="0.25">
      <c r="B63" s="1" t="s">
        <v>71</v>
      </c>
      <c r="C63" s="21">
        <v>43</v>
      </c>
      <c r="D63" s="27"/>
      <c r="E63" s="27"/>
      <c r="G63" s="27">
        <f t="shared" si="0"/>
        <v>43</v>
      </c>
      <c r="H63" s="27"/>
      <c r="J63" s="27"/>
      <c r="K63" s="27"/>
    </row>
    <row r="64" spans="2:23" ht="15.75" x14ac:dyDescent="0.25">
      <c r="C64" s="21"/>
      <c r="D64" s="27"/>
      <c r="E64" s="27"/>
      <c r="G64" s="27"/>
      <c r="H64" s="27"/>
      <c r="J64" s="27"/>
      <c r="K64" s="27"/>
    </row>
    <row r="65" spans="2:11" ht="18.75" x14ac:dyDescent="0.3">
      <c r="B65" s="10" t="s">
        <v>59</v>
      </c>
      <c r="C65" s="24"/>
      <c r="D65" s="24"/>
      <c r="E65" s="24"/>
      <c r="F65" s="24"/>
      <c r="G65" s="24"/>
      <c r="H65" s="24"/>
      <c r="I65" s="24"/>
      <c r="J65" s="24"/>
      <c r="K65" s="24"/>
    </row>
    <row r="66" spans="2:11" ht="15.75" x14ac:dyDescent="0.25">
      <c r="B66" s="13" t="s">
        <v>81</v>
      </c>
      <c r="C66" s="24"/>
      <c r="D66" s="24"/>
      <c r="E66" s="24"/>
      <c r="F66" s="24"/>
      <c r="G66" s="24"/>
      <c r="H66" s="24"/>
      <c r="I66" s="24"/>
      <c r="J66" s="24"/>
      <c r="K66" s="24"/>
    </row>
    <row r="67" spans="2:11" ht="15.75" x14ac:dyDescent="0.25">
      <c r="B67" s="11" t="s">
        <v>60</v>
      </c>
      <c r="C67" s="21">
        <v>53</v>
      </c>
      <c r="D67" s="27"/>
      <c r="E67" s="27"/>
      <c r="G67" s="27">
        <f t="shared" ref="G67:G89" si="4">C67-D67-J67</f>
        <v>53</v>
      </c>
      <c r="H67" s="27"/>
      <c r="J67" s="27"/>
      <c r="K67" s="27"/>
    </row>
    <row r="68" spans="2:11" ht="15.75" x14ac:dyDescent="0.25">
      <c r="B68" s="11" t="s">
        <v>61</v>
      </c>
      <c r="C68" s="21">
        <v>48</v>
      </c>
      <c r="D68" s="27"/>
      <c r="E68" s="27"/>
      <c r="G68" s="27">
        <f t="shared" si="4"/>
        <v>48</v>
      </c>
      <c r="H68" s="27"/>
      <c r="J68" s="27"/>
      <c r="K68" s="27"/>
    </row>
    <row r="69" spans="2:11" ht="15.75" x14ac:dyDescent="0.25">
      <c r="B69" s="14" t="s">
        <v>101</v>
      </c>
      <c r="C69" s="24"/>
      <c r="D69" s="24"/>
      <c r="E69" s="24"/>
      <c r="F69" s="24"/>
      <c r="G69" s="24"/>
      <c r="H69" s="24"/>
      <c r="I69" s="24"/>
      <c r="J69" s="24"/>
      <c r="K69" s="24"/>
    </row>
    <row r="70" spans="2:11" ht="15.75" x14ac:dyDescent="0.25">
      <c r="B70" s="11" t="s">
        <v>62</v>
      </c>
      <c r="C70" s="21">
        <v>34</v>
      </c>
      <c r="D70" s="27"/>
      <c r="E70" s="27"/>
      <c r="G70" s="27">
        <f t="shared" si="4"/>
        <v>34</v>
      </c>
      <c r="H70" s="27"/>
      <c r="J70" s="27"/>
      <c r="K70" s="27"/>
    </row>
    <row r="71" spans="2:11" ht="15.75" x14ac:dyDescent="0.25">
      <c r="B71" s="15" t="s">
        <v>100</v>
      </c>
      <c r="C71" s="24"/>
      <c r="D71" s="24"/>
      <c r="E71" s="24"/>
      <c r="F71" s="24"/>
      <c r="G71" s="24"/>
      <c r="H71" s="24"/>
      <c r="I71" s="24"/>
      <c r="J71" s="24"/>
      <c r="K71" s="24"/>
    </row>
    <row r="72" spans="2:11" ht="15.75" x14ac:dyDescent="0.25">
      <c r="B72" s="11" t="s">
        <v>63</v>
      </c>
      <c r="C72" s="21">
        <v>64</v>
      </c>
      <c r="D72" s="27"/>
      <c r="E72" s="27"/>
      <c r="G72" s="27">
        <f t="shared" si="4"/>
        <v>64</v>
      </c>
      <c r="H72" s="27"/>
      <c r="J72" s="27"/>
      <c r="K72" s="27"/>
    </row>
    <row r="73" spans="2:11" ht="15.75" x14ac:dyDescent="0.25">
      <c r="B73" s="12" t="s">
        <v>103</v>
      </c>
      <c r="C73" s="24"/>
      <c r="D73" s="24"/>
      <c r="E73" s="24"/>
      <c r="F73" s="24"/>
      <c r="G73" s="24"/>
      <c r="H73" s="24"/>
      <c r="I73" s="24"/>
      <c r="J73" s="24"/>
      <c r="K73" s="24"/>
    </row>
    <row r="74" spans="2:11" ht="15.75" x14ac:dyDescent="0.25">
      <c r="B74" s="11" t="s">
        <v>64</v>
      </c>
      <c r="C74" s="21">
        <v>72</v>
      </c>
      <c r="D74" s="27"/>
      <c r="E74" s="27"/>
      <c r="G74" s="27">
        <f t="shared" si="4"/>
        <v>72</v>
      </c>
      <c r="H74" s="27"/>
      <c r="J74" s="27"/>
      <c r="K74" s="27"/>
    </row>
    <row r="75" spans="2:11" ht="15.75" x14ac:dyDescent="0.25">
      <c r="B75" s="11" t="s">
        <v>65</v>
      </c>
      <c r="C75" s="21">
        <v>21</v>
      </c>
      <c r="D75" s="27"/>
      <c r="E75" s="27"/>
      <c r="G75" s="27">
        <f t="shared" si="4"/>
        <v>21</v>
      </c>
      <c r="H75" s="27"/>
      <c r="J75" s="27"/>
      <c r="K75" s="27"/>
    </row>
    <row r="76" spans="2:11" ht="15.75" x14ac:dyDescent="0.25">
      <c r="B76" s="18" t="s">
        <v>102</v>
      </c>
      <c r="C76" s="24"/>
      <c r="D76" s="24"/>
      <c r="E76" s="24"/>
      <c r="F76" s="24"/>
      <c r="G76" s="24"/>
      <c r="H76" s="24"/>
      <c r="I76" s="24"/>
      <c r="J76" s="24"/>
      <c r="K76" s="24"/>
    </row>
    <row r="77" spans="2:11" ht="15.75" x14ac:dyDescent="0.25">
      <c r="B77" s="11" t="s">
        <v>69</v>
      </c>
      <c r="C77" s="21">
        <v>36</v>
      </c>
      <c r="D77" s="27"/>
      <c r="E77" s="27"/>
      <c r="G77" s="27">
        <f t="shared" si="4"/>
        <v>36</v>
      </c>
      <c r="H77" s="27"/>
      <c r="J77" s="27"/>
      <c r="K77" s="27"/>
    </row>
    <row r="78" spans="2:11" ht="15.75" x14ac:dyDescent="0.25">
      <c r="B78" s="17" t="s">
        <v>82</v>
      </c>
      <c r="C78" s="24"/>
      <c r="D78" s="24"/>
      <c r="E78" s="24"/>
      <c r="F78" s="24"/>
      <c r="G78" s="24"/>
      <c r="H78" s="24"/>
      <c r="I78" s="24"/>
      <c r="J78" s="24"/>
      <c r="K78" s="24"/>
    </row>
    <row r="79" spans="2:11" ht="15.75" x14ac:dyDescent="0.25">
      <c r="B79" s="11" t="s">
        <v>72</v>
      </c>
      <c r="C79" s="21">
        <v>43</v>
      </c>
      <c r="D79" s="27"/>
      <c r="E79" s="27"/>
      <c r="G79" s="27">
        <f t="shared" si="4"/>
        <v>43</v>
      </c>
      <c r="H79" s="27"/>
      <c r="J79" s="27"/>
      <c r="K79" s="27"/>
    </row>
    <row r="80" spans="2:11" ht="15.75" x14ac:dyDescent="0.25">
      <c r="C80" s="21"/>
      <c r="D80" s="27"/>
      <c r="E80" s="27"/>
      <c r="G80" s="27"/>
      <c r="H80" s="27"/>
      <c r="J80" s="27"/>
      <c r="K80" s="27"/>
    </row>
    <row r="81" spans="2:11" ht="18.75" x14ac:dyDescent="0.3">
      <c r="B81" s="10" t="s">
        <v>1</v>
      </c>
      <c r="C81" s="24"/>
      <c r="D81" s="24"/>
      <c r="E81" s="24"/>
      <c r="F81" s="24"/>
      <c r="G81" s="24"/>
      <c r="H81" s="24"/>
      <c r="I81" s="24"/>
      <c r="J81" s="24"/>
      <c r="K81" s="24"/>
    </row>
    <row r="82" spans="2:11" ht="15.75" x14ac:dyDescent="0.25">
      <c r="B82" s="13" t="s">
        <v>81</v>
      </c>
      <c r="C82" s="24"/>
      <c r="D82" s="24"/>
      <c r="E82" s="24"/>
      <c r="F82" s="24"/>
      <c r="G82" s="24"/>
      <c r="H82" s="24"/>
      <c r="I82" s="24"/>
      <c r="J82" s="24"/>
      <c r="K82" s="24"/>
    </row>
    <row r="83" spans="2:11" ht="15.75" x14ac:dyDescent="0.25">
      <c r="B83" s="1" t="s">
        <v>73</v>
      </c>
      <c r="C83" s="21">
        <v>25</v>
      </c>
      <c r="D83" s="27"/>
      <c r="E83" s="27"/>
      <c r="G83" s="27">
        <f t="shared" si="4"/>
        <v>25</v>
      </c>
      <c r="H83" s="27"/>
      <c r="J83" s="27"/>
      <c r="K83" s="27"/>
    </row>
    <row r="84" spans="2:11" ht="15.75" x14ac:dyDescent="0.25">
      <c r="C84" s="21"/>
      <c r="D84" s="27"/>
      <c r="E84" s="27"/>
      <c r="G84" s="27"/>
      <c r="H84" s="27"/>
      <c r="J84" s="27"/>
      <c r="K84" s="27"/>
    </row>
    <row r="85" spans="2:11" ht="18.75" x14ac:dyDescent="0.3">
      <c r="B85" s="10" t="s">
        <v>74</v>
      </c>
      <c r="C85" s="24"/>
      <c r="D85" s="24"/>
      <c r="E85" s="24"/>
      <c r="F85" s="24"/>
      <c r="G85" s="24"/>
      <c r="H85" s="24"/>
      <c r="I85" s="24"/>
      <c r="J85" s="24"/>
      <c r="K85" s="24"/>
    </row>
    <row r="86" spans="2:11" ht="15.75" x14ac:dyDescent="0.25">
      <c r="B86" s="15" t="s">
        <v>100</v>
      </c>
      <c r="C86" s="24"/>
      <c r="D86" s="24"/>
      <c r="E86" s="24"/>
      <c r="F86" s="24"/>
      <c r="G86" s="24"/>
      <c r="H86" s="24"/>
      <c r="I86" s="24"/>
      <c r="J86" s="24"/>
      <c r="K86" s="24"/>
    </row>
    <row r="87" spans="2:11" ht="15.75" x14ac:dyDescent="0.25">
      <c r="B87" s="1" t="s">
        <v>75</v>
      </c>
      <c r="C87" s="21">
        <v>3</v>
      </c>
      <c r="G87" s="27">
        <f t="shared" si="4"/>
        <v>3</v>
      </c>
      <c r="H87" s="27"/>
    </row>
    <row r="88" spans="2:11" ht="15.75" x14ac:dyDescent="0.25">
      <c r="B88" s="12" t="s">
        <v>103</v>
      </c>
      <c r="C88" s="24"/>
      <c r="D88" s="24"/>
      <c r="E88" s="24"/>
      <c r="F88" s="24"/>
      <c r="G88" s="24"/>
      <c r="H88" s="24"/>
      <c r="I88" s="24"/>
      <c r="J88" s="24"/>
      <c r="K88" s="24"/>
    </row>
    <row r="89" spans="2:11" ht="15.75" x14ac:dyDescent="0.25">
      <c r="B89" s="1" t="s">
        <v>76</v>
      </c>
      <c r="C89" s="21">
        <v>2</v>
      </c>
      <c r="G89" s="27">
        <f t="shared" si="4"/>
        <v>2</v>
      </c>
      <c r="H89" s="27"/>
    </row>
    <row r="90" spans="2:11" ht="15.75" x14ac:dyDescent="0.25">
      <c r="C90" s="21"/>
    </row>
    <row r="91" spans="2:11" ht="15.75" x14ac:dyDescent="0.25">
      <c r="C91" s="21"/>
    </row>
  </sheetData>
  <mergeCells count="213">
    <mergeCell ref="J7:K7"/>
    <mergeCell ref="J9:K9"/>
    <mergeCell ref="G9:H9"/>
    <mergeCell ref="G10:H10"/>
    <mergeCell ref="J10:K10"/>
    <mergeCell ref="J12:K12"/>
    <mergeCell ref="G13:H13"/>
    <mergeCell ref="J13:K13"/>
    <mergeCell ref="J16:K16"/>
    <mergeCell ref="J15:K15"/>
    <mergeCell ref="G15:H15"/>
    <mergeCell ref="J14:K14"/>
    <mergeCell ref="G14:H14"/>
    <mergeCell ref="J11:K11"/>
    <mergeCell ref="J17:K17"/>
    <mergeCell ref="G23:H23"/>
    <mergeCell ref="J23:K23"/>
    <mergeCell ref="G24:H24"/>
    <mergeCell ref="J24:K24"/>
    <mergeCell ref="G25:H25"/>
    <mergeCell ref="J25:K25"/>
    <mergeCell ref="J22:K22"/>
    <mergeCell ref="J18:K18"/>
    <mergeCell ref="G21:H21"/>
    <mergeCell ref="J21:K21"/>
    <mergeCell ref="G22:H22"/>
    <mergeCell ref="G18:H18"/>
    <mergeCell ref="G17:H17"/>
    <mergeCell ref="D27:E27"/>
    <mergeCell ref="D28:E28"/>
    <mergeCell ref="D29:E29"/>
    <mergeCell ref="D10:E10"/>
    <mergeCell ref="D11:E11"/>
    <mergeCell ref="B2:H5"/>
    <mergeCell ref="D7:E7"/>
    <mergeCell ref="D9:E9"/>
    <mergeCell ref="G7:H7"/>
    <mergeCell ref="G11:H11"/>
    <mergeCell ref="D14:E14"/>
    <mergeCell ref="D15:E15"/>
    <mergeCell ref="D12:E12"/>
    <mergeCell ref="D13:E13"/>
    <mergeCell ref="G12:H12"/>
    <mergeCell ref="D16:E16"/>
    <mergeCell ref="D17:E17"/>
    <mergeCell ref="G16:H16"/>
    <mergeCell ref="D24:E24"/>
    <mergeCell ref="D25:E25"/>
    <mergeCell ref="D22:E22"/>
    <mergeCell ref="D23:E23"/>
    <mergeCell ref="D21:E21"/>
    <mergeCell ref="D18:E18"/>
    <mergeCell ref="D36:E36"/>
    <mergeCell ref="D37:E37"/>
    <mergeCell ref="D63:E63"/>
    <mergeCell ref="D61:E61"/>
    <mergeCell ref="D40:E40"/>
    <mergeCell ref="D31:E31"/>
    <mergeCell ref="D32:E32"/>
    <mergeCell ref="D33:E33"/>
    <mergeCell ref="D34:E34"/>
    <mergeCell ref="D46:E46"/>
    <mergeCell ref="D47:E47"/>
    <mergeCell ref="D49:E49"/>
    <mergeCell ref="D50:E50"/>
    <mergeCell ref="D56:E56"/>
    <mergeCell ref="D57:E57"/>
    <mergeCell ref="D58:E58"/>
    <mergeCell ref="D59:E59"/>
    <mergeCell ref="J36:K36"/>
    <mergeCell ref="J37:K37"/>
    <mergeCell ref="J63:K63"/>
    <mergeCell ref="G27:H27"/>
    <mergeCell ref="G28:H28"/>
    <mergeCell ref="G29:H29"/>
    <mergeCell ref="G31:H31"/>
    <mergeCell ref="G32:H32"/>
    <mergeCell ref="G33:H33"/>
    <mergeCell ref="G34:H34"/>
    <mergeCell ref="G36:H36"/>
    <mergeCell ref="G37:H37"/>
    <mergeCell ref="J31:K31"/>
    <mergeCell ref="J32:K32"/>
    <mergeCell ref="J33:K33"/>
    <mergeCell ref="J34:K34"/>
    <mergeCell ref="J27:K27"/>
    <mergeCell ref="J28:K28"/>
    <mergeCell ref="J29:K29"/>
    <mergeCell ref="J56:K56"/>
    <mergeCell ref="J57:K57"/>
    <mergeCell ref="G49:H49"/>
    <mergeCell ref="G50:H50"/>
    <mergeCell ref="G52:H52"/>
    <mergeCell ref="J50:K50"/>
    <mergeCell ref="J52:K52"/>
    <mergeCell ref="J53:K53"/>
    <mergeCell ref="J54:K54"/>
    <mergeCell ref="J46:K46"/>
    <mergeCell ref="J47:K47"/>
    <mergeCell ref="J49:K49"/>
    <mergeCell ref="G46:H46"/>
    <mergeCell ref="G47:H47"/>
    <mergeCell ref="D84:E84"/>
    <mergeCell ref="C85:K85"/>
    <mergeCell ref="D75:E75"/>
    <mergeCell ref="D77:E77"/>
    <mergeCell ref="D80:E80"/>
    <mergeCell ref="D70:E70"/>
    <mergeCell ref="D72:E72"/>
    <mergeCell ref="D74:E74"/>
    <mergeCell ref="D67:E67"/>
    <mergeCell ref="D68:E68"/>
    <mergeCell ref="G84:H84"/>
    <mergeCell ref="J67:K67"/>
    <mergeCell ref="J68:K68"/>
    <mergeCell ref="J70:K70"/>
    <mergeCell ref="G75:H75"/>
    <mergeCell ref="C73:K73"/>
    <mergeCell ref="D64:E64"/>
    <mergeCell ref="D52:E52"/>
    <mergeCell ref="D53:E53"/>
    <mergeCell ref="D54:E54"/>
    <mergeCell ref="C51:K51"/>
    <mergeCell ref="C55:K55"/>
    <mergeCell ref="G63:H63"/>
    <mergeCell ref="J58:K58"/>
    <mergeCell ref="J59:K59"/>
    <mergeCell ref="J64:K64"/>
    <mergeCell ref="G53:H53"/>
    <mergeCell ref="G54:H54"/>
    <mergeCell ref="G56:H56"/>
    <mergeCell ref="G57:H57"/>
    <mergeCell ref="G67:H67"/>
    <mergeCell ref="G68:H68"/>
    <mergeCell ref="G70:H70"/>
    <mergeCell ref="G58:H58"/>
    <mergeCell ref="G59:H59"/>
    <mergeCell ref="G64:H64"/>
    <mergeCell ref="D83:E83"/>
    <mergeCell ref="C66:K66"/>
    <mergeCell ref="C69:K69"/>
    <mergeCell ref="C71:K71"/>
    <mergeCell ref="J77:K77"/>
    <mergeCell ref="J80:K80"/>
    <mergeCell ref="C76:K76"/>
    <mergeCell ref="C78:K78"/>
    <mergeCell ref="C81:K81"/>
    <mergeCell ref="G83:H83"/>
    <mergeCell ref="J72:K72"/>
    <mergeCell ref="J74:K74"/>
    <mergeCell ref="J75:K75"/>
    <mergeCell ref="G77:H77"/>
    <mergeCell ref="G80:H80"/>
    <mergeCell ref="C82:K82"/>
    <mergeCell ref="G72:H72"/>
    <mergeCell ref="G74:H74"/>
    <mergeCell ref="Y13:Z13"/>
    <mergeCell ref="Y14:Z14"/>
    <mergeCell ref="Y15:Z15"/>
    <mergeCell ref="Y16:Z16"/>
    <mergeCell ref="U12:V12"/>
    <mergeCell ref="U5:V5"/>
    <mergeCell ref="Y10:Z10"/>
    <mergeCell ref="Y11:Z11"/>
    <mergeCell ref="Y12:Z12"/>
    <mergeCell ref="G89:H89"/>
    <mergeCell ref="C8:K8"/>
    <mergeCell ref="C20:K20"/>
    <mergeCell ref="C26:K26"/>
    <mergeCell ref="C30:K30"/>
    <mergeCell ref="C35:K35"/>
    <mergeCell ref="C19:K19"/>
    <mergeCell ref="C38:K38"/>
    <mergeCell ref="C41:K41"/>
    <mergeCell ref="C45:K45"/>
    <mergeCell ref="C44:K44"/>
    <mergeCell ref="C48:K48"/>
    <mergeCell ref="G40:H40"/>
    <mergeCell ref="J40:K40"/>
    <mergeCell ref="D43:E43"/>
    <mergeCell ref="G43:H43"/>
    <mergeCell ref="J43:K43"/>
    <mergeCell ref="D42:E42"/>
    <mergeCell ref="G42:H42"/>
    <mergeCell ref="J42:K42"/>
    <mergeCell ref="D39:E39"/>
    <mergeCell ref="G39:H39"/>
    <mergeCell ref="J39:K39"/>
    <mergeCell ref="G61:H61"/>
    <mergeCell ref="C86:K86"/>
    <mergeCell ref="C88:K88"/>
    <mergeCell ref="AE19:AF19"/>
    <mergeCell ref="AE20:AF20"/>
    <mergeCell ref="AE21:AF21"/>
    <mergeCell ref="AE22:AF22"/>
    <mergeCell ref="AE23:AF23"/>
    <mergeCell ref="AE24:AF24"/>
    <mergeCell ref="AE25:AF25"/>
    <mergeCell ref="G87:H87"/>
    <mergeCell ref="U57:V57"/>
    <mergeCell ref="U47:V47"/>
    <mergeCell ref="U38:V38"/>
    <mergeCell ref="U24:V24"/>
    <mergeCell ref="U19:V19"/>
    <mergeCell ref="J61:K61"/>
    <mergeCell ref="C60:K60"/>
    <mergeCell ref="J83:K83"/>
    <mergeCell ref="J84:K84"/>
    <mergeCell ref="D79:E79"/>
    <mergeCell ref="G79:H79"/>
    <mergeCell ref="J79:K79"/>
    <mergeCell ref="C62:K62"/>
    <mergeCell ref="C65:K6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PRESIDENTIAL ELECTION BOARD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v4032</dc:creator>
  <cp:lastModifiedBy>v4032</cp:lastModifiedBy>
  <dcterms:created xsi:type="dcterms:W3CDTF">2016-05-05T02:19:43Z</dcterms:created>
  <dcterms:modified xsi:type="dcterms:W3CDTF">2016-05-26T21:21:54Z</dcterms:modified>
</cp:coreProperties>
</file>