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hal\Desktop\Econometrie\"/>
    </mc:Choice>
  </mc:AlternateContent>
  <xr:revisionPtr revIDLastSave="0" documentId="13_ncr:1_{5D171F01-4140-4E0B-9FE4-2BDBFE4D1C9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13" i="1"/>
  <c r="F17" i="1"/>
  <c r="I7" i="1"/>
  <c r="I8" i="1"/>
  <c r="I5" i="1"/>
  <c r="I4" i="1"/>
  <c r="G10" i="1"/>
  <c r="F14" i="1"/>
  <c r="C13" i="1"/>
  <c r="A11" i="1"/>
  <c r="N14" i="1"/>
  <c r="N13" i="1"/>
  <c r="P10" i="1"/>
  <c r="P4" i="1"/>
  <c r="P5" i="1"/>
  <c r="P6" i="1"/>
  <c r="P7" i="1"/>
  <c r="P8" i="1"/>
  <c r="P9" i="1"/>
  <c r="P3" i="1"/>
  <c r="O10" i="1"/>
  <c r="O4" i="1"/>
  <c r="O5" i="1"/>
  <c r="O6" i="1"/>
  <c r="O7" i="1"/>
  <c r="O8" i="1"/>
  <c r="O9" i="1"/>
  <c r="O3" i="1"/>
  <c r="N4" i="1"/>
  <c r="N5" i="1"/>
  <c r="N6" i="1"/>
  <c r="N7" i="1"/>
  <c r="N8" i="1"/>
  <c r="N9" i="1"/>
  <c r="N3" i="1"/>
  <c r="M4" i="1"/>
  <c r="M5" i="1"/>
  <c r="M6" i="1"/>
  <c r="M7" i="1"/>
  <c r="M8" i="1"/>
  <c r="M9" i="1"/>
  <c r="M3" i="1"/>
  <c r="A10" i="1"/>
  <c r="D12" i="1"/>
  <c r="B10" i="1" l="1"/>
  <c r="B11" i="1" s="1"/>
  <c r="D9" i="1"/>
  <c r="C9" i="1"/>
  <c r="D8" i="1"/>
  <c r="C8" i="1"/>
  <c r="D7" i="1"/>
  <c r="C7" i="1"/>
  <c r="D6" i="1"/>
  <c r="C6" i="1"/>
  <c r="D5" i="1"/>
  <c r="C5" i="1"/>
  <c r="D4" i="1"/>
  <c r="C4" i="1"/>
  <c r="D3" i="1"/>
  <c r="D10" i="1" s="1"/>
  <c r="C3" i="1"/>
  <c r="C10" i="1" s="1"/>
  <c r="H3" i="1" l="1"/>
  <c r="H4" i="1"/>
  <c r="H5" i="1"/>
  <c r="H6" i="1"/>
  <c r="H7" i="1"/>
  <c r="H8" i="1"/>
  <c r="H9" i="1"/>
  <c r="E8" i="1"/>
  <c r="F8" i="1" s="1"/>
  <c r="G8" i="1" s="1"/>
  <c r="E9" i="1"/>
  <c r="F9" i="1" s="1"/>
  <c r="G9" i="1" s="1"/>
  <c r="E3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H10" i="1" l="1"/>
  <c r="F3" i="1"/>
  <c r="E10" i="1"/>
  <c r="G3" i="1" l="1"/>
  <c r="F10" i="1"/>
  <c r="F18" i="1" l="1"/>
</calcChain>
</file>

<file path=xl/sharedStrings.xml><?xml version="1.0" encoding="utf-8"?>
<sst xmlns="http://schemas.openxmlformats.org/spreadsheetml/2006/main" count="28" uniqueCount="27">
  <si>
    <t>x</t>
  </si>
  <si>
    <t>y</t>
  </si>
  <si>
    <t>x*y</t>
  </si>
  <si>
    <t>x*x</t>
  </si>
  <si>
    <t>hours of sleep</t>
  </si>
  <si>
    <t>no of errors</t>
  </si>
  <si>
    <t>b1</t>
  </si>
  <si>
    <t>b0</t>
  </si>
  <si>
    <t>medii</t>
  </si>
  <si>
    <t>y hat</t>
  </si>
  <si>
    <t>u hat</t>
  </si>
  <si>
    <t>u hat ^2</t>
  </si>
  <si>
    <t>error variance</t>
  </si>
  <si>
    <t>standar error of the model</t>
  </si>
  <si>
    <t>(x-x bar)^2</t>
  </si>
  <si>
    <t>var (b1 hat)</t>
  </si>
  <si>
    <t>std err (b1 hat)</t>
  </si>
  <si>
    <t>t calc</t>
  </si>
  <si>
    <t>t critic</t>
  </si>
  <si>
    <t>rej H0</t>
  </si>
  <si>
    <t>LIM INF</t>
  </si>
  <si>
    <t>LIM SUP</t>
  </si>
  <si>
    <t>&gt;2.57</t>
  </si>
  <si>
    <t>x-xbar</t>
  </si>
  <si>
    <t>y-ybar</t>
  </si>
  <si>
    <t>inmultirea</t>
  </si>
  <si>
    <t>x-xbar^2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</si>
</sst>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164" fontId="0" fillId="0" borderId="0" xfId="0" applyNumberFormat="1"/>
    <xf numFmtId="0" fontId="0" fillId="4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154" zoomScaleNormal="154" workbookViewId="0">
      <selection activeCell="C13" sqref="C13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9</v>
      </c>
      <c r="F1" s="6" t="s">
        <v>10</v>
      </c>
      <c r="G1" s="6" t="s">
        <v>11</v>
      </c>
      <c r="H1" s="6" t="s">
        <v>14</v>
      </c>
    </row>
    <row r="2" spans="1:16" x14ac:dyDescent="0.25">
      <c r="A2" s="1" t="s">
        <v>4</v>
      </c>
      <c r="B2" s="1" t="s">
        <v>5</v>
      </c>
      <c r="C2" s="1"/>
      <c r="D2" s="1"/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 s="5">
        <v>2</v>
      </c>
      <c r="B3" s="5">
        <v>20</v>
      </c>
      <c r="C3" s="1">
        <f>A3*B3</f>
        <v>40</v>
      </c>
      <c r="D3" s="1">
        <f>A3^2</f>
        <v>4</v>
      </c>
      <c r="E3">
        <f>$C$13+$C$12*A3</f>
        <v>17.743421052631575</v>
      </c>
      <c r="F3" s="7">
        <f>B3-E3</f>
        <v>2.2565789473684248</v>
      </c>
      <c r="G3" s="7">
        <f>F3^2</f>
        <v>5.0921485457063884</v>
      </c>
      <c r="H3">
        <f>(A3-$A$11)^2</f>
        <v>12.755102040816325</v>
      </c>
      <c r="M3">
        <f>A3-$A$11</f>
        <v>-3.5714285714285712</v>
      </c>
      <c r="N3">
        <f>B3-$B$11</f>
        <v>12.571428571428571</v>
      </c>
      <c r="O3">
        <f>M3*N3</f>
        <v>-44.897959183673464</v>
      </c>
      <c r="P3">
        <f>(A3-$A$11)^2</f>
        <v>12.755102040816325</v>
      </c>
    </row>
    <row r="4" spans="1:16" x14ac:dyDescent="0.25">
      <c r="A4" s="5">
        <v>5</v>
      </c>
      <c r="B4" s="5">
        <v>11</v>
      </c>
      <c r="C4" s="1">
        <f t="shared" ref="C4:C9" si="0">A4*B4</f>
        <v>55</v>
      </c>
      <c r="D4" s="1">
        <f t="shared" ref="D4:D9" si="1">A4^2</f>
        <v>25</v>
      </c>
      <c r="E4">
        <f t="shared" ref="E4:E9" si="2">$C$13+$C$12*A4</f>
        <v>9.0789473684210495</v>
      </c>
      <c r="F4" s="7">
        <f t="shared" ref="F4:F9" si="3">B4-E4</f>
        <v>1.9210526315789505</v>
      </c>
      <c r="G4" s="7">
        <f t="shared" ref="G4:G9" si="4">F4^2</f>
        <v>3.6904432132964109</v>
      </c>
      <c r="H4">
        <f t="shared" ref="H4:H9" si="5">(A4-$A$11)^2</f>
        <v>0.32653061224489766</v>
      </c>
      <c r="I4" s="8">
        <f>G10/5</f>
        <v>10.117105263157896</v>
      </c>
      <c r="J4" t="s">
        <v>12</v>
      </c>
      <c r="M4">
        <f t="shared" ref="M4:M9" si="6">A4-$A$11</f>
        <v>-0.57142857142857117</v>
      </c>
      <c r="N4">
        <f t="shared" ref="N4:N9" si="7">B4-$B$11</f>
        <v>3.5714285714285712</v>
      </c>
      <c r="O4">
        <f t="shared" ref="O4:O9" si="8">M4*N4</f>
        <v>-2.0408163265306114</v>
      </c>
      <c r="P4">
        <f t="shared" ref="P4:P9" si="9">(A4-$A$11)^2</f>
        <v>0.32653061224489766</v>
      </c>
    </row>
    <row r="5" spans="1:16" x14ac:dyDescent="0.25">
      <c r="A5" s="5">
        <v>7</v>
      </c>
      <c r="B5" s="5">
        <v>6</v>
      </c>
      <c r="C5" s="1">
        <f t="shared" si="0"/>
        <v>42</v>
      </c>
      <c r="D5" s="1">
        <f t="shared" si="1"/>
        <v>49</v>
      </c>
      <c r="E5">
        <f t="shared" si="2"/>
        <v>3.3026315789473664</v>
      </c>
      <c r="F5" s="7">
        <f t="shared" si="3"/>
        <v>2.6973684210526336</v>
      </c>
      <c r="G5" s="7">
        <f t="shared" si="4"/>
        <v>7.2757963988919778</v>
      </c>
      <c r="H5">
        <f t="shared" si="5"/>
        <v>2.0408163265306132</v>
      </c>
      <c r="I5" s="8">
        <f>SQRT(I4)</f>
        <v>3.1807397352122186</v>
      </c>
      <c r="J5" t="s">
        <v>13</v>
      </c>
      <c r="M5">
        <f t="shared" si="6"/>
        <v>1.4285714285714288</v>
      </c>
      <c r="N5">
        <f t="shared" si="7"/>
        <v>-1.4285714285714288</v>
      </c>
      <c r="O5">
        <f t="shared" si="8"/>
        <v>-2.0408163265306132</v>
      </c>
      <c r="P5">
        <f t="shared" si="9"/>
        <v>2.0408163265306132</v>
      </c>
    </row>
    <row r="6" spans="1:16" x14ac:dyDescent="0.25">
      <c r="A6" s="5">
        <v>6</v>
      </c>
      <c r="B6" s="5">
        <v>5</v>
      </c>
      <c r="C6" s="1">
        <f t="shared" si="0"/>
        <v>30</v>
      </c>
      <c r="D6" s="1">
        <f t="shared" si="1"/>
        <v>36</v>
      </c>
      <c r="E6">
        <f t="shared" si="2"/>
        <v>6.1907894736842088</v>
      </c>
      <c r="F6" s="7">
        <f t="shared" si="3"/>
        <v>-1.1907894736842088</v>
      </c>
      <c r="G6" s="7">
        <f t="shared" si="4"/>
        <v>1.4179795706371152</v>
      </c>
      <c r="H6">
        <f t="shared" si="5"/>
        <v>0.18367346938775531</v>
      </c>
      <c r="M6">
        <f t="shared" si="6"/>
        <v>0.42857142857142883</v>
      </c>
      <c r="N6">
        <f t="shared" si="7"/>
        <v>-2.4285714285714288</v>
      </c>
      <c r="O6">
        <f t="shared" si="8"/>
        <v>-1.040816326530613</v>
      </c>
      <c r="P6">
        <f t="shared" si="9"/>
        <v>0.18367346938775531</v>
      </c>
    </row>
    <row r="7" spans="1:16" x14ac:dyDescent="0.25">
      <c r="A7" s="5">
        <v>5</v>
      </c>
      <c r="B7" s="5">
        <v>4</v>
      </c>
      <c r="C7" s="1">
        <f t="shared" si="0"/>
        <v>20</v>
      </c>
      <c r="D7" s="1">
        <f t="shared" si="1"/>
        <v>25</v>
      </c>
      <c r="E7">
        <f t="shared" si="2"/>
        <v>9.0789473684210495</v>
      </c>
      <c r="F7" s="7">
        <f t="shared" si="3"/>
        <v>-5.0789473684210495</v>
      </c>
      <c r="G7" s="7">
        <f t="shared" si="4"/>
        <v>25.795706371191105</v>
      </c>
      <c r="H7">
        <f t="shared" si="5"/>
        <v>0.32653061224489766</v>
      </c>
      <c r="I7" s="8">
        <f>I4/H10</f>
        <v>0.46591932132963987</v>
      </c>
      <c r="J7" t="s">
        <v>15</v>
      </c>
      <c r="M7">
        <f t="shared" si="6"/>
        <v>-0.57142857142857117</v>
      </c>
      <c r="N7">
        <f t="shared" si="7"/>
        <v>-3.4285714285714288</v>
      </c>
      <c r="O7">
        <f t="shared" si="8"/>
        <v>1.959183673469387</v>
      </c>
      <c r="P7">
        <f t="shared" si="9"/>
        <v>0.32653061224489766</v>
      </c>
    </row>
    <row r="8" spans="1:16" x14ac:dyDescent="0.25">
      <c r="A8" s="5">
        <v>6</v>
      </c>
      <c r="B8" s="5">
        <v>4</v>
      </c>
      <c r="C8" s="1">
        <f t="shared" si="0"/>
        <v>24</v>
      </c>
      <c r="D8" s="1">
        <f t="shared" si="1"/>
        <v>36</v>
      </c>
      <c r="E8">
        <f t="shared" si="2"/>
        <v>6.1907894736842088</v>
      </c>
      <c r="F8" s="7">
        <f t="shared" si="3"/>
        <v>-2.1907894736842088</v>
      </c>
      <c r="G8" s="7">
        <f t="shared" si="4"/>
        <v>4.7995585180055329</v>
      </c>
      <c r="H8">
        <f t="shared" si="5"/>
        <v>0.18367346938775531</v>
      </c>
      <c r="I8" s="8">
        <f>SQRT(I7)</f>
        <v>0.68258283111256168</v>
      </c>
      <c r="J8" t="s">
        <v>16</v>
      </c>
      <c r="M8">
        <f t="shared" si="6"/>
        <v>0.42857142857142883</v>
      </c>
      <c r="N8">
        <f t="shared" si="7"/>
        <v>-3.4285714285714288</v>
      </c>
      <c r="O8">
        <f t="shared" si="8"/>
        <v>-1.4693877551020418</v>
      </c>
      <c r="P8">
        <f t="shared" si="9"/>
        <v>0.18367346938775531</v>
      </c>
    </row>
    <row r="9" spans="1:16" x14ac:dyDescent="0.25">
      <c r="A9" s="5">
        <v>8</v>
      </c>
      <c r="B9" s="5">
        <v>2</v>
      </c>
      <c r="C9" s="1">
        <f t="shared" si="0"/>
        <v>16</v>
      </c>
      <c r="D9" s="1">
        <f t="shared" si="1"/>
        <v>64</v>
      </c>
      <c r="E9">
        <f t="shared" si="2"/>
        <v>0.41447368421052388</v>
      </c>
      <c r="F9" s="7">
        <f t="shared" si="3"/>
        <v>1.5855263157894761</v>
      </c>
      <c r="G9" s="7">
        <f t="shared" si="4"/>
        <v>2.5138936980609494</v>
      </c>
      <c r="H9">
        <f t="shared" si="5"/>
        <v>5.8979591836734704</v>
      </c>
      <c r="M9">
        <f t="shared" si="6"/>
        <v>2.4285714285714288</v>
      </c>
      <c r="N9">
        <f t="shared" si="7"/>
        <v>-5.4285714285714288</v>
      </c>
      <c r="O9">
        <f t="shared" si="8"/>
        <v>-13.183673469387758</v>
      </c>
      <c r="P9">
        <f t="shared" si="9"/>
        <v>5.8979591836734704</v>
      </c>
    </row>
    <row r="10" spans="1:16" x14ac:dyDescent="0.25">
      <c r="A10" s="2">
        <f>SUM(A3:A9)</f>
        <v>39</v>
      </c>
      <c r="B10" s="2">
        <f t="shared" ref="B10:H10" si="10">SUM(B3:B9)</f>
        <v>52</v>
      </c>
      <c r="C10" s="2">
        <f t="shared" si="10"/>
        <v>227</v>
      </c>
      <c r="D10" s="2">
        <f t="shared" si="10"/>
        <v>239</v>
      </c>
      <c r="E10" s="2">
        <f t="shared" si="10"/>
        <v>51.999999999999972</v>
      </c>
      <c r="F10" s="2">
        <f t="shared" si="10"/>
        <v>1.7763568394002505E-14</v>
      </c>
      <c r="G10" s="9">
        <f>SUM(G3:G9)</f>
        <v>50.58552631578948</v>
      </c>
      <c r="H10" s="2">
        <f t="shared" si="10"/>
        <v>21.714285714285719</v>
      </c>
      <c r="O10">
        <f>SUM(O3:O9)</f>
        <v>-62.714285714285701</v>
      </c>
      <c r="P10">
        <f>SUM(P3:P9)</f>
        <v>21.714285714285719</v>
      </c>
    </row>
    <row r="11" spans="1:16" x14ac:dyDescent="0.25">
      <c r="A11" s="4">
        <f>A10/7</f>
        <v>5.5714285714285712</v>
      </c>
      <c r="B11" s="4">
        <f>B10/7</f>
        <v>7.4285714285714288</v>
      </c>
      <c r="C11" t="s">
        <v>8</v>
      </c>
    </row>
    <row r="12" spans="1:16" x14ac:dyDescent="0.25">
      <c r="B12" s="3" t="s">
        <v>6</v>
      </c>
      <c r="C12" s="3">
        <f>(7*C10-A10*B10)/(7*D10-A10^2)</f>
        <v>-2.888157894736842</v>
      </c>
      <c r="D12" t="str">
        <f ca="1">_xlfn.FORMULATEXT(C12)</f>
        <v>=(7*C10-A10*B10)/(7*D10-A10^2)</v>
      </c>
      <c r="N12" t="s">
        <v>6</v>
      </c>
    </row>
    <row r="13" spans="1:16" x14ac:dyDescent="0.25">
      <c r="B13" s="3" t="s">
        <v>7</v>
      </c>
      <c r="C13" s="3">
        <f>B10/7-C12*A10/7</f>
        <v>23.51973684210526</v>
      </c>
      <c r="E13" t="s">
        <v>17</v>
      </c>
      <c r="F13">
        <f>C12/I8</f>
        <v>-4.231219660226949</v>
      </c>
      <c r="G13" t="s">
        <v>22</v>
      </c>
      <c r="N13">
        <f>O10/P10</f>
        <v>-2.8881578947368407</v>
      </c>
    </row>
    <row r="14" spans="1:16" x14ac:dyDescent="0.25">
      <c r="E14" t="s">
        <v>18</v>
      </c>
      <c r="F14">
        <f>_xlfn.T.INV.2T(0.05,5)</f>
        <v>2.570581835636315</v>
      </c>
      <c r="N14">
        <f>B11-N13*A11</f>
        <v>23.519736842105253</v>
      </c>
    </row>
    <row r="15" spans="1:16" x14ac:dyDescent="0.25">
      <c r="F15" t="s">
        <v>19</v>
      </c>
    </row>
    <row r="17" spans="5:6" x14ac:dyDescent="0.25">
      <c r="E17" t="s">
        <v>20</v>
      </c>
      <c r="F17">
        <f>C12-F14*I8</f>
        <v>-4.6427929217120036</v>
      </c>
    </row>
    <row r="18" spans="5:6" x14ac:dyDescent="0.25">
      <c r="E18" t="s">
        <v>21</v>
      </c>
      <c r="F18">
        <f>C12+F14*I8</f>
        <v>-1.1335228677616804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Mihalovici Tudor</cp:lastModifiedBy>
  <dcterms:created xsi:type="dcterms:W3CDTF">2023-10-05T06:40:22Z</dcterms:created>
  <dcterms:modified xsi:type="dcterms:W3CDTF">2023-11-18T19:35:17Z</dcterms:modified>
</cp:coreProperties>
</file>