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4915" windowHeight="12090" activeTab="3"/>
  </bookViews>
  <sheets>
    <sheet name="Sheet1" sheetId="1" r:id="rId1"/>
    <sheet name="CLASSWISE" sheetId="3" r:id="rId2"/>
    <sheet name="GENDER WISE" sheetId="4" r:id="rId3"/>
    <sheet name="JVK 2023-24 ROLL" sheetId="5" r:id="rId4"/>
    <sheet name="SCHOOLS" sheetId="6" r:id="rId5"/>
  </sheets>
  <definedNames>
    <definedName name="_xlnm._FilterDatabase" localSheetId="3" hidden="1">'JVK 2023-24 ROLL'!$A$3:$AM$3</definedName>
    <definedName name="_xlnm._FilterDatabase" localSheetId="0" hidden="1">Sheet1!$A$3:$X$173</definedName>
    <definedName name="ENROLL24082023">CLASSWISE!$B$3:$O$173</definedName>
    <definedName name="GIRLS6TO10">'GENDER WISE'!$C$5:$Y$175</definedName>
    <definedName name="MGMT">SCHOOLS!$B$3:$J$181</definedName>
    <definedName name="_xlnm.Print_Titles" localSheetId="3">'JVK 2023-24 ROLL'!$1:$3</definedName>
  </definedNames>
  <calcPr calcId="144525"/>
</workbook>
</file>

<file path=xl/calcChain.xml><?xml version="1.0" encoding="utf-8"?>
<calcChain xmlns="http://schemas.openxmlformats.org/spreadsheetml/2006/main">
  <c r="AM103" i="5" l="1"/>
  <c r="AM91" i="5"/>
  <c r="AM132" i="5"/>
  <c r="AM155" i="5"/>
  <c r="AM131" i="5"/>
  <c r="AM29" i="5"/>
  <c r="AM75" i="5"/>
  <c r="AM16" i="5"/>
  <c r="AM95" i="5"/>
  <c r="AM116" i="5"/>
  <c r="AM130" i="5"/>
  <c r="AM113" i="5"/>
  <c r="AM151" i="5"/>
  <c r="AM133" i="5"/>
  <c r="AM126" i="5"/>
  <c r="AM96" i="5"/>
  <c r="AM160" i="5"/>
  <c r="AM139" i="5"/>
  <c r="AM145" i="5"/>
  <c r="AM51" i="5"/>
  <c r="AM89" i="5"/>
  <c r="AM35" i="5"/>
  <c r="AM161" i="5"/>
  <c r="AM104" i="5"/>
  <c r="AM47" i="5"/>
  <c r="AM77" i="5"/>
  <c r="AM162" i="5"/>
  <c r="AM144" i="5"/>
  <c r="AM59" i="5"/>
  <c r="AM125" i="5"/>
  <c r="AM101" i="5"/>
  <c r="AM106" i="5"/>
  <c r="AM124" i="5"/>
  <c r="AM23" i="5"/>
  <c r="AM123" i="5"/>
  <c r="AM153" i="5"/>
  <c r="AM120" i="5"/>
  <c r="AM64" i="5"/>
  <c r="AM121" i="5"/>
  <c r="AM166" i="5"/>
  <c r="AM37" i="5"/>
  <c r="AM86" i="5"/>
  <c r="AM105" i="5"/>
  <c r="AM74" i="5"/>
  <c r="AM146" i="5"/>
  <c r="AM152" i="5"/>
  <c r="AM127" i="5"/>
  <c r="AM60" i="5"/>
  <c r="AM41" i="5"/>
  <c r="AM5" i="5"/>
  <c r="AM100" i="5"/>
  <c r="AM82" i="5"/>
  <c r="AM31" i="5"/>
  <c r="AM97" i="5"/>
  <c r="AM25" i="5"/>
  <c r="AM90" i="5"/>
  <c r="AM111" i="5"/>
  <c r="AM63" i="5"/>
  <c r="AM140" i="5"/>
  <c r="AM118" i="5"/>
  <c r="AM57" i="5"/>
  <c r="AM69" i="5"/>
  <c r="AM30" i="5"/>
  <c r="AM134" i="5"/>
  <c r="AM76" i="5"/>
  <c r="AM36" i="5"/>
  <c r="AM83" i="5"/>
  <c r="AM79" i="5"/>
  <c r="AM67" i="5"/>
  <c r="AM158" i="5"/>
  <c r="AM24" i="5"/>
  <c r="AM93" i="5"/>
  <c r="AM34" i="5"/>
  <c r="AM98" i="5"/>
  <c r="AM112" i="5"/>
  <c r="AM38" i="5"/>
  <c r="AM71" i="5"/>
  <c r="AM43" i="5"/>
  <c r="AM143" i="5"/>
  <c r="AM78" i="5"/>
  <c r="AM55" i="5"/>
  <c r="AM33" i="5"/>
  <c r="AM80" i="5"/>
  <c r="AM39" i="5"/>
  <c r="AM48" i="5"/>
  <c r="AM65" i="5"/>
  <c r="AM169" i="5"/>
  <c r="AM85" i="5"/>
  <c r="AM154" i="5"/>
  <c r="AM52" i="5"/>
  <c r="AM13" i="5"/>
  <c r="AM147" i="5"/>
  <c r="AM28" i="5"/>
  <c r="AM150" i="5"/>
  <c r="AM149" i="5"/>
  <c r="AM18" i="5"/>
  <c r="AM19" i="5"/>
  <c r="AM135" i="5"/>
  <c r="AM70" i="5"/>
  <c r="AM170" i="5"/>
  <c r="AM171" i="5"/>
  <c r="AM20" i="5"/>
  <c r="AM73" i="5"/>
  <c r="AM61" i="5"/>
  <c r="AM173" i="5"/>
  <c r="AM172" i="5"/>
  <c r="AM163" i="5"/>
  <c r="AM56" i="5"/>
  <c r="AM148" i="5"/>
  <c r="AM99" i="5"/>
  <c r="AM137" i="5"/>
  <c r="AM87" i="5"/>
  <c r="AM10" i="5"/>
  <c r="AM107" i="5"/>
  <c r="AM40" i="5"/>
  <c r="AM46" i="5"/>
  <c r="AM88" i="5"/>
  <c r="AM42" i="5"/>
  <c r="AM49" i="5"/>
  <c r="AM117" i="5"/>
  <c r="AM50" i="5"/>
  <c r="AM108" i="5"/>
  <c r="AM92" i="5"/>
  <c r="AM26" i="5"/>
  <c r="AM58" i="5"/>
  <c r="AM109" i="5"/>
  <c r="AM122" i="5"/>
  <c r="AM72" i="5"/>
  <c r="AM6" i="5"/>
  <c r="AM114" i="5"/>
  <c r="AM7" i="5"/>
  <c r="AM94" i="5"/>
  <c r="AM22" i="5"/>
  <c r="AM159" i="5"/>
  <c r="AM62" i="5"/>
  <c r="AM115" i="5"/>
  <c r="AM168" i="5"/>
  <c r="AM21" i="5"/>
  <c r="AM138" i="5"/>
  <c r="AM45" i="5"/>
  <c r="AM54" i="5"/>
  <c r="AM15" i="5"/>
  <c r="AM44" i="5"/>
  <c r="AM157" i="5"/>
  <c r="AM66" i="5"/>
  <c r="AM14" i="5"/>
  <c r="AM156" i="5"/>
  <c r="AM129" i="5"/>
  <c r="AM102" i="5"/>
  <c r="AM110" i="5"/>
  <c r="AM27" i="5"/>
  <c r="AM32" i="5"/>
  <c r="AM119" i="5"/>
  <c r="AM84" i="5"/>
  <c r="AM17" i="5"/>
  <c r="AM128" i="5"/>
  <c r="AM165" i="5"/>
  <c r="AM136" i="5"/>
  <c r="AM8" i="5"/>
  <c r="AM12" i="5"/>
  <c r="AM68" i="5"/>
  <c r="AM141" i="5"/>
  <c r="AM164" i="5"/>
  <c r="AM11" i="5"/>
  <c r="AM9" i="5"/>
  <c r="AM81" i="5"/>
  <c r="AM53" i="5"/>
  <c r="AM142" i="5"/>
  <c r="AM167" i="5"/>
  <c r="AM4" i="5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AB20" i="5" l="1"/>
  <c r="AC20" i="5"/>
  <c r="AD20" i="5"/>
  <c r="AE20" i="5"/>
  <c r="AF20" i="5"/>
  <c r="AG20" i="5"/>
  <c r="AH20" i="5"/>
  <c r="AI20" i="5"/>
  <c r="AJ20" i="5"/>
  <c r="AK20" i="5"/>
  <c r="G174" i="5"/>
  <c r="H174" i="5"/>
  <c r="I174" i="5"/>
  <c r="J174" i="5"/>
  <c r="K174" i="5"/>
  <c r="L174" i="5"/>
  <c r="M174" i="5"/>
  <c r="N174" i="5"/>
  <c r="O174" i="5"/>
  <c r="P174" i="5"/>
  <c r="F174" i="5"/>
  <c r="Q103" i="5"/>
  <c r="R103" i="5"/>
  <c r="AC103" i="5" s="1"/>
  <c r="S103" i="5"/>
  <c r="T103" i="5"/>
  <c r="AE103" i="5" s="1"/>
  <c r="U103" i="5"/>
  <c r="AF103" i="5" s="1"/>
  <c r="V103" i="5"/>
  <c r="AG103" i="5" s="1"/>
  <c r="W103" i="5"/>
  <c r="AH103" i="5" s="1"/>
  <c r="X103" i="5"/>
  <c r="AI103" i="5" s="1"/>
  <c r="Y103" i="5"/>
  <c r="AJ103" i="5" s="1"/>
  <c r="Z103" i="5"/>
  <c r="AK103" i="5" s="1"/>
  <c r="Q91" i="5"/>
  <c r="R91" i="5"/>
  <c r="AC91" i="5" s="1"/>
  <c r="S91" i="5"/>
  <c r="AD91" i="5" s="1"/>
  <c r="T91" i="5"/>
  <c r="AE91" i="5" s="1"/>
  <c r="U91" i="5"/>
  <c r="AF91" i="5" s="1"/>
  <c r="V91" i="5"/>
  <c r="AG91" i="5" s="1"/>
  <c r="W91" i="5"/>
  <c r="AH91" i="5" s="1"/>
  <c r="X91" i="5"/>
  <c r="AI91" i="5" s="1"/>
  <c r="Y91" i="5"/>
  <c r="AJ91" i="5" s="1"/>
  <c r="Z91" i="5"/>
  <c r="AK91" i="5" s="1"/>
  <c r="Q132" i="5"/>
  <c r="R132" i="5"/>
  <c r="AC132" i="5" s="1"/>
  <c r="S132" i="5"/>
  <c r="T132" i="5"/>
  <c r="AE132" i="5" s="1"/>
  <c r="U132" i="5"/>
  <c r="AF132" i="5" s="1"/>
  <c r="V132" i="5"/>
  <c r="AG132" i="5" s="1"/>
  <c r="W132" i="5"/>
  <c r="AH132" i="5" s="1"/>
  <c r="X132" i="5"/>
  <c r="AI132" i="5" s="1"/>
  <c r="Y132" i="5"/>
  <c r="AJ132" i="5" s="1"/>
  <c r="Z132" i="5"/>
  <c r="AK132" i="5" s="1"/>
  <c r="Q155" i="5"/>
  <c r="R155" i="5"/>
  <c r="AC155" i="5" s="1"/>
  <c r="S155" i="5"/>
  <c r="T155" i="5"/>
  <c r="AE155" i="5" s="1"/>
  <c r="U155" i="5"/>
  <c r="AF155" i="5" s="1"/>
  <c r="V155" i="5"/>
  <c r="AG155" i="5" s="1"/>
  <c r="W155" i="5"/>
  <c r="AH155" i="5" s="1"/>
  <c r="X155" i="5"/>
  <c r="AI155" i="5" s="1"/>
  <c r="Y155" i="5"/>
  <c r="AJ155" i="5" s="1"/>
  <c r="Z155" i="5"/>
  <c r="AK155" i="5" s="1"/>
  <c r="Q131" i="5"/>
  <c r="R131" i="5"/>
  <c r="AC131" i="5" s="1"/>
  <c r="S131" i="5"/>
  <c r="T131" i="5"/>
  <c r="AE131" i="5" s="1"/>
  <c r="U131" i="5"/>
  <c r="AF131" i="5" s="1"/>
  <c r="V131" i="5"/>
  <c r="AG131" i="5" s="1"/>
  <c r="W131" i="5"/>
  <c r="AH131" i="5" s="1"/>
  <c r="X131" i="5"/>
  <c r="AI131" i="5" s="1"/>
  <c r="Y131" i="5"/>
  <c r="AJ131" i="5" s="1"/>
  <c r="Z131" i="5"/>
  <c r="AK131" i="5" s="1"/>
  <c r="Q29" i="5"/>
  <c r="AB29" i="5" s="1"/>
  <c r="R29" i="5"/>
  <c r="S29" i="5"/>
  <c r="AD29" i="5" s="1"/>
  <c r="T29" i="5"/>
  <c r="AE29" i="5" s="1"/>
  <c r="U29" i="5"/>
  <c r="AF29" i="5" s="1"/>
  <c r="V29" i="5"/>
  <c r="AG29" i="5" s="1"/>
  <c r="W29" i="5"/>
  <c r="AH29" i="5" s="1"/>
  <c r="X29" i="5"/>
  <c r="AI29" i="5" s="1"/>
  <c r="Y29" i="5"/>
  <c r="AJ29" i="5" s="1"/>
  <c r="Z29" i="5"/>
  <c r="AK29" i="5" s="1"/>
  <c r="Q75" i="5"/>
  <c r="R75" i="5"/>
  <c r="AC75" i="5" s="1"/>
  <c r="S75" i="5"/>
  <c r="AD75" i="5" s="1"/>
  <c r="T75" i="5"/>
  <c r="AE75" i="5" s="1"/>
  <c r="U75" i="5"/>
  <c r="AF75" i="5" s="1"/>
  <c r="V75" i="5"/>
  <c r="AG75" i="5" s="1"/>
  <c r="W75" i="5"/>
  <c r="AH75" i="5" s="1"/>
  <c r="X75" i="5"/>
  <c r="AI75" i="5" s="1"/>
  <c r="Y75" i="5"/>
  <c r="AJ75" i="5" s="1"/>
  <c r="Z75" i="5"/>
  <c r="AK75" i="5" s="1"/>
  <c r="Q16" i="5"/>
  <c r="R16" i="5"/>
  <c r="AC16" i="5" s="1"/>
  <c r="S16" i="5"/>
  <c r="AD16" i="5" s="1"/>
  <c r="T16" i="5"/>
  <c r="AE16" i="5" s="1"/>
  <c r="U16" i="5"/>
  <c r="AF16" i="5" s="1"/>
  <c r="V16" i="5"/>
  <c r="AG16" i="5" s="1"/>
  <c r="W16" i="5"/>
  <c r="AH16" i="5" s="1"/>
  <c r="X16" i="5"/>
  <c r="AI16" i="5" s="1"/>
  <c r="Y16" i="5"/>
  <c r="AJ16" i="5" s="1"/>
  <c r="Z16" i="5"/>
  <c r="AK16" i="5" s="1"/>
  <c r="Q95" i="5"/>
  <c r="AB95" i="5" s="1"/>
  <c r="R95" i="5"/>
  <c r="S95" i="5"/>
  <c r="AD95" i="5" s="1"/>
  <c r="T95" i="5"/>
  <c r="AE95" i="5" s="1"/>
  <c r="U95" i="5"/>
  <c r="AF95" i="5" s="1"/>
  <c r="V95" i="5"/>
  <c r="AG95" i="5" s="1"/>
  <c r="W95" i="5"/>
  <c r="AH95" i="5" s="1"/>
  <c r="X95" i="5"/>
  <c r="AI95" i="5" s="1"/>
  <c r="Y95" i="5"/>
  <c r="AJ95" i="5" s="1"/>
  <c r="Z95" i="5"/>
  <c r="AK95" i="5" s="1"/>
  <c r="Q116" i="5"/>
  <c r="R116" i="5"/>
  <c r="AC116" i="5" s="1"/>
  <c r="S116" i="5"/>
  <c r="T116" i="5"/>
  <c r="AE116" i="5" s="1"/>
  <c r="U116" i="5"/>
  <c r="AF116" i="5" s="1"/>
  <c r="V116" i="5"/>
  <c r="AG116" i="5" s="1"/>
  <c r="W116" i="5"/>
  <c r="AH116" i="5" s="1"/>
  <c r="X116" i="5"/>
  <c r="AI116" i="5" s="1"/>
  <c r="Y116" i="5"/>
  <c r="AJ116" i="5" s="1"/>
  <c r="Z116" i="5"/>
  <c r="AK116" i="5" s="1"/>
  <c r="Q130" i="5"/>
  <c r="AB130" i="5" s="1"/>
  <c r="R130" i="5"/>
  <c r="AC130" i="5" s="1"/>
  <c r="S130" i="5"/>
  <c r="T130" i="5"/>
  <c r="AE130" i="5" s="1"/>
  <c r="U130" i="5"/>
  <c r="AF130" i="5" s="1"/>
  <c r="V130" i="5"/>
  <c r="AG130" i="5" s="1"/>
  <c r="W130" i="5"/>
  <c r="AH130" i="5" s="1"/>
  <c r="X130" i="5"/>
  <c r="AI130" i="5" s="1"/>
  <c r="Y130" i="5"/>
  <c r="AJ130" i="5" s="1"/>
  <c r="Z130" i="5"/>
  <c r="AK130" i="5" s="1"/>
  <c r="Q113" i="5"/>
  <c r="AB113" i="5" s="1"/>
  <c r="R113" i="5"/>
  <c r="AC113" i="5" s="1"/>
  <c r="S113" i="5"/>
  <c r="T113" i="5"/>
  <c r="AE113" i="5" s="1"/>
  <c r="U113" i="5"/>
  <c r="AF113" i="5" s="1"/>
  <c r="V113" i="5"/>
  <c r="AG113" i="5" s="1"/>
  <c r="W113" i="5"/>
  <c r="AH113" i="5" s="1"/>
  <c r="X113" i="5"/>
  <c r="AI113" i="5" s="1"/>
  <c r="Y113" i="5"/>
  <c r="AJ113" i="5" s="1"/>
  <c r="Z113" i="5"/>
  <c r="AK113" i="5" s="1"/>
  <c r="Q151" i="5"/>
  <c r="AB151" i="5" s="1"/>
  <c r="R151" i="5"/>
  <c r="AC151" i="5" s="1"/>
  <c r="S151" i="5"/>
  <c r="T151" i="5"/>
  <c r="AE151" i="5" s="1"/>
  <c r="U151" i="5"/>
  <c r="AF151" i="5" s="1"/>
  <c r="V151" i="5"/>
  <c r="AG151" i="5" s="1"/>
  <c r="W151" i="5"/>
  <c r="AH151" i="5" s="1"/>
  <c r="X151" i="5"/>
  <c r="AI151" i="5" s="1"/>
  <c r="Y151" i="5"/>
  <c r="AJ151" i="5" s="1"/>
  <c r="Z151" i="5"/>
  <c r="AK151" i="5" s="1"/>
  <c r="Q133" i="5"/>
  <c r="R133" i="5"/>
  <c r="AC133" i="5" s="1"/>
  <c r="S133" i="5"/>
  <c r="T133" i="5"/>
  <c r="AE133" i="5" s="1"/>
  <c r="U133" i="5"/>
  <c r="AF133" i="5" s="1"/>
  <c r="V133" i="5"/>
  <c r="AG133" i="5" s="1"/>
  <c r="W133" i="5"/>
  <c r="AH133" i="5" s="1"/>
  <c r="X133" i="5"/>
  <c r="AI133" i="5" s="1"/>
  <c r="Y133" i="5"/>
  <c r="AJ133" i="5" s="1"/>
  <c r="Z133" i="5"/>
  <c r="AK133" i="5" s="1"/>
  <c r="Q126" i="5"/>
  <c r="R126" i="5"/>
  <c r="AC126" i="5" s="1"/>
  <c r="S126" i="5"/>
  <c r="T126" i="5"/>
  <c r="AE126" i="5" s="1"/>
  <c r="U126" i="5"/>
  <c r="AF126" i="5" s="1"/>
  <c r="V126" i="5"/>
  <c r="AG126" i="5" s="1"/>
  <c r="W126" i="5"/>
  <c r="AH126" i="5" s="1"/>
  <c r="X126" i="5"/>
  <c r="AI126" i="5" s="1"/>
  <c r="Y126" i="5"/>
  <c r="AJ126" i="5" s="1"/>
  <c r="Z126" i="5"/>
  <c r="AK126" i="5" s="1"/>
  <c r="Q96" i="5"/>
  <c r="R96" i="5"/>
  <c r="AC96" i="5" s="1"/>
  <c r="S96" i="5"/>
  <c r="AD96" i="5" s="1"/>
  <c r="T96" i="5"/>
  <c r="AE96" i="5" s="1"/>
  <c r="U96" i="5"/>
  <c r="AF96" i="5" s="1"/>
  <c r="V96" i="5"/>
  <c r="AG96" i="5" s="1"/>
  <c r="W96" i="5"/>
  <c r="AH96" i="5" s="1"/>
  <c r="X96" i="5"/>
  <c r="AI96" i="5" s="1"/>
  <c r="Y96" i="5"/>
  <c r="AJ96" i="5" s="1"/>
  <c r="Z96" i="5"/>
  <c r="AK96" i="5" s="1"/>
  <c r="Q160" i="5"/>
  <c r="R160" i="5"/>
  <c r="AC160" i="5" s="1"/>
  <c r="S160" i="5"/>
  <c r="AD160" i="5" s="1"/>
  <c r="T160" i="5"/>
  <c r="AE160" i="5" s="1"/>
  <c r="U160" i="5"/>
  <c r="AF160" i="5" s="1"/>
  <c r="V160" i="5"/>
  <c r="AG160" i="5" s="1"/>
  <c r="W160" i="5"/>
  <c r="AH160" i="5" s="1"/>
  <c r="X160" i="5"/>
  <c r="AI160" i="5" s="1"/>
  <c r="Y160" i="5"/>
  <c r="AJ160" i="5" s="1"/>
  <c r="Z160" i="5"/>
  <c r="AK160" i="5" s="1"/>
  <c r="Q139" i="5"/>
  <c r="AB139" i="5" s="1"/>
  <c r="R139" i="5"/>
  <c r="S139" i="5"/>
  <c r="T139" i="5"/>
  <c r="AE139" i="5" s="1"/>
  <c r="U139" i="5"/>
  <c r="AF139" i="5" s="1"/>
  <c r="V139" i="5"/>
  <c r="AG139" i="5" s="1"/>
  <c r="W139" i="5"/>
  <c r="AH139" i="5" s="1"/>
  <c r="X139" i="5"/>
  <c r="AI139" i="5" s="1"/>
  <c r="Y139" i="5"/>
  <c r="AJ139" i="5" s="1"/>
  <c r="Z139" i="5"/>
  <c r="AK139" i="5" s="1"/>
  <c r="Q145" i="5"/>
  <c r="AB145" i="5" s="1"/>
  <c r="R145" i="5"/>
  <c r="AC145" i="5" s="1"/>
  <c r="S145" i="5"/>
  <c r="T145" i="5"/>
  <c r="AE145" i="5" s="1"/>
  <c r="U145" i="5"/>
  <c r="AF145" i="5" s="1"/>
  <c r="V145" i="5"/>
  <c r="AG145" i="5" s="1"/>
  <c r="W145" i="5"/>
  <c r="AH145" i="5" s="1"/>
  <c r="X145" i="5"/>
  <c r="AI145" i="5" s="1"/>
  <c r="Y145" i="5"/>
  <c r="AJ145" i="5" s="1"/>
  <c r="Z145" i="5"/>
  <c r="AK145" i="5" s="1"/>
  <c r="Q51" i="5"/>
  <c r="R51" i="5"/>
  <c r="AC51" i="5" s="1"/>
  <c r="S51" i="5"/>
  <c r="AD51" i="5" s="1"/>
  <c r="T51" i="5"/>
  <c r="AE51" i="5" s="1"/>
  <c r="U51" i="5"/>
  <c r="AF51" i="5" s="1"/>
  <c r="V51" i="5"/>
  <c r="AG51" i="5" s="1"/>
  <c r="W51" i="5"/>
  <c r="AH51" i="5" s="1"/>
  <c r="X51" i="5"/>
  <c r="AI51" i="5" s="1"/>
  <c r="Y51" i="5"/>
  <c r="AJ51" i="5" s="1"/>
  <c r="Z51" i="5"/>
  <c r="AK51" i="5" s="1"/>
  <c r="Q89" i="5"/>
  <c r="AB89" i="5" s="1"/>
  <c r="R89" i="5"/>
  <c r="S89" i="5"/>
  <c r="AD89" i="5" s="1"/>
  <c r="T89" i="5"/>
  <c r="AE89" i="5" s="1"/>
  <c r="U89" i="5"/>
  <c r="AF89" i="5" s="1"/>
  <c r="V89" i="5"/>
  <c r="AG89" i="5" s="1"/>
  <c r="W89" i="5"/>
  <c r="AH89" i="5" s="1"/>
  <c r="X89" i="5"/>
  <c r="AI89" i="5" s="1"/>
  <c r="Y89" i="5"/>
  <c r="AJ89" i="5" s="1"/>
  <c r="Z89" i="5"/>
  <c r="AK89" i="5" s="1"/>
  <c r="Q35" i="5"/>
  <c r="AB35" i="5" s="1"/>
  <c r="R35" i="5"/>
  <c r="AC35" i="5" s="1"/>
  <c r="S35" i="5"/>
  <c r="AD35" i="5" s="1"/>
  <c r="T35" i="5"/>
  <c r="AE35" i="5" s="1"/>
  <c r="U35" i="5"/>
  <c r="AF35" i="5" s="1"/>
  <c r="V35" i="5"/>
  <c r="AG35" i="5" s="1"/>
  <c r="W35" i="5"/>
  <c r="AH35" i="5" s="1"/>
  <c r="X35" i="5"/>
  <c r="AI35" i="5" s="1"/>
  <c r="Y35" i="5"/>
  <c r="AJ35" i="5" s="1"/>
  <c r="Z35" i="5"/>
  <c r="AK35" i="5" s="1"/>
  <c r="Q161" i="5"/>
  <c r="R161" i="5"/>
  <c r="AC161" i="5" s="1"/>
  <c r="S161" i="5"/>
  <c r="AD161" i="5" s="1"/>
  <c r="T161" i="5"/>
  <c r="AE161" i="5" s="1"/>
  <c r="U161" i="5"/>
  <c r="AF161" i="5" s="1"/>
  <c r="V161" i="5"/>
  <c r="AG161" i="5" s="1"/>
  <c r="W161" i="5"/>
  <c r="AH161" i="5" s="1"/>
  <c r="X161" i="5"/>
  <c r="AI161" i="5" s="1"/>
  <c r="Y161" i="5"/>
  <c r="AJ161" i="5" s="1"/>
  <c r="Z161" i="5"/>
  <c r="AK161" i="5" s="1"/>
  <c r="Q104" i="5"/>
  <c r="AB104" i="5" s="1"/>
  <c r="R104" i="5"/>
  <c r="AC104" i="5" s="1"/>
  <c r="S104" i="5"/>
  <c r="T104" i="5"/>
  <c r="AE104" i="5" s="1"/>
  <c r="U104" i="5"/>
  <c r="AF104" i="5" s="1"/>
  <c r="V104" i="5"/>
  <c r="AG104" i="5" s="1"/>
  <c r="W104" i="5"/>
  <c r="AH104" i="5" s="1"/>
  <c r="X104" i="5"/>
  <c r="AI104" i="5" s="1"/>
  <c r="Y104" i="5"/>
  <c r="AJ104" i="5" s="1"/>
  <c r="Z104" i="5"/>
  <c r="AK104" i="5" s="1"/>
  <c r="Q47" i="5"/>
  <c r="AB47" i="5" s="1"/>
  <c r="R47" i="5"/>
  <c r="AC47" i="5" s="1"/>
  <c r="S47" i="5"/>
  <c r="AD47" i="5" s="1"/>
  <c r="T47" i="5"/>
  <c r="AE47" i="5" s="1"/>
  <c r="U47" i="5"/>
  <c r="AF47" i="5" s="1"/>
  <c r="V47" i="5"/>
  <c r="AG47" i="5" s="1"/>
  <c r="W47" i="5"/>
  <c r="AH47" i="5" s="1"/>
  <c r="X47" i="5"/>
  <c r="AI47" i="5" s="1"/>
  <c r="Y47" i="5"/>
  <c r="AJ47" i="5" s="1"/>
  <c r="Z47" i="5"/>
  <c r="AK47" i="5" s="1"/>
  <c r="Q77" i="5"/>
  <c r="AB77" i="5" s="1"/>
  <c r="R77" i="5"/>
  <c r="AC77" i="5" s="1"/>
  <c r="S77" i="5"/>
  <c r="AD77" i="5" s="1"/>
  <c r="T77" i="5"/>
  <c r="AE77" i="5" s="1"/>
  <c r="U77" i="5"/>
  <c r="AF77" i="5" s="1"/>
  <c r="V77" i="5"/>
  <c r="AG77" i="5" s="1"/>
  <c r="W77" i="5"/>
  <c r="AH77" i="5" s="1"/>
  <c r="X77" i="5"/>
  <c r="AI77" i="5" s="1"/>
  <c r="Y77" i="5"/>
  <c r="AJ77" i="5" s="1"/>
  <c r="Z77" i="5"/>
  <c r="AK77" i="5" s="1"/>
  <c r="Q162" i="5"/>
  <c r="R162" i="5"/>
  <c r="AC162" i="5" s="1"/>
  <c r="S162" i="5"/>
  <c r="AD162" i="5" s="1"/>
  <c r="T162" i="5"/>
  <c r="AE162" i="5" s="1"/>
  <c r="U162" i="5"/>
  <c r="AF162" i="5" s="1"/>
  <c r="V162" i="5"/>
  <c r="AG162" i="5" s="1"/>
  <c r="W162" i="5"/>
  <c r="AH162" i="5" s="1"/>
  <c r="X162" i="5"/>
  <c r="AI162" i="5" s="1"/>
  <c r="Y162" i="5"/>
  <c r="AJ162" i="5" s="1"/>
  <c r="Z162" i="5"/>
  <c r="AK162" i="5" s="1"/>
  <c r="Q144" i="5"/>
  <c r="R144" i="5"/>
  <c r="AC144" i="5" s="1"/>
  <c r="S144" i="5"/>
  <c r="T144" i="5"/>
  <c r="AE144" i="5" s="1"/>
  <c r="U144" i="5"/>
  <c r="AF144" i="5" s="1"/>
  <c r="V144" i="5"/>
  <c r="AG144" i="5" s="1"/>
  <c r="W144" i="5"/>
  <c r="AH144" i="5" s="1"/>
  <c r="X144" i="5"/>
  <c r="AI144" i="5" s="1"/>
  <c r="Y144" i="5"/>
  <c r="AJ144" i="5" s="1"/>
  <c r="Z144" i="5"/>
  <c r="AK144" i="5" s="1"/>
  <c r="Q59" i="5"/>
  <c r="AB59" i="5" s="1"/>
  <c r="R59" i="5"/>
  <c r="AC59" i="5" s="1"/>
  <c r="S59" i="5"/>
  <c r="AD59" i="5" s="1"/>
  <c r="T59" i="5"/>
  <c r="AE59" i="5" s="1"/>
  <c r="U59" i="5"/>
  <c r="AF59" i="5" s="1"/>
  <c r="V59" i="5"/>
  <c r="AG59" i="5" s="1"/>
  <c r="W59" i="5"/>
  <c r="AH59" i="5" s="1"/>
  <c r="X59" i="5"/>
  <c r="AI59" i="5" s="1"/>
  <c r="Y59" i="5"/>
  <c r="AJ59" i="5" s="1"/>
  <c r="Z59" i="5"/>
  <c r="AK59" i="5" s="1"/>
  <c r="Q125" i="5"/>
  <c r="AB125" i="5" s="1"/>
  <c r="R125" i="5"/>
  <c r="S125" i="5"/>
  <c r="T125" i="5"/>
  <c r="AE125" i="5" s="1"/>
  <c r="U125" i="5"/>
  <c r="AF125" i="5" s="1"/>
  <c r="V125" i="5"/>
  <c r="AG125" i="5" s="1"/>
  <c r="W125" i="5"/>
  <c r="AH125" i="5" s="1"/>
  <c r="X125" i="5"/>
  <c r="AI125" i="5" s="1"/>
  <c r="Y125" i="5"/>
  <c r="AJ125" i="5" s="1"/>
  <c r="Z125" i="5"/>
  <c r="AK125" i="5" s="1"/>
  <c r="Q101" i="5"/>
  <c r="AB101" i="5" s="1"/>
  <c r="R101" i="5"/>
  <c r="AC101" i="5" s="1"/>
  <c r="S101" i="5"/>
  <c r="T101" i="5"/>
  <c r="AE101" i="5" s="1"/>
  <c r="U101" i="5"/>
  <c r="AF101" i="5" s="1"/>
  <c r="V101" i="5"/>
  <c r="AG101" i="5" s="1"/>
  <c r="W101" i="5"/>
  <c r="AH101" i="5" s="1"/>
  <c r="X101" i="5"/>
  <c r="AI101" i="5" s="1"/>
  <c r="Y101" i="5"/>
  <c r="AJ101" i="5" s="1"/>
  <c r="Z101" i="5"/>
  <c r="AK101" i="5" s="1"/>
  <c r="Q106" i="5"/>
  <c r="R106" i="5"/>
  <c r="AC106" i="5" s="1"/>
  <c r="S106" i="5"/>
  <c r="T106" i="5"/>
  <c r="AE106" i="5" s="1"/>
  <c r="U106" i="5"/>
  <c r="AF106" i="5" s="1"/>
  <c r="V106" i="5"/>
  <c r="AG106" i="5" s="1"/>
  <c r="W106" i="5"/>
  <c r="AH106" i="5" s="1"/>
  <c r="X106" i="5"/>
  <c r="AI106" i="5" s="1"/>
  <c r="Y106" i="5"/>
  <c r="AJ106" i="5" s="1"/>
  <c r="Z106" i="5"/>
  <c r="AK106" i="5" s="1"/>
  <c r="Q124" i="5"/>
  <c r="AB124" i="5" s="1"/>
  <c r="R124" i="5"/>
  <c r="S124" i="5"/>
  <c r="T124" i="5"/>
  <c r="AE124" i="5" s="1"/>
  <c r="U124" i="5"/>
  <c r="AF124" i="5" s="1"/>
  <c r="V124" i="5"/>
  <c r="AG124" i="5" s="1"/>
  <c r="W124" i="5"/>
  <c r="AH124" i="5" s="1"/>
  <c r="X124" i="5"/>
  <c r="AI124" i="5" s="1"/>
  <c r="Y124" i="5"/>
  <c r="AJ124" i="5" s="1"/>
  <c r="Z124" i="5"/>
  <c r="AK124" i="5" s="1"/>
  <c r="Q23" i="5"/>
  <c r="AB23" i="5" s="1"/>
  <c r="R23" i="5"/>
  <c r="AC23" i="5" s="1"/>
  <c r="S23" i="5"/>
  <c r="AD23" i="5" s="1"/>
  <c r="T23" i="5"/>
  <c r="AE23" i="5" s="1"/>
  <c r="U23" i="5"/>
  <c r="AF23" i="5" s="1"/>
  <c r="V23" i="5"/>
  <c r="AG23" i="5" s="1"/>
  <c r="W23" i="5"/>
  <c r="AH23" i="5" s="1"/>
  <c r="X23" i="5"/>
  <c r="AI23" i="5" s="1"/>
  <c r="Y23" i="5"/>
  <c r="AJ23" i="5" s="1"/>
  <c r="Z23" i="5"/>
  <c r="AK23" i="5" s="1"/>
  <c r="Q123" i="5"/>
  <c r="AB123" i="5" s="1"/>
  <c r="R123" i="5"/>
  <c r="AC123" i="5" s="1"/>
  <c r="S123" i="5"/>
  <c r="T123" i="5"/>
  <c r="AE123" i="5" s="1"/>
  <c r="U123" i="5"/>
  <c r="AF123" i="5" s="1"/>
  <c r="V123" i="5"/>
  <c r="AG123" i="5" s="1"/>
  <c r="W123" i="5"/>
  <c r="AH123" i="5" s="1"/>
  <c r="X123" i="5"/>
  <c r="AI123" i="5" s="1"/>
  <c r="Y123" i="5"/>
  <c r="AJ123" i="5" s="1"/>
  <c r="Z123" i="5"/>
  <c r="AK123" i="5" s="1"/>
  <c r="Q153" i="5"/>
  <c r="R153" i="5"/>
  <c r="AC153" i="5" s="1"/>
  <c r="S153" i="5"/>
  <c r="T153" i="5"/>
  <c r="AE153" i="5" s="1"/>
  <c r="U153" i="5"/>
  <c r="AF153" i="5" s="1"/>
  <c r="V153" i="5"/>
  <c r="AG153" i="5" s="1"/>
  <c r="W153" i="5"/>
  <c r="AH153" i="5" s="1"/>
  <c r="X153" i="5"/>
  <c r="AI153" i="5" s="1"/>
  <c r="Y153" i="5"/>
  <c r="AJ153" i="5" s="1"/>
  <c r="Z153" i="5"/>
  <c r="AK153" i="5" s="1"/>
  <c r="Q120" i="5"/>
  <c r="AB120" i="5" s="1"/>
  <c r="R120" i="5"/>
  <c r="AC120" i="5" s="1"/>
  <c r="S120" i="5"/>
  <c r="T120" i="5"/>
  <c r="AE120" i="5" s="1"/>
  <c r="U120" i="5"/>
  <c r="AF120" i="5" s="1"/>
  <c r="V120" i="5"/>
  <c r="AG120" i="5" s="1"/>
  <c r="W120" i="5"/>
  <c r="AH120" i="5" s="1"/>
  <c r="X120" i="5"/>
  <c r="AI120" i="5" s="1"/>
  <c r="Y120" i="5"/>
  <c r="AJ120" i="5" s="1"/>
  <c r="Z120" i="5"/>
  <c r="AK120" i="5" s="1"/>
  <c r="Q64" i="5"/>
  <c r="R64" i="5"/>
  <c r="AC64" i="5" s="1"/>
  <c r="S64" i="5"/>
  <c r="AD64" i="5" s="1"/>
  <c r="T64" i="5"/>
  <c r="AE64" i="5" s="1"/>
  <c r="U64" i="5"/>
  <c r="AF64" i="5" s="1"/>
  <c r="V64" i="5"/>
  <c r="AG64" i="5" s="1"/>
  <c r="W64" i="5"/>
  <c r="AH64" i="5" s="1"/>
  <c r="X64" i="5"/>
  <c r="AI64" i="5" s="1"/>
  <c r="Y64" i="5"/>
  <c r="AJ64" i="5" s="1"/>
  <c r="Z64" i="5"/>
  <c r="AK64" i="5" s="1"/>
  <c r="Q121" i="5"/>
  <c r="R121" i="5"/>
  <c r="AC121" i="5" s="1"/>
  <c r="S121" i="5"/>
  <c r="AD121" i="5" s="1"/>
  <c r="T121" i="5"/>
  <c r="AE121" i="5" s="1"/>
  <c r="U121" i="5"/>
  <c r="AF121" i="5" s="1"/>
  <c r="V121" i="5"/>
  <c r="AG121" i="5" s="1"/>
  <c r="W121" i="5"/>
  <c r="AH121" i="5" s="1"/>
  <c r="X121" i="5"/>
  <c r="AI121" i="5" s="1"/>
  <c r="Y121" i="5"/>
  <c r="AJ121" i="5" s="1"/>
  <c r="Z121" i="5"/>
  <c r="AK121" i="5" s="1"/>
  <c r="Q166" i="5"/>
  <c r="R166" i="5"/>
  <c r="AC166" i="5" s="1"/>
  <c r="S166" i="5"/>
  <c r="AD166" i="5" s="1"/>
  <c r="T166" i="5"/>
  <c r="AE166" i="5" s="1"/>
  <c r="U166" i="5"/>
  <c r="AF166" i="5" s="1"/>
  <c r="V166" i="5"/>
  <c r="AG166" i="5" s="1"/>
  <c r="W166" i="5"/>
  <c r="AH166" i="5" s="1"/>
  <c r="X166" i="5"/>
  <c r="AI166" i="5" s="1"/>
  <c r="Y166" i="5"/>
  <c r="AJ166" i="5" s="1"/>
  <c r="Z166" i="5"/>
  <c r="AK166" i="5" s="1"/>
  <c r="Q37" i="5"/>
  <c r="AB37" i="5" s="1"/>
  <c r="R37" i="5"/>
  <c r="AC37" i="5" s="1"/>
  <c r="S37" i="5"/>
  <c r="AD37" i="5" s="1"/>
  <c r="T37" i="5"/>
  <c r="AE37" i="5" s="1"/>
  <c r="U37" i="5"/>
  <c r="AF37" i="5" s="1"/>
  <c r="V37" i="5"/>
  <c r="AG37" i="5" s="1"/>
  <c r="W37" i="5"/>
  <c r="AH37" i="5" s="1"/>
  <c r="X37" i="5"/>
  <c r="AI37" i="5" s="1"/>
  <c r="Y37" i="5"/>
  <c r="AJ37" i="5" s="1"/>
  <c r="Z37" i="5"/>
  <c r="AK37" i="5" s="1"/>
  <c r="Q86" i="5"/>
  <c r="AB86" i="5" s="1"/>
  <c r="R86" i="5"/>
  <c r="S86" i="5"/>
  <c r="AD86" i="5" s="1"/>
  <c r="T86" i="5"/>
  <c r="AE86" i="5" s="1"/>
  <c r="U86" i="5"/>
  <c r="AF86" i="5" s="1"/>
  <c r="V86" i="5"/>
  <c r="AG86" i="5" s="1"/>
  <c r="W86" i="5"/>
  <c r="AH86" i="5" s="1"/>
  <c r="X86" i="5"/>
  <c r="AI86" i="5" s="1"/>
  <c r="Y86" i="5"/>
  <c r="AJ86" i="5" s="1"/>
  <c r="Z86" i="5"/>
  <c r="AK86" i="5" s="1"/>
  <c r="Q105" i="5"/>
  <c r="R105" i="5"/>
  <c r="AC105" i="5" s="1"/>
  <c r="S105" i="5"/>
  <c r="T105" i="5"/>
  <c r="AE105" i="5" s="1"/>
  <c r="U105" i="5"/>
  <c r="AF105" i="5" s="1"/>
  <c r="V105" i="5"/>
  <c r="AG105" i="5" s="1"/>
  <c r="W105" i="5"/>
  <c r="AH105" i="5" s="1"/>
  <c r="X105" i="5"/>
  <c r="AI105" i="5" s="1"/>
  <c r="Y105" i="5"/>
  <c r="AJ105" i="5" s="1"/>
  <c r="Z105" i="5"/>
  <c r="AK105" i="5" s="1"/>
  <c r="Q74" i="5"/>
  <c r="R74" i="5"/>
  <c r="AC74" i="5" s="1"/>
  <c r="S74" i="5"/>
  <c r="AD74" i="5" s="1"/>
  <c r="T74" i="5"/>
  <c r="AE74" i="5" s="1"/>
  <c r="U74" i="5"/>
  <c r="AF74" i="5" s="1"/>
  <c r="V74" i="5"/>
  <c r="AG74" i="5" s="1"/>
  <c r="W74" i="5"/>
  <c r="AH74" i="5" s="1"/>
  <c r="X74" i="5"/>
  <c r="AI74" i="5" s="1"/>
  <c r="Y74" i="5"/>
  <c r="AJ74" i="5" s="1"/>
  <c r="Z74" i="5"/>
  <c r="AK74" i="5" s="1"/>
  <c r="Q146" i="5"/>
  <c r="AB146" i="5" s="1"/>
  <c r="R146" i="5"/>
  <c r="S146" i="5"/>
  <c r="T146" i="5"/>
  <c r="AE146" i="5" s="1"/>
  <c r="U146" i="5"/>
  <c r="AF146" i="5" s="1"/>
  <c r="V146" i="5"/>
  <c r="AG146" i="5" s="1"/>
  <c r="W146" i="5"/>
  <c r="AH146" i="5" s="1"/>
  <c r="X146" i="5"/>
  <c r="AI146" i="5" s="1"/>
  <c r="Y146" i="5"/>
  <c r="AJ146" i="5" s="1"/>
  <c r="Z146" i="5"/>
  <c r="AK146" i="5" s="1"/>
  <c r="Q152" i="5"/>
  <c r="R152" i="5"/>
  <c r="AC152" i="5" s="1"/>
  <c r="S152" i="5"/>
  <c r="T152" i="5"/>
  <c r="AE152" i="5" s="1"/>
  <c r="U152" i="5"/>
  <c r="AF152" i="5" s="1"/>
  <c r="V152" i="5"/>
  <c r="AG152" i="5" s="1"/>
  <c r="W152" i="5"/>
  <c r="AH152" i="5" s="1"/>
  <c r="X152" i="5"/>
  <c r="AI152" i="5" s="1"/>
  <c r="Y152" i="5"/>
  <c r="AJ152" i="5" s="1"/>
  <c r="Z152" i="5"/>
  <c r="AK152" i="5" s="1"/>
  <c r="Q127" i="5"/>
  <c r="R127" i="5"/>
  <c r="AC127" i="5" s="1"/>
  <c r="S127" i="5"/>
  <c r="T127" i="5"/>
  <c r="AE127" i="5" s="1"/>
  <c r="U127" i="5"/>
  <c r="AF127" i="5" s="1"/>
  <c r="V127" i="5"/>
  <c r="AG127" i="5" s="1"/>
  <c r="W127" i="5"/>
  <c r="AH127" i="5" s="1"/>
  <c r="X127" i="5"/>
  <c r="AI127" i="5" s="1"/>
  <c r="Y127" i="5"/>
  <c r="AJ127" i="5" s="1"/>
  <c r="Z127" i="5"/>
  <c r="AK127" i="5" s="1"/>
  <c r="Q60" i="5"/>
  <c r="AB60" i="5" s="1"/>
  <c r="R60" i="5"/>
  <c r="AC60" i="5" s="1"/>
  <c r="S60" i="5"/>
  <c r="AD60" i="5" s="1"/>
  <c r="T60" i="5"/>
  <c r="AE60" i="5" s="1"/>
  <c r="U60" i="5"/>
  <c r="AF60" i="5" s="1"/>
  <c r="V60" i="5"/>
  <c r="AG60" i="5" s="1"/>
  <c r="W60" i="5"/>
  <c r="AH60" i="5" s="1"/>
  <c r="X60" i="5"/>
  <c r="AI60" i="5" s="1"/>
  <c r="Y60" i="5"/>
  <c r="AJ60" i="5" s="1"/>
  <c r="Z60" i="5"/>
  <c r="AK60" i="5" s="1"/>
  <c r="Q41" i="5"/>
  <c r="AB41" i="5" s="1"/>
  <c r="R41" i="5"/>
  <c r="AC41" i="5" s="1"/>
  <c r="S41" i="5"/>
  <c r="AD41" i="5" s="1"/>
  <c r="T41" i="5"/>
  <c r="AE41" i="5" s="1"/>
  <c r="U41" i="5"/>
  <c r="AF41" i="5" s="1"/>
  <c r="V41" i="5"/>
  <c r="AG41" i="5" s="1"/>
  <c r="W41" i="5"/>
  <c r="AH41" i="5" s="1"/>
  <c r="X41" i="5"/>
  <c r="AI41" i="5" s="1"/>
  <c r="Y41" i="5"/>
  <c r="AJ41" i="5" s="1"/>
  <c r="Z41" i="5"/>
  <c r="AK41" i="5" s="1"/>
  <c r="Q5" i="5"/>
  <c r="R5" i="5"/>
  <c r="AC5" i="5" s="1"/>
  <c r="S5" i="5"/>
  <c r="AD5" i="5" s="1"/>
  <c r="T5" i="5"/>
  <c r="AE5" i="5" s="1"/>
  <c r="U5" i="5"/>
  <c r="AF5" i="5" s="1"/>
  <c r="V5" i="5"/>
  <c r="AG5" i="5" s="1"/>
  <c r="W5" i="5"/>
  <c r="AH5" i="5" s="1"/>
  <c r="X5" i="5"/>
  <c r="AI5" i="5" s="1"/>
  <c r="Y5" i="5"/>
  <c r="AJ5" i="5" s="1"/>
  <c r="Z5" i="5"/>
  <c r="AK5" i="5" s="1"/>
  <c r="Q100" i="5"/>
  <c r="R100" i="5"/>
  <c r="AC100" i="5" s="1"/>
  <c r="S100" i="5"/>
  <c r="T100" i="5"/>
  <c r="AE100" i="5" s="1"/>
  <c r="U100" i="5"/>
  <c r="AF100" i="5" s="1"/>
  <c r="V100" i="5"/>
  <c r="AG100" i="5" s="1"/>
  <c r="W100" i="5"/>
  <c r="AH100" i="5" s="1"/>
  <c r="X100" i="5"/>
  <c r="AI100" i="5" s="1"/>
  <c r="Y100" i="5"/>
  <c r="AJ100" i="5" s="1"/>
  <c r="Z100" i="5"/>
  <c r="AK100" i="5" s="1"/>
  <c r="Q82" i="5"/>
  <c r="AB82" i="5" s="1"/>
  <c r="R82" i="5"/>
  <c r="AC82" i="5" s="1"/>
  <c r="S82" i="5"/>
  <c r="AD82" i="5" s="1"/>
  <c r="T82" i="5"/>
  <c r="AE82" i="5" s="1"/>
  <c r="U82" i="5"/>
  <c r="AF82" i="5" s="1"/>
  <c r="V82" i="5"/>
  <c r="AG82" i="5" s="1"/>
  <c r="W82" i="5"/>
  <c r="AH82" i="5" s="1"/>
  <c r="X82" i="5"/>
  <c r="AI82" i="5" s="1"/>
  <c r="Y82" i="5"/>
  <c r="AJ82" i="5" s="1"/>
  <c r="Z82" i="5"/>
  <c r="AK82" i="5" s="1"/>
  <c r="Q31" i="5"/>
  <c r="AB31" i="5" s="1"/>
  <c r="R31" i="5"/>
  <c r="AC31" i="5" s="1"/>
  <c r="S31" i="5"/>
  <c r="AD31" i="5" s="1"/>
  <c r="T31" i="5"/>
  <c r="AE31" i="5" s="1"/>
  <c r="U31" i="5"/>
  <c r="AF31" i="5" s="1"/>
  <c r="V31" i="5"/>
  <c r="AG31" i="5" s="1"/>
  <c r="W31" i="5"/>
  <c r="AH31" i="5" s="1"/>
  <c r="X31" i="5"/>
  <c r="AI31" i="5" s="1"/>
  <c r="Y31" i="5"/>
  <c r="AJ31" i="5" s="1"/>
  <c r="Z31" i="5"/>
  <c r="AK31" i="5" s="1"/>
  <c r="Q97" i="5"/>
  <c r="AB97" i="5" s="1"/>
  <c r="R97" i="5"/>
  <c r="S97" i="5"/>
  <c r="T97" i="5"/>
  <c r="AE97" i="5" s="1"/>
  <c r="U97" i="5"/>
  <c r="AF97" i="5" s="1"/>
  <c r="V97" i="5"/>
  <c r="AG97" i="5" s="1"/>
  <c r="W97" i="5"/>
  <c r="AH97" i="5" s="1"/>
  <c r="X97" i="5"/>
  <c r="AI97" i="5" s="1"/>
  <c r="Y97" i="5"/>
  <c r="AJ97" i="5" s="1"/>
  <c r="Z97" i="5"/>
  <c r="AK97" i="5" s="1"/>
  <c r="Q25" i="5"/>
  <c r="R25" i="5"/>
  <c r="AC25" i="5" s="1"/>
  <c r="S25" i="5"/>
  <c r="AD25" i="5" s="1"/>
  <c r="T25" i="5"/>
  <c r="AE25" i="5" s="1"/>
  <c r="U25" i="5"/>
  <c r="AF25" i="5" s="1"/>
  <c r="V25" i="5"/>
  <c r="AG25" i="5" s="1"/>
  <c r="W25" i="5"/>
  <c r="AH25" i="5" s="1"/>
  <c r="X25" i="5"/>
  <c r="AI25" i="5" s="1"/>
  <c r="Y25" i="5"/>
  <c r="AJ25" i="5" s="1"/>
  <c r="Z25" i="5"/>
  <c r="AK25" i="5" s="1"/>
  <c r="Q90" i="5"/>
  <c r="R90" i="5"/>
  <c r="AC90" i="5" s="1"/>
  <c r="S90" i="5"/>
  <c r="AD90" i="5" s="1"/>
  <c r="T90" i="5"/>
  <c r="AE90" i="5" s="1"/>
  <c r="U90" i="5"/>
  <c r="AF90" i="5" s="1"/>
  <c r="V90" i="5"/>
  <c r="AG90" i="5" s="1"/>
  <c r="W90" i="5"/>
  <c r="AH90" i="5" s="1"/>
  <c r="X90" i="5"/>
  <c r="AI90" i="5" s="1"/>
  <c r="Y90" i="5"/>
  <c r="AJ90" i="5" s="1"/>
  <c r="Z90" i="5"/>
  <c r="AK90" i="5" s="1"/>
  <c r="Q111" i="5"/>
  <c r="AB111" i="5" s="1"/>
  <c r="R111" i="5"/>
  <c r="S111" i="5"/>
  <c r="T111" i="5"/>
  <c r="AE111" i="5" s="1"/>
  <c r="U111" i="5"/>
  <c r="AF111" i="5" s="1"/>
  <c r="V111" i="5"/>
  <c r="AG111" i="5" s="1"/>
  <c r="W111" i="5"/>
  <c r="AH111" i="5" s="1"/>
  <c r="X111" i="5"/>
  <c r="AI111" i="5" s="1"/>
  <c r="Y111" i="5"/>
  <c r="AJ111" i="5" s="1"/>
  <c r="Z111" i="5"/>
  <c r="AK111" i="5" s="1"/>
  <c r="Q63" i="5"/>
  <c r="R63" i="5"/>
  <c r="AC63" i="5" s="1"/>
  <c r="S63" i="5"/>
  <c r="AD63" i="5" s="1"/>
  <c r="T63" i="5"/>
  <c r="AE63" i="5" s="1"/>
  <c r="U63" i="5"/>
  <c r="AF63" i="5" s="1"/>
  <c r="V63" i="5"/>
  <c r="AG63" i="5" s="1"/>
  <c r="W63" i="5"/>
  <c r="AH63" i="5" s="1"/>
  <c r="X63" i="5"/>
  <c r="AI63" i="5" s="1"/>
  <c r="Y63" i="5"/>
  <c r="AJ63" i="5" s="1"/>
  <c r="Z63" i="5"/>
  <c r="AK63" i="5" s="1"/>
  <c r="Q140" i="5"/>
  <c r="R140" i="5"/>
  <c r="AC140" i="5" s="1"/>
  <c r="S140" i="5"/>
  <c r="T140" i="5"/>
  <c r="AE140" i="5" s="1"/>
  <c r="U140" i="5"/>
  <c r="AF140" i="5" s="1"/>
  <c r="V140" i="5"/>
  <c r="AG140" i="5" s="1"/>
  <c r="W140" i="5"/>
  <c r="AH140" i="5" s="1"/>
  <c r="X140" i="5"/>
  <c r="AI140" i="5" s="1"/>
  <c r="Y140" i="5"/>
  <c r="AJ140" i="5" s="1"/>
  <c r="Z140" i="5"/>
  <c r="AK140" i="5" s="1"/>
  <c r="Q118" i="5"/>
  <c r="AB118" i="5" s="1"/>
  <c r="R118" i="5"/>
  <c r="AC118" i="5" s="1"/>
  <c r="S118" i="5"/>
  <c r="T118" i="5"/>
  <c r="AE118" i="5" s="1"/>
  <c r="U118" i="5"/>
  <c r="AF118" i="5" s="1"/>
  <c r="V118" i="5"/>
  <c r="AG118" i="5" s="1"/>
  <c r="W118" i="5"/>
  <c r="AH118" i="5" s="1"/>
  <c r="X118" i="5"/>
  <c r="AI118" i="5" s="1"/>
  <c r="Y118" i="5"/>
  <c r="AJ118" i="5" s="1"/>
  <c r="Z118" i="5"/>
  <c r="AK118" i="5" s="1"/>
  <c r="Q57" i="5"/>
  <c r="AB57" i="5" s="1"/>
  <c r="R57" i="5"/>
  <c r="AC57" i="5" s="1"/>
  <c r="S57" i="5"/>
  <c r="AD57" i="5" s="1"/>
  <c r="T57" i="5"/>
  <c r="AE57" i="5" s="1"/>
  <c r="U57" i="5"/>
  <c r="AF57" i="5" s="1"/>
  <c r="V57" i="5"/>
  <c r="AG57" i="5" s="1"/>
  <c r="W57" i="5"/>
  <c r="AH57" i="5" s="1"/>
  <c r="X57" i="5"/>
  <c r="AI57" i="5" s="1"/>
  <c r="Y57" i="5"/>
  <c r="AJ57" i="5" s="1"/>
  <c r="Z57" i="5"/>
  <c r="AK57" i="5" s="1"/>
  <c r="Q69" i="5"/>
  <c r="R69" i="5"/>
  <c r="AC69" i="5" s="1"/>
  <c r="S69" i="5"/>
  <c r="AD69" i="5" s="1"/>
  <c r="T69" i="5"/>
  <c r="AE69" i="5" s="1"/>
  <c r="U69" i="5"/>
  <c r="AF69" i="5" s="1"/>
  <c r="V69" i="5"/>
  <c r="AG69" i="5" s="1"/>
  <c r="W69" i="5"/>
  <c r="AH69" i="5" s="1"/>
  <c r="X69" i="5"/>
  <c r="AI69" i="5" s="1"/>
  <c r="Y69" i="5"/>
  <c r="AJ69" i="5" s="1"/>
  <c r="Z69" i="5"/>
  <c r="AK69" i="5" s="1"/>
  <c r="Q30" i="5"/>
  <c r="R30" i="5"/>
  <c r="AC30" i="5" s="1"/>
  <c r="S30" i="5"/>
  <c r="AD30" i="5" s="1"/>
  <c r="T30" i="5"/>
  <c r="AE30" i="5" s="1"/>
  <c r="U30" i="5"/>
  <c r="AF30" i="5" s="1"/>
  <c r="V30" i="5"/>
  <c r="AG30" i="5" s="1"/>
  <c r="W30" i="5"/>
  <c r="AH30" i="5" s="1"/>
  <c r="X30" i="5"/>
  <c r="AI30" i="5" s="1"/>
  <c r="Y30" i="5"/>
  <c r="AJ30" i="5" s="1"/>
  <c r="Z30" i="5"/>
  <c r="AK30" i="5" s="1"/>
  <c r="Q134" i="5"/>
  <c r="R134" i="5"/>
  <c r="AC134" i="5" s="1"/>
  <c r="S134" i="5"/>
  <c r="T134" i="5"/>
  <c r="AE134" i="5" s="1"/>
  <c r="U134" i="5"/>
  <c r="AF134" i="5" s="1"/>
  <c r="V134" i="5"/>
  <c r="AG134" i="5" s="1"/>
  <c r="W134" i="5"/>
  <c r="AH134" i="5" s="1"/>
  <c r="X134" i="5"/>
  <c r="AI134" i="5" s="1"/>
  <c r="Y134" i="5"/>
  <c r="AJ134" i="5" s="1"/>
  <c r="Z134" i="5"/>
  <c r="AK134" i="5" s="1"/>
  <c r="Q76" i="5"/>
  <c r="R76" i="5"/>
  <c r="AC76" i="5" s="1"/>
  <c r="S76" i="5"/>
  <c r="AD76" i="5" s="1"/>
  <c r="T76" i="5"/>
  <c r="AE76" i="5" s="1"/>
  <c r="U76" i="5"/>
  <c r="AF76" i="5" s="1"/>
  <c r="V76" i="5"/>
  <c r="AG76" i="5" s="1"/>
  <c r="W76" i="5"/>
  <c r="AH76" i="5" s="1"/>
  <c r="X76" i="5"/>
  <c r="AI76" i="5" s="1"/>
  <c r="Y76" i="5"/>
  <c r="AJ76" i="5" s="1"/>
  <c r="Z76" i="5"/>
  <c r="AK76" i="5" s="1"/>
  <c r="Q36" i="5"/>
  <c r="AB36" i="5" s="1"/>
  <c r="R36" i="5"/>
  <c r="S36" i="5"/>
  <c r="AD36" i="5" s="1"/>
  <c r="T36" i="5"/>
  <c r="AE36" i="5" s="1"/>
  <c r="U36" i="5"/>
  <c r="AF36" i="5" s="1"/>
  <c r="V36" i="5"/>
  <c r="AG36" i="5" s="1"/>
  <c r="W36" i="5"/>
  <c r="AH36" i="5" s="1"/>
  <c r="X36" i="5"/>
  <c r="AI36" i="5" s="1"/>
  <c r="Y36" i="5"/>
  <c r="AJ36" i="5" s="1"/>
  <c r="Z36" i="5"/>
  <c r="AK36" i="5" s="1"/>
  <c r="Q83" i="5"/>
  <c r="R83" i="5"/>
  <c r="AC83" i="5" s="1"/>
  <c r="S83" i="5"/>
  <c r="AD83" i="5" s="1"/>
  <c r="T83" i="5"/>
  <c r="AE83" i="5" s="1"/>
  <c r="U83" i="5"/>
  <c r="AF83" i="5" s="1"/>
  <c r="V83" i="5"/>
  <c r="AG83" i="5" s="1"/>
  <c r="W83" i="5"/>
  <c r="AH83" i="5" s="1"/>
  <c r="X83" i="5"/>
  <c r="AI83" i="5" s="1"/>
  <c r="Y83" i="5"/>
  <c r="AJ83" i="5" s="1"/>
  <c r="Z83" i="5"/>
  <c r="AK83" i="5" s="1"/>
  <c r="Q79" i="5"/>
  <c r="R79" i="5"/>
  <c r="AC79" i="5" s="1"/>
  <c r="S79" i="5"/>
  <c r="AD79" i="5" s="1"/>
  <c r="T79" i="5"/>
  <c r="AE79" i="5" s="1"/>
  <c r="U79" i="5"/>
  <c r="AF79" i="5" s="1"/>
  <c r="V79" i="5"/>
  <c r="AG79" i="5" s="1"/>
  <c r="W79" i="5"/>
  <c r="AH79" i="5" s="1"/>
  <c r="X79" i="5"/>
  <c r="AI79" i="5" s="1"/>
  <c r="Y79" i="5"/>
  <c r="AJ79" i="5" s="1"/>
  <c r="Z79" i="5"/>
  <c r="AK79" i="5" s="1"/>
  <c r="Q67" i="5"/>
  <c r="AB67" i="5" s="1"/>
  <c r="R67" i="5"/>
  <c r="S67" i="5"/>
  <c r="AD67" i="5" s="1"/>
  <c r="T67" i="5"/>
  <c r="AE67" i="5" s="1"/>
  <c r="U67" i="5"/>
  <c r="AF67" i="5" s="1"/>
  <c r="V67" i="5"/>
  <c r="AG67" i="5" s="1"/>
  <c r="W67" i="5"/>
  <c r="AH67" i="5" s="1"/>
  <c r="X67" i="5"/>
  <c r="AI67" i="5" s="1"/>
  <c r="Y67" i="5"/>
  <c r="AJ67" i="5" s="1"/>
  <c r="Z67" i="5"/>
  <c r="AK67" i="5" s="1"/>
  <c r="Q158" i="5"/>
  <c r="R158" i="5"/>
  <c r="AC158" i="5" s="1"/>
  <c r="S158" i="5"/>
  <c r="AD158" i="5" s="1"/>
  <c r="T158" i="5"/>
  <c r="AE158" i="5" s="1"/>
  <c r="U158" i="5"/>
  <c r="AF158" i="5" s="1"/>
  <c r="V158" i="5"/>
  <c r="AG158" i="5" s="1"/>
  <c r="W158" i="5"/>
  <c r="AH158" i="5" s="1"/>
  <c r="X158" i="5"/>
  <c r="AI158" i="5" s="1"/>
  <c r="Y158" i="5"/>
  <c r="AJ158" i="5" s="1"/>
  <c r="Z158" i="5"/>
  <c r="AK158" i="5" s="1"/>
  <c r="Q24" i="5"/>
  <c r="R24" i="5"/>
  <c r="AC24" i="5" s="1"/>
  <c r="S24" i="5"/>
  <c r="AD24" i="5" s="1"/>
  <c r="T24" i="5"/>
  <c r="AE24" i="5" s="1"/>
  <c r="U24" i="5"/>
  <c r="AF24" i="5" s="1"/>
  <c r="V24" i="5"/>
  <c r="AG24" i="5" s="1"/>
  <c r="W24" i="5"/>
  <c r="AH24" i="5" s="1"/>
  <c r="X24" i="5"/>
  <c r="AI24" i="5" s="1"/>
  <c r="Y24" i="5"/>
  <c r="AJ24" i="5" s="1"/>
  <c r="Z24" i="5"/>
  <c r="AK24" i="5" s="1"/>
  <c r="Q93" i="5"/>
  <c r="AB93" i="5" s="1"/>
  <c r="R93" i="5"/>
  <c r="AC93" i="5" s="1"/>
  <c r="S93" i="5"/>
  <c r="AD93" i="5" s="1"/>
  <c r="T93" i="5"/>
  <c r="AE93" i="5" s="1"/>
  <c r="U93" i="5"/>
  <c r="AF93" i="5" s="1"/>
  <c r="V93" i="5"/>
  <c r="AG93" i="5" s="1"/>
  <c r="W93" i="5"/>
  <c r="AH93" i="5" s="1"/>
  <c r="X93" i="5"/>
  <c r="AI93" i="5" s="1"/>
  <c r="Y93" i="5"/>
  <c r="AJ93" i="5" s="1"/>
  <c r="Z93" i="5"/>
  <c r="AK93" i="5" s="1"/>
  <c r="Q34" i="5"/>
  <c r="AB34" i="5" s="1"/>
  <c r="R34" i="5"/>
  <c r="AC34" i="5" s="1"/>
  <c r="S34" i="5"/>
  <c r="AD34" i="5" s="1"/>
  <c r="T34" i="5"/>
  <c r="AE34" i="5" s="1"/>
  <c r="U34" i="5"/>
  <c r="AF34" i="5" s="1"/>
  <c r="V34" i="5"/>
  <c r="AG34" i="5" s="1"/>
  <c r="W34" i="5"/>
  <c r="AH34" i="5" s="1"/>
  <c r="X34" i="5"/>
  <c r="AI34" i="5" s="1"/>
  <c r="Y34" i="5"/>
  <c r="AJ34" i="5" s="1"/>
  <c r="Z34" i="5"/>
  <c r="AK34" i="5" s="1"/>
  <c r="Q98" i="5"/>
  <c r="AB98" i="5" s="1"/>
  <c r="R98" i="5"/>
  <c r="AC98" i="5" s="1"/>
  <c r="S98" i="5"/>
  <c r="T98" i="5"/>
  <c r="AE98" i="5" s="1"/>
  <c r="U98" i="5"/>
  <c r="AF98" i="5" s="1"/>
  <c r="V98" i="5"/>
  <c r="AG98" i="5" s="1"/>
  <c r="W98" i="5"/>
  <c r="AH98" i="5" s="1"/>
  <c r="X98" i="5"/>
  <c r="AI98" i="5" s="1"/>
  <c r="Y98" i="5"/>
  <c r="AJ98" i="5" s="1"/>
  <c r="Z98" i="5"/>
  <c r="AK98" i="5" s="1"/>
  <c r="Q112" i="5"/>
  <c r="R112" i="5"/>
  <c r="AC112" i="5" s="1"/>
  <c r="S112" i="5"/>
  <c r="T112" i="5"/>
  <c r="AE112" i="5" s="1"/>
  <c r="U112" i="5"/>
  <c r="AF112" i="5" s="1"/>
  <c r="V112" i="5"/>
  <c r="AG112" i="5" s="1"/>
  <c r="W112" i="5"/>
  <c r="AH112" i="5" s="1"/>
  <c r="X112" i="5"/>
  <c r="AI112" i="5" s="1"/>
  <c r="Y112" i="5"/>
  <c r="AJ112" i="5" s="1"/>
  <c r="Z112" i="5"/>
  <c r="AK112" i="5" s="1"/>
  <c r="Q38" i="5"/>
  <c r="R38" i="5"/>
  <c r="AC38" i="5" s="1"/>
  <c r="S38" i="5"/>
  <c r="AD38" i="5" s="1"/>
  <c r="T38" i="5"/>
  <c r="AE38" i="5" s="1"/>
  <c r="U38" i="5"/>
  <c r="AF38" i="5" s="1"/>
  <c r="V38" i="5"/>
  <c r="AG38" i="5" s="1"/>
  <c r="W38" i="5"/>
  <c r="AH38" i="5" s="1"/>
  <c r="X38" i="5"/>
  <c r="AI38" i="5" s="1"/>
  <c r="Y38" i="5"/>
  <c r="AJ38" i="5" s="1"/>
  <c r="Z38" i="5"/>
  <c r="AK38" i="5" s="1"/>
  <c r="Q71" i="5"/>
  <c r="R71" i="5"/>
  <c r="AC71" i="5" s="1"/>
  <c r="S71" i="5"/>
  <c r="AD71" i="5" s="1"/>
  <c r="T71" i="5"/>
  <c r="AE71" i="5" s="1"/>
  <c r="U71" i="5"/>
  <c r="AF71" i="5" s="1"/>
  <c r="V71" i="5"/>
  <c r="AG71" i="5" s="1"/>
  <c r="W71" i="5"/>
  <c r="AH71" i="5" s="1"/>
  <c r="X71" i="5"/>
  <c r="AI71" i="5" s="1"/>
  <c r="Y71" i="5"/>
  <c r="AJ71" i="5" s="1"/>
  <c r="Z71" i="5"/>
  <c r="AK71" i="5" s="1"/>
  <c r="Q43" i="5"/>
  <c r="AB43" i="5" s="1"/>
  <c r="R43" i="5"/>
  <c r="S43" i="5"/>
  <c r="AD43" i="5" s="1"/>
  <c r="T43" i="5"/>
  <c r="AE43" i="5" s="1"/>
  <c r="U43" i="5"/>
  <c r="AF43" i="5" s="1"/>
  <c r="V43" i="5"/>
  <c r="AG43" i="5" s="1"/>
  <c r="W43" i="5"/>
  <c r="AH43" i="5" s="1"/>
  <c r="X43" i="5"/>
  <c r="AI43" i="5" s="1"/>
  <c r="Y43" i="5"/>
  <c r="AJ43" i="5" s="1"/>
  <c r="Z43" i="5"/>
  <c r="AK43" i="5" s="1"/>
  <c r="Q143" i="5"/>
  <c r="R143" i="5"/>
  <c r="AC143" i="5" s="1"/>
  <c r="S143" i="5"/>
  <c r="T143" i="5"/>
  <c r="AE143" i="5" s="1"/>
  <c r="U143" i="5"/>
  <c r="AF143" i="5" s="1"/>
  <c r="V143" i="5"/>
  <c r="AG143" i="5" s="1"/>
  <c r="W143" i="5"/>
  <c r="AH143" i="5" s="1"/>
  <c r="X143" i="5"/>
  <c r="AI143" i="5" s="1"/>
  <c r="Y143" i="5"/>
  <c r="AJ143" i="5" s="1"/>
  <c r="Z143" i="5"/>
  <c r="AK143" i="5" s="1"/>
  <c r="Q78" i="5"/>
  <c r="R78" i="5"/>
  <c r="AC78" i="5" s="1"/>
  <c r="S78" i="5"/>
  <c r="AD78" i="5" s="1"/>
  <c r="T78" i="5"/>
  <c r="AE78" i="5" s="1"/>
  <c r="U78" i="5"/>
  <c r="AF78" i="5" s="1"/>
  <c r="V78" i="5"/>
  <c r="AG78" i="5" s="1"/>
  <c r="W78" i="5"/>
  <c r="AH78" i="5" s="1"/>
  <c r="X78" i="5"/>
  <c r="AI78" i="5" s="1"/>
  <c r="Y78" i="5"/>
  <c r="AJ78" i="5" s="1"/>
  <c r="Z78" i="5"/>
  <c r="AK78" i="5" s="1"/>
  <c r="Q55" i="5"/>
  <c r="AB55" i="5" s="1"/>
  <c r="R55" i="5"/>
  <c r="AC55" i="5" s="1"/>
  <c r="S55" i="5"/>
  <c r="AD55" i="5" s="1"/>
  <c r="T55" i="5"/>
  <c r="AE55" i="5" s="1"/>
  <c r="U55" i="5"/>
  <c r="AF55" i="5" s="1"/>
  <c r="V55" i="5"/>
  <c r="AG55" i="5" s="1"/>
  <c r="W55" i="5"/>
  <c r="AH55" i="5" s="1"/>
  <c r="X55" i="5"/>
  <c r="AI55" i="5" s="1"/>
  <c r="Y55" i="5"/>
  <c r="AJ55" i="5" s="1"/>
  <c r="Z55" i="5"/>
  <c r="AK55" i="5" s="1"/>
  <c r="Q33" i="5"/>
  <c r="R33" i="5"/>
  <c r="AC33" i="5" s="1"/>
  <c r="S33" i="5"/>
  <c r="AD33" i="5" s="1"/>
  <c r="T33" i="5"/>
  <c r="AE33" i="5" s="1"/>
  <c r="U33" i="5"/>
  <c r="AF33" i="5" s="1"/>
  <c r="V33" i="5"/>
  <c r="AG33" i="5" s="1"/>
  <c r="W33" i="5"/>
  <c r="AH33" i="5" s="1"/>
  <c r="X33" i="5"/>
  <c r="AI33" i="5" s="1"/>
  <c r="Y33" i="5"/>
  <c r="AJ33" i="5" s="1"/>
  <c r="Z33" i="5"/>
  <c r="AK33" i="5" s="1"/>
  <c r="Q80" i="5"/>
  <c r="R80" i="5"/>
  <c r="AC80" i="5" s="1"/>
  <c r="S80" i="5"/>
  <c r="AD80" i="5" s="1"/>
  <c r="T80" i="5"/>
  <c r="AE80" i="5" s="1"/>
  <c r="U80" i="5"/>
  <c r="AF80" i="5" s="1"/>
  <c r="V80" i="5"/>
  <c r="AG80" i="5" s="1"/>
  <c r="W80" i="5"/>
  <c r="AH80" i="5" s="1"/>
  <c r="X80" i="5"/>
  <c r="AI80" i="5" s="1"/>
  <c r="Y80" i="5"/>
  <c r="AJ80" i="5" s="1"/>
  <c r="Z80" i="5"/>
  <c r="AK80" i="5" s="1"/>
  <c r="Q39" i="5"/>
  <c r="AB39" i="5" s="1"/>
  <c r="R39" i="5"/>
  <c r="AC39" i="5" s="1"/>
  <c r="S39" i="5"/>
  <c r="AD39" i="5" s="1"/>
  <c r="T39" i="5"/>
  <c r="AE39" i="5" s="1"/>
  <c r="U39" i="5"/>
  <c r="AF39" i="5" s="1"/>
  <c r="V39" i="5"/>
  <c r="AG39" i="5" s="1"/>
  <c r="W39" i="5"/>
  <c r="AH39" i="5" s="1"/>
  <c r="X39" i="5"/>
  <c r="AI39" i="5" s="1"/>
  <c r="Y39" i="5"/>
  <c r="AJ39" i="5" s="1"/>
  <c r="Z39" i="5"/>
  <c r="AK39" i="5" s="1"/>
  <c r="Q48" i="5"/>
  <c r="AB48" i="5" s="1"/>
  <c r="R48" i="5"/>
  <c r="AC48" i="5" s="1"/>
  <c r="S48" i="5"/>
  <c r="AD48" i="5" s="1"/>
  <c r="T48" i="5"/>
  <c r="AE48" i="5" s="1"/>
  <c r="U48" i="5"/>
  <c r="AF48" i="5" s="1"/>
  <c r="V48" i="5"/>
  <c r="AG48" i="5" s="1"/>
  <c r="W48" i="5"/>
  <c r="AH48" i="5" s="1"/>
  <c r="X48" i="5"/>
  <c r="AI48" i="5" s="1"/>
  <c r="Y48" i="5"/>
  <c r="AJ48" i="5" s="1"/>
  <c r="Z48" i="5"/>
  <c r="AK48" i="5" s="1"/>
  <c r="Q65" i="5"/>
  <c r="R65" i="5"/>
  <c r="AC65" i="5" s="1"/>
  <c r="S65" i="5"/>
  <c r="AD65" i="5" s="1"/>
  <c r="T65" i="5"/>
  <c r="AE65" i="5" s="1"/>
  <c r="U65" i="5"/>
  <c r="AF65" i="5" s="1"/>
  <c r="V65" i="5"/>
  <c r="AG65" i="5" s="1"/>
  <c r="W65" i="5"/>
  <c r="AH65" i="5" s="1"/>
  <c r="X65" i="5"/>
  <c r="AI65" i="5" s="1"/>
  <c r="Y65" i="5"/>
  <c r="AJ65" i="5" s="1"/>
  <c r="Z65" i="5"/>
  <c r="AK65" i="5" s="1"/>
  <c r="Q169" i="5"/>
  <c r="R169" i="5"/>
  <c r="AC169" i="5" s="1"/>
  <c r="S169" i="5"/>
  <c r="AD169" i="5" s="1"/>
  <c r="T169" i="5"/>
  <c r="AE169" i="5" s="1"/>
  <c r="U169" i="5"/>
  <c r="AF169" i="5" s="1"/>
  <c r="V169" i="5"/>
  <c r="AG169" i="5" s="1"/>
  <c r="W169" i="5"/>
  <c r="AH169" i="5" s="1"/>
  <c r="X169" i="5"/>
  <c r="AI169" i="5" s="1"/>
  <c r="Y169" i="5"/>
  <c r="AJ169" i="5" s="1"/>
  <c r="Z169" i="5"/>
  <c r="AK169" i="5" s="1"/>
  <c r="Q85" i="5"/>
  <c r="R85" i="5"/>
  <c r="AC85" i="5" s="1"/>
  <c r="S85" i="5"/>
  <c r="AD85" i="5" s="1"/>
  <c r="T85" i="5"/>
  <c r="AE85" i="5" s="1"/>
  <c r="U85" i="5"/>
  <c r="AF85" i="5" s="1"/>
  <c r="V85" i="5"/>
  <c r="AG85" i="5" s="1"/>
  <c r="W85" i="5"/>
  <c r="AH85" i="5" s="1"/>
  <c r="X85" i="5"/>
  <c r="AI85" i="5" s="1"/>
  <c r="Y85" i="5"/>
  <c r="AJ85" i="5" s="1"/>
  <c r="Z85" i="5"/>
  <c r="AK85" i="5" s="1"/>
  <c r="Q154" i="5"/>
  <c r="R154" i="5"/>
  <c r="AC154" i="5" s="1"/>
  <c r="S154" i="5"/>
  <c r="T154" i="5"/>
  <c r="AE154" i="5" s="1"/>
  <c r="U154" i="5"/>
  <c r="AF154" i="5" s="1"/>
  <c r="V154" i="5"/>
  <c r="AG154" i="5" s="1"/>
  <c r="W154" i="5"/>
  <c r="AH154" i="5" s="1"/>
  <c r="X154" i="5"/>
  <c r="AI154" i="5" s="1"/>
  <c r="Y154" i="5"/>
  <c r="AJ154" i="5" s="1"/>
  <c r="Z154" i="5"/>
  <c r="AK154" i="5" s="1"/>
  <c r="Q52" i="5"/>
  <c r="AB52" i="5" s="1"/>
  <c r="R52" i="5"/>
  <c r="S52" i="5"/>
  <c r="AD52" i="5" s="1"/>
  <c r="T52" i="5"/>
  <c r="AE52" i="5" s="1"/>
  <c r="U52" i="5"/>
  <c r="AF52" i="5" s="1"/>
  <c r="V52" i="5"/>
  <c r="AG52" i="5" s="1"/>
  <c r="W52" i="5"/>
  <c r="AH52" i="5" s="1"/>
  <c r="X52" i="5"/>
  <c r="AI52" i="5" s="1"/>
  <c r="Y52" i="5"/>
  <c r="AJ52" i="5" s="1"/>
  <c r="Z52" i="5"/>
  <c r="AK52" i="5" s="1"/>
  <c r="Q13" i="5"/>
  <c r="R13" i="5"/>
  <c r="AC13" i="5" s="1"/>
  <c r="S13" i="5"/>
  <c r="AD13" i="5" s="1"/>
  <c r="T13" i="5"/>
  <c r="AE13" i="5" s="1"/>
  <c r="U13" i="5"/>
  <c r="AF13" i="5" s="1"/>
  <c r="V13" i="5"/>
  <c r="AG13" i="5" s="1"/>
  <c r="W13" i="5"/>
  <c r="AH13" i="5" s="1"/>
  <c r="X13" i="5"/>
  <c r="AI13" i="5" s="1"/>
  <c r="Y13" i="5"/>
  <c r="AJ13" i="5" s="1"/>
  <c r="Z13" i="5"/>
  <c r="AK13" i="5" s="1"/>
  <c r="Q147" i="5"/>
  <c r="R147" i="5"/>
  <c r="AC147" i="5" s="1"/>
  <c r="S147" i="5"/>
  <c r="T147" i="5"/>
  <c r="AE147" i="5" s="1"/>
  <c r="U147" i="5"/>
  <c r="AF147" i="5" s="1"/>
  <c r="V147" i="5"/>
  <c r="AG147" i="5" s="1"/>
  <c r="W147" i="5"/>
  <c r="AH147" i="5" s="1"/>
  <c r="X147" i="5"/>
  <c r="AI147" i="5" s="1"/>
  <c r="Y147" i="5"/>
  <c r="AJ147" i="5" s="1"/>
  <c r="Z147" i="5"/>
  <c r="AK147" i="5" s="1"/>
  <c r="Q28" i="5"/>
  <c r="AB28" i="5" s="1"/>
  <c r="R28" i="5"/>
  <c r="S28" i="5"/>
  <c r="AD28" i="5" s="1"/>
  <c r="T28" i="5"/>
  <c r="AE28" i="5" s="1"/>
  <c r="U28" i="5"/>
  <c r="AF28" i="5" s="1"/>
  <c r="V28" i="5"/>
  <c r="AG28" i="5" s="1"/>
  <c r="W28" i="5"/>
  <c r="AH28" i="5" s="1"/>
  <c r="X28" i="5"/>
  <c r="AI28" i="5" s="1"/>
  <c r="Y28" i="5"/>
  <c r="AJ28" i="5" s="1"/>
  <c r="Z28" i="5"/>
  <c r="AK28" i="5" s="1"/>
  <c r="Q150" i="5"/>
  <c r="AB150" i="5" s="1"/>
  <c r="R150" i="5"/>
  <c r="S150" i="5"/>
  <c r="T150" i="5"/>
  <c r="AE150" i="5" s="1"/>
  <c r="U150" i="5"/>
  <c r="AF150" i="5" s="1"/>
  <c r="V150" i="5"/>
  <c r="AG150" i="5" s="1"/>
  <c r="W150" i="5"/>
  <c r="AH150" i="5" s="1"/>
  <c r="X150" i="5"/>
  <c r="AI150" i="5" s="1"/>
  <c r="Y150" i="5"/>
  <c r="AJ150" i="5" s="1"/>
  <c r="Z150" i="5"/>
  <c r="AK150" i="5" s="1"/>
  <c r="Q149" i="5"/>
  <c r="R149" i="5"/>
  <c r="AC149" i="5" s="1"/>
  <c r="S149" i="5"/>
  <c r="T149" i="5"/>
  <c r="AE149" i="5" s="1"/>
  <c r="U149" i="5"/>
  <c r="AF149" i="5" s="1"/>
  <c r="V149" i="5"/>
  <c r="AG149" i="5" s="1"/>
  <c r="W149" i="5"/>
  <c r="AH149" i="5" s="1"/>
  <c r="X149" i="5"/>
  <c r="AI149" i="5" s="1"/>
  <c r="Y149" i="5"/>
  <c r="AJ149" i="5" s="1"/>
  <c r="Z149" i="5"/>
  <c r="AK149" i="5" s="1"/>
  <c r="Q18" i="5"/>
  <c r="AB18" i="5" s="1"/>
  <c r="R18" i="5"/>
  <c r="AC18" i="5" s="1"/>
  <c r="S18" i="5"/>
  <c r="AD18" i="5" s="1"/>
  <c r="T18" i="5"/>
  <c r="AE18" i="5" s="1"/>
  <c r="U18" i="5"/>
  <c r="AF18" i="5" s="1"/>
  <c r="V18" i="5"/>
  <c r="AG18" i="5" s="1"/>
  <c r="W18" i="5"/>
  <c r="AH18" i="5" s="1"/>
  <c r="X18" i="5"/>
  <c r="AI18" i="5" s="1"/>
  <c r="Y18" i="5"/>
  <c r="AJ18" i="5" s="1"/>
  <c r="Z18" i="5"/>
  <c r="AK18" i="5" s="1"/>
  <c r="Q19" i="5"/>
  <c r="R19" i="5"/>
  <c r="AC19" i="5" s="1"/>
  <c r="S19" i="5"/>
  <c r="AD19" i="5" s="1"/>
  <c r="T19" i="5"/>
  <c r="AE19" i="5" s="1"/>
  <c r="U19" i="5"/>
  <c r="AF19" i="5" s="1"/>
  <c r="V19" i="5"/>
  <c r="AG19" i="5" s="1"/>
  <c r="W19" i="5"/>
  <c r="AH19" i="5" s="1"/>
  <c r="X19" i="5"/>
  <c r="AI19" i="5" s="1"/>
  <c r="Y19" i="5"/>
  <c r="AJ19" i="5" s="1"/>
  <c r="Z19" i="5"/>
  <c r="AK19" i="5" s="1"/>
  <c r="Q135" i="5"/>
  <c r="R135" i="5"/>
  <c r="AC135" i="5" s="1"/>
  <c r="S135" i="5"/>
  <c r="T135" i="5"/>
  <c r="AE135" i="5" s="1"/>
  <c r="U135" i="5"/>
  <c r="AF135" i="5" s="1"/>
  <c r="V135" i="5"/>
  <c r="AG135" i="5" s="1"/>
  <c r="W135" i="5"/>
  <c r="AH135" i="5" s="1"/>
  <c r="X135" i="5"/>
  <c r="AI135" i="5" s="1"/>
  <c r="Y135" i="5"/>
  <c r="AJ135" i="5" s="1"/>
  <c r="Z135" i="5"/>
  <c r="AK135" i="5" s="1"/>
  <c r="Q70" i="5"/>
  <c r="R70" i="5"/>
  <c r="AC70" i="5" s="1"/>
  <c r="S70" i="5"/>
  <c r="AD70" i="5" s="1"/>
  <c r="T70" i="5"/>
  <c r="AE70" i="5" s="1"/>
  <c r="U70" i="5"/>
  <c r="AF70" i="5" s="1"/>
  <c r="V70" i="5"/>
  <c r="AG70" i="5" s="1"/>
  <c r="W70" i="5"/>
  <c r="AH70" i="5" s="1"/>
  <c r="X70" i="5"/>
  <c r="AI70" i="5" s="1"/>
  <c r="Y70" i="5"/>
  <c r="AJ70" i="5" s="1"/>
  <c r="Z70" i="5"/>
  <c r="AK70" i="5" s="1"/>
  <c r="Q170" i="5"/>
  <c r="R170" i="5"/>
  <c r="AC170" i="5" s="1"/>
  <c r="S170" i="5"/>
  <c r="AD170" i="5" s="1"/>
  <c r="T170" i="5"/>
  <c r="AE170" i="5" s="1"/>
  <c r="U170" i="5"/>
  <c r="AF170" i="5" s="1"/>
  <c r="V170" i="5"/>
  <c r="AG170" i="5" s="1"/>
  <c r="W170" i="5"/>
  <c r="AH170" i="5" s="1"/>
  <c r="X170" i="5"/>
  <c r="AI170" i="5" s="1"/>
  <c r="Y170" i="5"/>
  <c r="AJ170" i="5" s="1"/>
  <c r="Z170" i="5"/>
  <c r="AK170" i="5" s="1"/>
  <c r="Q171" i="5"/>
  <c r="R171" i="5"/>
  <c r="AC171" i="5" s="1"/>
  <c r="S171" i="5"/>
  <c r="AD171" i="5" s="1"/>
  <c r="T171" i="5"/>
  <c r="AE171" i="5" s="1"/>
  <c r="U171" i="5"/>
  <c r="AF171" i="5" s="1"/>
  <c r="V171" i="5"/>
  <c r="AG171" i="5" s="1"/>
  <c r="W171" i="5"/>
  <c r="AH171" i="5" s="1"/>
  <c r="X171" i="5"/>
  <c r="AI171" i="5" s="1"/>
  <c r="Y171" i="5"/>
  <c r="AJ171" i="5" s="1"/>
  <c r="Z171" i="5"/>
  <c r="AK171" i="5" s="1"/>
  <c r="AA20" i="5"/>
  <c r="Q73" i="5"/>
  <c r="R73" i="5"/>
  <c r="AC73" i="5" s="1"/>
  <c r="S73" i="5"/>
  <c r="AD73" i="5" s="1"/>
  <c r="T73" i="5"/>
  <c r="AE73" i="5" s="1"/>
  <c r="U73" i="5"/>
  <c r="AF73" i="5" s="1"/>
  <c r="V73" i="5"/>
  <c r="AG73" i="5" s="1"/>
  <c r="W73" i="5"/>
  <c r="AH73" i="5" s="1"/>
  <c r="X73" i="5"/>
  <c r="AI73" i="5" s="1"/>
  <c r="Y73" i="5"/>
  <c r="AJ73" i="5" s="1"/>
  <c r="Z73" i="5"/>
  <c r="AK73" i="5" s="1"/>
  <c r="Q61" i="5"/>
  <c r="R61" i="5"/>
  <c r="AC61" i="5" s="1"/>
  <c r="S61" i="5"/>
  <c r="AD61" i="5" s="1"/>
  <c r="T61" i="5"/>
  <c r="AE61" i="5" s="1"/>
  <c r="U61" i="5"/>
  <c r="AF61" i="5" s="1"/>
  <c r="V61" i="5"/>
  <c r="AG61" i="5" s="1"/>
  <c r="W61" i="5"/>
  <c r="AH61" i="5" s="1"/>
  <c r="X61" i="5"/>
  <c r="AI61" i="5" s="1"/>
  <c r="Y61" i="5"/>
  <c r="AJ61" i="5" s="1"/>
  <c r="Z61" i="5"/>
  <c r="AK61" i="5" s="1"/>
  <c r="Q173" i="5"/>
  <c r="AB173" i="5" s="1"/>
  <c r="R173" i="5"/>
  <c r="S173" i="5"/>
  <c r="AD173" i="5" s="1"/>
  <c r="T173" i="5"/>
  <c r="AE173" i="5" s="1"/>
  <c r="U173" i="5"/>
  <c r="AF173" i="5" s="1"/>
  <c r="V173" i="5"/>
  <c r="AG173" i="5" s="1"/>
  <c r="W173" i="5"/>
  <c r="AH173" i="5" s="1"/>
  <c r="X173" i="5"/>
  <c r="AI173" i="5" s="1"/>
  <c r="Y173" i="5"/>
  <c r="AJ173" i="5" s="1"/>
  <c r="Z173" i="5"/>
  <c r="AK173" i="5" s="1"/>
  <c r="Q172" i="5"/>
  <c r="AB172" i="5" s="1"/>
  <c r="R172" i="5"/>
  <c r="AC172" i="5" s="1"/>
  <c r="S172" i="5"/>
  <c r="AD172" i="5" s="1"/>
  <c r="T172" i="5"/>
  <c r="AE172" i="5" s="1"/>
  <c r="U172" i="5"/>
  <c r="AF172" i="5" s="1"/>
  <c r="V172" i="5"/>
  <c r="AG172" i="5" s="1"/>
  <c r="W172" i="5"/>
  <c r="AH172" i="5" s="1"/>
  <c r="X172" i="5"/>
  <c r="AI172" i="5" s="1"/>
  <c r="Y172" i="5"/>
  <c r="AJ172" i="5" s="1"/>
  <c r="Z172" i="5"/>
  <c r="AK172" i="5" s="1"/>
  <c r="Q163" i="5"/>
  <c r="R163" i="5"/>
  <c r="AC163" i="5" s="1"/>
  <c r="S163" i="5"/>
  <c r="AD163" i="5" s="1"/>
  <c r="T163" i="5"/>
  <c r="AE163" i="5" s="1"/>
  <c r="U163" i="5"/>
  <c r="AF163" i="5" s="1"/>
  <c r="V163" i="5"/>
  <c r="AG163" i="5" s="1"/>
  <c r="W163" i="5"/>
  <c r="AH163" i="5" s="1"/>
  <c r="X163" i="5"/>
  <c r="AI163" i="5" s="1"/>
  <c r="Y163" i="5"/>
  <c r="AJ163" i="5" s="1"/>
  <c r="Z163" i="5"/>
  <c r="AK163" i="5" s="1"/>
  <c r="Q56" i="5"/>
  <c r="AB56" i="5" s="1"/>
  <c r="R56" i="5"/>
  <c r="AC56" i="5" s="1"/>
  <c r="S56" i="5"/>
  <c r="AD56" i="5" s="1"/>
  <c r="T56" i="5"/>
  <c r="AE56" i="5" s="1"/>
  <c r="U56" i="5"/>
  <c r="AF56" i="5" s="1"/>
  <c r="V56" i="5"/>
  <c r="AG56" i="5" s="1"/>
  <c r="W56" i="5"/>
  <c r="AH56" i="5" s="1"/>
  <c r="X56" i="5"/>
  <c r="AI56" i="5" s="1"/>
  <c r="Y56" i="5"/>
  <c r="AJ56" i="5" s="1"/>
  <c r="Z56" i="5"/>
  <c r="AK56" i="5" s="1"/>
  <c r="Q148" i="5"/>
  <c r="AB148" i="5" s="1"/>
  <c r="R148" i="5"/>
  <c r="AC148" i="5" s="1"/>
  <c r="S148" i="5"/>
  <c r="T148" i="5"/>
  <c r="AE148" i="5" s="1"/>
  <c r="U148" i="5"/>
  <c r="AF148" i="5" s="1"/>
  <c r="V148" i="5"/>
  <c r="AG148" i="5" s="1"/>
  <c r="W148" i="5"/>
  <c r="AH148" i="5" s="1"/>
  <c r="X148" i="5"/>
  <c r="AI148" i="5" s="1"/>
  <c r="Y148" i="5"/>
  <c r="AJ148" i="5" s="1"/>
  <c r="Z148" i="5"/>
  <c r="AK148" i="5" s="1"/>
  <c r="Q99" i="5"/>
  <c r="R99" i="5"/>
  <c r="AC99" i="5" s="1"/>
  <c r="S99" i="5"/>
  <c r="T99" i="5"/>
  <c r="AE99" i="5" s="1"/>
  <c r="U99" i="5"/>
  <c r="AF99" i="5" s="1"/>
  <c r="V99" i="5"/>
  <c r="AG99" i="5" s="1"/>
  <c r="W99" i="5"/>
  <c r="AH99" i="5" s="1"/>
  <c r="X99" i="5"/>
  <c r="AI99" i="5" s="1"/>
  <c r="Y99" i="5"/>
  <c r="AJ99" i="5" s="1"/>
  <c r="Z99" i="5"/>
  <c r="AK99" i="5" s="1"/>
  <c r="Q137" i="5"/>
  <c r="R137" i="5"/>
  <c r="AC137" i="5" s="1"/>
  <c r="S137" i="5"/>
  <c r="T137" i="5"/>
  <c r="AE137" i="5" s="1"/>
  <c r="U137" i="5"/>
  <c r="AF137" i="5" s="1"/>
  <c r="V137" i="5"/>
  <c r="AG137" i="5" s="1"/>
  <c r="W137" i="5"/>
  <c r="AH137" i="5" s="1"/>
  <c r="X137" i="5"/>
  <c r="AI137" i="5" s="1"/>
  <c r="Y137" i="5"/>
  <c r="AJ137" i="5" s="1"/>
  <c r="Z137" i="5"/>
  <c r="AK137" i="5" s="1"/>
  <c r="Q87" i="5"/>
  <c r="R87" i="5"/>
  <c r="AC87" i="5" s="1"/>
  <c r="S87" i="5"/>
  <c r="AD87" i="5" s="1"/>
  <c r="T87" i="5"/>
  <c r="AE87" i="5" s="1"/>
  <c r="U87" i="5"/>
  <c r="AF87" i="5" s="1"/>
  <c r="V87" i="5"/>
  <c r="AG87" i="5" s="1"/>
  <c r="W87" i="5"/>
  <c r="AH87" i="5" s="1"/>
  <c r="X87" i="5"/>
  <c r="AI87" i="5" s="1"/>
  <c r="Y87" i="5"/>
  <c r="AJ87" i="5" s="1"/>
  <c r="Z87" i="5"/>
  <c r="AK87" i="5" s="1"/>
  <c r="Q10" i="5"/>
  <c r="R10" i="5"/>
  <c r="AC10" i="5" s="1"/>
  <c r="S10" i="5"/>
  <c r="AD10" i="5" s="1"/>
  <c r="T10" i="5"/>
  <c r="AE10" i="5" s="1"/>
  <c r="U10" i="5"/>
  <c r="AF10" i="5" s="1"/>
  <c r="V10" i="5"/>
  <c r="AG10" i="5" s="1"/>
  <c r="W10" i="5"/>
  <c r="AH10" i="5" s="1"/>
  <c r="X10" i="5"/>
  <c r="AI10" i="5" s="1"/>
  <c r="Y10" i="5"/>
  <c r="AJ10" i="5" s="1"/>
  <c r="Z10" i="5"/>
  <c r="AK10" i="5" s="1"/>
  <c r="Q107" i="5"/>
  <c r="AB107" i="5" s="1"/>
  <c r="R107" i="5"/>
  <c r="S107" i="5"/>
  <c r="T107" i="5"/>
  <c r="AE107" i="5" s="1"/>
  <c r="U107" i="5"/>
  <c r="AF107" i="5" s="1"/>
  <c r="V107" i="5"/>
  <c r="AG107" i="5" s="1"/>
  <c r="W107" i="5"/>
  <c r="AH107" i="5" s="1"/>
  <c r="X107" i="5"/>
  <c r="AI107" i="5" s="1"/>
  <c r="Y107" i="5"/>
  <c r="AJ107" i="5" s="1"/>
  <c r="Z107" i="5"/>
  <c r="AK107" i="5" s="1"/>
  <c r="Q40" i="5"/>
  <c r="R40" i="5"/>
  <c r="AC40" i="5" s="1"/>
  <c r="S40" i="5"/>
  <c r="AD40" i="5" s="1"/>
  <c r="T40" i="5"/>
  <c r="AE40" i="5" s="1"/>
  <c r="U40" i="5"/>
  <c r="AF40" i="5" s="1"/>
  <c r="V40" i="5"/>
  <c r="AG40" i="5" s="1"/>
  <c r="W40" i="5"/>
  <c r="AH40" i="5" s="1"/>
  <c r="X40" i="5"/>
  <c r="AI40" i="5" s="1"/>
  <c r="Y40" i="5"/>
  <c r="AJ40" i="5" s="1"/>
  <c r="Z40" i="5"/>
  <c r="AK40" i="5" s="1"/>
  <c r="Q46" i="5"/>
  <c r="R46" i="5"/>
  <c r="AC46" i="5" s="1"/>
  <c r="S46" i="5"/>
  <c r="AD46" i="5" s="1"/>
  <c r="T46" i="5"/>
  <c r="AE46" i="5" s="1"/>
  <c r="U46" i="5"/>
  <c r="AF46" i="5" s="1"/>
  <c r="V46" i="5"/>
  <c r="AG46" i="5" s="1"/>
  <c r="W46" i="5"/>
  <c r="AH46" i="5" s="1"/>
  <c r="X46" i="5"/>
  <c r="AI46" i="5" s="1"/>
  <c r="Y46" i="5"/>
  <c r="AJ46" i="5" s="1"/>
  <c r="Z46" i="5"/>
  <c r="AK46" i="5" s="1"/>
  <c r="Q88" i="5"/>
  <c r="AB88" i="5" s="1"/>
  <c r="R88" i="5"/>
  <c r="AC88" i="5" s="1"/>
  <c r="S88" i="5"/>
  <c r="T88" i="5"/>
  <c r="AE88" i="5" s="1"/>
  <c r="U88" i="5"/>
  <c r="AF88" i="5" s="1"/>
  <c r="V88" i="5"/>
  <c r="AG88" i="5" s="1"/>
  <c r="W88" i="5"/>
  <c r="AH88" i="5" s="1"/>
  <c r="X88" i="5"/>
  <c r="AI88" i="5" s="1"/>
  <c r="Y88" i="5"/>
  <c r="AJ88" i="5" s="1"/>
  <c r="Z88" i="5"/>
  <c r="AK88" i="5" s="1"/>
  <c r="Q42" i="5"/>
  <c r="AB42" i="5" s="1"/>
  <c r="R42" i="5"/>
  <c r="AC42" i="5" s="1"/>
  <c r="S42" i="5"/>
  <c r="AD42" i="5" s="1"/>
  <c r="T42" i="5"/>
  <c r="AE42" i="5" s="1"/>
  <c r="U42" i="5"/>
  <c r="AF42" i="5" s="1"/>
  <c r="V42" i="5"/>
  <c r="AG42" i="5" s="1"/>
  <c r="W42" i="5"/>
  <c r="AH42" i="5" s="1"/>
  <c r="X42" i="5"/>
  <c r="AI42" i="5" s="1"/>
  <c r="Y42" i="5"/>
  <c r="AJ42" i="5" s="1"/>
  <c r="Z42" i="5"/>
  <c r="AK42" i="5" s="1"/>
  <c r="Q49" i="5"/>
  <c r="R49" i="5"/>
  <c r="AC49" i="5" s="1"/>
  <c r="S49" i="5"/>
  <c r="AD49" i="5" s="1"/>
  <c r="T49" i="5"/>
  <c r="AE49" i="5" s="1"/>
  <c r="U49" i="5"/>
  <c r="AF49" i="5" s="1"/>
  <c r="V49" i="5"/>
  <c r="AG49" i="5" s="1"/>
  <c r="W49" i="5"/>
  <c r="AH49" i="5" s="1"/>
  <c r="X49" i="5"/>
  <c r="AI49" i="5" s="1"/>
  <c r="Y49" i="5"/>
  <c r="AJ49" i="5" s="1"/>
  <c r="Z49" i="5"/>
  <c r="AK49" i="5" s="1"/>
  <c r="Q117" i="5"/>
  <c r="R117" i="5"/>
  <c r="AC117" i="5" s="1"/>
  <c r="S117" i="5"/>
  <c r="T117" i="5"/>
  <c r="AE117" i="5" s="1"/>
  <c r="U117" i="5"/>
  <c r="AF117" i="5" s="1"/>
  <c r="V117" i="5"/>
  <c r="AG117" i="5" s="1"/>
  <c r="W117" i="5"/>
  <c r="AH117" i="5" s="1"/>
  <c r="X117" i="5"/>
  <c r="AI117" i="5" s="1"/>
  <c r="Y117" i="5"/>
  <c r="AJ117" i="5" s="1"/>
  <c r="Z117" i="5"/>
  <c r="AK117" i="5" s="1"/>
  <c r="Q50" i="5"/>
  <c r="AB50" i="5" s="1"/>
  <c r="R50" i="5"/>
  <c r="AC50" i="5" s="1"/>
  <c r="S50" i="5"/>
  <c r="AD50" i="5" s="1"/>
  <c r="T50" i="5"/>
  <c r="AE50" i="5" s="1"/>
  <c r="U50" i="5"/>
  <c r="AF50" i="5" s="1"/>
  <c r="V50" i="5"/>
  <c r="AG50" i="5" s="1"/>
  <c r="W50" i="5"/>
  <c r="AH50" i="5" s="1"/>
  <c r="X50" i="5"/>
  <c r="AI50" i="5" s="1"/>
  <c r="Y50" i="5"/>
  <c r="AJ50" i="5" s="1"/>
  <c r="Z50" i="5"/>
  <c r="AK50" i="5" s="1"/>
  <c r="Q108" i="5"/>
  <c r="R108" i="5"/>
  <c r="AC108" i="5" s="1"/>
  <c r="S108" i="5"/>
  <c r="T108" i="5"/>
  <c r="AE108" i="5" s="1"/>
  <c r="U108" i="5"/>
  <c r="AF108" i="5" s="1"/>
  <c r="V108" i="5"/>
  <c r="AG108" i="5" s="1"/>
  <c r="W108" i="5"/>
  <c r="AH108" i="5" s="1"/>
  <c r="X108" i="5"/>
  <c r="AI108" i="5" s="1"/>
  <c r="Y108" i="5"/>
  <c r="AJ108" i="5" s="1"/>
  <c r="Z108" i="5"/>
  <c r="AK108" i="5" s="1"/>
  <c r="Q92" i="5"/>
  <c r="R92" i="5"/>
  <c r="AC92" i="5" s="1"/>
  <c r="S92" i="5"/>
  <c r="AD92" i="5" s="1"/>
  <c r="T92" i="5"/>
  <c r="AE92" i="5" s="1"/>
  <c r="U92" i="5"/>
  <c r="AF92" i="5" s="1"/>
  <c r="V92" i="5"/>
  <c r="AG92" i="5" s="1"/>
  <c r="W92" i="5"/>
  <c r="AH92" i="5" s="1"/>
  <c r="X92" i="5"/>
  <c r="AI92" i="5" s="1"/>
  <c r="Y92" i="5"/>
  <c r="AJ92" i="5" s="1"/>
  <c r="Z92" i="5"/>
  <c r="AK92" i="5" s="1"/>
  <c r="Q26" i="5"/>
  <c r="R26" i="5"/>
  <c r="AC26" i="5" s="1"/>
  <c r="S26" i="5"/>
  <c r="AD26" i="5" s="1"/>
  <c r="T26" i="5"/>
  <c r="AE26" i="5" s="1"/>
  <c r="U26" i="5"/>
  <c r="AF26" i="5" s="1"/>
  <c r="V26" i="5"/>
  <c r="AG26" i="5" s="1"/>
  <c r="W26" i="5"/>
  <c r="AH26" i="5" s="1"/>
  <c r="X26" i="5"/>
  <c r="AI26" i="5" s="1"/>
  <c r="Y26" i="5"/>
  <c r="AJ26" i="5" s="1"/>
  <c r="Z26" i="5"/>
  <c r="AK26" i="5" s="1"/>
  <c r="Q58" i="5"/>
  <c r="R58" i="5"/>
  <c r="AC58" i="5" s="1"/>
  <c r="S58" i="5"/>
  <c r="AD58" i="5" s="1"/>
  <c r="T58" i="5"/>
  <c r="AE58" i="5" s="1"/>
  <c r="U58" i="5"/>
  <c r="AF58" i="5" s="1"/>
  <c r="V58" i="5"/>
  <c r="AG58" i="5" s="1"/>
  <c r="W58" i="5"/>
  <c r="AH58" i="5" s="1"/>
  <c r="X58" i="5"/>
  <c r="AI58" i="5" s="1"/>
  <c r="Y58" i="5"/>
  <c r="AJ58" i="5" s="1"/>
  <c r="Z58" i="5"/>
  <c r="AK58" i="5" s="1"/>
  <c r="Q109" i="5"/>
  <c r="AB109" i="5" s="1"/>
  <c r="R109" i="5"/>
  <c r="S109" i="5"/>
  <c r="AD109" i="5" s="1"/>
  <c r="T109" i="5"/>
  <c r="AE109" i="5" s="1"/>
  <c r="U109" i="5"/>
  <c r="AF109" i="5" s="1"/>
  <c r="V109" i="5"/>
  <c r="AG109" i="5" s="1"/>
  <c r="W109" i="5"/>
  <c r="AH109" i="5" s="1"/>
  <c r="X109" i="5"/>
  <c r="AI109" i="5" s="1"/>
  <c r="Y109" i="5"/>
  <c r="AJ109" i="5" s="1"/>
  <c r="Z109" i="5"/>
  <c r="AK109" i="5" s="1"/>
  <c r="Q122" i="5"/>
  <c r="R122" i="5"/>
  <c r="AC122" i="5" s="1"/>
  <c r="S122" i="5"/>
  <c r="T122" i="5"/>
  <c r="AE122" i="5" s="1"/>
  <c r="U122" i="5"/>
  <c r="AF122" i="5" s="1"/>
  <c r="V122" i="5"/>
  <c r="AG122" i="5" s="1"/>
  <c r="W122" i="5"/>
  <c r="AH122" i="5" s="1"/>
  <c r="X122" i="5"/>
  <c r="AI122" i="5" s="1"/>
  <c r="Y122" i="5"/>
  <c r="AJ122" i="5" s="1"/>
  <c r="Z122" i="5"/>
  <c r="AK122" i="5" s="1"/>
  <c r="Q72" i="5"/>
  <c r="R72" i="5"/>
  <c r="AC72" i="5" s="1"/>
  <c r="S72" i="5"/>
  <c r="AD72" i="5" s="1"/>
  <c r="T72" i="5"/>
  <c r="AE72" i="5" s="1"/>
  <c r="U72" i="5"/>
  <c r="AF72" i="5" s="1"/>
  <c r="V72" i="5"/>
  <c r="AG72" i="5" s="1"/>
  <c r="W72" i="5"/>
  <c r="AH72" i="5" s="1"/>
  <c r="X72" i="5"/>
  <c r="AI72" i="5" s="1"/>
  <c r="Y72" i="5"/>
  <c r="AJ72" i="5" s="1"/>
  <c r="Z72" i="5"/>
  <c r="AK72" i="5" s="1"/>
  <c r="Q6" i="5"/>
  <c r="AB6" i="5" s="1"/>
  <c r="R6" i="5"/>
  <c r="AC6" i="5" s="1"/>
  <c r="S6" i="5"/>
  <c r="AD6" i="5" s="1"/>
  <c r="T6" i="5"/>
  <c r="AE6" i="5" s="1"/>
  <c r="U6" i="5"/>
  <c r="AF6" i="5" s="1"/>
  <c r="V6" i="5"/>
  <c r="AG6" i="5" s="1"/>
  <c r="W6" i="5"/>
  <c r="AH6" i="5" s="1"/>
  <c r="X6" i="5"/>
  <c r="AI6" i="5" s="1"/>
  <c r="Y6" i="5"/>
  <c r="AJ6" i="5" s="1"/>
  <c r="Z6" i="5"/>
  <c r="AK6" i="5" s="1"/>
  <c r="Q114" i="5"/>
  <c r="AB114" i="5" s="1"/>
  <c r="R114" i="5"/>
  <c r="S114" i="5"/>
  <c r="T114" i="5"/>
  <c r="AE114" i="5" s="1"/>
  <c r="U114" i="5"/>
  <c r="AF114" i="5" s="1"/>
  <c r="V114" i="5"/>
  <c r="AG114" i="5" s="1"/>
  <c r="W114" i="5"/>
  <c r="AH114" i="5" s="1"/>
  <c r="X114" i="5"/>
  <c r="AI114" i="5" s="1"/>
  <c r="Y114" i="5"/>
  <c r="AJ114" i="5" s="1"/>
  <c r="Z114" i="5"/>
  <c r="AK114" i="5" s="1"/>
  <c r="Q7" i="5"/>
  <c r="AB7" i="5" s="1"/>
  <c r="R7" i="5"/>
  <c r="AC7" i="5" s="1"/>
  <c r="S7" i="5"/>
  <c r="AD7" i="5" s="1"/>
  <c r="T7" i="5"/>
  <c r="AE7" i="5" s="1"/>
  <c r="U7" i="5"/>
  <c r="V7" i="5"/>
  <c r="AG7" i="5" s="1"/>
  <c r="W7" i="5"/>
  <c r="AH7" i="5" s="1"/>
  <c r="X7" i="5"/>
  <c r="AI7" i="5" s="1"/>
  <c r="Y7" i="5"/>
  <c r="AJ7" i="5" s="1"/>
  <c r="Z7" i="5"/>
  <c r="AK7" i="5" s="1"/>
  <c r="Q94" i="5"/>
  <c r="R94" i="5"/>
  <c r="AC94" i="5" s="1"/>
  <c r="S94" i="5"/>
  <c r="AD94" i="5" s="1"/>
  <c r="T94" i="5"/>
  <c r="AE94" i="5" s="1"/>
  <c r="U94" i="5"/>
  <c r="AF94" i="5" s="1"/>
  <c r="V94" i="5"/>
  <c r="AG94" i="5" s="1"/>
  <c r="W94" i="5"/>
  <c r="AH94" i="5" s="1"/>
  <c r="X94" i="5"/>
  <c r="AI94" i="5" s="1"/>
  <c r="Y94" i="5"/>
  <c r="AJ94" i="5" s="1"/>
  <c r="Z94" i="5"/>
  <c r="AK94" i="5" s="1"/>
  <c r="Q22" i="5"/>
  <c r="AB22" i="5" s="1"/>
  <c r="R22" i="5"/>
  <c r="AC22" i="5" s="1"/>
  <c r="S22" i="5"/>
  <c r="AD22" i="5" s="1"/>
  <c r="T22" i="5"/>
  <c r="AE22" i="5" s="1"/>
  <c r="U22" i="5"/>
  <c r="AF22" i="5" s="1"/>
  <c r="V22" i="5"/>
  <c r="AG22" i="5" s="1"/>
  <c r="W22" i="5"/>
  <c r="AH22" i="5" s="1"/>
  <c r="X22" i="5"/>
  <c r="AI22" i="5" s="1"/>
  <c r="Y22" i="5"/>
  <c r="AJ22" i="5" s="1"/>
  <c r="Z22" i="5"/>
  <c r="AK22" i="5" s="1"/>
  <c r="Q159" i="5"/>
  <c r="AB159" i="5" s="1"/>
  <c r="R159" i="5"/>
  <c r="AC159" i="5" s="1"/>
  <c r="S159" i="5"/>
  <c r="AD159" i="5" s="1"/>
  <c r="T159" i="5"/>
  <c r="AE159" i="5" s="1"/>
  <c r="U159" i="5"/>
  <c r="AF159" i="5" s="1"/>
  <c r="V159" i="5"/>
  <c r="AG159" i="5" s="1"/>
  <c r="W159" i="5"/>
  <c r="AH159" i="5" s="1"/>
  <c r="X159" i="5"/>
  <c r="AI159" i="5" s="1"/>
  <c r="Y159" i="5"/>
  <c r="AJ159" i="5" s="1"/>
  <c r="Z159" i="5"/>
  <c r="AK159" i="5" s="1"/>
  <c r="Q62" i="5"/>
  <c r="AB62" i="5" s="1"/>
  <c r="R62" i="5"/>
  <c r="AC62" i="5" s="1"/>
  <c r="S62" i="5"/>
  <c r="AD62" i="5" s="1"/>
  <c r="T62" i="5"/>
  <c r="AE62" i="5" s="1"/>
  <c r="U62" i="5"/>
  <c r="AF62" i="5" s="1"/>
  <c r="V62" i="5"/>
  <c r="AG62" i="5" s="1"/>
  <c r="W62" i="5"/>
  <c r="AH62" i="5" s="1"/>
  <c r="X62" i="5"/>
  <c r="AI62" i="5" s="1"/>
  <c r="Y62" i="5"/>
  <c r="AJ62" i="5" s="1"/>
  <c r="Z62" i="5"/>
  <c r="AK62" i="5" s="1"/>
  <c r="Q115" i="5"/>
  <c r="R115" i="5"/>
  <c r="AC115" i="5" s="1"/>
  <c r="S115" i="5"/>
  <c r="T115" i="5"/>
  <c r="AE115" i="5" s="1"/>
  <c r="U115" i="5"/>
  <c r="AF115" i="5" s="1"/>
  <c r="V115" i="5"/>
  <c r="AG115" i="5" s="1"/>
  <c r="W115" i="5"/>
  <c r="AH115" i="5" s="1"/>
  <c r="X115" i="5"/>
  <c r="AI115" i="5" s="1"/>
  <c r="Y115" i="5"/>
  <c r="AJ115" i="5" s="1"/>
  <c r="Z115" i="5"/>
  <c r="AK115" i="5" s="1"/>
  <c r="Q168" i="5"/>
  <c r="R168" i="5"/>
  <c r="AC168" i="5" s="1"/>
  <c r="S168" i="5"/>
  <c r="AD168" i="5" s="1"/>
  <c r="T168" i="5"/>
  <c r="AE168" i="5" s="1"/>
  <c r="U168" i="5"/>
  <c r="AF168" i="5" s="1"/>
  <c r="V168" i="5"/>
  <c r="AG168" i="5" s="1"/>
  <c r="W168" i="5"/>
  <c r="AH168" i="5" s="1"/>
  <c r="X168" i="5"/>
  <c r="AI168" i="5" s="1"/>
  <c r="Y168" i="5"/>
  <c r="AJ168" i="5" s="1"/>
  <c r="Z168" i="5"/>
  <c r="AK168" i="5" s="1"/>
  <c r="Q21" i="5"/>
  <c r="AB21" i="5" s="1"/>
  <c r="R21" i="5"/>
  <c r="S21" i="5"/>
  <c r="AD21" i="5" s="1"/>
  <c r="T21" i="5"/>
  <c r="AE21" i="5" s="1"/>
  <c r="U21" i="5"/>
  <c r="AF21" i="5" s="1"/>
  <c r="V21" i="5"/>
  <c r="AG21" i="5" s="1"/>
  <c r="W21" i="5"/>
  <c r="AH21" i="5" s="1"/>
  <c r="X21" i="5"/>
  <c r="AI21" i="5" s="1"/>
  <c r="Y21" i="5"/>
  <c r="AJ21" i="5" s="1"/>
  <c r="Z21" i="5"/>
  <c r="AK21" i="5" s="1"/>
  <c r="Q138" i="5"/>
  <c r="R138" i="5"/>
  <c r="AC138" i="5" s="1"/>
  <c r="S138" i="5"/>
  <c r="T138" i="5"/>
  <c r="AE138" i="5" s="1"/>
  <c r="U138" i="5"/>
  <c r="AF138" i="5" s="1"/>
  <c r="V138" i="5"/>
  <c r="AG138" i="5" s="1"/>
  <c r="W138" i="5"/>
  <c r="AH138" i="5" s="1"/>
  <c r="X138" i="5"/>
  <c r="AI138" i="5" s="1"/>
  <c r="Y138" i="5"/>
  <c r="AJ138" i="5" s="1"/>
  <c r="Z138" i="5"/>
  <c r="AK138" i="5" s="1"/>
  <c r="Q45" i="5"/>
  <c r="R45" i="5"/>
  <c r="AC45" i="5" s="1"/>
  <c r="S45" i="5"/>
  <c r="AD45" i="5" s="1"/>
  <c r="T45" i="5"/>
  <c r="AE45" i="5" s="1"/>
  <c r="U45" i="5"/>
  <c r="AF45" i="5" s="1"/>
  <c r="V45" i="5"/>
  <c r="AG45" i="5" s="1"/>
  <c r="W45" i="5"/>
  <c r="AH45" i="5" s="1"/>
  <c r="X45" i="5"/>
  <c r="AI45" i="5" s="1"/>
  <c r="Y45" i="5"/>
  <c r="AJ45" i="5" s="1"/>
  <c r="Z45" i="5"/>
  <c r="AK45" i="5" s="1"/>
  <c r="Q54" i="5"/>
  <c r="AB54" i="5" s="1"/>
  <c r="R54" i="5"/>
  <c r="AC54" i="5" s="1"/>
  <c r="S54" i="5"/>
  <c r="AD54" i="5" s="1"/>
  <c r="T54" i="5"/>
  <c r="AE54" i="5" s="1"/>
  <c r="U54" i="5"/>
  <c r="AF54" i="5" s="1"/>
  <c r="V54" i="5"/>
  <c r="AG54" i="5" s="1"/>
  <c r="W54" i="5"/>
  <c r="AH54" i="5" s="1"/>
  <c r="X54" i="5"/>
  <c r="AI54" i="5" s="1"/>
  <c r="Y54" i="5"/>
  <c r="AJ54" i="5" s="1"/>
  <c r="Z54" i="5"/>
  <c r="AK54" i="5" s="1"/>
  <c r="Q15" i="5"/>
  <c r="AB15" i="5" s="1"/>
  <c r="R15" i="5"/>
  <c r="S15" i="5"/>
  <c r="AD15" i="5" s="1"/>
  <c r="T15" i="5"/>
  <c r="AE15" i="5" s="1"/>
  <c r="U15" i="5"/>
  <c r="AF15" i="5" s="1"/>
  <c r="V15" i="5"/>
  <c r="AG15" i="5" s="1"/>
  <c r="W15" i="5"/>
  <c r="AH15" i="5" s="1"/>
  <c r="X15" i="5"/>
  <c r="AI15" i="5" s="1"/>
  <c r="Y15" i="5"/>
  <c r="AJ15" i="5" s="1"/>
  <c r="Z15" i="5"/>
  <c r="AK15" i="5" s="1"/>
  <c r="Q44" i="5"/>
  <c r="AB44" i="5" s="1"/>
  <c r="R44" i="5"/>
  <c r="AC44" i="5" s="1"/>
  <c r="S44" i="5"/>
  <c r="AD44" i="5" s="1"/>
  <c r="T44" i="5"/>
  <c r="AE44" i="5" s="1"/>
  <c r="U44" i="5"/>
  <c r="AF44" i="5" s="1"/>
  <c r="V44" i="5"/>
  <c r="AG44" i="5" s="1"/>
  <c r="W44" i="5"/>
  <c r="AH44" i="5" s="1"/>
  <c r="X44" i="5"/>
  <c r="AI44" i="5" s="1"/>
  <c r="Y44" i="5"/>
  <c r="AJ44" i="5" s="1"/>
  <c r="Z44" i="5"/>
  <c r="AK44" i="5" s="1"/>
  <c r="Q157" i="5"/>
  <c r="AB157" i="5" s="1"/>
  <c r="R157" i="5"/>
  <c r="AC157" i="5" s="1"/>
  <c r="S157" i="5"/>
  <c r="AD157" i="5" s="1"/>
  <c r="T157" i="5"/>
  <c r="AE157" i="5" s="1"/>
  <c r="U157" i="5"/>
  <c r="AF157" i="5" s="1"/>
  <c r="V157" i="5"/>
  <c r="AG157" i="5" s="1"/>
  <c r="W157" i="5"/>
  <c r="AH157" i="5" s="1"/>
  <c r="X157" i="5"/>
  <c r="AI157" i="5" s="1"/>
  <c r="Y157" i="5"/>
  <c r="AJ157" i="5" s="1"/>
  <c r="Z157" i="5"/>
  <c r="AK157" i="5" s="1"/>
  <c r="Q66" i="5"/>
  <c r="AB66" i="5" s="1"/>
  <c r="R66" i="5"/>
  <c r="AC66" i="5" s="1"/>
  <c r="S66" i="5"/>
  <c r="AD66" i="5" s="1"/>
  <c r="T66" i="5"/>
  <c r="AE66" i="5" s="1"/>
  <c r="U66" i="5"/>
  <c r="AF66" i="5" s="1"/>
  <c r="V66" i="5"/>
  <c r="AG66" i="5" s="1"/>
  <c r="W66" i="5"/>
  <c r="AH66" i="5" s="1"/>
  <c r="X66" i="5"/>
  <c r="AI66" i="5" s="1"/>
  <c r="Y66" i="5"/>
  <c r="AJ66" i="5" s="1"/>
  <c r="Z66" i="5"/>
  <c r="AK66" i="5" s="1"/>
  <c r="Q14" i="5"/>
  <c r="AB14" i="5" s="1"/>
  <c r="R14" i="5"/>
  <c r="AC14" i="5" s="1"/>
  <c r="S14" i="5"/>
  <c r="AD14" i="5" s="1"/>
  <c r="T14" i="5"/>
  <c r="AE14" i="5" s="1"/>
  <c r="U14" i="5"/>
  <c r="AF14" i="5" s="1"/>
  <c r="V14" i="5"/>
  <c r="AG14" i="5" s="1"/>
  <c r="W14" i="5"/>
  <c r="AH14" i="5" s="1"/>
  <c r="X14" i="5"/>
  <c r="AI14" i="5" s="1"/>
  <c r="Y14" i="5"/>
  <c r="AJ14" i="5" s="1"/>
  <c r="Z14" i="5"/>
  <c r="AK14" i="5" s="1"/>
  <c r="Q156" i="5"/>
  <c r="AB156" i="5" s="1"/>
  <c r="R156" i="5"/>
  <c r="AC156" i="5" s="1"/>
  <c r="S156" i="5"/>
  <c r="T156" i="5"/>
  <c r="AE156" i="5" s="1"/>
  <c r="U156" i="5"/>
  <c r="AF156" i="5" s="1"/>
  <c r="V156" i="5"/>
  <c r="AG156" i="5" s="1"/>
  <c r="W156" i="5"/>
  <c r="AH156" i="5" s="1"/>
  <c r="X156" i="5"/>
  <c r="AI156" i="5" s="1"/>
  <c r="Y156" i="5"/>
  <c r="AJ156" i="5" s="1"/>
  <c r="Z156" i="5"/>
  <c r="AK156" i="5" s="1"/>
  <c r="Q129" i="5"/>
  <c r="R129" i="5"/>
  <c r="AC129" i="5" s="1"/>
  <c r="S129" i="5"/>
  <c r="T129" i="5"/>
  <c r="AE129" i="5" s="1"/>
  <c r="U129" i="5"/>
  <c r="AF129" i="5" s="1"/>
  <c r="V129" i="5"/>
  <c r="AG129" i="5" s="1"/>
  <c r="W129" i="5"/>
  <c r="AH129" i="5" s="1"/>
  <c r="X129" i="5"/>
  <c r="AI129" i="5" s="1"/>
  <c r="Y129" i="5"/>
  <c r="AJ129" i="5" s="1"/>
  <c r="Z129" i="5"/>
  <c r="AK129" i="5" s="1"/>
  <c r="Q102" i="5"/>
  <c r="R102" i="5"/>
  <c r="AC102" i="5" s="1"/>
  <c r="S102" i="5"/>
  <c r="AD102" i="5" s="1"/>
  <c r="T102" i="5"/>
  <c r="AE102" i="5" s="1"/>
  <c r="U102" i="5"/>
  <c r="AF102" i="5" s="1"/>
  <c r="V102" i="5"/>
  <c r="AG102" i="5" s="1"/>
  <c r="W102" i="5"/>
  <c r="AH102" i="5" s="1"/>
  <c r="X102" i="5"/>
  <c r="AI102" i="5" s="1"/>
  <c r="Y102" i="5"/>
  <c r="AJ102" i="5" s="1"/>
  <c r="Z102" i="5"/>
  <c r="AK102" i="5" s="1"/>
  <c r="Q110" i="5"/>
  <c r="AB110" i="5" s="1"/>
  <c r="R110" i="5"/>
  <c r="AC110" i="5" s="1"/>
  <c r="S110" i="5"/>
  <c r="T110" i="5"/>
  <c r="AE110" i="5" s="1"/>
  <c r="U110" i="5"/>
  <c r="AF110" i="5" s="1"/>
  <c r="V110" i="5"/>
  <c r="AG110" i="5" s="1"/>
  <c r="W110" i="5"/>
  <c r="AH110" i="5" s="1"/>
  <c r="X110" i="5"/>
  <c r="AI110" i="5" s="1"/>
  <c r="Y110" i="5"/>
  <c r="AJ110" i="5" s="1"/>
  <c r="Z110" i="5"/>
  <c r="AK110" i="5" s="1"/>
  <c r="Q27" i="5"/>
  <c r="R27" i="5"/>
  <c r="AC27" i="5" s="1"/>
  <c r="S27" i="5"/>
  <c r="AD27" i="5" s="1"/>
  <c r="T27" i="5"/>
  <c r="AE27" i="5" s="1"/>
  <c r="U27" i="5"/>
  <c r="AF27" i="5" s="1"/>
  <c r="V27" i="5"/>
  <c r="AG27" i="5" s="1"/>
  <c r="W27" i="5"/>
  <c r="AH27" i="5" s="1"/>
  <c r="X27" i="5"/>
  <c r="AI27" i="5" s="1"/>
  <c r="Y27" i="5"/>
  <c r="AJ27" i="5" s="1"/>
  <c r="Z27" i="5"/>
  <c r="AK27" i="5" s="1"/>
  <c r="Q32" i="5"/>
  <c r="AB32" i="5" s="1"/>
  <c r="R32" i="5"/>
  <c r="AC32" i="5" s="1"/>
  <c r="S32" i="5"/>
  <c r="AD32" i="5" s="1"/>
  <c r="T32" i="5"/>
  <c r="AE32" i="5" s="1"/>
  <c r="U32" i="5"/>
  <c r="AF32" i="5" s="1"/>
  <c r="V32" i="5"/>
  <c r="AG32" i="5" s="1"/>
  <c r="W32" i="5"/>
  <c r="AH32" i="5" s="1"/>
  <c r="X32" i="5"/>
  <c r="AI32" i="5" s="1"/>
  <c r="Y32" i="5"/>
  <c r="AJ32" i="5" s="1"/>
  <c r="Z32" i="5"/>
  <c r="AK32" i="5" s="1"/>
  <c r="Q119" i="5"/>
  <c r="AB119" i="5" s="1"/>
  <c r="R119" i="5"/>
  <c r="AC119" i="5" s="1"/>
  <c r="S119" i="5"/>
  <c r="T119" i="5"/>
  <c r="AE119" i="5" s="1"/>
  <c r="U119" i="5"/>
  <c r="AF119" i="5" s="1"/>
  <c r="V119" i="5"/>
  <c r="AG119" i="5" s="1"/>
  <c r="W119" i="5"/>
  <c r="AH119" i="5" s="1"/>
  <c r="X119" i="5"/>
  <c r="AI119" i="5" s="1"/>
  <c r="Y119" i="5"/>
  <c r="AJ119" i="5" s="1"/>
  <c r="Z119" i="5"/>
  <c r="AK119" i="5" s="1"/>
  <c r="Q84" i="5"/>
  <c r="AB84" i="5" s="1"/>
  <c r="R84" i="5"/>
  <c r="AC84" i="5" s="1"/>
  <c r="S84" i="5"/>
  <c r="AD84" i="5" s="1"/>
  <c r="T84" i="5"/>
  <c r="AE84" i="5" s="1"/>
  <c r="U84" i="5"/>
  <c r="AF84" i="5" s="1"/>
  <c r="V84" i="5"/>
  <c r="AG84" i="5" s="1"/>
  <c r="W84" i="5"/>
  <c r="AH84" i="5" s="1"/>
  <c r="X84" i="5"/>
  <c r="AI84" i="5" s="1"/>
  <c r="Y84" i="5"/>
  <c r="AJ84" i="5" s="1"/>
  <c r="Z84" i="5"/>
  <c r="AK84" i="5" s="1"/>
  <c r="Q17" i="5"/>
  <c r="AB17" i="5" s="1"/>
  <c r="R17" i="5"/>
  <c r="AC17" i="5" s="1"/>
  <c r="S17" i="5"/>
  <c r="AD17" i="5" s="1"/>
  <c r="T17" i="5"/>
  <c r="AE17" i="5" s="1"/>
  <c r="U17" i="5"/>
  <c r="V17" i="5"/>
  <c r="AG17" i="5" s="1"/>
  <c r="W17" i="5"/>
  <c r="AH17" i="5" s="1"/>
  <c r="X17" i="5"/>
  <c r="AI17" i="5" s="1"/>
  <c r="Y17" i="5"/>
  <c r="AJ17" i="5" s="1"/>
  <c r="Z17" i="5"/>
  <c r="AK17" i="5" s="1"/>
  <c r="Q128" i="5"/>
  <c r="AB128" i="5" s="1"/>
  <c r="R128" i="5"/>
  <c r="AC128" i="5" s="1"/>
  <c r="S128" i="5"/>
  <c r="T128" i="5"/>
  <c r="AE128" i="5" s="1"/>
  <c r="U128" i="5"/>
  <c r="AF128" i="5" s="1"/>
  <c r="V128" i="5"/>
  <c r="AG128" i="5" s="1"/>
  <c r="W128" i="5"/>
  <c r="AH128" i="5" s="1"/>
  <c r="X128" i="5"/>
  <c r="AI128" i="5" s="1"/>
  <c r="Y128" i="5"/>
  <c r="AJ128" i="5" s="1"/>
  <c r="Z128" i="5"/>
  <c r="AK128" i="5" s="1"/>
  <c r="Q165" i="5"/>
  <c r="AB165" i="5" s="1"/>
  <c r="R165" i="5"/>
  <c r="AC165" i="5" s="1"/>
  <c r="S165" i="5"/>
  <c r="AD165" i="5" s="1"/>
  <c r="T165" i="5"/>
  <c r="AE165" i="5" s="1"/>
  <c r="U165" i="5"/>
  <c r="AF165" i="5" s="1"/>
  <c r="V165" i="5"/>
  <c r="AG165" i="5" s="1"/>
  <c r="W165" i="5"/>
  <c r="AH165" i="5" s="1"/>
  <c r="X165" i="5"/>
  <c r="AI165" i="5" s="1"/>
  <c r="Y165" i="5"/>
  <c r="AJ165" i="5" s="1"/>
  <c r="Z165" i="5"/>
  <c r="AK165" i="5" s="1"/>
  <c r="Q136" i="5"/>
  <c r="R136" i="5"/>
  <c r="AC136" i="5" s="1"/>
  <c r="S136" i="5"/>
  <c r="T136" i="5"/>
  <c r="AE136" i="5" s="1"/>
  <c r="U136" i="5"/>
  <c r="AF136" i="5" s="1"/>
  <c r="V136" i="5"/>
  <c r="AG136" i="5" s="1"/>
  <c r="W136" i="5"/>
  <c r="AH136" i="5" s="1"/>
  <c r="X136" i="5"/>
  <c r="AI136" i="5" s="1"/>
  <c r="Y136" i="5"/>
  <c r="AJ136" i="5" s="1"/>
  <c r="Z136" i="5"/>
  <c r="AK136" i="5" s="1"/>
  <c r="Q8" i="5"/>
  <c r="AB8" i="5" s="1"/>
  <c r="R8" i="5"/>
  <c r="AC8" i="5" s="1"/>
  <c r="S8" i="5"/>
  <c r="AD8" i="5" s="1"/>
  <c r="T8" i="5"/>
  <c r="AE8" i="5" s="1"/>
  <c r="U8" i="5"/>
  <c r="AF8" i="5" s="1"/>
  <c r="V8" i="5"/>
  <c r="AG8" i="5" s="1"/>
  <c r="W8" i="5"/>
  <c r="AH8" i="5" s="1"/>
  <c r="X8" i="5"/>
  <c r="AI8" i="5" s="1"/>
  <c r="Y8" i="5"/>
  <c r="AJ8" i="5" s="1"/>
  <c r="Z8" i="5"/>
  <c r="AK8" i="5" s="1"/>
  <c r="Q12" i="5"/>
  <c r="AB12" i="5" s="1"/>
  <c r="R12" i="5"/>
  <c r="AC12" i="5" s="1"/>
  <c r="S12" i="5"/>
  <c r="AD12" i="5" s="1"/>
  <c r="T12" i="5"/>
  <c r="AE12" i="5" s="1"/>
  <c r="U12" i="5"/>
  <c r="AF12" i="5" s="1"/>
  <c r="V12" i="5"/>
  <c r="AG12" i="5" s="1"/>
  <c r="W12" i="5"/>
  <c r="AH12" i="5" s="1"/>
  <c r="X12" i="5"/>
  <c r="AI12" i="5" s="1"/>
  <c r="Y12" i="5"/>
  <c r="AJ12" i="5" s="1"/>
  <c r="Z12" i="5"/>
  <c r="AK12" i="5" s="1"/>
  <c r="Q68" i="5"/>
  <c r="R68" i="5"/>
  <c r="AC68" i="5" s="1"/>
  <c r="S68" i="5"/>
  <c r="AD68" i="5" s="1"/>
  <c r="T68" i="5"/>
  <c r="AE68" i="5" s="1"/>
  <c r="U68" i="5"/>
  <c r="AF68" i="5" s="1"/>
  <c r="V68" i="5"/>
  <c r="AG68" i="5" s="1"/>
  <c r="W68" i="5"/>
  <c r="AH68" i="5" s="1"/>
  <c r="X68" i="5"/>
  <c r="AI68" i="5" s="1"/>
  <c r="Y68" i="5"/>
  <c r="AJ68" i="5" s="1"/>
  <c r="Z68" i="5"/>
  <c r="AK68" i="5" s="1"/>
  <c r="Q141" i="5"/>
  <c r="AB141" i="5" s="1"/>
  <c r="R141" i="5"/>
  <c r="S141" i="5"/>
  <c r="AD141" i="5" s="1"/>
  <c r="T141" i="5"/>
  <c r="AE141" i="5" s="1"/>
  <c r="U141" i="5"/>
  <c r="AF141" i="5" s="1"/>
  <c r="V141" i="5"/>
  <c r="AG141" i="5" s="1"/>
  <c r="W141" i="5"/>
  <c r="AH141" i="5" s="1"/>
  <c r="X141" i="5"/>
  <c r="AI141" i="5" s="1"/>
  <c r="Y141" i="5"/>
  <c r="AJ141" i="5" s="1"/>
  <c r="Z141" i="5"/>
  <c r="AK141" i="5" s="1"/>
  <c r="Q164" i="5"/>
  <c r="R164" i="5"/>
  <c r="AC164" i="5" s="1"/>
  <c r="S164" i="5"/>
  <c r="AD164" i="5" s="1"/>
  <c r="T164" i="5"/>
  <c r="AE164" i="5" s="1"/>
  <c r="U164" i="5"/>
  <c r="AF164" i="5" s="1"/>
  <c r="V164" i="5"/>
  <c r="AG164" i="5" s="1"/>
  <c r="W164" i="5"/>
  <c r="AH164" i="5" s="1"/>
  <c r="X164" i="5"/>
  <c r="AI164" i="5" s="1"/>
  <c r="Y164" i="5"/>
  <c r="AJ164" i="5" s="1"/>
  <c r="Z164" i="5"/>
  <c r="AK164" i="5" s="1"/>
  <c r="Q11" i="5"/>
  <c r="R11" i="5"/>
  <c r="AC11" i="5" s="1"/>
  <c r="S11" i="5"/>
  <c r="AD11" i="5" s="1"/>
  <c r="T11" i="5"/>
  <c r="AE11" i="5" s="1"/>
  <c r="U11" i="5"/>
  <c r="AF11" i="5" s="1"/>
  <c r="V11" i="5"/>
  <c r="AG11" i="5" s="1"/>
  <c r="W11" i="5"/>
  <c r="AH11" i="5" s="1"/>
  <c r="X11" i="5"/>
  <c r="AI11" i="5" s="1"/>
  <c r="Y11" i="5"/>
  <c r="AJ11" i="5" s="1"/>
  <c r="Z11" i="5"/>
  <c r="AK11" i="5" s="1"/>
  <c r="Q9" i="5"/>
  <c r="AB9" i="5" s="1"/>
  <c r="R9" i="5"/>
  <c r="AC9" i="5" s="1"/>
  <c r="S9" i="5"/>
  <c r="T9" i="5"/>
  <c r="AE9" i="5" s="1"/>
  <c r="U9" i="5"/>
  <c r="AF9" i="5" s="1"/>
  <c r="V9" i="5"/>
  <c r="AG9" i="5" s="1"/>
  <c r="W9" i="5"/>
  <c r="AH9" i="5" s="1"/>
  <c r="X9" i="5"/>
  <c r="AI9" i="5" s="1"/>
  <c r="Y9" i="5"/>
  <c r="AJ9" i="5" s="1"/>
  <c r="Z9" i="5"/>
  <c r="AK9" i="5" s="1"/>
  <c r="Q81" i="5"/>
  <c r="AB81" i="5" s="1"/>
  <c r="R81" i="5"/>
  <c r="S81" i="5"/>
  <c r="AD81" i="5" s="1"/>
  <c r="T81" i="5"/>
  <c r="AE81" i="5" s="1"/>
  <c r="U81" i="5"/>
  <c r="AF81" i="5" s="1"/>
  <c r="V81" i="5"/>
  <c r="AG81" i="5" s="1"/>
  <c r="W81" i="5"/>
  <c r="AH81" i="5" s="1"/>
  <c r="X81" i="5"/>
  <c r="AI81" i="5" s="1"/>
  <c r="Y81" i="5"/>
  <c r="AJ81" i="5" s="1"/>
  <c r="Z81" i="5"/>
  <c r="AK81" i="5" s="1"/>
  <c r="Q53" i="5"/>
  <c r="AB53" i="5" s="1"/>
  <c r="R53" i="5"/>
  <c r="AC53" i="5" s="1"/>
  <c r="S53" i="5"/>
  <c r="AD53" i="5" s="1"/>
  <c r="T53" i="5"/>
  <c r="AE53" i="5" s="1"/>
  <c r="U53" i="5"/>
  <c r="V53" i="5"/>
  <c r="AG53" i="5" s="1"/>
  <c r="W53" i="5"/>
  <c r="AH53" i="5" s="1"/>
  <c r="X53" i="5"/>
  <c r="AI53" i="5" s="1"/>
  <c r="Y53" i="5"/>
  <c r="AJ53" i="5" s="1"/>
  <c r="Z53" i="5"/>
  <c r="AK53" i="5" s="1"/>
  <c r="Q142" i="5"/>
  <c r="R142" i="5"/>
  <c r="AC142" i="5" s="1"/>
  <c r="S142" i="5"/>
  <c r="T142" i="5"/>
  <c r="AE142" i="5" s="1"/>
  <c r="U142" i="5"/>
  <c r="AF142" i="5" s="1"/>
  <c r="V142" i="5"/>
  <c r="AG142" i="5" s="1"/>
  <c r="W142" i="5"/>
  <c r="AH142" i="5" s="1"/>
  <c r="X142" i="5"/>
  <c r="AI142" i="5" s="1"/>
  <c r="Y142" i="5"/>
  <c r="AJ142" i="5" s="1"/>
  <c r="Z142" i="5"/>
  <c r="AK142" i="5" s="1"/>
  <c r="Q167" i="5"/>
  <c r="AB167" i="5" s="1"/>
  <c r="R167" i="5"/>
  <c r="AC167" i="5" s="1"/>
  <c r="S167" i="5"/>
  <c r="AD167" i="5" s="1"/>
  <c r="T167" i="5"/>
  <c r="AE167" i="5" s="1"/>
  <c r="U167" i="5"/>
  <c r="AF167" i="5" s="1"/>
  <c r="V167" i="5"/>
  <c r="AG167" i="5" s="1"/>
  <c r="W167" i="5"/>
  <c r="AH167" i="5" s="1"/>
  <c r="X167" i="5"/>
  <c r="AI167" i="5" s="1"/>
  <c r="Y167" i="5"/>
  <c r="AJ167" i="5" s="1"/>
  <c r="Z167" i="5"/>
  <c r="AK167" i="5" s="1"/>
  <c r="Z4" i="5"/>
  <c r="Y4" i="5"/>
  <c r="X4" i="5"/>
  <c r="AI4" i="5" s="1"/>
  <c r="W4" i="5"/>
  <c r="AH4" i="5" s="1"/>
  <c r="V4" i="5"/>
  <c r="AG4" i="5" s="1"/>
  <c r="U4" i="5"/>
  <c r="AF4" i="5" s="1"/>
  <c r="T4" i="5"/>
  <c r="AE4" i="5" s="1"/>
  <c r="S4" i="5"/>
  <c r="R4" i="5"/>
  <c r="Q4" i="5"/>
  <c r="AB4" i="5" s="1"/>
  <c r="AD135" i="5" l="1"/>
  <c r="AD147" i="5"/>
  <c r="AA92" i="5"/>
  <c r="AD133" i="5"/>
  <c r="AA103" i="5"/>
  <c r="AD106" i="5"/>
  <c r="AD112" i="5"/>
  <c r="AD111" i="5"/>
  <c r="AD100" i="5"/>
  <c r="Z174" i="5"/>
  <c r="AD119" i="5"/>
  <c r="AL119" i="5" s="1"/>
  <c r="AD137" i="5"/>
  <c r="AA99" i="5"/>
  <c r="AD105" i="5"/>
  <c r="AD103" i="5"/>
  <c r="AD115" i="5"/>
  <c r="AD124" i="5"/>
  <c r="AD126" i="5"/>
  <c r="AD132" i="5"/>
  <c r="AD150" i="5"/>
  <c r="AD134" i="5"/>
  <c r="AD143" i="5"/>
  <c r="AD101" i="5"/>
  <c r="AL101" i="5" s="1"/>
  <c r="AD151" i="5"/>
  <c r="AL151" i="5" s="1"/>
  <c r="AA19" i="5"/>
  <c r="AA115" i="5"/>
  <c r="AA111" i="5"/>
  <c r="AA41" i="5"/>
  <c r="AD146" i="5"/>
  <c r="AD142" i="5"/>
  <c r="AD128" i="5"/>
  <c r="AL128" i="5" s="1"/>
  <c r="AD110" i="5"/>
  <c r="AL110" i="5" s="1"/>
  <c r="AA102" i="5"/>
  <c r="AA168" i="5"/>
  <c r="AD117" i="5"/>
  <c r="AD107" i="5"/>
  <c r="AD152" i="5"/>
  <c r="AD144" i="5"/>
  <c r="AD116" i="5"/>
  <c r="AD155" i="5"/>
  <c r="AD114" i="5"/>
  <c r="AL84" i="5"/>
  <c r="AA67" i="5"/>
  <c r="AD149" i="5"/>
  <c r="AD154" i="5"/>
  <c r="AD140" i="5"/>
  <c r="AL32" i="5"/>
  <c r="AD156" i="5"/>
  <c r="AL156" i="5" s="1"/>
  <c r="AL56" i="5"/>
  <c r="AD145" i="5"/>
  <c r="AL145" i="5" s="1"/>
  <c r="AA48" i="5"/>
  <c r="AD129" i="5"/>
  <c r="AD138" i="5"/>
  <c r="AA94" i="5"/>
  <c r="AD122" i="5"/>
  <c r="AA117" i="5"/>
  <c r="AD148" i="5"/>
  <c r="AL148" i="5" s="1"/>
  <c r="AL41" i="5"/>
  <c r="AD127" i="5"/>
  <c r="AD123" i="5"/>
  <c r="AL123" i="5" s="1"/>
  <c r="AD130" i="5"/>
  <c r="AL130" i="5" s="1"/>
  <c r="AD131" i="5"/>
  <c r="AL14" i="5"/>
  <c r="AD98" i="5"/>
  <c r="AL98" i="5" s="1"/>
  <c r="AA26" i="5"/>
  <c r="AD118" i="5"/>
  <c r="AL118" i="5" s="1"/>
  <c r="AD97" i="5"/>
  <c r="AD120" i="5"/>
  <c r="AL120" i="5" s="1"/>
  <c r="AA142" i="5"/>
  <c r="AD136" i="5"/>
  <c r="AD108" i="5"/>
  <c r="AD99" i="5"/>
  <c r="AA73" i="5"/>
  <c r="AD153" i="5"/>
  <c r="AD125" i="5"/>
  <c r="AD104" i="5"/>
  <c r="AL104" i="5" s="1"/>
  <c r="AD139" i="5"/>
  <c r="AD113" i="5"/>
  <c r="AL113" i="5" s="1"/>
  <c r="AL50" i="5"/>
  <c r="AL62" i="5"/>
  <c r="AL165" i="5"/>
  <c r="AL172" i="5"/>
  <c r="AL35" i="5"/>
  <c r="AL22" i="5"/>
  <c r="AL12" i="5"/>
  <c r="AL66" i="5"/>
  <c r="AL42" i="5"/>
  <c r="AA173" i="5"/>
  <c r="AL8" i="5"/>
  <c r="AA128" i="5"/>
  <c r="AA27" i="5"/>
  <c r="AB27" i="5"/>
  <c r="AL27" i="5" s="1"/>
  <c r="AA141" i="5"/>
  <c r="AA15" i="5"/>
  <c r="AC15" i="5"/>
  <c r="AL15" i="5" s="1"/>
  <c r="AA50" i="5"/>
  <c r="AA171" i="5"/>
  <c r="AB171" i="5"/>
  <c r="AL171" i="5" s="1"/>
  <c r="AA85" i="5"/>
  <c r="AA112" i="5"/>
  <c r="AB112" i="5"/>
  <c r="AA79" i="5"/>
  <c r="AB79" i="5"/>
  <c r="AL79" i="5" s="1"/>
  <c r="AA69" i="5"/>
  <c r="AB69" i="5"/>
  <c r="AL69" i="5" s="1"/>
  <c r="AA118" i="5"/>
  <c r="AA25" i="5"/>
  <c r="AB25" i="5"/>
  <c r="AL25" i="5" s="1"/>
  <c r="AA125" i="5"/>
  <c r="AC125" i="5"/>
  <c r="AA161" i="5"/>
  <c r="AB161" i="5"/>
  <c r="AL161" i="5" s="1"/>
  <c r="AA160" i="5"/>
  <c r="AB160" i="5"/>
  <c r="AL160" i="5" s="1"/>
  <c r="AA116" i="5"/>
  <c r="AB116" i="5"/>
  <c r="AA155" i="5"/>
  <c r="AB155" i="5"/>
  <c r="T174" i="5"/>
  <c r="AB26" i="5"/>
  <c r="AL26" i="5" s="1"/>
  <c r="AB73" i="5"/>
  <c r="AL73" i="5" s="1"/>
  <c r="AC111" i="5"/>
  <c r="AB103" i="5"/>
  <c r="AA7" i="5"/>
  <c r="AF7" i="5"/>
  <c r="AL7" i="5" s="1"/>
  <c r="AL6" i="5"/>
  <c r="AA88" i="5"/>
  <c r="AD88" i="5"/>
  <c r="AL88" i="5" s="1"/>
  <c r="AA46" i="5"/>
  <c r="AB46" i="5"/>
  <c r="AL46" i="5" s="1"/>
  <c r="AA56" i="5"/>
  <c r="AL48" i="5"/>
  <c r="AA57" i="5"/>
  <c r="AB153" i="5"/>
  <c r="AA153" i="5"/>
  <c r="AA139" i="5"/>
  <c r="AC139" i="5"/>
  <c r="AH174" i="5"/>
  <c r="Q174" i="5"/>
  <c r="AL157" i="5"/>
  <c r="AL57" i="5"/>
  <c r="AL77" i="5"/>
  <c r="Y174" i="5"/>
  <c r="AA110" i="5"/>
  <c r="AA114" i="5"/>
  <c r="AC114" i="5"/>
  <c r="AA148" i="5"/>
  <c r="AA149" i="5"/>
  <c r="AB149" i="5"/>
  <c r="AA154" i="5"/>
  <c r="AB154" i="5"/>
  <c r="AA33" i="5"/>
  <c r="AB33" i="5"/>
  <c r="AL33" i="5" s="1"/>
  <c r="AA38" i="5"/>
  <c r="AB38" i="5"/>
  <c r="AL38" i="5" s="1"/>
  <c r="AA30" i="5"/>
  <c r="AB30" i="5"/>
  <c r="AL30" i="5" s="1"/>
  <c r="AA90" i="5"/>
  <c r="AB90" i="5"/>
  <c r="AL90" i="5" s="1"/>
  <c r="AA5" i="5"/>
  <c r="AA60" i="5"/>
  <c r="AA105" i="5"/>
  <c r="AB105" i="5"/>
  <c r="AC141" i="5"/>
  <c r="AL141" i="5" s="1"/>
  <c r="AB94" i="5"/>
  <c r="AL94" i="5" s="1"/>
  <c r="AB19" i="5"/>
  <c r="AL19" i="5" s="1"/>
  <c r="AL34" i="5"/>
  <c r="AA4" i="5"/>
  <c r="AC173" i="5"/>
  <c r="AL173" i="5" s="1"/>
  <c r="AA165" i="5"/>
  <c r="AA109" i="5"/>
  <c r="AC109" i="5"/>
  <c r="AL109" i="5" s="1"/>
  <c r="AA172" i="5"/>
  <c r="AA135" i="5"/>
  <c r="AB135" i="5"/>
  <c r="AA18" i="5"/>
  <c r="AA13" i="5"/>
  <c r="AB13" i="5"/>
  <c r="AL13" i="5" s="1"/>
  <c r="AA24" i="5"/>
  <c r="AB24" i="5"/>
  <c r="AL24" i="5" s="1"/>
  <c r="AA76" i="5"/>
  <c r="AB76" i="5"/>
  <c r="AL76" i="5" s="1"/>
  <c r="AA63" i="5"/>
  <c r="AB63" i="5"/>
  <c r="AL63" i="5" s="1"/>
  <c r="AA82" i="5"/>
  <c r="AA124" i="5"/>
  <c r="AA47" i="5"/>
  <c r="AA51" i="5"/>
  <c r="AB51" i="5"/>
  <c r="AL51" i="5" s="1"/>
  <c r="AA133" i="5"/>
  <c r="AB133" i="5"/>
  <c r="AA113" i="5"/>
  <c r="AA75" i="5"/>
  <c r="AB75" i="5"/>
  <c r="AL75" i="5" s="1"/>
  <c r="AB102" i="5"/>
  <c r="AL102" i="5" s="1"/>
  <c r="AB117" i="5"/>
  <c r="AC124" i="5"/>
  <c r="AA164" i="5"/>
  <c r="AB164" i="5"/>
  <c r="AL164" i="5" s="1"/>
  <c r="AA61" i="5"/>
  <c r="AB61" i="5"/>
  <c r="AL61" i="5" s="1"/>
  <c r="AA29" i="5"/>
  <c r="AC29" i="5"/>
  <c r="AL29" i="5" s="1"/>
  <c r="AA21" i="5"/>
  <c r="AA100" i="5"/>
  <c r="AB100" i="5"/>
  <c r="AA74" i="5"/>
  <c r="AB74" i="5"/>
  <c r="AL74" i="5" s="1"/>
  <c r="AL23" i="5"/>
  <c r="AL159" i="5"/>
  <c r="AB92" i="5"/>
  <c r="AL92" i="5" s="1"/>
  <c r="AL55" i="5"/>
  <c r="AC67" i="5"/>
  <c r="AL67" i="5" s="1"/>
  <c r="AA9" i="5"/>
  <c r="AD9" i="5"/>
  <c r="AL9" i="5" s="1"/>
  <c r="AA146" i="5"/>
  <c r="AA36" i="5"/>
  <c r="AC36" i="5"/>
  <c r="AL36" i="5" s="1"/>
  <c r="AL31" i="5"/>
  <c r="AA162" i="5"/>
  <c r="AA89" i="5"/>
  <c r="AC89" i="5"/>
  <c r="AL89" i="5" s="1"/>
  <c r="AA151" i="5"/>
  <c r="AK4" i="5"/>
  <c r="AK174" i="5" s="1"/>
  <c r="AB115" i="5"/>
  <c r="AB85" i="5"/>
  <c r="AL85" i="5" s="1"/>
  <c r="AA42" i="5"/>
  <c r="AA43" i="5"/>
  <c r="AC43" i="5"/>
  <c r="AL43" i="5" s="1"/>
  <c r="AA32" i="5"/>
  <c r="AA157" i="5"/>
  <c r="AA138" i="5"/>
  <c r="AB138" i="5"/>
  <c r="AL167" i="5"/>
  <c r="AA81" i="5"/>
  <c r="AC81" i="5"/>
  <c r="AL81" i="5" s="1"/>
  <c r="AA66" i="5"/>
  <c r="AL44" i="5"/>
  <c r="AA107" i="5"/>
  <c r="AC107" i="5"/>
  <c r="AL107" i="5" s="1"/>
  <c r="AA70" i="5"/>
  <c r="AB70" i="5"/>
  <c r="AL70" i="5" s="1"/>
  <c r="AL18" i="5"/>
  <c r="AA147" i="5"/>
  <c r="AB147" i="5"/>
  <c r="AA65" i="5"/>
  <c r="AB65" i="5"/>
  <c r="AL65" i="5" s="1"/>
  <c r="AA39" i="5"/>
  <c r="AA143" i="5"/>
  <c r="AB143" i="5"/>
  <c r="AA140" i="5"/>
  <c r="AB140" i="5"/>
  <c r="AA31" i="5"/>
  <c r="AA152" i="5"/>
  <c r="AB152" i="5"/>
  <c r="AA166" i="5"/>
  <c r="AA126" i="5"/>
  <c r="AB126" i="5"/>
  <c r="AA16" i="5"/>
  <c r="AB16" i="5"/>
  <c r="AL16" i="5" s="1"/>
  <c r="AA91" i="5"/>
  <c r="AB91" i="5"/>
  <c r="AL91" i="5" s="1"/>
  <c r="AJ4" i="5"/>
  <c r="AJ174" i="5" s="1"/>
  <c r="AB5" i="5"/>
  <c r="AL5" i="5" s="1"/>
  <c r="AA167" i="5"/>
  <c r="AA158" i="5"/>
  <c r="AB158" i="5"/>
  <c r="AL158" i="5" s="1"/>
  <c r="AA136" i="5"/>
  <c r="AB136" i="5"/>
  <c r="AA58" i="5"/>
  <c r="AB58" i="5"/>
  <c r="AL58" i="5" s="1"/>
  <c r="AA53" i="5"/>
  <c r="AF53" i="5"/>
  <c r="AL53" i="5" s="1"/>
  <c r="AA49" i="5"/>
  <c r="AB49" i="5"/>
  <c r="AL49" i="5" s="1"/>
  <c r="AA10" i="5"/>
  <c r="AD4" i="5"/>
  <c r="S174" i="5"/>
  <c r="AA12" i="5"/>
  <c r="AA17" i="5"/>
  <c r="AF17" i="5"/>
  <c r="AL17" i="5" s="1"/>
  <c r="AA156" i="5"/>
  <c r="AA54" i="5"/>
  <c r="AA45" i="5"/>
  <c r="AB45" i="5"/>
  <c r="AL45" i="5" s="1"/>
  <c r="AA159" i="5"/>
  <c r="AA122" i="5"/>
  <c r="AB122" i="5"/>
  <c r="AA163" i="5"/>
  <c r="AA28" i="5"/>
  <c r="AC28" i="5"/>
  <c r="AL28" i="5" s="1"/>
  <c r="AA97" i="5"/>
  <c r="AC97" i="5"/>
  <c r="AL37" i="5"/>
  <c r="AA23" i="5"/>
  <c r="AA144" i="5"/>
  <c r="AB144" i="5"/>
  <c r="AA95" i="5"/>
  <c r="AC95" i="5"/>
  <c r="AL95" i="5" s="1"/>
  <c r="X174" i="5"/>
  <c r="AB142" i="5"/>
  <c r="AB10" i="5"/>
  <c r="AL10" i="5" s="1"/>
  <c r="AC146" i="5"/>
  <c r="AA137" i="5"/>
  <c r="AB137" i="5"/>
  <c r="AA52" i="5"/>
  <c r="AC52" i="5"/>
  <c r="AL52" i="5" s="1"/>
  <c r="AA80" i="5"/>
  <c r="AB80" i="5"/>
  <c r="AL80" i="5" s="1"/>
  <c r="AA134" i="5"/>
  <c r="AB134" i="5"/>
  <c r="AL134" i="5" s="1"/>
  <c r="AA11" i="5"/>
  <c r="AB11" i="5"/>
  <c r="AL11" i="5" s="1"/>
  <c r="R174" i="5"/>
  <c r="AA8" i="5"/>
  <c r="AA119" i="5"/>
  <c r="AA14" i="5"/>
  <c r="AA84" i="5"/>
  <c r="AA22" i="5"/>
  <c r="AA170" i="5"/>
  <c r="AB170" i="5"/>
  <c r="AL170" i="5" s="1"/>
  <c r="AA169" i="5"/>
  <c r="AB169" i="5"/>
  <c r="AL169" i="5" s="1"/>
  <c r="AL39" i="5"/>
  <c r="AA78" i="5"/>
  <c r="AB78" i="5"/>
  <c r="AL78" i="5" s="1"/>
  <c r="AA98" i="5"/>
  <c r="AA93" i="5"/>
  <c r="AA83" i="5"/>
  <c r="AA127" i="5"/>
  <c r="AB127" i="5"/>
  <c r="AA37" i="5"/>
  <c r="AL59" i="5"/>
  <c r="AL47" i="5"/>
  <c r="AA35" i="5"/>
  <c r="AA96" i="5"/>
  <c r="AB96" i="5"/>
  <c r="AL96" i="5" s="1"/>
  <c r="AA132" i="5"/>
  <c r="AB132" i="5"/>
  <c r="W174" i="5"/>
  <c r="AB99" i="5"/>
  <c r="AB83" i="5"/>
  <c r="AL83" i="5" s="1"/>
  <c r="AB166" i="5"/>
  <c r="AL166" i="5" s="1"/>
  <c r="AB162" i="5"/>
  <c r="AL162" i="5" s="1"/>
  <c r="AB168" i="5"/>
  <c r="AL168" i="5" s="1"/>
  <c r="AL93" i="5"/>
  <c r="AL82" i="5"/>
  <c r="AA71" i="5"/>
  <c r="AB71" i="5"/>
  <c r="AL71" i="5" s="1"/>
  <c r="AL60" i="5"/>
  <c r="AA87" i="5"/>
  <c r="AB87" i="5"/>
  <c r="AL87" i="5" s="1"/>
  <c r="AA120" i="5"/>
  <c r="U174" i="5"/>
  <c r="AA68" i="5"/>
  <c r="AB68" i="5"/>
  <c r="AL68" i="5" s="1"/>
  <c r="AA129" i="5"/>
  <c r="AB129" i="5"/>
  <c r="AA44" i="5"/>
  <c r="AL54" i="5"/>
  <c r="AA62" i="5"/>
  <c r="AA6" i="5"/>
  <c r="AA72" i="5"/>
  <c r="AB72" i="5"/>
  <c r="AL72" i="5" s="1"/>
  <c r="AA108" i="5"/>
  <c r="AB108" i="5"/>
  <c r="AA40" i="5"/>
  <c r="AB40" i="5"/>
  <c r="AL40" i="5" s="1"/>
  <c r="AA150" i="5"/>
  <c r="AC150" i="5"/>
  <c r="AA55" i="5"/>
  <c r="AA34" i="5"/>
  <c r="AA86" i="5"/>
  <c r="AC86" i="5"/>
  <c r="AL86" i="5" s="1"/>
  <c r="AA123" i="5"/>
  <c r="AA59" i="5"/>
  <c r="V174" i="5"/>
  <c r="AC4" i="5"/>
  <c r="AC21" i="5"/>
  <c r="AL21" i="5" s="1"/>
  <c r="AB163" i="5"/>
  <c r="AL163" i="5" s="1"/>
  <c r="AA64" i="5"/>
  <c r="AA101" i="5"/>
  <c r="AA130" i="5"/>
  <c r="AA131" i="5"/>
  <c r="AB131" i="5"/>
  <c r="AA121" i="5"/>
  <c r="AB121" i="5"/>
  <c r="AL121" i="5" s="1"/>
  <c r="AA106" i="5"/>
  <c r="AB106" i="5"/>
  <c r="AA77" i="5"/>
  <c r="AA104" i="5"/>
  <c r="AA145" i="5"/>
  <c r="AB64" i="5"/>
  <c r="AL64" i="5" s="1"/>
  <c r="AG174" i="5"/>
  <c r="AL20" i="5"/>
  <c r="AE174" i="5"/>
  <c r="AI174" i="5"/>
  <c r="AL105" i="5" l="1"/>
  <c r="AL136" i="5"/>
  <c r="AL142" i="5"/>
  <c r="AL100" i="5"/>
  <c r="AL143" i="5"/>
  <c r="AL139" i="5"/>
  <c r="AL146" i="5"/>
  <c r="AL115" i="5"/>
  <c r="AL135" i="5"/>
  <c r="AL147" i="5"/>
  <c r="AL103" i="5"/>
  <c r="AL111" i="5"/>
  <c r="AL131" i="5"/>
  <c r="AL114" i="5"/>
  <c r="AL117" i="5"/>
  <c r="AL122" i="5"/>
  <c r="AL153" i="5"/>
  <c r="AL112" i="5"/>
  <c r="AL129" i="5"/>
  <c r="AL154" i="5"/>
  <c r="AL149" i="5"/>
  <c r="AL150" i="5"/>
  <c r="AL124" i="5"/>
  <c r="AL140" i="5"/>
  <c r="AL4" i="5"/>
  <c r="AL108" i="5"/>
  <c r="AL106" i="5"/>
  <c r="AL137" i="5"/>
  <c r="AL97" i="5"/>
  <c r="AL116" i="5"/>
  <c r="AF174" i="5"/>
  <c r="AD174" i="5"/>
  <c r="AL126" i="5"/>
  <c r="AC174" i="5"/>
  <c r="AA174" i="5"/>
  <c r="AL127" i="5"/>
  <c r="AL138" i="5"/>
  <c r="AL99" i="5"/>
  <c r="AL144" i="5"/>
  <c r="AL133" i="5"/>
  <c r="AL152" i="5"/>
  <c r="AL155" i="5"/>
  <c r="AL132" i="5"/>
  <c r="AL125" i="5"/>
  <c r="AB174" i="5"/>
  <c r="AL174" i="5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3" i="3"/>
</calcChain>
</file>

<file path=xl/sharedStrings.xml><?xml version="1.0" encoding="utf-8"?>
<sst xmlns="http://schemas.openxmlformats.org/spreadsheetml/2006/main" count="2350" uniqueCount="287">
  <si>
    <t>district_name</t>
  </si>
  <si>
    <t>mandal_name</t>
  </si>
  <si>
    <t>school_code</t>
  </si>
  <si>
    <t>school_name</t>
  </si>
  <si>
    <t>MANYAM</t>
  </si>
  <si>
    <t>G.L.PURAM</t>
  </si>
  <si>
    <t>MPPS  KAPPAKALLU</t>
  </si>
  <si>
    <t>GPSTW  ADJ BHADRA</t>
  </si>
  <si>
    <t>GPS THOTA</t>
  </si>
  <si>
    <t>GPSTW JAPAI</t>
  </si>
  <si>
    <t>GPSTW TIKKABAI</t>
  </si>
  <si>
    <t>GPSTW ITCHAPURAM</t>
  </si>
  <si>
    <t>MPPS KALLITI</t>
  </si>
  <si>
    <t>GPS KEESARI</t>
  </si>
  <si>
    <t>MPPS DOLUKONA</t>
  </si>
  <si>
    <t>GPS VANGARA</t>
  </si>
  <si>
    <t>GPSTW  SANDHIGUDA</t>
  </si>
  <si>
    <t>GPSTW GUNADA</t>
  </si>
  <si>
    <t>GPSTW  KORATIGUDA</t>
  </si>
  <si>
    <t>GPSTW SEEMALAGUDA</t>
  </si>
  <si>
    <t>GPSTW KEDARIPURAM COL</t>
  </si>
  <si>
    <t>GPSTW CHINTAMANUGUDA</t>
  </si>
  <si>
    <t>GUPS KEDARIPURAM</t>
  </si>
  <si>
    <t>GTWAS  KEDARIPURAM COL</t>
  </si>
  <si>
    <t>GPSTW KUMBAYAGUDA</t>
  </si>
  <si>
    <t>GPSTW NONDRUKONA</t>
  </si>
  <si>
    <t>MPPS TENKASINGI</t>
  </si>
  <si>
    <t>GPS RELLA</t>
  </si>
  <si>
    <t>MPPS KOSANGIBADRA</t>
  </si>
  <si>
    <t>GTWAS  KOSANGIBHADRA</t>
  </si>
  <si>
    <t>GPSTW  BASANGI</t>
  </si>
  <si>
    <t>MPPS SANDHIGUDA</t>
  </si>
  <si>
    <t>GPS KOTHAGUDA</t>
  </si>
  <si>
    <t>GTWAS  KOTHAGUDA</t>
  </si>
  <si>
    <t>GPSTW NIGARAM</t>
  </si>
  <si>
    <t>AIDED P S KUKKIDI</t>
  </si>
  <si>
    <t>GPSTW CHINTAMANUGUD</t>
  </si>
  <si>
    <t>GPS TW RUSHINI COLNY</t>
  </si>
  <si>
    <t>GPSTW  BODDIDI</t>
  </si>
  <si>
    <t>GPSTW CHAPPAGUDA</t>
  </si>
  <si>
    <t>MPPS GORATI</t>
  </si>
  <si>
    <t>GPSTW CH J BHADRA</t>
  </si>
  <si>
    <t>GPSTW SIKHARAPAI</t>
  </si>
  <si>
    <t>GPSTW  VAMASI</t>
  </si>
  <si>
    <t>AIDED PS TADIKONDA</t>
  </si>
  <si>
    <t>GPSTW  Y TADI KONDA</t>
  </si>
  <si>
    <t>GTWAS TADIKONDA</t>
  </si>
  <si>
    <t>MPPS MANGALAPURAM</t>
  </si>
  <si>
    <t>GPS PEDAKHARJA</t>
  </si>
  <si>
    <t>GPSTW  BATUGUDABA</t>
  </si>
  <si>
    <t>GPS K SIVADA</t>
  </si>
  <si>
    <t>GPSTW PEDDAGUDA</t>
  </si>
  <si>
    <t>GPSTW SIKALABHAI</t>
  </si>
  <si>
    <t>GPSTW DERUGONDA</t>
  </si>
  <si>
    <t>AIDED P S  CHEMUDUGUDA</t>
  </si>
  <si>
    <t>MPPS PUTTAGUDA</t>
  </si>
  <si>
    <t>MPPS ADDAMGUDA</t>
  </si>
  <si>
    <t>GPS TW MURADA</t>
  </si>
  <si>
    <t>GPS MULABINNIDI</t>
  </si>
  <si>
    <t>MPPS KANNAYYAGUDA</t>
  </si>
  <si>
    <t>GPS TW GAJULAGUDA</t>
  </si>
  <si>
    <t>MPPS IRIDI</t>
  </si>
  <si>
    <t>GPS THOLUKHARJA</t>
  </si>
  <si>
    <t>GPSTW  GOWDUGUDA</t>
  </si>
  <si>
    <t>AIDED PS LUMBESU</t>
  </si>
  <si>
    <t>GPSTW LAPPITI</t>
  </si>
  <si>
    <t>GPSTW  VADABAI</t>
  </si>
  <si>
    <t>MPPS VONDRUBHANGI</t>
  </si>
  <si>
    <t>GPS CH BINNIDI</t>
  </si>
  <si>
    <t>MPPS KANASINGI</t>
  </si>
  <si>
    <t>GPSTW KESARIGUDA</t>
  </si>
  <si>
    <t>GPS KONDUKUPPA</t>
  </si>
  <si>
    <t>MPPS MALLUGUDA</t>
  </si>
  <si>
    <t>GPS MULIGUDA</t>
  </si>
  <si>
    <t>GPS LADA</t>
  </si>
  <si>
    <t>GPS BEERUPADU</t>
  </si>
  <si>
    <t>GTWAS  BEERUPADU</t>
  </si>
  <si>
    <t>MPPS IJJAKAI</t>
  </si>
  <si>
    <t>GPS VADAJANGI</t>
  </si>
  <si>
    <t>MPPS KONTESU</t>
  </si>
  <si>
    <t>GPS TW KITHALAMBA</t>
  </si>
  <si>
    <t>GPSTW  GULLALANKA</t>
  </si>
  <si>
    <t>MPPS MANTRAJOLA</t>
  </si>
  <si>
    <t>GPS GADIVANKADHARA</t>
  </si>
  <si>
    <t>MPPS RAYAGADAJAMMU</t>
  </si>
  <si>
    <t>GPSTW MULAJAMMU</t>
  </si>
  <si>
    <t>GPS KURASINGI</t>
  </si>
  <si>
    <t>MPPS VAPPANGI</t>
  </si>
  <si>
    <t>MPPS KONDAVADA</t>
  </si>
  <si>
    <t>GPS LAKKAGUDA</t>
  </si>
  <si>
    <t>MPPS MORAMA</t>
  </si>
  <si>
    <t>MPPS SAVARAKOTAPADU</t>
  </si>
  <si>
    <t>GPS  JK PADU COLNY</t>
  </si>
  <si>
    <t>APTWREIS EKALAVYA MDEL RESIDENTIAL SCHOOL</t>
  </si>
  <si>
    <t>GPS P JAMMUVALASA</t>
  </si>
  <si>
    <t>GPSTW THAMBAMGUDA</t>
  </si>
  <si>
    <t>MPPS THATISEELA</t>
  </si>
  <si>
    <t>MPPS DEPPIGUDA</t>
  </si>
  <si>
    <t>GPSTW PILLIGUDA</t>
  </si>
  <si>
    <t>MPPS KALIGOTTU</t>
  </si>
  <si>
    <t>GPSTW S KALIGOTTU</t>
  </si>
  <si>
    <t>GPSTW REGULAPADU</t>
  </si>
  <si>
    <t>MPPS ELWINPETA</t>
  </si>
  <si>
    <t>MPPS ELWINPETA PB COL</t>
  </si>
  <si>
    <t>GPSTW KOSAGUDA</t>
  </si>
  <si>
    <t>GPS ELWINPETA</t>
  </si>
  <si>
    <t>APTWRSBOYS  BHADRAGIRI</t>
  </si>
  <si>
    <t>APTWRSGIRLS BHADRAGIRI</t>
  </si>
  <si>
    <t>MPPS GADDI COL GLPURAM</t>
  </si>
  <si>
    <t>GPS GL PURAM</t>
  </si>
  <si>
    <t>AIDED ES CHINATALAGUDA ST</t>
  </si>
  <si>
    <t>ZPHS GLPURAM</t>
  </si>
  <si>
    <t>KGBV G.L.PURAM</t>
  </si>
  <si>
    <t>GTWAS BHADRAGIRI</t>
  </si>
  <si>
    <t>MPPS VATHADA</t>
  </si>
  <si>
    <t>GPSTW PULIGUDA</t>
  </si>
  <si>
    <t>GPS TW MORAMMAGUDA</t>
  </si>
  <si>
    <t>GPSTW KUDDA</t>
  </si>
  <si>
    <t>GPS PENGUVA</t>
  </si>
  <si>
    <t>MPPS CHINAGEESADA</t>
  </si>
  <si>
    <t>GPSTW  CHINARAVIKONA</t>
  </si>
  <si>
    <t>MPPS NONDRUKONDA</t>
  </si>
  <si>
    <t>MPPS SAMBUGUDA</t>
  </si>
  <si>
    <t>GPS PUSABADI</t>
  </si>
  <si>
    <t>MPPS RASABADI</t>
  </si>
  <si>
    <t>MPPS SEEMALAVALASA</t>
  </si>
  <si>
    <t>GPSTW  SEEMALAVALASA</t>
  </si>
  <si>
    <t>MPPS TANKU</t>
  </si>
  <si>
    <t>GPSTW  CHINAVANKADHARA</t>
  </si>
  <si>
    <t>GPS URITI</t>
  </si>
  <si>
    <t>MPPS JARNA</t>
  </si>
  <si>
    <t>MPPS Y CHORUPALLI</t>
  </si>
  <si>
    <t>GPSTW  CHORUPALLE</t>
  </si>
  <si>
    <t>GPSTW BABBIDI</t>
  </si>
  <si>
    <t>GPS GEESADA</t>
  </si>
  <si>
    <t>MPPS ATCHABA</t>
  </si>
  <si>
    <t>GPSTW  KUSA</t>
  </si>
  <si>
    <t>MPPS BAYYADA</t>
  </si>
  <si>
    <t>GPS VALLADA</t>
  </si>
  <si>
    <t>MPPS GORADA</t>
  </si>
  <si>
    <t>GTWAS  GORADA</t>
  </si>
  <si>
    <t>AIDED PS KARIVALASA</t>
  </si>
  <si>
    <t>GPSTW  P AMITI COL</t>
  </si>
  <si>
    <t>GTWASGIRLS P AMITI</t>
  </si>
  <si>
    <t>MPPS GOPALAPURAM</t>
  </si>
  <si>
    <t>GPSTW KUDDAPAVALASA</t>
  </si>
  <si>
    <t>MPPS SADUNUGUDA</t>
  </si>
  <si>
    <t>MPPS VANJARAPUGUDA</t>
  </si>
  <si>
    <t>MPPS DIGUVAMANDA</t>
  </si>
  <si>
    <t>MPPS REGIDI</t>
  </si>
  <si>
    <t>GTWAHSGIRLS  REGIDI</t>
  </si>
  <si>
    <t>GPS BALESU</t>
  </si>
  <si>
    <t>MPPS DIGUVADERUVADA</t>
  </si>
  <si>
    <t>GPSTW VANAKABADI</t>
  </si>
  <si>
    <t>GPSTW GEDRAJOLA</t>
  </si>
  <si>
    <t>GPS TW VANDIDI</t>
  </si>
  <si>
    <t>GPSTW  DONGARAKIKKUVA</t>
  </si>
  <si>
    <t>MPPS JOGIPURAM</t>
  </si>
  <si>
    <t>MPPS KONDAKUNERU</t>
  </si>
  <si>
    <t>GPSTW  VADAPUTTI</t>
  </si>
  <si>
    <t>GPS NELLIKIKKUVA</t>
  </si>
  <si>
    <t>MPPS DUDDUKHALLU</t>
  </si>
  <si>
    <t>GPSTW DORAKIKKUVA</t>
  </si>
  <si>
    <t>GTWAS DUDDUKHALLU</t>
  </si>
  <si>
    <t>GPSTW KOTHAVALASA</t>
  </si>
  <si>
    <t>MPPS BELLIDI</t>
  </si>
  <si>
    <t>MPPS DADUPURAM</t>
  </si>
  <si>
    <t>GPS BODLAGUDA</t>
  </si>
  <si>
    <t>GPSTW LOVA LAKSHMIPURAM</t>
  </si>
  <si>
    <t>GTWAS DORAJAMMU</t>
  </si>
  <si>
    <t>MPPS CHINTALAPADU</t>
  </si>
  <si>
    <t>MPPS BUDDAMMAKHARJA</t>
  </si>
  <si>
    <t>GPS MEDARAGANDA</t>
  </si>
  <si>
    <t>MPPS TIKKABAI</t>
  </si>
  <si>
    <t>GPSTW MALLUGUDA</t>
  </si>
  <si>
    <t>GTWAS TIKKABAI</t>
  </si>
  <si>
    <t>GPSTW SEEMALAVALASA</t>
  </si>
  <si>
    <t>PRESENT ROLL</t>
  </si>
  <si>
    <t>JVK MATERIAL DISTRUBUTION FROM MANDAL STOCK POINT TO SCHOOLS</t>
  </si>
  <si>
    <t>UNIFORMS</t>
  </si>
  <si>
    <t>BAGS</t>
  </si>
  <si>
    <t>SHOES</t>
  </si>
  <si>
    <t>OXFORD DICTIONARIES</t>
  </si>
  <si>
    <t>PICTORIAL DICTIONARIES</t>
  </si>
  <si>
    <t>SLNO</t>
  </si>
  <si>
    <t>MOST URGET:: SCHOOL WISE PHYSICAL DISTRUBUTION FROM MANDAL POINT TO SCHOOL POINT</t>
  </si>
  <si>
    <t>BELTS</t>
  </si>
  <si>
    <t>NOTE BOOKS</t>
  </si>
  <si>
    <t>TEXT BOOKS</t>
  </si>
  <si>
    <t>WORK BOOKS</t>
  </si>
  <si>
    <t>REMARKS</t>
  </si>
  <si>
    <t xml:space="preserve">School Wise Class Wise Enrollment Report </t>
  </si>
  <si>
    <t>Sno</t>
  </si>
  <si>
    <t>School Code</t>
  </si>
  <si>
    <t>School Name</t>
  </si>
  <si>
    <t>TOT</t>
  </si>
  <si>
    <t>MPPS KAPPAKALLU</t>
  </si>
  <si>
    <t>GPSTW ADJ BHADRA</t>
  </si>
  <si>
    <t>GPSTW SANDHIGUDA</t>
  </si>
  <si>
    <t>GPSTW KORATIGUDA</t>
  </si>
  <si>
    <t>GTWAS KEDARIPURAM COL</t>
  </si>
  <si>
    <t>GTWAS KOSANGIBHADRA</t>
  </si>
  <si>
    <t>GPSTW BASANGI</t>
  </si>
  <si>
    <t>GTWAS KOTHAGUDA</t>
  </si>
  <si>
    <t>GPSTW BODDIDI</t>
  </si>
  <si>
    <t>GPSTW VAMASI</t>
  </si>
  <si>
    <t>GPSTW Y TADI KONDA</t>
  </si>
  <si>
    <t>GPSTW BATUGUDABA</t>
  </si>
  <si>
    <t>AIDED P S CHEMUDUGUDA</t>
  </si>
  <si>
    <t>GPSTW GOWDUGUDA</t>
  </si>
  <si>
    <t>GPSTW VADABAI</t>
  </si>
  <si>
    <t>GTWAS BEERUPADU</t>
  </si>
  <si>
    <t>GPSTW GULLALANKA</t>
  </si>
  <si>
    <t>GPS JK PADU COLNY</t>
  </si>
  <si>
    <t>APTWRSBOYS BHADRAGIRI</t>
  </si>
  <si>
    <t>SARASWATHI VIDYA NIKETAN</t>
  </si>
  <si>
    <t>NEW LIFE MISSION UP SCHOOL</t>
  </si>
  <si>
    <t>GPSTW CHINARAVIKONA</t>
  </si>
  <si>
    <t>GPSTW CHINAVANKADHARA</t>
  </si>
  <si>
    <t>GPSTW CHORUPALLE</t>
  </si>
  <si>
    <t>GPSTW KUSA</t>
  </si>
  <si>
    <t>GTWAS GORADA</t>
  </si>
  <si>
    <t>GPSTW P AMITI COL</t>
  </si>
  <si>
    <t>GTWAHSGIRLS REGIDI</t>
  </si>
  <si>
    <t>GPSTW DONGARAKIKKUVA</t>
  </si>
  <si>
    <t>GPSTW VADAPUTTI</t>
  </si>
  <si>
    <t>Totals</t>
  </si>
  <si>
    <t>EMS REPORT GENERATED DATE AND TIME:24/08/2023 02:49:48 PM</t>
  </si>
  <si>
    <t/>
  </si>
  <si>
    <t>STUDENT SCHOOL WISE ABSTRACT REPORT</t>
  </si>
  <si>
    <t>School code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</si>
  <si>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</si>
  <si>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</si>
  <si>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</si>
  <si>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</si>
  <si>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</si>
  <si>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</si>
  <si>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</si>
  <si>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</si>
  <si>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</si>
  <si>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</si>
  <si>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Total Students</t>
  </si>
  <si>
    <t>Boys</t>
  </si>
  <si>
    <t>Girls</t>
  </si>
  <si>
    <t>EMS REPORT GENERATED DATE AND TIME:24/08/2023 03:01:27 PM</t>
  </si>
  <si>
    <t>6TH-10TH</t>
  </si>
  <si>
    <t>S.NO</t>
  </si>
  <si>
    <t>MANAGEMENT</t>
  </si>
  <si>
    <t>UDISE</t>
  </si>
  <si>
    <t>SCHOOL NAME</t>
  </si>
  <si>
    <t>PS/UP/HS</t>
  </si>
  <si>
    <t>MPP_ZPP SCHOOLS</t>
  </si>
  <si>
    <t>PRIMARY</t>
  </si>
  <si>
    <t>GOVT TW DEPT.PRIMARY SCHOOLS</t>
  </si>
  <si>
    <t>STATE GOVT.</t>
  </si>
  <si>
    <t>PRIMARY WITH UPPER PRIMARY</t>
  </si>
  <si>
    <t>TW DEPT. ASHRAM SCHOOLS</t>
  </si>
  <si>
    <t>PR. UP PR. AND SECONDARY ONLY</t>
  </si>
  <si>
    <t>PVT.AIDED</t>
  </si>
  <si>
    <t>APTWREI SOCIETY SCHOOLS</t>
  </si>
  <si>
    <t>UP. PR. SECONDARY AND HIGHER SEC</t>
  </si>
  <si>
    <t>KGBVS(SSA)</t>
  </si>
  <si>
    <t>JVK DISTRIBUTION ROLL</t>
  </si>
  <si>
    <t>PRESENT ROLL AS ON 24-08-2023</t>
  </si>
  <si>
    <t>DIFFERENCE</t>
  </si>
  <si>
    <t>SCHOOLS LIST OF G.L.PURAM MANDAL FOR THE YEAR 2022-23</t>
  </si>
  <si>
    <t>School Category Name</t>
  </si>
  <si>
    <t>School Management Name</t>
  </si>
  <si>
    <t>Lower Class</t>
  </si>
  <si>
    <t>Higher Class</t>
  </si>
  <si>
    <t>AREA</t>
  </si>
  <si>
    <t>Status</t>
  </si>
  <si>
    <t>Rural</t>
  </si>
  <si>
    <t>Active</t>
  </si>
  <si>
    <t>MPPS PATHA NIGARAM</t>
  </si>
  <si>
    <t>AIDED PS PUTTAJAMMU</t>
  </si>
  <si>
    <t>AIDED PS P AMITI</t>
  </si>
  <si>
    <t>Urban</t>
  </si>
  <si>
    <t>GPSTW KONDABINNIDI</t>
  </si>
  <si>
    <t>Inactive</t>
  </si>
  <si>
    <t>GPS TW DABBALAGUDA</t>
  </si>
  <si>
    <t>GPSTW PEDARAVIKONA</t>
  </si>
  <si>
    <t>GPSTW SRIRANGAPADU</t>
  </si>
  <si>
    <t>KGBVS</t>
  </si>
  <si>
    <t>PVT.UNAIDED</t>
  </si>
  <si>
    <t>MGMT</t>
  </si>
  <si>
    <t>JVK ENROLLMENT DIFFERENCE AS ON 24-08-2023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</si>
</sst>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sz val="20"/>
      <color theme="1"/>
      <name val="Century Gothic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left" wrapText="1"/>
    </xf>
    <xf numFmtId="0" fontId="3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6" fontId="4" fillId="0" borderId="0" xfId="0" applyNumberFormat="1" applyFont="1" applyBorder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3" borderId="0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wrapText="1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0" fillId="3" borderId="3" xfId="0" applyFill="1" applyBorder="1"/>
    <xf numFmtId="0" fontId="0" fillId="3" borderId="1" xfId="0" applyFill="1" applyBorder="1" applyAlignment="1"/>
    <xf numFmtId="0" fontId="0" fillId="3" borderId="4" xfId="0" applyFill="1" applyBorder="1"/>
    <xf numFmtId="0" fontId="0" fillId="3" borderId="5" xfId="0" applyFill="1" applyBorder="1"/>
    <xf numFmtId="0" fontId="0" fillId="0" borderId="0" xfId="0" applyAlignment="1"/>
    <xf numFmtId="0" fontId="9" fillId="0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4"/>
  <sheetViews>
    <sheetView topLeftCell="A22" workbookViewId="0">
      <selection activeCell="D67" sqref="D67"/>
    </sheetView>
  </sheetViews>
  <sheetFormatPr defaultRowHeight="18" x14ac:dyDescent="0.25"/>
  <cols>
    <col min="1" max="1" width="8.28515625" style="15" bestFit="1" customWidth="1"/>
    <col min="2" max="2" width="19" style="15" bestFit="1" customWidth="1"/>
    <col min="3" max="3" width="27.85546875" style="15" customWidth="1"/>
    <col min="4" max="4" width="30.85546875" style="15" bestFit="1" customWidth="1"/>
    <col min="5" max="5" width="53.5703125" style="16" customWidth="1"/>
    <col min="6" max="6" width="19.5703125" style="17" customWidth="1"/>
    <col min="7" max="7" width="15.140625" style="17" customWidth="1"/>
    <col min="8" max="8" width="10.5703125" style="17" customWidth="1"/>
    <col min="9" max="9" width="10.28515625" style="17" customWidth="1"/>
    <col min="10" max="11" width="13.42578125" style="17" customWidth="1"/>
    <col min="12" max="12" width="13.7109375" style="17" customWidth="1"/>
    <col min="13" max="13" width="14.85546875" style="17" customWidth="1"/>
    <col min="14" max="14" width="14" style="17" customWidth="1"/>
    <col min="15" max="15" width="15.7109375" style="17" customWidth="1"/>
    <col min="16" max="16" width="19.5703125" style="17" customWidth="1"/>
    <col min="17" max="24" width="9.140625" style="17"/>
    <col min="25" max="16384" width="9.140625" style="15"/>
  </cols>
  <sheetData>
    <row r="1" spans="1:24" ht="30.75" customHeight="1" x14ac:dyDescent="0.25">
      <c r="A1" s="20" t="s">
        <v>185</v>
      </c>
      <c r="B1" s="20"/>
      <c r="C1" s="20"/>
      <c r="D1" s="20"/>
      <c r="E1" s="21"/>
      <c r="F1" s="20"/>
      <c r="G1" s="20"/>
      <c r="H1" s="20"/>
      <c r="I1" s="20"/>
      <c r="J1" s="20"/>
      <c r="K1" s="20"/>
      <c r="L1" s="20"/>
      <c r="M1" s="20"/>
      <c r="N1" s="20"/>
      <c r="O1" s="20"/>
      <c r="P1" s="15"/>
      <c r="Q1" s="15"/>
      <c r="R1" s="15"/>
      <c r="S1" s="15"/>
      <c r="T1" s="15"/>
      <c r="U1" s="15"/>
      <c r="V1" s="15"/>
      <c r="W1" s="15"/>
      <c r="X1" s="15"/>
    </row>
    <row r="2" spans="1:24" x14ac:dyDescent="0.25">
      <c r="A2" s="19" t="s">
        <v>184</v>
      </c>
      <c r="B2" s="19" t="s">
        <v>0</v>
      </c>
      <c r="C2" s="19" t="s">
        <v>1</v>
      </c>
      <c r="D2" s="19" t="s">
        <v>2</v>
      </c>
      <c r="E2" s="24" t="s">
        <v>3</v>
      </c>
      <c r="F2" s="23" t="s">
        <v>177</v>
      </c>
      <c r="G2" s="22" t="s">
        <v>178</v>
      </c>
      <c r="H2" s="22"/>
      <c r="I2" s="22"/>
      <c r="J2" s="22"/>
      <c r="K2" s="22"/>
      <c r="L2" s="22"/>
      <c r="M2" s="22"/>
      <c r="N2" s="22"/>
      <c r="O2" s="22"/>
      <c r="P2" s="19" t="s">
        <v>190</v>
      </c>
      <c r="Q2" s="15"/>
      <c r="R2" s="15"/>
      <c r="S2" s="15"/>
      <c r="T2" s="15"/>
      <c r="U2" s="15"/>
      <c r="V2" s="15"/>
      <c r="W2" s="15"/>
      <c r="X2" s="15"/>
    </row>
    <row r="3" spans="1:24" ht="72" x14ac:dyDescent="0.25">
      <c r="A3" s="19"/>
      <c r="B3" s="19"/>
      <c r="C3" s="19"/>
      <c r="D3" s="19"/>
      <c r="E3" s="24"/>
      <c r="F3" s="23"/>
      <c r="G3" s="1" t="s">
        <v>179</v>
      </c>
      <c r="H3" s="1" t="s">
        <v>180</v>
      </c>
      <c r="I3" s="1" t="s">
        <v>181</v>
      </c>
      <c r="J3" s="1" t="s">
        <v>186</v>
      </c>
      <c r="K3" s="1" t="s">
        <v>187</v>
      </c>
      <c r="L3" s="1" t="s">
        <v>182</v>
      </c>
      <c r="M3" s="1" t="s">
        <v>183</v>
      </c>
      <c r="N3" s="2" t="s">
        <v>188</v>
      </c>
      <c r="O3" s="1" t="s">
        <v>189</v>
      </c>
      <c r="P3" s="19"/>
      <c r="Q3" s="15"/>
      <c r="R3" s="15"/>
      <c r="S3" s="15"/>
      <c r="T3" s="15"/>
      <c r="U3" s="15"/>
      <c r="V3" s="15"/>
      <c r="W3" s="15"/>
      <c r="X3" s="15"/>
    </row>
    <row r="4" spans="1:24" x14ac:dyDescent="0.25">
      <c r="A4" s="3">
        <v>1</v>
      </c>
      <c r="B4" s="3" t="s">
        <v>4</v>
      </c>
      <c r="C4" s="3" t="s">
        <v>5</v>
      </c>
      <c r="D4" s="3">
        <v>28120200104</v>
      </c>
      <c r="E4" s="4" t="s">
        <v>6</v>
      </c>
      <c r="F4" s="3">
        <v>26</v>
      </c>
      <c r="G4" s="3">
        <v>26</v>
      </c>
      <c r="H4" s="3">
        <v>26</v>
      </c>
      <c r="I4" s="3">
        <v>26</v>
      </c>
      <c r="J4" s="3">
        <v>26</v>
      </c>
      <c r="K4" s="3">
        <v>0</v>
      </c>
      <c r="L4" s="3">
        <v>0</v>
      </c>
      <c r="M4" s="3">
        <v>4</v>
      </c>
      <c r="N4" s="3">
        <v>26</v>
      </c>
      <c r="O4" s="3">
        <v>26</v>
      </c>
      <c r="P4" s="3"/>
      <c r="Q4" s="15"/>
      <c r="R4" s="15"/>
      <c r="S4" s="15"/>
      <c r="T4" s="15"/>
      <c r="U4" s="15"/>
      <c r="V4" s="15"/>
      <c r="W4" s="15"/>
      <c r="X4" s="15"/>
    </row>
    <row r="5" spans="1:24" x14ac:dyDescent="0.25">
      <c r="A5" s="3">
        <v>2</v>
      </c>
      <c r="B5" s="3" t="s">
        <v>4</v>
      </c>
      <c r="C5" s="3" t="s">
        <v>5</v>
      </c>
      <c r="D5" s="3">
        <v>28120200201</v>
      </c>
      <c r="E5" s="4" t="s">
        <v>7</v>
      </c>
      <c r="F5" s="3">
        <v>3</v>
      </c>
      <c r="G5" s="3">
        <v>3</v>
      </c>
      <c r="H5" s="3">
        <v>3</v>
      </c>
      <c r="I5" s="3">
        <v>3</v>
      </c>
      <c r="J5" s="3">
        <v>3</v>
      </c>
      <c r="K5" s="5">
        <v>0</v>
      </c>
      <c r="L5" s="3">
        <v>0</v>
      </c>
      <c r="M5" s="3">
        <v>2</v>
      </c>
      <c r="N5" s="3">
        <v>3</v>
      </c>
      <c r="O5" s="3">
        <v>3</v>
      </c>
      <c r="P5" s="3"/>
      <c r="Q5" s="15"/>
      <c r="R5" s="15"/>
      <c r="S5" s="15"/>
      <c r="T5" s="15"/>
      <c r="U5" s="15"/>
      <c r="V5" s="15"/>
      <c r="W5" s="15"/>
      <c r="X5" s="15"/>
    </row>
    <row r="6" spans="1:24" x14ac:dyDescent="0.25">
      <c r="A6" s="3">
        <v>3</v>
      </c>
      <c r="B6" s="3" t="s">
        <v>4</v>
      </c>
      <c r="C6" s="3" t="s">
        <v>5</v>
      </c>
      <c r="D6" s="3">
        <v>28120200301</v>
      </c>
      <c r="E6" s="4" t="s">
        <v>8</v>
      </c>
      <c r="F6" s="3">
        <v>36</v>
      </c>
      <c r="G6" s="3">
        <v>36</v>
      </c>
      <c r="H6" s="3">
        <v>36</v>
      </c>
      <c r="I6" s="3">
        <v>36</v>
      </c>
      <c r="J6" s="3">
        <v>36</v>
      </c>
      <c r="K6" s="5">
        <v>0</v>
      </c>
      <c r="L6" s="3">
        <v>0</v>
      </c>
      <c r="M6" s="3">
        <v>7</v>
      </c>
      <c r="N6" s="3">
        <v>36</v>
      </c>
      <c r="O6" s="3">
        <v>36</v>
      </c>
      <c r="P6" s="3"/>
      <c r="Q6" s="15"/>
      <c r="R6" s="15"/>
      <c r="S6" s="15"/>
      <c r="T6" s="15"/>
      <c r="U6" s="15"/>
      <c r="V6" s="15"/>
      <c r="W6" s="15"/>
      <c r="X6" s="15"/>
    </row>
    <row r="7" spans="1:24" x14ac:dyDescent="0.25">
      <c r="A7" s="3">
        <v>4</v>
      </c>
      <c r="B7" s="3" t="s">
        <v>4</v>
      </c>
      <c r="C7" s="3" t="s">
        <v>5</v>
      </c>
      <c r="D7" s="3">
        <v>28120200401</v>
      </c>
      <c r="E7" s="4" t="s">
        <v>9</v>
      </c>
      <c r="F7" s="3">
        <v>9</v>
      </c>
      <c r="G7" s="3">
        <v>9</v>
      </c>
      <c r="H7" s="3">
        <v>9</v>
      </c>
      <c r="I7" s="3">
        <v>9</v>
      </c>
      <c r="J7" s="3">
        <v>9</v>
      </c>
      <c r="K7" s="5">
        <v>0</v>
      </c>
      <c r="L7" s="3">
        <v>0</v>
      </c>
      <c r="M7" s="3">
        <v>3</v>
      </c>
      <c r="N7" s="3">
        <v>9</v>
      </c>
      <c r="O7" s="3">
        <v>9</v>
      </c>
      <c r="P7" s="3"/>
      <c r="Q7" s="15"/>
      <c r="R7" s="15"/>
      <c r="S7" s="15"/>
      <c r="T7" s="15"/>
      <c r="U7" s="15"/>
      <c r="V7" s="15"/>
      <c r="W7" s="15"/>
      <c r="X7" s="15"/>
    </row>
    <row r="8" spans="1:24" x14ac:dyDescent="0.25">
      <c r="A8" s="3">
        <v>5</v>
      </c>
      <c r="B8" s="3" t="s">
        <v>4</v>
      </c>
      <c r="C8" s="3" t="s">
        <v>5</v>
      </c>
      <c r="D8" s="3">
        <v>28120200402</v>
      </c>
      <c r="E8" s="4" t="s">
        <v>10</v>
      </c>
      <c r="F8" s="3">
        <v>7</v>
      </c>
      <c r="G8" s="3">
        <v>7</v>
      </c>
      <c r="H8" s="3">
        <v>7</v>
      </c>
      <c r="I8" s="3">
        <v>7</v>
      </c>
      <c r="J8" s="3">
        <v>7</v>
      </c>
      <c r="K8" s="5">
        <v>0</v>
      </c>
      <c r="L8" s="3">
        <v>0</v>
      </c>
      <c r="M8" s="3">
        <v>3</v>
      </c>
      <c r="N8" s="3">
        <v>7</v>
      </c>
      <c r="O8" s="3">
        <v>7</v>
      </c>
      <c r="P8" s="3"/>
      <c r="Q8" s="15"/>
      <c r="R8" s="15"/>
      <c r="S8" s="15"/>
      <c r="T8" s="15"/>
      <c r="U8" s="15"/>
      <c r="V8" s="15"/>
      <c r="W8" s="15"/>
      <c r="X8" s="15"/>
    </row>
    <row r="9" spans="1:24" x14ac:dyDescent="0.25">
      <c r="A9" s="3">
        <v>6</v>
      </c>
      <c r="B9" s="3" t="s">
        <v>4</v>
      </c>
      <c r="C9" s="3" t="s">
        <v>5</v>
      </c>
      <c r="D9" s="3">
        <v>28120200403</v>
      </c>
      <c r="E9" s="4" t="s">
        <v>11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5">
        <v>0</v>
      </c>
      <c r="L9" s="3">
        <v>0</v>
      </c>
      <c r="M9" s="3">
        <v>1</v>
      </c>
      <c r="N9" s="3">
        <v>2</v>
      </c>
      <c r="O9" s="3">
        <v>2</v>
      </c>
      <c r="P9" s="3"/>
      <c r="Q9" s="15"/>
      <c r="R9" s="15"/>
      <c r="S9" s="15"/>
      <c r="T9" s="15"/>
      <c r="U9" s="15"/>
      <c r="V9" s="15"/>
      <c r="W9" s="15"/>
      <c r="X9" s="15"/>
    </row>
    <row r="10" spans="1:24" x14ac:dyDescent="0.25">
      <c r="A10" s="3">
        <v>7</v>
      </c>
      <c r="B10" s="3" t="s">
        <v>4</v>
      </c>
      <c r="C10" s="3" t="s">
        <v>5</v>
      </c>
      <c r="D10" s="3">
        <v>28120200502</v>
      </c>
      <c r="E10" s="4" t="s">
        <v>12</v>
      </c>
      <c r="F10" s="3">
        <v>39</v>
      </c>
      <c r="G10" s="3">
        <v>39</v>
      </c>
      <c r="H10" s="3">
        <v>39</v>
      </c>
      <c r="I10" s="3">
        <v>39</v>
      </c>
      <c r="J10" s="3">
        <v>39</v>
      </c>
      <c r="K10" s="5">
        <v>0</v>
      </c>
      <c r="L10" s="3">
        <v>0</v>
      </c>
      <c r="M10" s="3">
        <v>9</v>
      </c>
      <c r="N10" s="3">
        <v>39</v>
      </c>
      <c r="O10" s="3">
        <v>39</v>
      </c>
      <c r="P10" s="3"/>
      <c r="Q10" s="15"/>
      <c r="R10" s="15"/>
      <c r="S10" s="15"/>
      <c r="T10" s="15"/>
      <c r="U10" s="15"/>
      <c r="V10" s="15"/>
      <c r="W10" s="15"/>
      <c r="X10" s="15"/>
    </row>
    <row r="11" spans="1:24" x14ac:dyDescent="0.25">
      <c r="A11" s="3">
        <v>8</v>
      </c>
      <c r="B11" s="3" t="s">
        <v>4</v>
      </c>
      <c r="C11" s="3" t="s">
        <v>5</v>
      </c>
      <c r="D11" s="3">
        <v>28120200701</v>
      </c>
      <c r="E11" s="4" t="s">
        <v>13</v>
      </c>
      <c r="F11" s="3">
        <v>61</v>
      </c>
      <c r="G11" s="3">
        <v>61</v>
      </c>
      <c r="H11" s="3">
        <v>61</v>
      </c>
      <c r="I11" s="3">
        <v>61</v>
      </c>
      <c r="J11" s="3">
        <v>61</v>
      </c>
      <c r="K11" s="5">
        <v>0</v>
      </c>
      <c r="L11" s="3">
        <v>0</v>
      </c>
      <c r="M11" s="3">
        <v>12</v>
      </c>
      <c r="N11" s="3">
        <v>61</v>
      </c>
      <c r="O11" s="3">
        <v>61</v>
      </c>
      <c r="P11" s="3"/>
      <c r="Q11" s="15"/>
      <c r="R11" s="15"/>
      <c r="S11" s="15"/>
      <c r="T11" s="15"/>
      <c r="U11" s="15"/>
      <c r="V11" s="15"/>
      <c r="W11" s="15"/>
      <c r="X11" s="15"/>
    </row>
    <row r="12" spans="1:24" x14ac:dyDescent="0.25">
      <c r="A12" s="3">
        <v>9</v>
      </c>
      <c r="B12" s="3" t="s">
        <v>4</v>
      </c>
      <c r="C12" s="3" t="s">
        <v>5</v>
      </c>
      <c r="D12" s="3">
        <v>28120200801</v>
      </c>
      <c r="E12" s="4" t="s">
        <v>14</v>
      </c>
      <c r="F12" s="3">
        <v>37</v>
      </c>
      <c r="G12" s="3">
        <v>37</v>
      </c>
      <c r="H12" s="3">
        <v>37</v>
      </c>
      <c r="I12" s="3">
        <v>37</v>
      </c>
      <c r="J12" s="3">
        <v>37</v>
      </c>
      <c r="K12" s="5">
        <v>0</v>
      </c>
      <c r="L12" s="3">
        <v>0</v>
      </c>
      <c r="M12" s="3">
        <v>10</v>
      </c>
      <c r="N12" s="3">
        <v>37</v>
      </c>
      <c r="O12" s="3">
        <v>37</v>
      </c>
      <c r="P12" s="3"/>
      <c r="Q12" s="15"/>
      <c r="R12" s="15"/>
      <c r="S12" s="15"/>
      <c r="T12" s="15"/>
      <c r="U12" s="15"/>
      <c r="V12" s="15"/>
      <c r="W12" s="15"/>
      <c r="X12" s="15"/>
    </row>
    <row r="13" spans="1:24" x14ac:dyDescent="0.25">
      <c r="A13" s="3">
        <v>10</v>
      </c>
      <c r="B13" s="3" t="s">
        <v>4</v>
      </c>
      <c r="C13" s="3" t="s">
        <v>5</v>
      </c>
      <c r="D13" s="3">
        <v>28120200901</v>
      </c>
      <c r="E13" s="4" t="s">
        <v>15</v>
      </c>
      <c r="F13" s="3">
        <v>49</v>
      </c>
      <c r="G13" s="3">
        <v>49</v>
      </c>
      <c r="H13" s="3">
        <v>49</v>
      </c>
      <c r="I13" s="3">
        <v>49</v>
      </c>
      <c r="J13" s="3">
        <v>49</v>
      </c>
      <c r="K13" s="5">
        <v>0</v>
      </c>
      <c r="L13" s="3">
        <v>0</v>
      </c>
      <c r="M13" s="3">
        <v>9</v>
      </c>
      <c r="N13" s="3">
        <v>49</v>
      </c>
      <c r="O13" s="3">
        <v>49</v>
      </c>
      <c r="P13" s="3"/>
      <c r="Q13" s="15"/>
      <c r="R13" s="15"/>
      <c r="S13" s="15"/>
      <c r="T13" s="15"/>
      <c r="U13" s="15"/>
      <c r="V13" s="15"/>
      <c r="W13" s="15"/>
      <c r="X13" s="15"/>
    </row>
    <row r="14" spans="1:24" x14ac:dyDescent="0.25">
      <c r="A14" s="3">
        <v>11</v>
      </c>
      <c r="B14" s="3" t="s">
        <v>4</v>
      </c>
      <c r="C14" s="3" t="s">
        <v>5</v>
      </c>
      <c r="D14" s="3">
        <v>28120200903</v>
      </c>
      <c r="E14" s="4" t="s">
        <v>16</v>
      </c>
      <c r="F14" s="3">
        <v>4</v>
      </c>
      <c r="G14" s="3">
        <v>4</v>
      </c>
      <c r="H14" s="3">
        <v>4</v>
      </c>
      <c r="I14" s="3">
        <v>4</v>
      </c>
      <c r="J14" s="3">
        <v>4</v>
      </c>
      <c r="K14" s="5">
        <v>0</v>
      </c>
      <c r="L14" s="3">
        <v>0</v>
      </c>
      <c r="M14" s="3">
        <v>2</v>
      </c>
      <c r="N14" s="3">
        <v>4</v>
      </c>
      <c r="O14" s="3">
        <v>4</v>
      </c>
      <c r="P14" s="3"/>
      <c r="Q14" s="15"/>
      <c r="R14" s="15"/>
      <c r="S14" s="15"/>
      <c r="T14" s="15"/>
      <c r="U14" s="15"/>
      <c r="V14" s="15"/>
      <c r="W14" s="15"/>
      <c r="X14" s="15"/>
    </row>
    <row r="15" spans="1:24" x14ac:dyDescent="0.25">
      <c r="A15" s="3">
        <v>12</v>
      </c>
      <c r="B15" s="3" t="s">
        <v>4</v>
      </c>
      <c r="C15" s="3" t="s">
        <v>5</v>
      </c>
      <c r="D15" s="3">
        <v>28120201101</v>
      </c>
      <c r="E15" s="4" t="s">
        <v>17</v>
      </c>
      <c r="F15" s="3">
        <v>5</v>
      </c>
      <c r="G15" s="3">
        <v>5</v>
      </c>
      <c r="H15" s="3">
        <v>5</v>
      </c>
      <c r="I15" s="3">
        <v>5</v>
      </c>
      <c r="J15" s="3">
        <v>5</v>
      </c>
      <c r="K15" s="5">
        <v>0</v>
      </c>
      <c r="L15" s="3">
        <v>0</v>
      </c>
      <c r="M15" s="3">
        <v>4</v>
      </c>
      <c r="N15" s="3">
        <v>5</v>
      </c>
      <c r="O15" s="3">
        <v>5</v>
      </c>
      <c r="P15" s="3"/>
      <c r="Q15" s="15"/>
      <c r="R15" s="15"/>
      <c r="S15" s="15"/>
      <c r="T15" s="15"/>
      <c r="U15" s="15"/>
      <c r="V15" s="15"/>
      <c r="W15" s="15"/>
      <c r="X15" s="15"/>
    </row>
    <row r="16" spans="1:24" x14ac:dyDescent="0.25">
      <c r="A16" s="3">
        <v>13</v>
      </c>
      <c r="B16" s="3" t="s">
        <v>4</v>
      </c>
      <c r="C16" s="3" t="s">
        <v>5</v>
      </c>
      <c r="D16" s="3">
        <v>28120201102</v>
      </c>
      <c r="E16" s="4" t="s">
        <v>18</v>
      </c>
      <c r="F16" s="3">
        <v>4</v>
      </c>
      <c r="G16" s="3">
        <v>4</v>
      </c>
      <c r="H16" s="3">
        <v>4</v>
      </c>
      <c r="I16" s="3">
        <v>4</v>
      </c>
      <c r="J16" s="3">
        <v>4</v>
      </c>
      <c r="K16" s="5">
        <v>0</v>
      </c>
      <c r="L16" s="3">
        <v>0</v>
      </c>
      <c r="M16" s="3">
        <v>2</v>
      </c>
      <c r="N16" s="3">
        <v>4</v>
      </c>
      <c r="O16" s="3">
        <v>4</v>
      </c>
      <c r="P16" s="3"/>
      <c r="Q16" s="15"/>
      <c r="R16" s="15"/>
      <c r="S16" s="15"/>
      <c r="T16" s="15"/>
      <c r="U16" s="15"/>
      <c r="V16" s="15"/>
      <c r="W16" s="15"/>
      <c r="X16" s="15"/>
    </row>
    <row r="17" spans="1:24" x14ac:dyDescent="0.25">
      <c r="A17" s="3">
        <v>14</v>
      </c>
      <c r="B17" s="3" t="s">
        <v>4</v>
      </c>
      <c r="C17" s="3" t="s">
        <v>5</v>
      </c>
      <c r="D17" s="3">
        <v>28120201201</v>
      </c>
      <c r="E17" s="4" t="s">
        <v>19</v>
      </c>
      <c r="F17" s="3">
        <v>9</v>
      </c>
      <c r="G17" s="3">
        <v>9</v>
      </c>
      <c r="H17" s="3">
        <v>9</v>
      </c>
      <c r="I17" s="3">
        <v>9</v>
      </c>
      <c r="J17" s="3">
        <v>9</v>
      </c>
      <c r="K17" s="5">
        <v>0</v>
      </c>
      <c r="L17" s="3">
        <v>0</v>
      </c>
      <c r="M17" s="3">
        <v>5</v>
      </c>
      <c r="N17" s="3">
        <v>9</v>
      </c>
      <c r="O17" s="3">
        <v>9</v>
      </c>
      <c r="P17" s="3"/>
      <c r="Q17" s="15"/>
      <c r="R17" s="15"/>
      <c r="S17" s="15"/>
      <c r="T17" s="15"/>
      <c r="U17" s="15"/>
      <c r="V17" s="15"/>
      <c r="W17" s="15"/>
      <c r="X17" s="15"/>
    </row>
    <row r="18" spans="1:24" x14ac:dyDescent="0.25">
      <c r="A18" s="3">
        <v>15</v>
      </c>
      <c r="B18" s="3" t="s">
        <v>4</v>
      </c>
      <c r="C18" s="3" t="s">
        <v>5</v>
      </c>
      <c r="D18" s="3">
        <v>28120201202</v>
      </c>
      <c r="E18" s="4" t="s">
        <v>20</v>
      </c>
      <c r="F18" s="3">
        <v>12</v>
      </c>
      <c r="G18" s="3">
        <v>12</v>
      </c>
      <c r="H18" s="3">
        <v>12</v>
      </c>
      <c r="I18" s="3">
        <v>12</v>
      </c>
      <c r="J18" s="3">
        <v>12</v>
      </c>
      <c r="K18" s="5">
        <v>0</v>
      </c>
      <c r="L18" s="3">
        <v>0</v>
      </c>
      <c r="M18" s="3">
        <v>6</v>
      </c>
      <c r="N18" s="3">
        <v>12</v>
      </c>
      <c r="O18" s="3">
        <v>12</v>
      </c>
      <c r="P18" s="3"/>
      <c r="Q18" s="15"/>
      <c r="R18" s="15"/>
      <c r="S18" s="15"/>
      <c r="T18" s="15"/>
      <c r="U18" s="15"/>
      <c r="V18" s="15"/>
      <c r="W18" s="15"/>
      <c r="X18" s="15"/>
    </row>
    <row r="19" spans="1:24" x14ac:dyDescent="0.25">
      <c r="A19" s="3">
        <v>16</v>
      </c>
      <c r="B19" s="3" t="s">
        <v>4</v>
      </c>
      <c r="C19" s="3" t="s">
        <v>5</v>
      </c>
      <c r="D19" s="3">
        <v>28120201203</v>
      </c>
      <c r="E19" s="4" t="s">
        <v>21</v>
      </c>
      <c r="F19" s="3">
        <v>6</v>
      </c>
      <c r="G19" s="3">
        <v>6</v>
      </c>
      <c r="H19" s="3">
        <v>6</v>
      </c>
      <c r="I19" s="3">
        <v>6</v>
      </c>
      <c r="J19" s="3">
        <v>6</v>
      </c>
      <c r="K19" s="5">
        <v>0</v>
      </c>
      <c r="L19" s="3">
        <v>0</v>
      </c>
      <c r="M19" s="3">
        <v>4</v>
      </c>
      <c r="N19" s="3">
        <v>6</v>
      </c>
      <c r="O19" s="3">
        <v>6</v>
      </c>
      <c r="P19" s="3"/>
      <c r="Q19" s="15"/>
      <c r="R19" s="15"/>
      <c r="S19" s="15"/>
      <c r="T19" s="15"/>
      <c r="U19" s="15"/>
      <c r="V19" s="15"/>
      <c r="W19" s="15"/>
      <c r="X19" s="15"/>
    </row>
    <row r="20" spans="1:24" x14ac:dyDescent="0.25">
      <c r="A20" s="3">
        <v>17</v>
      </c>
      <c r="B20" s="3" t="s">
        <v>4</v>
      </c>
      <c r="C20" s="3" t="s">
        <v>5</v>
      </c>
      <c r="D20" s="3">
        <v>28120201204</v>
      </c>
      <c r="E20" s="4" t="s">
        <v>22</v>
      </c>
      <c r="F20" s="3">
        <v>91</v>
      </c>
      <c r="G20" s="3">
        <v>91</v>
      </c>
      <c r="H20" s="3">
        <v>91</v>
      </c>
      <c r="I20" s="3">
        <v>91</v>
      </c>
      <c r="J20" s="3">
        <v>88</v>
      </c>
      <c r="K20" s="5">
        <v>13</v>
      </c>
      <c r="L20" s="3">
        <v>9</v>
      </c>
      <c r="M20" s="3">
        <v>18</v>
      </c>
      <c r="N20" s="3">
        <v>91</v>
      </c>
      <c r="O20" s="3">
        <v>91</v>
      </c>
      <c r="P20" s="3"/>
      <c r="Q20" s="15"/>
      <c r="R20" s="15"/>
      <c r="S20" s="15"/>
      <c r="T20" s="15"/>
      <c r="U20" s="15"/>
      <c r="V20" s="15"/>
      <c r="W20" s="15"/>
      <c r="X20" s="15"/>
    </row>
    <row r="21" spans="1:24" x14ac:dyDescent="0.25">
      <c r="A21" s="3">
        <v>18</v>
      </c>
      <c r="B21" s="3" t="s">
        <v>4</v>
      </c>
      <c r="C21" s="3" t="s">
        <v>5</v>
      </c>
      <c r="D21" s="3">
        <v>28120201205</v>
      </c>
      <c r="E21" s="4" t="s">
        <v>23</v>
      </c>
      <c r="F21" s="3">
        <v>325</v>
      </c>
      <c r="G21" s="3">
        <v>325</v>
      </c>
      <c r="H21" s="3">
        <v>325</v>
      </c>
      <c r="I21" s="3">
        <v>125</v>
      </c>
      <c r="J21" s="3">
        <v>75</v>
      </c>
      <c r="K21" s="5">
        <v>253</v>
      </c>
      <c r="L21" s="3">
        <v>61</v>
      </c>
      <c r="M21" s="3">
        <v>0</v>
      </c>
      <c r="N21" s="3">
        <v>325</v>
      </c>
      <c r="O21" s="3">
        <v>325</v>
      </c>
      <c r="P21" s="3"/>
      <c r="Q21" s="15"/>
      <c r="R21" s="15"/>
      <c r="S21" s="15"/>
      <c r="T21" s="15"/>
      <c r="U21" s="15"/>
      <c r="V21" s="15"/>
      <c r="W21" s="15"/>
      <c r="X21" s="15"/>
    </row>
    <row r="22" spans="1:24" x14ac:dyDescent="0.25">
      <c r="A22" s="3">
        <v>19</v>
      </c>
      <c r="B22" s="3" t="s">
        <v>4</v>
      </c>
      <c r="C22" s="3" t="s">
        <v>5</v>
      </c>
      <c r="D22" s="3">
        <v>28120201301</v>
      </c>
      <c r="E22" s="4" t="s">
        <v>24</v>
      </c>
      <c r="F22" s="3">
        <v>6</v>
      </c>
      <c r="G22" s="3">
        <v>6</v>
      </c>
      <c r="H22" s="3">
        <v>6</v>
      </c>
      <c r="I22" s="3">
        <v>6</v>
      </c>
      <c r="J22" s="3">
        <v>6</v>
      </c>
      <c r="K22" s="5">
        <v>0</v>
      </c>
      <c r="L22" s="3">
        <v>0</v>
      </c>
      <c r="M22" s="3">
        <v>2</v>
      </c>
      <c r="N22" s="3">
        <v>6</v>
      </c>
      <c r="O22" s="3">
        <v>6</v>
      </c>
      <c r="P22" s="3"/>
      <c r="Q22" s="15"/>
      <c r="R22" s="15"/>
      <c r="S22" s="15"/>
      <c r="T22" s="15"/>
      <c r="U22" s="15"/>
      <c r="V22" s="15"/>
      <c r="W22" s="15"/>
      <c r="X22" s="15"/>
    </row>
    <row r="23" spans="1:24" x14ac:dyDescent="0.25">
      <c r="A23" s="3">
        <v>20</v>
      </c>
      <c r="B23" s="3" t="s">
        <v>4</v>
      </c>
      <c r="C23" s="3" t="s">
        <v>5</v>
      </c>
      <c r="D23" s="3">
        <v>28120201302</v>
      </c>
      <c r="E23" s="4" t="s">
        <v>25</v>
      </c>
      <c r="F23" s="3">
        <v>26</v>
      </c>
      <c r="G23" s="3">
        <v>26</v>
      </c>
      <c r="H23" s="3">
        <v>26</v>
      </c>
      <c r="I23" s="3">
        <v>26</v>
      </c>
      <c r="J23" s="3">
        <v>26</v>
      </c>
      <c r="K23" s="5">
        <v>0</v>
      </c>
      <c r="L23" s="3">
        <v>0</v>
      </c>
      <c r="M23" s="3">
        <v>4</v>
      </c>
      <c r="N23" s="3">
        <v>26</v>
      </c>
      <c r="O23" s="3">
        <v>26</v>
      </c>
      <c r="P23" s="3"/>
      <c r="Q23" s="15"/>
      <c r="R23" s="15"/>
      <c r="S23" s="15"/>
      <c r="T23" s="15"/>
      <c r="U23" s="15"/>
      <c r="V23" s="15"/>
      <c r="W23" s="15"/>
      <c r="X23" s="15"/>
    </row>
    <row r="24" spans="1:24" x14ac:dyDescent="0.25">
      <c r="A24" s="3">
        <v>21</v>
      </c>
      <c r="B24" s="3" t="s">
        <v>4</v>
      </c>
      <c r="C24" s="3" t="s">
        <v>5</v>
      </c>
      <c r="D24" s="3">
        <v>28120201401</v>
      </c>
      <c r="E24" s="4" t="s">
        <v>26</v>
      </c>
      <c r="F24" s="3">
        <v>24</v>
      </c>
      <c r="G24" s="3">
        <v>24</v>
      </c>
      <c r="H24" s="3">
        <v>24</v>
      </c>
      <c r="I24" s="3">
        <v>24</v>
      </c>
      <c r="J24" s="3">
        <v>24</v>
      </c>
      <c r="K24" s="5">
        <v>0</v>
      </c>
      <c r="L24" s="3">
        <v>0</v>
      </c>
      <c r="M24" s="3">
        <v>2</v>
      </c>
      <c r="N24" s="3">
        <v>24</v>
      </c>
      <c r="O24" s="3">
        <v>24</v>
      </c>
      <c r="P24" s="3"/>
      <c r="Q24" s="15"/>
      <c r="R24" s="15"/>
      <c r="S24" s="15"/>
      <c r="T24" s="15"/>
      <c r="U24" s="15"/>
      <c r="V24" s="15"/>
      <c r="W24" s="15"/>
      <c r="X24" s="15"/>
    </row>
    <row r="25" spans="1:24" x14ac:dyDescent="0.25">
      <c r="A25" s="3">
        <v>22</v>
      </c>
      <c r="B25" s="3" t="s">
        <v>4</v>
      </c>
      <c r="C25" s="3" t="s">
        <v>5</v>
      </c>
      <c r="D25" s="3">
        <v>28120201501</v>
      </c>
      <c r="E25" s="4" t="s">
        <v>27</v>
      </c>
      <c r="F25" s="3">
        <v>53</v>
      </c>
      <c r="G25" s="3">
        <v>53</v>
      </c>
      <c r="H25" s="3">
        <v>53</v>
      </c>
      <c r="I25" s="3">
        <v>53</v>
      </c>
      <c r="J25" s="3">
        <v>53</v>
      </c>
      <c r="K25" s="5">
        <v>0</v>
      </c>
      <c r="L25" s="3">
        <v>0</v>
      </c>
      <c r="M25" s="3">
        <v>11</v>
      </c>
      <c r="N25" s="3">
        <v>53</v>
      </c>
      <c r="O25" s="3">
        <v>53</v>
      </c>
      <c r="P25" s="3"/>
      <c r="Q25" s="15"/>
      <c r="R25" s="15"/>
      <c r="S25" s="15"/>
      <c r="T25" s="15"/>
      <c r="U25" s="15"/>
      <c r="V25" s="15"/>
      <c r="W25" s="15"/>
      <c r="X25" s="15"/>
    </row>
    <row r="26" spans="1:24" x14ac:dyDescent="0.25">
      <c r="A26" s="3">
        <v>23</v>
      </c>
      <c r="B26" s="3" t="s">
        <v>4</v>
      </c>
      <c r="C26" s="3" t="s">
        <v>5</v>
      </c>
      <c r="D26" s="3">
        <v>28120201601</v>
      </c>
      <c r="E26" s="4" t="s">
        <v>28</v>
      </c>
      <c r="F26" s="3">
        <v>14</v>
      </c>
      <c r="G26" s="3">
        <v>14</v>
      </c>
      <c r="H26" s="3">
        <v>14</v>
      </c>
      <c r="I26" s="3">
        <v>14</v>
      </c>
      <c r="J26" s="3">
        <v>14</v>
      </c>
      <c r="K26" s="5">
        <v>0</v>
      </c>
      <c r="L26" s="3">
        <v>0</v>
      </c>
      <c r="M26" s="3">
        <v>6</v>
      </c>
      <c r="N26" s="3">
        <v>14</v>
      </c>
      <c r="O26" s="3">
        <v>14</v>
      </c>
      <c r="P26" s="3"/>
      <c r="Q26" s="15"/>
      <c r="R26" s="15"/>
      <c r="S26" s="15"/>
      <c r="T26" s="15"/>
      <c r="U26" s="15"/>
      <c r="V26" s="15"/>
      <c r="W26" s="15"/>
      <c r="X26" s="15"/>
    </row>
    <row r="27" spans="1:24" x14ac:dyDescent="0.25">
      <c r="A27" s="3">
        <v>24</v>
      </c>
      <c r="B27" s="3" t="s">
        <v>4</v>
      </c>
      <c r="C27" s="3" t="s">
        <v>5</v>
      </c>
      <c r="D27" s="3">
        <v>28120201603</v>
      </c>
      <c r="E27" s="4" t="s">
        <v>29</v>
      </c>
      <c r="F27" s="3">
        <v>77</v>
      </c>
      <c r="G27" s="3">
        <v>77</v>
      </c>
      <c r="H27" s="3">
        <v>77</v>
      </c>
      <c r="I27" s="3">
        <v>77</v>
      </c>
      <c r="J27" s="3">
        <v>76</v>
      </c>
      <c r="K27" s="5">
        <v>52</v>
      </c>
      <c r="L27" s="3">
        <v>18</v>
      </c>
      <c r="M27" s="3">
        <v>0</v>
      </c>
      <c r="N27" s="3">
        <v>77</v>
      </c>
      <c r="O27" s="3">
        <v>77</v>
      </c>
      <c r="P27" s="3"/>
      <c r="Q27" s="15"/>
      <c r="R27" s="15"/>
      <c r="S27" s="15"/>
      <c r="T27" s="15"/>
      <c r="U27" s="15"/>
      <c r="V27" s="15"/>
      <c r="W27" s="15"/>
      <c r="X27" s="15"/>
    </row>
    <row r="28" spans="1:24" x14ac:dyDescent="0.25">
      <c r="A28" s="3">
        <v>25</v>
      </c>
      <c r="B28" s="3" t="s">
        <v>4</v>
      </c>
      <c r="C28" s="3" t="s">
        <v>5</v>
      </c>
      <c r="D28" s="3">
        <v>28120201702</v>
      </c>
      <c r="E28" s="4" t="s">
        <v>30</v>
      </c>
      <c r="F28" s="3">
        <v>7</v>
      </c>
      <c r="G28" s="3">
        <v>7</v>
      </c>
      <c r="H28" s="3">
        <v>7</v>
      </c>
      <c r="I28" s="3">
        <v>7</v>
      </c>
      <c r="J28" s="3">
        <v>7</v>
      </c>
      <c r="K28" s="5">
        <v>0</v>
      </c>
      <c r="L28" s="3">
        <v>0</v>
      </c>
      <c r="M28" s="3">
        <v>3</v>
      </c>
      <c r="N28" s="3">
        <v>7</v>
      </c>
      <c r="O28" s="3">
        <v>7</v>
      </c>
      <c r="P28" s="3"/>
      <c r="Q28" s="15"/>
      <c r="R28" s="15"/>
      <c r="S28" s="15"/>
      <c r="T28" s="15"/>
      <c r="U28" s="15"/>
      <c r="V28" s="15"/>
      <c r="W28" s="15"/>
      <c r="X28" s="15"/>
    </row>
    <row r="29" spans="1:24" x14ac:dyDescent="0.25">
      <c r="A29" s="3">
        <v>26</v>
      </c>
      <c r="B29" s="3" t="s">
        <v>4</v>
      </c>
      <c r="C29" s="3" t="s">
        <v>5</v>
      </c>
      <c r="D29" s="3">
        <v>28120201708</v>
      </c>
      <c r="E29" s="4" t="s">
        <v>31</v>
      </c>
      <c r="F29" s="3">
        <v>30</v>
      </c>
      <c r="G29" s="3">
        <v>30</v>
      </c>
      <c r="H29" s="3">
        <v>30</v>
      </c>
      <c r="I29" s="3">
        <v>30</v>
      </c>
      <c r="J29" s="3">
        <v>30</v>
      </c>
      <c r="K29" s="5">
        <v>0</v>
      </c>
      <c r="L29" s="3">
        <v>0</v>
      </c>
      <c r="M29" s="3">
        <v>5</v>
      </c>
      <c r="N29" s="3">
        <v>30</v>
      </c>
      <c r="O29" s="3">
        <v>30</v>
      </c>
      <c r="P29" s="3"/>
      <c r="Q29" s="15"/>
      <c r="R29" s="15"/>
      <c r="S29" s="15"/>
      <c r="T29" s="15"/>
      <c r="U29" s="15"/>
      <c r="V29" s="15"/>
      <c r="W29" s="15"/>
      <c r="X29" s="15"/>
    </row>
    <row r="30" spans="1:24" x14ac:dyDescent="0.25">
      <c r="A30" s="3">
        <v>27</v>
      </c>
      <c r="B30" s="3" t="s">
        <v>4</v>
      </c>
      <c r="C30" s="3" t="s">
        <v>5</v>
      </c>
      <c r="D30" s="3">
        <v>28120201801</v>
      </c>
      <c r="E30" s="4" t="s">
        <v>32</v>
      </c>
      <c r="F30" s="3">
        <v>40</v>
      </c>
      <c r="G30" s="3">
        <v>40</v>
      </c>
      <c r="H30" s="3">
        <v>40</v>
      </c>
      <c r="I30" s="3">
        <v>40</v>
      </c>
      <c r="J30" s="3">
        <v>40</v>
      </c>
      <c r="K30" s="5">
        <v>0</v>
      </c>
      <c r="L30" s="3">
        <v>0</v>
      </c>
      <c r="M30" s="3">
        <v>12</v>
      </c>
      <c r="N30" s="3">
        <v>40</v>
      </c>
      <c r="O30" s="3">
        <v>40</v>
      </c>
      <c r="P30" s="3"/>
      <c r="Q30" s="15"/>
      <c r="R30" s="15"/>
      <c r="S30" s="15"/>
      <c r="T30" s="15"/>
      <c r="U30" s="15"/>
      <c r="V30" s="15"/>
      <c r="W30" s="15"/>
      <c r="X30" s="15"/>
    </row>
    <row r="31" spans="1:24" x14ac:dyDescent="0.25">
      <c r="A31" s="3">
        <v>28</v>
      </c>
      <c r="B31" s="3" t="s">
        <v>4</v>
      </c>
      <c r="C31" s="3" t="s">
        <v>5</v>
      </c>
      <c r="D31" s="3">
        <v>28120201803</v>
      </c>
      <c r="E31" s="4" t="s">
        <v>33</v>
      </c>
      <c r="F31" s="3">
        <v>375</v>
      </c>
      <c r="G31" s="3">
        <v>375</v>
      </c>
      <c r="H31" s="3">
        <v>375</v>
      </c>
      <c r="I31" s="3">
        <v>275</v>
      </c>
      <c r="J31" s="3">
        <v>375</v>
      </c>
      <c r="K31" s="5">
        <v>275</v>
      </c>
      <c r="L31" s="3">
        <v>56</v>
      </c>
      <c r="M31" s="3">
        <v>0</v>
      </c>
      <c r="N31" s="3">
        <v>375</v>
      </c>
      <c r="O31" s="3">
        <v>375</v>
      </c>
      <c r="P31" s="3"/>
      <c r="Q31" s="15"/>
      <c r="R31" s="15"/>
      <c r="S31" s="15"/>
      <c r="T31" s="15"/>
      <c r="U31" s="15"/>
      <c r="V31" s="15"/>
      <c r="W31" s="15"/>
      <c r="X31" s="15"/>
    </row>
    <row r="32" spans="1:24" x14ac:dyDescent="0.25">
      <c r="A32" s="3">
        <v>29</v>
      </c>
      <c r="B32" s="3" t="s">
        <v>4</v>
      </c>
      <c r="C32" s="3" t="s">
        <v>5</v>
      </c>
      <c r="D32" s="3">
        <v>28120201901</v>
      </c>
      <c r="E32" s="4" t="s">
        <v>34</v>
      </c>
      <c r="F32" s="3">
        <v>20</v>
      </c>
      <c r="G32" s="3">
        <v>20</v>
      </c>
      <c r="H32" s="3">
        <v>20</v>
      </c>
      <c r="I32" s="3">
        <v>20</v>
      </c>
      <c r="J32" s="3">
        <v>20</v>
      </c>
      <c r="K32" s="5">
        <v>0</v>
      </c>
      <c r="L32" s="3">
        <v>0</v>
      </c>
      <c r="M32" s="3">
        <v>10</v>
      </c>
      <c r="N32" s="3">
        <v>20</v>
      </c>
      <c r="O32" s="3">
        <v>20</v>
      </c>
      <c r="P32" s="3"/>
      <c r="Q32" s="15"/>
      <c r="R32" s="15"/>
      <c r="S32" s="15"/>
      <c r="T32" s="15"/>
      <c r="U32" s="15"/>
      <c r="V32" s="15"/>
      <c r="W32" s="15"/>
      <c r="X32" s="15"/>
    </row>
    <row r="33" spans="1:24" x14ac:dyDescent="0.25">
      <c r="A33" s="3">
        <v>30</v>
      </c>
      <c r="B33" s="3" t="s">
        <v>4</v>
      </c>
      <c r="C33" s="3" t="s">
        <v>5</v>
      </c>
      <c r="D33" s="3">
        <v>28120202001</v>
      </c>
      <c r="E33" s="4" t="s">
        <v>35</v>
      </c>
      <c r="F33" s="3">
        <v>28</v>
      </c>
      <c r="G33" s="3">
        <v>28</v>
      </c>
      <c r="H33" s="3">
        <v>28</v>
      </c>
      <c r="I33" s="3">
        <v>28</v>
      </c>
      <c r="J33" s="3">
        <v>28</v>
      </c>
      <c r="K33" s="5">
        <v>0</v>
      </c>
      <c r="L33" s="3">
        <v>0</v>
      </c>
      <c r="M33" s="3">
        <v>5</v>
      </c>
      <c r="N33" s="3">
        <v>28</v>
      </c>
      <c r="O33" s="3">
        <v>28</v>
      </c>
      <c r="P33" s="3"/>
      <c r="Q33" s="15"/>
      <c r="R33" s="15"/>
      <c r="S33" s="15"/>
      <c r="T33" s="15"/>
      <c r="U33" s="15"/>
      <c r="V33" s="15"/>
      <c r="W33" s="15"/>
      <c r="X33" s="15"/>
    </row>
    <row r="34" spans="1:24" x14ac:dyDescent="0.25">
      <c r="A34" s="3">
        <v>31</v>
      </c>
      <c r="B34" s="3" t="s">
        <v>4</v>
      </c>
      <c r="C34" s="3" t="s">
        <v>5</v>
      </c>
      <c r="D34" s="3">
        <v>28120202002</v>
      </c>
      <c r="E34" s="4" t="s">
        <v>36</v>
      </c>
      <c r="F34" s="3">
        <v>6</v>
      </c>
      <c r="G34" s="3">
        <v>6</v>
      </c>
      <c r="H34" s="3">
        <v>6</v>
      </c>
      <c r="I34" s="3">
        <v>6</v>
      </c>
      <c r="J34" s="3">
        <v>6</v>
      </c>
      <c r="K34" s="5">
        <v>0</v>
      </c>
      <c r="L34" s="3">
        <v>0</v>
      </c>
      <c r="M34" s="3">
        <v>5</v>
      </c>
      <c r="N34" s="3">
        <v>6</v>
      </c>
      <c r="O34" s="3">
        <v>6</v>
      </c>
      <c r="P34" s="3"/>
      <c r="Q34" s="15"/>
      <c r="R34" s="15"/>
      <c r="S34" s="15"/>
      <c r="T34" s="15"/>
      <c r="U34" s="15"/>
      <c r="V34" s="15"/>
      <c r="W34" s="15"/>
      <c r="X34" s="15"/>
    </row>
    <row r="35" spans="1:24" x14ac:dyDescent="0.25">
      <c r="A35" s="3">
        <v>32</v>
      </c>
      <c r="B35" s="3" t="s">
        <v>4</v>
      </c>
      <c r="C35" s="3" t="s">
        <v>5</v>
      </c>
      <c r="D35" s="3">
        <v>28120202003</v>
      </c>
      <c r="E35" s="4" t="s">
        <v>37</v>
      </c>
      <c r="F35" s="3">
        <v>16</v>
      </c>
      <c r="G35" s="3">
        <v>16</v>
      </c>
      <c r="H35" s="3">
        <v>16</v>
      </c>
      <c r="I35" s="3">
        <v>16</v>
      </c>
      <c r="J35" s="3">
        <v>16</v>
      </c>
      <c r="K35" s="5">
        <v>0</v>
      </c>
      <c r="L35" s="3">
        <v>0</v>
      </c>
      <c r="M35" s="3">
        <v>11</v>
      </c>
      <c r="N35" s="3">
        <v>16</v>
      </c>
      <c r="O35" s="3">
        <v>16</v>
      </c>
      <c r="P35" s="3"/>
      <c r="Q35" s="15"/>
      <c r="R35" s="15"/>
      <c r="S35" s="15"/>
      <c r="T35" s="15"/>
      <c r="U35" s="15"/>
      <c r="V35" s="15"/>
      <c r="W35" s="15"/>
      <c r="X35" s="15"/>
    </row>
    <row r="36" spans="1:24" x14ac:dyDescent="0.25">
      <c r="A36" s="3">
        <v>33</v>
      </c>
      <c r="B36" s="3" t="s">
        <v>4</v>
      </c>
      <c r="C36" s="3" t="s">
        <v>5</v>
      </c>
      <c r="D36" s="3">
        <v>28120202101</v>
      </c>
      <c r="E36" s="4" t="s">
        <v>38</v>
      </c>
      <c r="F36" s="3">
        <v>6</v>
      </c>
      <c r="G36" s="3">
        <v>6</v>
      </c>
      <c r="H36" s="3">
        <v>6</v>
      </c>
      <c r="I36" s="3">
        <v>6</v>
      </c>
      <c r="J36" s="3">
        <v>6</v>
      </c>
      <c r="K36" s="5">
        <v>0</v>
      </c>
      <c r="L36" s="3">
        <v>0</v>
      </c>
      <c r="M36" s="3">
        <v>1</v>
      </c>
      <c r="N36" s="3">
        <v>6</v>
      </c>
      <c r="O36" s="3">
        <v>6</v>
      </c>
      <c r="P36" s="3"/>
      <c r="Q36" s="15"/>
      <c r="R36" s="15"/>
      <c r="S36" s="15"/>
      <c r="T36" s="15"/>
      <c r="U36" s="15"/>
      <c r="V36" s="15"/>
      <c r="W36" s="15"/>
      <c r="X36" s="15"/>
    </row>
    <row r="37" spans="1:24" x14ac:dyDescent="0.25">
      <c r="A37" s="3">
        <v>34</v>
      </c>
      <c r="B37" s="3" t="s">
        <v>4</v>
      </c>
      <c r="C37" s="3" t="s">
        <v>5</v>
      </c>
      <c r="D37" s="3">
        <v>28120202201</v>
      </c>
      <c r="E37" s="4" t="s">
        <v>39</v>
      </c>
      <c r="F37" s="3">
        <v>14</v>
      </c>
      <c r="G37" s="3">
        <v>14</v>
      </c>
      <c r="H37" s="3">
        <v>14</v>
      </c>
      <c r="I37" s="3">
        <v>14</v>
      </c>
      <c r="J37" s="3">
        <v>14</v>
      </c>
      <c r="K37" s="5">
        <v>0</v>
      </c>
      <c r="L37" s="3">
        <v>0</v>
      </c>
      <c r="M37" s="3">
        <v>6</v>
      </c>
      <c r="N37" s="3">
        <v>14</v>
      </c>
      <c r="O37" s="3">
        <v>14</v>
      </c>
      <c r="P37" s="3"/>
      <c r="Q37" s="15"/>
      <c r="R37" s="15"/>
      <c r="S37" s="15"/>
      <c r="T37" s="15"/>
      <c r="U37" s="15"/>
      <c r="V37" s="15"/>
      <c r="W37" s="15"/>
      <c r="X37" s="15"/>
    </row>
    <row r="38" spans="1:24" x14ac:dyDescent="0.25">
      <c r="A38" s="3">
        <v>35</v>
      </c>
      <c r="B38" s="3" t="s">
        <v>4</v>
      </c>
      <c r="C38" s="3" t="s">
        <v>5</v>
      </c>
      <c r="D38" s="3">
        <v>28120202401</v>
      </c>
      <c r="E38" s="4" t="s">
        <v>40</v>
      </c>
      <c r="F38" s="3">
        <v>31</v>
      </c>
      <c r="G38" s="3">
        <v>31</v>
      </c>
      <c r="H38" s="3">
        <v>31</v>
      </c>
      <c r="I38" s="3">
        <v>31</v>
      </c>
      <c r="J38" s="3">
        <v>31</v>
      </c>
      <c r="K38" s="5">
        <v>0</v>
      </c>
      <c r="L38" s="3">
        <v>0</v>
      </c>
      <c r="M38" s="3">
        <v>6</v>
      </c>
      <c r="N38" s="3">
        <v>31</v>
      </c>
      <c r="O38" s="3">
        <v>31</v>
      </c>
      <c r="P38" s="3"/>
      <c r="Q38" s="15"/>
      <c r="R38" s="15"/>
      <c r="S38" s="15"/>
      <c r="T38" s="15"/>
      <c r="U38" s="15"/>
      <c r="V38" s="15"/>
      <c r="W38" s="15"/>
      <c r="X38" s="15"/>
    </row>
    <row r="39" spans="1:24" x14ac:dyDescent="0.25">
      <c r="A39" s="3">
        <v>36</v>
      </c>
      <c r="B39" s="3" t="s">
        <v>4</v>
      </c>
      <c r="C39" s="3" t="s">
        <v>5</v>
      </c>
      <c r="D39" s="3">
        <v>28120202501</v>
      </c>
      <c r="E39" s="4" t="s">
        <v>41</v>
      </c>
      <c r="F39" s="3">
        <v>8</v>
      </c>
      <c r="G39" s="3">
        <v>8</v>
      </c>
      <c r="H39" s="3">
        <v>8</v>
      </c>
      <c r="I39" s="3">
        <v>8</v>
      </c>
      <c r="J39" s="3">
        <v>8</v>
      </c>
      <c r="K39" s="5">
        <v>0</v>
      </c>
      <c r="L39" s="3">
        <v>0</v>
      </c>
      <c r="M39" s="3">
        <v>4</v>
      </c>
      <c r="N39" s="3">
        <v>8</v>
      </c>
      <c r="O39" s="3">
        <v>8</v>
      </c>
      <c r="P39" s="3"/>
      <c r="Q39" s="15"/>
      <c r="R39" s="15"/>
      <c r="S39" s="15"/>
      <c r="T39" s="15"/>
      <c r="U39" s="15"/>
      <c r="V39" s="15"/>
      <c r="W39" s="15"/>
      <c r="X39" s="15"/>
    </row>
    <row r="40" spans="1:24" x14ac:dyDescent="0.25">
      <c r="A40" s="3">
        <v>37</v>
      </c>
      <c r="B40" s="3" t="s">
        <v>4</v>
      </c>
      <c r="C40" s="3" t="s">
        <v>5</v>
      </c>
      <c r="D40" s="3">
        <v>28120202601</v>
      </c>
      <c r="E40" s="4" t="s">
        <v>42</v>
      </c>
      <c r="F40" s="3">
        <v>3</v>
      </c>
      <c r="G40" s="3">
        <v>3</v>
      </c>
      <c r="H40" s="3">
        <v>3</v>
      </c>
      <c r="I40" s="3">
        <v>3</v>
      </c>
      <c r="J40" s="3">
        <v>3</v>
      </c>
      <c r="K40" s="5">
        <v>0</v>
      </c>
      <c r="L40" s="3">
        <v>0</v>
      </c>
      <c r="M40" s="3">
        <v>2</v>
      </c>
      <c r="N40" s="3">
        <v>3</v>
      </c>
      <c r="O40" s="3">
        <v>3</v>
      </c>
      <c r="P40" s="3"/>
      <c r="Q40" s="15"/>
      <c r="R40" s="15"/>
      <c r="S40" s="15"/>
      <c r="T40" s="15"/>
      <c r="U40" s="15"/>
      <c r="V40" s="15"/>
      <c r="W40" s="15"/>
      <c r="X40" s="15"/>
    </row>
    <row r="41" spans="1:24" x14ac:dyDescent="0.25">
      <c r="A41" s="3">
        <v>38</v>
      </c>
      <c r="B41" s="3" t="s">
        <v>4</v>
      </c>
      <c r="C41" s="3" t="s">
        <v>5</v>
      </c>
      <c r="D41" s="3">
        <v>28120202701</v>
      </c>
      <c r="E41" s="4" t="s">
        <v>43</v>
      </c>
      <c r="F41" s="3">
        <v>10</v>
      </c>
      <c r="G41" s="3">
        <v>10</v>
      </c>
      <c r="H41" s="3">
        <v>10</v>
      </c>
      <c r="I41" s="3">
        <v>10</v>
      </c>
      <c r="J41" s="3">
        <v>10</v>
      </c>
      <c r="K41" s="5">
        <v>0</v>
      </c>
      <c r="L41" s="3">
        <v>0</v>
      </c>
      <c r="M41" s="3">
        <v>7</v>
      </c>
      <c r="N41" s="3">
        <v>10</v>
      </c>
      <c r="O41" s="3">
        <v>10</v>
      </c>
      <c r="P41" s="3"/>
      <c r="Q41" s="15"/>
      <c r="R41" s="15"/>
      <c r="S41" s="15"/>
      <c r="T41" s="15"/>
      <c r="U41" s="15"/>
      <c r="V41" s="15"/>
      <c r="W41" s="15"/>
      <c r="X41" s="15"/>
    </row>
    <row r="42" spans="1:24" x14ac:dyDescent="0.25">
      <c r="A42" s="3">
        <v>39</v>
      </c>
      <c r="B42" s="3" t="s">
        <v>4</v>
      </c>
      <c r="C42" s="3" t="s">
        <v>5</v>
      </c>
      <c r="D42" s="3">
        <v>28120202801</v>
      </c>
      <c r="E42" s="4" t="s">
        <v>44</v>
      </c>
      <c r="F42" s="3">
        <v>57</v>
      </c>
      <c r="G42" s="3">
        <v>57</v>
      </c>
      <c r="H42" s="3">
        <v>57</v>
      </c>
      <c r="I42" s="3">
        <v>57</v>
      </c>
      <c r="J42" s="3">
        <v>57</v>
      </c>
      <c r="K42" s="5">
        <v>0</v>
      </c>
      <c r="L42" s="3">
        <v>0</v>
      </c>
      <c r="M42" s="3">
        <v>11</v>
      </c>
      <c r="N42" s="3">
        <v>57</v>
      </c>
      <c r="O42" s="3">
        <v>57</v>
      </c>
      <c r="P42" s="3"/>
      <c r="Q42" s="15"/>
      <c r="R42" s="15"/>
      <c r="S42" s="15"/>
      <c r="T42" s="15"/>
      <c r="U42" s="15"/>
      <c r="V42" s="15"/>
      <c r="W42" s="15"/>
      <c r="X42" s="15"/>
    </row>
    <row r="43" spans="1:24" x14ac:dyDescent="0.25">
      <c r="A43" s="3">
        <v>40</v>
      </c>
      <c r="B43" s="3" t="s">
        <v>4</v>
      </c>
      <c r="C43" s="3" t="s">
        <v>5</v>
      </c>
      <c r="D43" s="3">
        <v>28120202802</v>
      </c>
      <c r="E43" s="4" t="s">
        <v>45</v>
      </c>
      <c r="F43" s="3">
        <v>12</v>
      </c>
      <c r="G43" s="3">
        <v>12</v>
      </c>
      <c r="H43" s="3">
        <v>12</v>
      </c>
      <c r="I43" s="3">
        <v>12</v>
      </c>
      <c r="J43" s="3">
        <v>12</v>
      </c>
      <c r="K43" s="5">
        <v>0</v>
      </c>
      <c r="L43" s="3">
        <v>0</v>
      </c>
      <c r="M43" s="3">
        <v>5</v>
      </c>
      <c r="N43" s="3">
        <v>12</v>
      </c>
      <c r="O43" s="3">
        <v>12</v>
      </c>
      <c r="P43" s="3"/>
      <c r="Q43" s="15"/>
      <c r="R43" s="15"/>
      <c r="S43" s="15"/>
      <c r="T43" s="15"/>
      <c r="U43" s="15"/>
      <c r="V43" s="15"/>
      <c r="W43" s="15"/>
      <c r="X43" s="15"/>
    </row>
    <row r="44" spans="1:24" x14ac:dyDescent="0.25">
      <c r="A44" s="3">
        <v>41</v>
      </c>
      <c r="B44" s="3" t="s">
        <v>4</v>
      </c>
      <c r="C44" s="3" t="s">
        <v>5</v>
      </c>
      <c r="D44" s="3">
        <v>28120202803</v>
      </c>
      <c r="E44" s="4" t="s">
        <v>46</v>
      </c>
      <c r="F44" s="3">
        <v>243</v>
      </c>
      <c r="G44" s="3">
        <v>243</v>
      </c>
      <c r="H44" s="3">
        <v>243</v>
      </c>
      <c r="I44" s="3">
        <v>212</v>
      </c>
      <c r="J44" s="3">
        <v>243</v>
      </c>
      <c r="K44" s="5">
        <v>199</v>
      </c>
      <c r="L44" s="3">
        <v>38</v>
      </c>
      <c r="M44" s="3">
        <v>0</v>
      </c>
      <c r="N44" s="3">
        <v>243</v>
      </c>
      <c r="O44" s="3">
        <v>243</v>
      </c>
      <c r="P44" s="3"/>
      <c r="Q44" s="15"/>
      <c r="R44" s="15"/>
      <c r="S44" s="15"/>
      <c r="T44" s="15"/>
      <c r="U44" s="15"/>
      <c r="V44" s="15"/>
      <c r="W44" s="15"/>
      <c r="X44" s="15"/>
    </row>
    <row r="45" spans="1:24" x14ac:dyDescent="0.25">
      <c r="A45" s="3">
        <v>42</v>
      </c>
      <c r="B45" s="3" t="s">
        <v>4</v>
      </c>
      <c r="C45" s="3" t="s">
        <v>5</v>
      </c>
      <c r="D45" s="3">
        <v>28120202901</v>
      </c>
      <c r="E45" s="4" t="s">
        <v>47</v>
      </c>
      <c r="F45" s="3">
        <v>15</v>
      </c>
      <c r="G45" s="3">
        <v>15</v>
      </c>
      <c r="H45" s="3">
        <v>15</v>
      </c>
      <c r="I45" s="3">
        <v>15</v>
      </c>
      <c r="J45" s="3">
        <v>15</v>
      </c>
      <c r="K45" s="5">
        <v>0</v>
      </c>
      <c r="L45" s="3">
        <v>0</v>
      </c>
      <c r="M45" s="3">
        <v>3</v>
      </c>
      <c r="N45" s="3">
        <v>15</v>
      </c>
      <c r="O45" s="3">
        <v>15</v>
      </c>
      <c r="P45" s="3"/>
      <c r="Q45" s="15"/>
      <c r="R45" s="15"/>
      <c r="S45" s="15"/>
      <c r="T45" s="15"/>
      <c r="U45" s="15"/>
      <c r="V45" s="15"/>
      <c r="W45" s="15"/>
      <c r="X45" s="15"/>
    </row>
    <row r="46" spans="1:24" x14ac:dyDescent="0.25">
      <c r="A46" s="3">
        <v>43</v>
      </c>
      <c r="B46" s="3" t="s">
        <v>4</v>
      </c>
      <c r="C46" s="3" t="s">
        <v>5</v>
      </c>
      <c r="D46" s="3">
        <v>28120203001</v>
      </c>
      <c r="E46" s="4" t="s">
        <v>48</v>
      </c>
      <c r="F46" s="3">
        <v>63</v>
      </c>
      <c r="G46" s="3">
        <v>63</v>
      </c>
      <c r="H46" s="3">
        <v>63</v>
      </c>
      <c r="I46" s="3">
        <v>63</v>
      </c>
      <c r="J46" s="3">
        <v>63</v>
      </c>
      <c r="K46" s="5">
        <v>0</v>
      </c>
      <c r="L46" s="3">
        <v>0</v>
      </c>
      <c r="M46" s="3">
        <v>15</v>
      </c>
      <c r="N46" s="3">
        <v>63</v>
      </c>
      <c r="O46" s="3">
        <v>63</v>
      </c>
      <c r="P46" s="3"/>
      <c r="Q46" s="15"/>
      <c r="R46" s="15"/>
      <c r="S46" s="15"/>
      <c r="T46" s="15"/>
      <c r="U46" s="15"/>
      <c r="V46" s="15"/>
      <c r="W46" s="15"/>
      <c r="X46" s="15"/>
    </row>
    <row r="47" spans="1:24" x14ac:dyDescent="0.25">
      <c r="A47" s="3">
        <v>44</v>
      </c>
      <c r="B47" s="3" t="s">
        <v>4</v>
      </c>
      <c r="C47" s="3" t="s">
        <v>5</v>
      </c>
      <c r="D47" s="3">
        <v>28120203101</v>
      </c>
      <c r="E47" s="4" t="s">
        <v>49</v>
      </c>
      <c r="F47" s="3">
        <v>14</v>
      </c>
      <c r="G47" s="3">
        <v>14</v>
      </c>
      <c r="H47" s="3">
        <v>14</v>
      </c>
      <c r="I47" s="3">
        <v>14</v>
      </c>
      <c r="J47" s="3">
        <v>14</v>
      </c>
      <c r="K47" s="5">
        <v>0</v>
      </c>
      <c r="L47" s="3">
        <v>0</v>
      </c>
      <c r="M47" s="3">
        <v>9</v>
      </c>
      <c r="N47" s="3">
        <v>14</v>
      </c>
      <c r="O47" s="3">
        <v>14</v>
      </c>
      <c r="P47" s="3"/>
      <c r="Q47" s="15"/>
      <c r="R47" s="15"/>
      <c r="S47" s="15"/>
      <c r="T47" s="15"/>
      <c r="U47" s="15"/>
      <c r="V47" s="15"/>
      <c r="W47" s="15"/>
      <c r="X47" s="15"/>
    </row>
    <row r="48" spans="1:24" x14ac:dyDescent="0.25">
      <c r="A48" s="3">
        <v>45</v>
      </c>
      <c r="B48" s="3" t="s">
        <v>4</v>
      </c>
      <c r="C48" s="3" t="s">
        <v>5</v>
      </c>
      <c r="D48" s="3">
        <v>28120203201</v>
      </c>
      <c r="E48" s="4" t="s">
        <v>50</v>
      </c>
      <c r="F48" s="3">
        <v>46</v>
      </c>
      <c r="G48" s="3">
        <v>46</v>
      </c>
      <c r="H48" s="3">
        <v>46</v>
      </c>
      <c r="I48" s="3">
        <v>46</v>
      </c>
      <c r="J48" s="3">
        <v>46</v>
      </c>
      <c r="K48" s="5">
        <v>0</v>
      </c>
      <c r="L48" s="3">
        <v>0</v>
      </c>
      <c r="M48" s="3">
        <v>10</v>
      </c>
      <c r="N48" s="3">
        <v>46</v>
      </c>
      <c r="O48" s="3">
        <v>46</v>
      </c>
      <c r="P48" s="3"/>
      <c r="Q48" s="15"/>
      <c r="R48" s="15"/>
      <c r="S48" s="15"/>
      <c r="T48" s="15"/>
      <c r="U48" s="15"/>
      <c r="V48" s="15"/>
      <c r="W48" s="15"/>
      <c r="X48" s="15"/>
    </row>
    <row r="49" spans="1:24" x14ac:dyDescent="0.25">
      <c r="A49" s="3">
        <v>46</v>
      </c>
      <c r="B49" s="3" t="s">
        <v>4</v>
      </c>
      <c r="C49" s="3" t="s">
        <v>5</v>
      </c>
      <c r="D49" s="3">
        <v>28120203301</v>
      </c>
      <c r="E49" s="4" t="s">
        <v>51</v>
      </c>
      <c r="F49" s="3">
        <v>13</v>
      </c>
      <c r="G49" s="3">
        <v>13</v>
      </c>
      <c r="H49" s="3">
        <v>13</v>
      </c>
      <c r="I49" s="3">
        <v>13</v>
      </c>
      <c r="J49" s="3">
        <v>13</v>
      </c>
      <c r="K49" s="5">
        <v>0</v>
      </c>
      <c r="L49" s="3">
        <v>0</v>
      </c>
      <c r="M49" s="3">
        <v>8</v>
      </c>
      <c r="N49" s="3">
        <v>13</v>
      </c>
      <c r="O49" s="3">
        <v>13</v>
      </c>
      <c r="P49" s="3"/>
      <c r="Q49" s="15"/>
      <c r="R49" s="15"/>
      <c r="S49" s="15"/>
      <c r="T49" s="15"/>
      <c r="U49" s="15"/>
      <c r="V49" s="15"/>
      <c r="W49" s="15"/>
      <c r="X49" s="15"/>
    </row>
    <row r="50" spans="1:24" x14ac:dyDescent="0.25">
      <c r="A50" s="3">
        <v>47</v>
      </c>
      <c r="B50" s="3" t="s">
        <v>4</v>
      </c>
      <c r="C50" s="3" t="s">
        <v>5</v>
      </c>
      <c r="D50" s="3">
        <v>28120203302</v>
      </c>
      <c r="E50" s="4" t="s">
        <v>52</v>
      </c>
      <c r="F50" s="3">
        <v>8</v>
      </c>
      <c r="G50" s="3">
        <v>8</v>
      </c>
      <c r="H50" s="3">
        <v>8</v>
      </c>
      <c r="I50" s="3">
        <v>8</v>
      </c>
      <c r="J50" s="3">
        <v>8</v>
      </c>
      <c r="K50" s="5">
        <v>0</v>
      </c>
      <c r="L50" s="3">
        <v>0</v>
      </c>
      <c r="M50" s="3">
        <v>6</v>
      </c>
      <c r="N50" s="3">
        <v>8</v>
      </c>
      <c r="O50" s="3">
        <v>8</v>
      </c>
      <c r="P50" s="3"/>
      <c r="Q50" s="15"/>
      <c r="R50" s="15"/>
      <c r="S50" s="15"/>
      <c r="T50" s="15"/>
      <c r="U50" s="15"/>
      <c r="V50" s="15"/>
      <c r="W50" s="15"/>
      <c r="X50" s="15"/>
    </row>
    <row r="51" spans="1:24" x14ac:dyDescent="0.25">
      <c r="A51" s="3">
        <v>48</v>
      </c>
      <c r="B51" s="3" t="s">
        <v>4</v>
      </c>
      <c r="C51" s="3" t="s">
        <v>5</v>
      </c>
      <c r="D51" s="3">
        <v>28120203303</v>
      </c>
      <c r="E51" s="4" t="s">
        <v>53</v>
      </c>
      <c r="F51" s="3">
        <v>3</v>
      </c>
      <c r="G51" s="3">
        <v>3</v>
      </c>
      <c r="H51" s="3">
        <v>3</v>
      </c>
      <c r="I51" s="3">
        <v>3</v>
      </c>
      <c r="J51" s="3">
        <v>3</v>
      </c>
      <c r="K51" s="5">
        <v>0</v>
      </c>
      <c r="L51" s="3">
        <v>0</v>
      </c>
      <c r="M51" s="3">
        <v>2</v>
      </c>
      <c r="N51" s="3">
        <v>3</v>
      </c>
      <c r="O51" s="3">
        <v>3</v>
      </c>
      <c r="P51" s="3"/>
      <c r="Q51" s="15"/>
      <c r="R51" s="15"/>
      <c r="S51" s="15"/>
      <c r="T51" s="15"/>
      <c r="U51" s="15"/>
      <c r="V51" s="15"/>
      <c r="W51" s="15"/>
      <c r="X51" s="15"/>
    </row>
    <row r="52" spans="1:24" x14ac:dyDescent="0.25">
      <c r="A52" s="3">
        <v>49</v>
      </c>
      <c r="B52" s="3" t="s">
        <v>4</v>
      </c>
      <c r="C52" s="3" t="s">
        <v>5</v>
      </c>
      <c r="D52" s="3">
        <v>28120203401</v>
      </c>
      <c r="E52" s="4" t="s">
        <v>54</v>
      </c>
      <c r="F52" s="3">
        <v>49</v>
      </c>
      <c r="G52" s="3">
        <v>49</v>
      </c>
      <c r="H52" s="3">
        <v>49</v>
      </c>
      <c r="I52" s="3">
        <v>49</v>
      </c>
      <c r="J52" s="3">
        <v>49</v>
      </c>
      <c r="K52" s="5">
        <v>0</v>
      </c>
      <c r="L52" s="3">
        <v>0</v>
      </c>
      <c r="M52" s="3">
        <v>11</v>
      </c>
      <c r="N52" s="3">
        <v>49</v>
      </c>
      <c r="O52" s="3">
        <v>49</v>
      </c>
      <c r="P52" s="3"/>
      <c r="Q52" s="15"/>
      <c r="R52" s="15"/>
      <c r="S52" s="15"/>
      <c r="T52" s="15"/>
      <c r="U52" s="15"/>
      <c r="V52" s="15"/>
      <c r="W52" s="15"/>
      <c r="X52" s="15"/>
    </row>
    <row r="53" spans="1:24" x14ac:dyDescent="0.25">
      <c r="A53" s="3">
        <v>50</v>
      </c>
      <c r="B53" s="3" t="s">
        <v>4</v>
      </c>
      <c r="C53" s="3" t="s">
        <v>5</v>
      </c>
      <c r="D53" s="3">
        <v>28120203403</v>
      </c>
      <c r="E53" s="4" t="s">
        <v>55</v>
      </c>
      <c r="F53" s="3">
        <v>9</v>
      </c>
      <c r="G53" s="3">
        <v>9</v>
      </c>
      <c r="H53" s="3">
        <v>9</v>
      </c>
      <c r="I53" s="3">
        <v>9</v>
      </c>
      <c r="J53" s="3">
        <v>9</v>
      </c>
      <c r="K53" s="5">
        <v>0</v>
      </c>
      <c r="L53" s="3">
        <v>0</v>
      </c>
      <c r="M53" s="3">
        <v>1</v>
      </c>
      <c r="N53" s="3">
        <v>9</v>
      </c>
      <c r="O53" s="3">
        <v>9</v>
      </c>
      <c r="P53" s="3"/>
      <c r="Q53" s="15"/>
      <c r="R53" s="15"/>
      <c r="S53" s="15"/>
      <c r="T53" s="15"/>
      <c r="U53" s="15"/>
      <c r="V53" s="15"/>
      <c r="W53" s="15"/>
      <c r="X53" s="15"/>
    </row>
    <row r="54" spans="1:24" x14ac:dyDescent="0.25">
      <c r="A54" s="3">
        <v>51</v>
      </c>
      <c r="B54" s="3" t="s">
        <v>4</v>
      </c>
      <c r="C54" s="3" t="s">
        <v>5</v>
      </c>
      <c r="D54" s="3">
        <v>28120203501</v>
      </c>
      <c r="E54" s="4" t="s">
        <v>56</v>
      </c>
      <c r="F54" s="3">
        <v>49</v>
      </c>
      <c r="G54" s="3">
        <v>49</v>
      </c>
      <c r="H54" s="3">
        <v>49</v>
      </c>
      <c r="I54" s="3">
        <v>49</v>
      </c>
      <c r="J54" s="3">
        <v>49</v>
      </c>
      <c r="K54" s="5">
        <v>0</v>
      </c>
      <c r="L54" s="3">
        <v>0</v>
      </c>
      <c r="M54" s="3">
        <v>10</v>
      </c>
      <c r="N54" s="3">
        <v>49</v>
      </c>
      <c r="O54" s="3">
        <v>49</v>
      </c>
      <c r="P54" s="3"/>
      <c r="Q54" s="15"/>
      <c r="R54" s="15"/>
      <c r="S54" s="15"/>
      <c r="T54" s="15"/>
      <c r="U54" s="15"/>
      <c r="V54" s="15"/>
      <c r="W54" s="15"/>
      <c r="X54" s="15"/>
    </row>
    <row r="55" spans="1:24" x14ac:dyDescent="0.25">
      <c r="A55" s="3">
        <v>52</v>
      </c>
      <c r="B55" s="3" t="s">
        <v>4</v>
      </c>
      <c r="C55" s="3" t="s">
        <v>5</v>
      </c>
      <c r="D55" s="3">
        <v>28120203502</v>
      </c>
      <c r="E55" s="4" t="s">
        <v>57</v>
      </c>
      <c r="F55" s="3">
        <v>8</v>
      </c>
      <c r="G55" s="3">
        <v>8</v>
      </c>
      <c r="H55" s="3">
        <v>8</v>
      </c>
      <c r="I55" s="3">
        <v>8</v>
      </c>
      <c r="J55" s="3">
        <v>8</v>
      </c>
      <c r="K55" s="5">
        <v>0</v>
      </c>
      <c r="L55" s="3">
        <v>0</v>
      </c>
      <c r="M55" s="3">
        <v>2</v>
      </c>
      <c r="N55" s="3">
        <v>8</v>
      </c>
      <c r="O55" s="3">
        <v>8</v>
      </c>
      <c r="P55" s="3"/>
      <c r="Q55" s="15"/>
      <c r="R55" s="15"/>
      <c r="S55" s="15"/>
      <c r="T55" s="15"/>
      <c r="U55" s="15"/>
      <c r="V55" s="15"/>
      <c r="W55" s="15"/>
      <c r="X55" s="15"/>
    </row>
    <row r="56" spans="1:24" x14ac:dyDescent="0.25">
      <c r="A56" s="3">
        <v>53</v>
      </c>
      <c r="B56" s="3" t="s">
        <v>4</v>
      </c>
      <c r="C56" s="3" t="s">
        <v>5</v>
      </c>
      <c r="D56" s="3">
        <v>28120203601</v>
      </c>
      <c r="E56" s="4" t="s">
        <v>58</v>
      </c>
      <c r="F56" s="3">
        <v>66</v>
      </c>
      <c r="G56" s="3">
        <v>66</v>
      </c>
      <c r="H56" s="3">
        <v>66</v>
      </c>
      <c r="I56" s="3">
        <v>66</v>
      </c>
      <c r="J56" s="3">
        <v>66</v>
      </c>
      <c r="K56" s="5">
        <v>0</v>
      </c>
      <c r="L56" s="3">
        <v>0</v>
      </c>
      <c r="M56" s="3">
        <v>8</v>
      </c>
      <c r="N56" s="3">
        <v>66</v>
      </c>
      <c r="O56" s="3">
        <v>66</v>
      </c>
      <c r="P56" s="3"/>
      <c r="Q56" s="15"/>
      <c r="R56" s="15"/>
      <c r="S56" s="15"/>
      <c r="T56" s="15"/>
      <c r="U56" s="15"/>
      <c r="V56" s="15"/>
      <c r="W56" s="15"/>
      <c r="X56" s="15"/>
    </row>
    <row r="57" spans="1:24" x14ac:dyDescent="0.25">
      <c r="A57" s="3">
        <v>54</v>
      </c>
      <c r="B57" s="3" t="s">
        <v>4</v>
      </c>
      <c r="C57" s="3" t="s">
        <v>5</v>
      </c>
      <c r="D57" s="3">
        <v>28120203701</v>
      </c>
      <c r="E57" s="4" t="s">
        <v>59</v>
      </c>
      <c r="F57" s="3">
        <v>39</v>
      </c>
      <c r="G57" s="3">
        <v>39</v>
      </c>
      <c r="H57" s="3">
        <v>39</v>
      </c>
      <c r="I57" s="3">
        <v>39</v>
      </c>
      <c r="J57" s="3">
        <v>39</v>
      </c>
      <c r="K57" s="5">
        <v>0</v>
      </c>
      <c r="L57" s="3">
        <v>0</v>
      </c>
      <c r="M57" s="3">
        <v>12</v>
      </c>
      <c r="N57" s="3">
        <v>39</v>
      </c>
      <c r="O57" s="3">
        <v>39</v>
      </c>
      <c r="P57" s="3"/>
      <c r="Q57" s="15"/>
      <c r="R57" s="15"/>
      <c r="S57" s="15"/>
      <c r="T57" s="15"/>
      <c r="U57" s="15"/>
      <c r="V57" s="15"/>
      <c r="W57" s="15"/>
      <c r="X57" s="15"/>
    </row>
    <row r="58" spans="1:24" x14ac:dyDescent="0.25">
      <c r="A58" s="3">
        <v>55</v>
      </c>
      <c r="B58" s="3" t="s">
        <v>4</v>
      </c>
      <c r="C58" s="3" t="s">
        <v>5</v>
      </c>
      <c r="D58" s="3">
        <v>28120203702</v>
      </c>
      <c r="E58" s="4" t="s">
        <v>60</v>
      </c>
      <c r="F58" s="3">
        <v>3</v>
      </c>
      <c r="G58" s="3">
        <v>3</v>
      </c>
      <c r="H58" s="3">
        <v>3</v>
      </c>
      <c r="I58" s="3">
        <v>3</v>
      </c>
      <c r="J58" s="3">
        <v>3</v>
      </c>
      <c r="K58" s="5">
        <v>0</v>
      </c>
      <c r="L58" s="3">
        <v>0</v>
      </c>
      <c r="M58" s="3">
        <v>0</v>
      </c>
      <c r="N58" s="3">
        <v>3</v>
      </c>
      <c r="O58" s="3">
        <v>3</v>
      </c>
      <c r="P58" s="3"/>
      <c r="Q58" s="15"/>
      <c r="R58" s="15"/>
      <c r="S58" s="15"/>
      <c r="T58" s="15"/>
      <c r="U58" s="15"/>
      <c r="V58" s="15"/>
      <c r="W58" s="15"/>
      <c r="X58" s="15"/>
    </row>
    <row r="59" spans="1:24" x14ac:dyDescent="0.25">
      <c r="A59" s="3">
        <v>56</v>
      </c>
      <c r="B59" s="3" t="s">
        <v>4</v>
      </c>
      <c r="C59" s="3" t="s">
        <v>5</v>
      </c>
      <c r="D59" s="3">
        <v>28120203801</v>
      </c>
      <c r="E59" s="4" t="s">
        <v>61</v>
      </c>
      <c r="F59" s="3">
        <v>53</v>
      </c>
      <c r="G59" s="3">
        <v>53</v>
      </c>
      <c r="H59" s="3">
        <v>53</v>
      </c>
      <c r="I59" s="3">
        <v>53</v>
      </c>
      <c r="J59" s="3">
        <v>53</v>
      </c>
      <c r="K59" s="5">
        <v>0</v>
      </c>
      <c r="L59" s="3">
        <v>0</v>
      </c>
      <c r="M59" s="3">
        <v>12</v>
      </c>
      <c r="N59" s="3">
        <v>53</v>
      </c>
      <c r="O59" s="3">
        <v>53</v>
      </c>
      <c r="P59" s="3"/>
      <c r="Q59" s="15"/>
      <c r="R59" s="15"/>
      <c r="S59" s="15"/>
      <c r="T59" s="15"/>
      <c r="U59" s="15"/>
      <c r="V59" s="15"/>
      <c r="W59" s="15"/>
      <c r="X59" s="15"/>
    </row>
    <row r="60" spans="1:24" x14ac:dyDescent="0.25">
      <c r="A60" s="3">
        <v>57</v>
      </c>
      <c r="B60" s="3" t="s">
        <v>4</v>
      </c>
      <c r="C60" s="3" t="s">
        <v>5</v>
      </c>
      <c r="D60" s="3">
        <v>28120203901</v>
      </c>
      <c r="E60" s="4" t="s">
        <v>62</v>
      </c>
      <c r="F60" s="3">
        <v>15</v>
      </c>
      <c r="G60" s="3">
        <v>15</v>
      </c>
      <c r="H60" s="3">
        <v>15</v>
      </c>
      <c r="I60" s="3">
        <v>15</v>
      </c>
      <c r="J60" s="3">
        <v>15</v>
      </c>
      <c r="K60" s="5">
        <v>0</v>
      </c>
      <c r="L60" s="3">
        <v>0</v>
      </c>
      <c r="M60" s="3">
        <v>0</v>
      </c>
      <c r="N60" s="3">
        <v>15</v>
      </c>
      <c r="O60" s="3">
        <v>15</v>
      </c>
      <c r="P60" s="3"/>
      <c r="Q60" s="15"/>
      <c r="R60" s="15"/>
      <c r="S60" s="15"/>
      <c r="T60" s="15"/>
      <c r="U60" s="15"/>
      <c r="V60" s="15"/>
      <c r="W60" s="15"/>
      <c r="X60" s="15"/>
    </row>
    <row r="61" spans="1:24" x14ac:dyDescent="0.25">
      <c r="A61" s="3">
        <v>58</v>
      </c>
      <c r="B61" s="3" t="s">
        <v>4</v>
      </c>
      <c r="C61" s="3" t="s">
        <v>5</v>
      </c>
      <c r="D61" s="3">
        <v>28120204001</v>
      </c>
      <c r="E61" s="4" t="s">
        <v>63</v>
      </c>
      <c r="F61" s="3">
        <v>9</v>
      </c>
      <c r="G61" s="3">
        <v>9</v>
      </c>
      <c r="H61" s="3">
        <v>9</v>
      </c>
      <c r="I61" s="3">
        <v>9</v>
      </c>
      <c r="J61" s="3">
        <v>9</v>
      </c>
      <c r="K61" s="5">
        <v>0</v>
      </c>
      <c r="L61" s="3">
        <v>0</v>
      </c>
      <c r="M61" s="3">
        <v>5</v>
      </c>
      <c r="N61" s="3">
        <v>9</v>
      </c>
      <c r="O61" s="3">
        <v>9</v>
      </c>
      <c r="P61" s="3"/>
      <c r="Q61" s="15"/>
      <c r="R61" s="15"/>
      <c r="S61" s="15"/>
      <c r="T61" s="15"/>
      <c r="U61" s="15"/>
      <c r="V61" s="15"/>
      <c r="W61" s="15"/>
      <c r="X61" s="15"/>
    </row>
    <row r="62" spans="1:24" x14ac:dyDescent="0.25">
      <c r="A62" s="3">
        <v>59</v>
      </c>
      <c r="B62" s="3" t="s">
        <v>4</v>
      </c>
      <c r="C62" s="3" t="s">
        <v>5</v>
      </c>
      <c r="D62" s="3">
        <v>28120204101</v>
      </c>
      <c r="E62" s="4" t="s">
        <v>64</v>
      </c>
      <c r="F62" s="3">
        <v>31</v>
      </c>
      <c r="G62" s="3">
        <v>31</v>
      </c>
      <c r="H62" s="3">
        <v>31</v>
      </c>
      <c r="I62" s="3">
        <v>31</v>
      </c>
      <c r="J62" s="3">
        <v>31</v>
      </c>
      <c r="K62" s="5">
        <v>0</v>
      </c>
      <c r="L62" s="3">
        <v>0</v>
      </c>
      <c r="M62" s="3">
        <v>8</v>
      </c>
      <c r="N62" s="3">
        <v>31</v>
      </c>
      <c r="O62" s="3">
        <v>31</v>
      </c>
      <c r="P62" s="3"/>
      <c r="Q62" s="15"/>
      <c r="R62" s="15"/>
      <c r="S62" s="15"/>
      <c r="T62" s="15"/>
      <c r="U62" s="15"/>
      <c r="V62" s="15"/>
      <c r="W62" s="15"/>
      <c r="X62" s="15"/>
    </row>
    <row r="63" spans="1:24" x14ac:dyDescent="0.25">
      <c r="A63" s="3">
        <v>60</v>
      </c>
      <c r="B63" s="3" t="s">
        <v>4</v>
      </c>
      <c r="C63" s="3" t="s">
        <v>5</v>
      </c>
      <c r="D63" s="3">
        <v>28120204201</v>
      </c>
      <c r="E63" s="4" t="s">
        <v>65</v>
      </c>
      <c r="F63" s="3">
        <v>11</v>
      </c>
      <c r="G63" s="3">
        <v>11</v>
      </c>
      <c r="H63" s="3">
        <v>11</v>
      </c>
      <c r="I63" s="3">
        <v>11</v>
      </c>
      <c r="J63" s="3">
        <v>11</v>
      </c>
      <c r="K63" s="5">
        <v>0</v>
      </c>
      <c r="L63" s="3">
        <v>0</v>
      </c>
      <c r="M63" s="3">
        <v>6</v>
      </c>
      <c r="N63" s="3">
        <v>11</v>
      </c>
      <c r="O63" s="3">
        <v>11</v>
      </c>
      <c r="P63" s="3"/>
      <c r="Q63" s="15"/>
      <c r="R63" s="15"/>
      <c r="S63" s="15"/>
      <c r="T63" s="15"/>
      <c r="U63" s="15"/>
      <c r="V63" s="15"/>
      <c r="W63" s="15"/>
      <c r="X63" s="15"/>
    </row>
    <row r="64" spans="1:24" x14ac:dyDescent="0.25">
      <c r="A64" s="3">
        <v>61</v>
      </c>
      <c r="B64" s="3" t="s">
        <v>4</v>
      </c>
      <c r="C64" s="3" t="s">
        <v>5</v>
      </c>
      <c r="D64" s="3">
        <v>28120204401</v>
      </c>
      <c r="E64" s="4" t="s">
        <v>66</v>
      </c>
      <c r="F64" s="3">
        <v>14</v>
      </c>
      <c r="G64" s="3">
        <v>14</v>
      </c>
      <c r="H64" s="3">
        <v>14</v>
      </c>
      <c r="I64" s="3">
        <v>14</v>
      </c>
      <c r="J64" s="3">
        <v>14</v>
      </c>
      <c r="K64" s="5">
        <v>0</v>
      </c>
      <c r="L64" s="3">
        <v>0</v>
      </c>
      <c r="M64" s="3">
        <v>6</v>
      </c>
      <c r="N64" s="3">
        <v>14</v>
      </c>
      <c r="O64" s="3">
        <v>14</v>
      </c>
      <c r="P64" s="3"/>
      <c r="Q64" s="15"/>
      <c r="R64" s="15"/>
      <c r="S64" s="15"/>
      <c r="T64" s="15"/>
      <c r="U64" s="15"/>
      <c r="V64" s="15"/>
      <c r="W64" s="15"/>
      <c r="X64" s="15"/>
    </row>
    <row r="65" spans="1:24" x14ac:dyDescent="0.25">
      <c r="A65" s="3">
        <v>62</v>
      </c>
      <c r="B65" s="3" t="s">
        <v>4</v>
      </c>
      <c r="C65" s="3" t="s">
        <v>5</v>
      </c>
      <c r="D65" s="3">
        <v>28120204501</v>
      </c>
      <c r="E65" s="4" t="s">
        <v>67</v>
      </c>
      <c r="F65" s="3">
        <v>52</v>
      </c>
      <c r="G65" s="3">
        <v>52</v>
      </c>
      <c r="H65" s="3">
        <v>52</v>
      </c>
      <c r="I65" s="3">
        <v>52</v>
      </c>
      <c r="J65" s="3">
        <v>52</v>
      </c>
      <c r="K65" s="5">
        <v>0</v>
      </c>
      <c r="L65" s="3">
        <v>0</v>
      </c>
      <c r="M65" s="3">
        <v>16</v>
      </c>
      <c r="N65" s="3">
        <v>52</v>
      </c>
      <c r="O65" s="3">
        <v>52</v>
      </c>
      <c r="P65" s="3"/>
      <c r="Q65" s="15"/>
      <c r="R65" s="15"/>
      <c r="S65" s="15"/>
      <c r="T65" s="15"/>
      <c r="U65" s="15"/>
      <c r="V65" s="15"/>
      <c r="W65" s="15"/>
      <c r="X65" s="15"/>
    </row>
    <row r="66" spans="1:24" x14ac:dyDescent="0.25">
      <c r="A66" s="3">
        <v>63</v>
      </c>
      <c r="B66" s="3" t="s">
        <v>4</v>
      </c>
      <c r="C66" s="3" t="s">
        <v>5</v>
      </c>
      <c r="D66" s="3">
        <v>28120204601</v>
      </c>
      <c r="E66" s="4" t="s">
        <v>68</v>
      </c>
      <c r="F66" s="3">
        <v>25</v>
      </c>
      <c r="G66" s="3">
        <v>25</v>
      </c>
      <c r="H66" s="3">
        <v>25</v>
      </c>
      <c r="I66" s="3">
        <v>25</v>
      </c>
      <c r="J66" s="3">
        <v>25</v>
      </c>
      <c r="K66" s="5">
        <v>0</v>
      </c>
      <c r="L66" s="3">
        <v>0</v>
      </c>
      <c r="M66" s="3">
        <v>2</v>
      </c>
      <c r="N66" s="3">
        <v>25</v>
      </c>
      <c r="O66" s="3">
        <v>25</v>
      </c>
      <c r="P66" s="3"/>
      <c r="Q66" s="15"/>
      <c r="R66" s="15"/>
      <c r="S66" s="15"/>
      <c r="T66" s="15"/>
      <c r="U66" s="15"/>
      <c r="V66" s="15"/>
      <c r="W66" s="15"/>
      <c r="X66" s="15"/>
    </row>
    <row r="67" spans="1:24" x14ac:dyDescent="0.25">
      <c r="A67" s="3">
        <v>64</v>
      </c>
      <c r="B67" s="3" t="s">
        <v>4</v>
      </c>
      <c r="C67" s="3" t="s">
        <v>5</v>
      </c>
      <c r="D67" s="3">
        <v>28120204701</v>
      </c>
      <c r="E67" s="4" t="s">
        <v>69</v>
      </c>
      <c r="F67" s="3">
        <v>48</v>
      </c>
      <c r="G67" s="3">
        <v>48</v>
      </c>
      <c r="H67" s="3">
        <v>48</v>
      </c>
      <c r="I67" s="3">
        <v>48</v>
      </c>
      <c r="J67" s="3">
        <v>48</v>
      </c>
      <c r="K67" s="5">
        <v>0</v>
      </c>
      <c r="L67" s="3">
        <v>0</v>
      </c>
      <c r="M67" s="3">
        <v>13</v>
      </c>
      <c r="N67" s="3">
        <v>48</v>
      </c>
      <c r="O67" s="3">
        <v>48</v>
      </c>
      <c r="P67" s="3"/>
      <c r="Q67" s="15"/>
      <c r="R67" s="15"/>
      <c r="S67" s="15"/>
      <c r="T67" s="15"/>
      <c r="U67" s="15"/>
      <c r="V67" s="15"/>
      <c r="W67" s="15"/>
      <c r="X67" s="15"/>
    </row>
    <row r="68" spans="1:24" x14ac:dyDescent="0.25">
      <c r="A68" s="3">
        <v>65</v>
      </c>
      <c r="B68" s="3" t="s">
        <v>4</v>
      </c>
      <c r="C68" s="3" t="s">
        <v>5</v>
      </c>
      <c r="D68" s="3">
        <v>28120204702</v>
      </c>
      <c r="E68" s="4" t="s">
        <v>70</v>
      </c>
      <c r="F68" s="3">
        <v>5</v>
      </c>
      <c r="G68" s="3">
        <v>5</v>
      </c>
      <c r="H68" s="3">
        <v>5</v>
      </c>
      <c r="I68" s="3">
        <v>5</v>
      </c>
      <c r="J68" s="3">
        <v>5</v>
      </c>
      <c r="K68" s="5">
        <v>0</v>
      </c>
      <c r="L68" s="3">
        <v>0</v>
      </c>
      <c r="M68" s="3">
        <v>3</v>
      </c>
      <c r="N68" s="3">
        <v>5</v>
      </c>
      <c r="O68" s="3">
        <v>5</v>
      </c>
      <c r="P68" s="3"/>
      <c r="Q68" s="15"/>
      <c r="R68" s="15"/>
      <c r="S68" s="15"/>
      <c r="T68" s="15"/>
      <c r="U68" s="15"/>
      <c r="V68" s="15"/>
      <c r="W68" s="15"/>
      <c r="X68" s="15"/>
    </row>
    <row r="69" spans="1:24" x14ac:dyDescent="0.25">
      <c r="A69" s="3">
        <v>66</v>
      </c>
      <c r="B69" s="3" t="s">
        <v>4</v>
      </c>
      <c r="C69" s="3" t="s">
        <v>5</v>
      </c>
      <c r="D69" s="3">
        <v>28120204801</v>
      </c>
      <c r="E69" s="4" t="s">
        <v>71</v>
      </c>
      <c r="F69" s="3">
        <v>21</v>
      </c>
      <c r="G69" s="3">
        <v>21</v>
      </c>
      <c r="H69" s="3">
        <v>21</v>
      </c>
      <c r="I69" s="3">
        <v>21</v>
      </c>
      <c r="J69" s="3">
        <v>21</v>
      </c>
      <c r="K69" s="5">
        <v>0</v>
      </c>
      <c r="L69" s="3">
        <v>0</v>
      </c>
      <c r="M69" s="3">
        <v>6</v>
      </c>
      <c r="N69" s="3">
        <v>21</v>
      </c>
      <c r="O69" s="3">
        <v>21</v>
      </c>
      <c r="P69" s="3"/>
      <c r="Q69" s="15"/>
      <c r="R69" s="15"/>
      <c r="S69" s="15"/>
      <c r="T69" s="15"/>
      <c r="U69" s="15"/>
      <c r="V69" s="15"/>
      <c r="W69" s="15"/>
      <c r="X69" s="15"/>
    </row>
    <row r="70" spans="1:24" x14ac:dyDescent="0.25">
      <c r="A70" s="3">
        <v>67</v>
      </c>
      <c r="B70" s="3" t="s">
        <v>4</v>
      </c>
      <c r="C70" s="3" t="s">
        <v>5</v>
      </c>
      <c r="D70" s="3">
        <v>28120204901</v>
      </c>
      <c r="E70" s="4" t="s">
        <v>72</v>
      </c>
      <c r="F70" s="3">
        <v>44</v>
      </c>
      <c r="G70" s="3">
        <v>44</v>
      </c>
      <c r="H70" s="3">
        <v>44</v>
      </c>
      <c r="I70" s="3">
        <v>44</v>
      </c>
      <c r="J70" s="3">
        <v>44</v>
      </c>
      <c r="K70" s="5">
        <v>0</v>
      </c>
      <c r="L70" s="3">
        <v>0</v>
      </c>
      <c r="M70" s="3">
        <v>1</v>
      </c>
      <c r="N70" s="3">
        <v>44</v>
      </c>
      <c r="O70" s="3">
        <v>44</v>
      </c>
      <c r="P70" s="3"/>
      <c r="Q70" s="15"/>
      <c r="R70" s="15"/>
      <c r="S70" s="15"/>
      <c r="T70" s="15"/>
      <c r="U70" s="15"/>
      <c r="V70" s="15"/>
      <c r="W70" s="15"/>
      <c r="X70" s="15"/>
    </row>
    <row r="71" spans="1:24" x14ac:dyDescent="0.25">
      <c r="A71" s="3">
        <v>68</v>
      </c>
      <c r="B71" s="3" t="s">
        <v>4</v>
      </c>
      <c r="C71" s="3" t="s">
        <v>5</v>
      </c>
      <c r="D71" s="3">
        <v>28120204902</v>
      </c>
      <c r="E71" s="4" t="s">
        <v>73</v>
      </c>
      <c r="F71" s="3">
        <v>40</v>
      </c>
      <c r="G71" s="3">
        <v>40</v>
      </c>
      <c r="H71" s="3">
        <v>40</v>
      </c>
      <c r="I71" s="3">
        <v>40</v>
      </c>
      <c r="J71" s="3">
        <v>40</v>
      </c>
      <c r="K71" s="5">
        <v>0</v>
      </c>
      <c r="L71" s="3">
        <v>0</v>
      </c>
      <c r="M71" s="3">
        <v>6</v>
      </c>
      <c r="N71" s="3">
        <v>40</v>
      </c>
      <c r="O71" s="3">
        <v>40</v>
      </c>
      <c r="P71" s="3"/>
      <c r="Q71" s="15"/>
      <c r="R71" s="15"/>
      <c r="S71" s="15"/>
      <c r="T71" s="15"/>
      <c r="U71" s="15"/>
      <c r="V71" s="15"/>
      <c r="W71" s="15"/>
      <c r="X71" s="15"/>
    </row>
    <row r="72" spans="1:24" x14ac:dyDescent="0.25">
      <c r="A72" s="3">
        <v>69</v>
      </c>
      <c r="B72" s="3" t="s">
        <v>4</v>
      </c>
      <c r="C72" s="3" t="s">
        <v>5</v>
      </c>
      <c r="D72" s="3">
        <v>28120205001</v>
      </c>
      <c r="E72" s="4" t="s">
        <v>74</v>
      </c>
      <c r="F72" s="3">
        <v>36</v>
      </c>
      <c r="G72" s="3">
        <v>36</v>
      </c>
      <c r="H72" s="3">
        <v>36</v>
      </c>
      <c r="I72" s="3">
        <v>36</v>
      </c>
      <c r="J72" s="3">
        <v>36</v>
      </c>
      <c r="K72" s="5">
        <v>0</v>
      </c>
      <c r="L72" s="3">
        <v>0</v>
      </c>
      <c r="M72" s="3">
        <v>5</v>
      </c>
      <c r="N72" s="3">
        <v>36</v>
      </c>
      <c r="O72" s="3">
        <v>36</v>
      </c>
      <c r="P72" s="3"/>
      <c r="Q72" s="15"/>
      <c r="R72" s="15"/>
      <c r="S72" s="15"/>
      <c r="T72" s="15"/>
      <c r="U72" s="15"/>
      <c r="V72" s="15"/>
      <c r="W72" s="15"/>
      <c r="X72" s="15"/>
    </row>
    <row r="73" spans="1:24" x14ac:dyDescent="0.25">
      <c r="A73" s="3">
        <v>70</v>
      </c>
      <c r="B73" s="3" t="s">
        <v>4</v>
      </c>
      <c r="C73" s="3" t="s">
        <v>5</v>
      </c>
      <c r="D73" s="3">
        <v>28120205201</v>
      </c>
      <c r="E73" s="4" t="s">
        <v>75</v>
      </c>
      <c r="F73" s="3">
        <v>40</v>
      </c>
      <c r="G73" s="3">
        <v>40</v>
      </c>
      <c r="H73" s="3">
        <v>40</v>
      </c>
      <c r="I73" s="3">
        <v>40</v>
      </c>
      <c r="J73" s="3">
        <v>40</v>
      </c>
      <c r="K73" s="5">
        <v>0</v>
      </c>
      <c r="L73" s="3">
        <v>0</v>
      </c>
      <c r="M73" s="3">
        <v>9</v>
      </c>
      <c r="N73" s="3">
        <v>40</v>
      </c>
      <c r="O73" s="3">
        <v>40</v>
      </c>
      <c r="P73" s="3"/>
      <c r="Q73" s="15"/>
      <c r="R73" s="15"/>
      <c r="S73" s="15"/>
      <c r="T73" s="15"/>
      <c r="U73" s="15"/>
      <c r="V73" s="15"/>
      <c r="W73" s="15"/>
      <c r="X73" s="15"/>
    </row>
    <row r="74" spans="1:24" x14ac:dyDescent="0.25">
      <c r="A74" s="3">
        <v>71</v>
      </c>
      <c r="B74" s="3" t="s">
        <v>4</v>
      </c>
      <c r="C74" s="3" t="s">
        <v>5</v>
      </c>
      <c r="D74" s="3">
        <v>28120205202</v>
      </c>
      <c r="E74" s="4" t="s">
        <v>76</v>
      </c>
      <c r="F74" s="3">
        <v>36</v>
      </c>
      <c r="G74" s="3">
        <v>36</v>
      </c>
      <c r="H74" s="3">
        <v>36</v>
      </c>
      <c r="I74" s="3">
        <v>36</v>
      </c>
      <c r="J74" s="3">
        <v>36</v>
      </c>
      <c r="K74" s="5">
        <v>25</v>
      </c>
      <c r="L74" s="3">
        <v>6</v>
      </c>
      <c r="M74" s="3">
        <v>0</v>
      </c>
      <c r="N74" s="3">
        <v>36</v>
      </c>
      <c r="O74" s="3">
        <v>36</v>
      </c>
      <c r="P74" s="3"/>
      <c r="Q74" s="15"/>
      <c r="R74" s="15"/>
      <c r="S74" s="15"/>
      <c r="T74" s="15"/>
      <c r="U74" s="15"/>
      <c r="V74" s="15"/>
      <c r="W74" s="15"/>
      <c r="X74" s="15"/>
    </row>
    <row r="75" spans="1:24" x14ac:dyDescent="0.25">
      <c r="A75" s="3">
        <v>72</v>
      </c>
      <c r="B75" s="3" t="s">
        <v>4</v>
      </c>
      <c r="C75" s="3" t="s">
        <v>5</v>
      </c>
      <c r="D75" s="3">
        <v>28120205401</v>
      </c>
      <c r="E75" s="4" t="s">
        <v>77</v>
      </c>
      <c r="F75" s="3">
        <v>21</v>
      </c>
      <c r="G75" s="3">
        <v>21</v>
      </c>
      <c r="H75" s="3">
        <v>21</v>
      </c>
      <c r="I75" s="3">
        <v>21</v>
      </c>
      <c r="J75" s="3">
        <v>21</v>
      </c>
      <c r="K75" s="5">
        <v>0</v>
      </c>
      <c r="L75" s="3">
        <v>0</v>
      </c>
      <c r="M75" s="3">
        <v>8</v>
      </c>
      <c r="N75" s="3">
        <v>21</v>
      </c>
      <c r="O75" s="3">
        <v>21</v>
      </c>
      <c r="P75" s="3"/>
      <c r="Q75" s="15"/>
      <c r="R75" s="15"/>
      <c r="S75" s="15"/>
      <c r="T75" s="15"/>
      <c r="U75" s="15"/>
      <c r="V75" s="15"/>
      <c r="W75" s="15"/>
      <c r="X75" s="15"/>
    </row>
    <row r="76" spans="1:24" x14ac:dyDescent="0.25">
      <c r="A76" s="3">
        <v>73</v>
      </c>
      <c r="B76" s="3" t="s">
        <v>4</v>
      </c>
      <c r="C76" s="3" t="s">
        <v>5</v>
      </c>
      <c r="D76" s="3">
        <v>28120205501</v>
      </c>
      <c r="E76" s="4" t="s">
        <v>78</v>
      </c>
      <c r="F76" s="3">
        <v>33</v>
      </c>
      <c r="G76" s="3">
        <v>33</v>
      </c>
      <c r="H76" s="3">
        <v>33</v>
      </c>
      <c r="I76" s="3">
        <v>33</v>
      </c>
      <c r="J76" s="3">
        <v>33</v>
      </c>
      <c r="K76" s="5">
        <v>0</v>
      </c>
      <c r="L76" s="3">
        <v>0</v>
      </c>
      <c r="M76" s="3">
        <v>6</v>
      </c>
      <c r="N76" s="3">
        <v>33</v>
      </c>
      <c r="O76" s="3">
        <v>33</v>
      </c>
      <c r="P76" s="3"/>
      <c r="Q76" s="15"/>
      <c r="R76" s="15"/>
      <c r="S76" s="15"/>
      <c r="T76" s="15"/>
      <c r="U76" s="15"/>
      <c r="V76" s="15"/>
      <c r="W76" s="15"/>
      <c r="X76" s="15"/>
    </row>
    <row r="77" spans="1:24" x14ac:dyDescent="0.25">
      <c r="A77" s="3">
        <v>74</v>
      </c>
      <c r="B77" s="3" t="s">
        <v>4</v>
      </c>
      <c r="C77" s="3" t="s">
        <v>5</v>
      </c>
      <c r="D77" s="3">
        <v>28120205601</v>
      </c>
      <c r="E77" s="4" t="s">
        <v>79</v>
      </c>
      <c r="F77" s="3">
        <v>46</v>
      </c>
      <c r="G77" s="3">
        <v>46</v>
      </c>
      <c r="H77" s="3">
        <v>46</v>
      </c>
      <c r="I77" s="3">
        <v>46</v>
      </c>
      <c r="J77" s="3">
        <v>46</v>
      </c>
      <c r="K77" s="5">
        <v>0</v>
      </c>
      <c r="L77" s="3">
        <v>0</v>
      </c>
      <c r="M77" s="3">
        <v>10</v>
      </c>
      <c r="N77" s="3">
        <v>46</v>
      </c>
      <c r="O77" s="3">
        <v>46</v>
      </c>
      <c r="P77" s="3"/>
      <c r="Q77" s="15"/>
      <c r="R77" s="15"/>
      <c r="S77" s="15"/>
      <c r="T77" s="15"/>
      <c r="U77" s="15"/>
      <c r="V77" s="15"/>
      <c r="W77" s="15"/>
      <c r="X77" s="15"/>
    </row>
    <row r="78" spans="1:24" x14ac:dyDescent="0.25">
      <c r="A78" s="3">
        <v>75</v>
      </c>
      <c r="B78" s="3" t="s">
        <v>4</v>
      </c>
      <c r="C78" s="3" t="s">
        <v>5</v>
      </c>
      <c r="D78" s="3">
        <v>28120205701</v>
      </c>
      <c r="E78" s="4" t="s">
        <v>80</v>
      </c>
      <c r="F78" s="3">
        <v>14</v>
      </c>
      <c r="G78" s="3">
        <v>14</v>
      </c>
      <c r="H78" s="3">
        <v>14</v>
      </c>
      <c r="I78" s="3">
        <v>14</v>
      </c>
      <c r="J78" s="3">
        <v>14</v>
      </c>
      <c r="K78" s="5">
        <v>0</v>
      </c>
      <c r="L78" s="3">
        <v>0</v>
      </c>
      <c r="M78" s="3">
        <v>7</v>
      </c>
      <c r="N78" s="3">
        <v>14</v>
      </c>
      <c r="O78" s="3">
        <v>14</v>
      </c>
      <c r="P78" s="3"/>
      <c r="Q78" s="15"/>
      <c r="R78" s="15"/>
      <c r="S78" s="15"/>
      <c r="T78" s="15"/>
      <c r="U78" s="15"/>
      <c r="V78" s="15"/>
      <c r="W78" s="15"/>
      <c r="X78" s="15"/>
    </row>
    <row r="79" spans="1:24" x14ac:dyDescent="0.25">
      <c r="A79" s="3">
        <v>76</v>
      </c>
      <c r="B79" s="3" t="s">
        <v>4</v>
      </c>
      <c r="C79" s="3" t="s">
        <v>5</v>
      </c>
      <c r="D79" s="3">
        <v>28120205801</v>
      </c>
      <c r="E79" s="4" t="s">
        <v>81</v>
      </c>
      <c r="F79" s="3">
        <v>11</v>
      </c>
      <c r="G79" s="3">
        <v>11</v>
      </c>
      <c r="H79" s="3">
        <v>11</v>
      </c>
      <c r="I79" s="3">
        <v>11</v>
      </c>
      <c r="J79" s="3">
        <v>11</v>
      </c>
      <c r="K79" s="5">
        <v>0</v>
      </c>
      <c r="L79" s="3">
        <v>0</v>
      </c>
      <c r="M79" s="3">
        <v>2</v>
      </c>
      <c r="N79" s="3">
        <v>11</v>
      </c>
      <c r="O79" s="3">
        <v>11</v>
      </c>
      <c r="P79" s="3"/>
      <c r="Q79" s="15"/>
      <c r="R79" s="15"/>
      <c r="S79" s="15"/>
      <c r="T79" s="15"/>
      <c r="U79" s="15"/>
      <c r="V79" s="15"/>
      <c r="W79" s="15"/>
      <c r="X79" s="15"/>
    </row>
    <row r="80" spans="1:24" x14ac:dyDescent="0.25">
      <c r="A80" s="3">
        <v>77</v>
      </c>
      <c r="B80" s="3" t="s">
        <v>4</v>
      </c>
      <c r="C80" s="3" t="s">
        <v>5</v>
      </c>
      <c r="D80" s="3">
        <v>28120206001</v>
      </c>
      <c r="E80" s="4" t="s">
        <v>82</v>
      </c>
      <c r="F80" s="3">
        <v>32</v>
      </c>
      <c r="G80" s="3">
        <v>32</v>
      </c>
      <c r="H80" s="3">
        <v>32</v>
      </c>
      <c r="I80" s="3">
        <v>32</v>
      </c>
      <c r="J80" s="3">
        <v>32</v>
      </c>
      <c r="K80" s="5">
        <v>0</v>
      </c>
      <c r="L80" s="3">
        <v>0</v>
      </c>
      <c r="M80" s="3">
        <v>14</v>
      </c>
      <c r="N80" s="3">
        <v>32</v>
      </c>
      <c r="O80" s="3">
        <v>32</v>
      </c>
      <c r="P80" s="3"/>
      <c r="Q80" s="15"/>
      <c r="R80" s="15"/>
      <c r="S80" s="15"/>
      <c r="T80" s="15"/>
      <c r="U80" s="15"/>
      <c r="V80" s="15"/>
      <c r="W80" s="15"/>
      <c r="X80" s="15"/>
    </row>
    <row r="81" spans="1:24" x14ac:dyDescent="0.25">
      <c r="A81" s="3">
        <v>78</v>
      </c>
      <c r="B81" s="3" t="s">
        <v>4</v>
      </c>
      <c r="C81" s="3" t="s">
        <v>5</v>
      </c>
      <c r="D81" s="3">
        <v>28120206101</v>
      </c>
      <c r="E81" s="4" t="s">
        <v>83</v>
      </c>
      <c r="F81" s="3">
        <v>27</v>
      </c>
      <c r="G81" s="3">
        <v>27</v>
      </c>
      <c r="H81" s="3">
        <v>27</v>
      </c>
      <c r="I81" s="3">
        <v>27</v>
      </c>
      <c r="J81" s="3">
        <v>27</v>
      </c>
      <c r="K81" s="5">
        <v>0</v>
      </c>
      <c r="L81" s="3">
        <v>0</v>
      </c>
      <c r="M81" s="3">
        <v>7</v>
      </c>
      <c r="N81" s="3">
        <v>27</v>
      </c>
      <c r="O81" s="3">
        <v>27</v>
      </c>
      <c r="P81" s="3"/>
      <c r="Q81" s="15"/>
      <c r="R81" s="15"/>
      <c r="S81" s="15"/>
      <c r="T81" s="15"/>
      <c r="U81" s="15"/>
      <c r="V81" s="15"/>
      <c r="W81" s="15"/>
      <c r="X81" s="15"/>
    </row>
    <row r="82" spans="1:24" x14ac:dyDescent="0.25">
      <c r="A82" s="3">
        <v>79</v>
      </c>
      <c r="B82" s="3" t="s">
        <v>4</v>
      </c>
      <c r="C82" s="3" t="s">
        <v>5</v>
      </c>
      <c r="D82" s="3">
        <v>28120206301</v>
      </c>
      <c r="E82" s="4" t="s">
        <v>84</v>
      </c>
      <c r="F82" s="3">
        <v>49</v>
      </c>
      <c r="G82" s="3">
        <v>49</v>
      </c>
      <c r="H82" s="3">
        <v>49</v>
      </c>
      <c r="I82" s="3">
        <v>49</v>
      </c>
      <c r="J82" s="3">
        <v>49</v>
      </c>
      <c r="K82" s="5">
        <v>0</v>
      </c>
      <c r="L82" s="3">
        <v>0</v>
      </c>
      <c r="M82" s="3">
        <v>9</v>
      </c>
      <c r="N82" s="3">
        <v>49</v>
      </c>
      <c r="O82" s="3">
        <v>49</v>
      </c>
      <c r="P82" s="3"/>
      <c r="Q82" s="15"/>
      <c r="R82" s="15"/>
      <c r="S82" s="15"/>
      <c r="T82" s="15"/>
      <c r="U82" s="15"/>
      <c r="V82" s="15"/>
      <c r="W82" s="15"/>
      <c r="X82" s="15"/>
    </row>
    <row r="83" spans="1:24" x14ac:dyDescent="0.25">
      <c r="A83" s="3">
        <v>80</v>
      </c>
      <c r="B83" s="3" t="s">
        <v>4</v>
      </c>
      <c r="C83" s="3" t="s">
        <v>5</v>
      </c>
      <c r="D83" s="3">
        <v>28120206401</v>
      </c>
      <c r="E83" s="4" t="s">
        <v>85</v>
      </c>
      <c r="F83" s="3">
        <v>7</v>
      </c>
      <c r="G83" s="3">
        <v>7</v>
      </c>
      <c r="H83" s="3">
        <v>7</v>
      </c>
      <c r="I83" s="3">
        <v>7</v>
      </c>
      <c r="J83" s="3">
        <v>7</v>
      </c>
      <c r="K83" s="5">
        <v>0</v>
      </c>
      <c r="L83" s="3">
        <v>0</v>
      </c>
      <c r="M83" s="3">
        <v>4</v>
      </c>
      <c r="N83" s="3">
        <v>7</v>
      </c>
      <c r="O83" s="3">
        <v>7</v>
      </c>
      <c r="P83" s="3"/>
      <c r="Q83" s="15"/>
      <c r="R83" s="15"/>
      <c r="S83" s="15"/>
      <c r="T83" s="15"/>
      <c r="U83" s="15"/>
      <c r="V83" s="15"/>
      <c r="W83" s="15"/>
      <c r="X83" s="15"/>
    </row>
    <row r="84" spans="1:24" x14ac:dyDescent="0.25">
      <c r="A84" s="3">
        <v>81</v>
      </c>
      <c r="B84" s="3" t="s">
        <v>4</v>
      </c>
      <c r="C84" s="3" t="s">
        <v>5</v>
      </c>
      <c r="D84" s="3">
        <v>28120206501</v>
      </c>
      <c r="E84" s="4" t="s">
        <v>86</v>
      </c>
      <c r="F84" s="3">
        <v>29</v>
      </c>
      <c r="G84" s="3">
        <v>29</v>
      </c>
      <c r="H84" s="3">
        <v>29</v>
      </c>
      <c r="I84" s="3">
        <v>29</v>
      </c>
      <c r="J84" s="3">
        <v>29</v>
      </c>
      <c r="K84" s="5">
        <v>0</v>
      </c>
      <c r="L84" s="3">
        <v>0</v>
      </c>
      <c r="M84" s="3">
        <v>5</v>
      </c>
      <c r="N84" s="3">
        <v>29</v>
      </c>
      <c r="O84" s="3">
        <v>29</v>
      </c>
      <c r="P84" s="3"/>
      <c r="Q84" s="15"/>
      <c r="R84" s="15"/>
      <c r="S84" s="15"/>
      <c r="T84" s="15"/>
      <c r="U84" s="15"/>
      <c r="V84" s="15"/>
      <c r="W84" s="15"/>
      <c r="X84" s="15"/>
    </row>
    <row r="85" spans="1:24" x14ac:dyDescent="0.25">
      <c r="A85" s="3">
        <v>82</v>
      </c>
      <c r="B85" s="3" t="s">
        <v>4</v>
      </c>
      <c r="C85" s="3" t="s">
        <v>5</v>
      </c>
      <c r="D85" s="3">
        <v>28120206701</v>
      </c>
      <c r="E85" s="4" t="s">
        <v>87</v>
      </c>
      <c r="F85" s="3">
        <v>45</v>
      </c>
      <c r="G85" s="3">
        <v>45</v>
      </c>
      <c r="H85" s="3">
        <v>45</v>
      </c>
      <c r="I85" s="3">
        <v>45</v>
      </c>
      <c r="J85" s="3">
        <v>45</v>
      </c>
      <c r="K85" s="5">
        <v>0</v>
      </c>
      <c r="L85" s="3">
        <v>0</v>
      </c>
      <c r="M85" s="3">
        <v>5</v>
      </c>
      <c r="N85" s="3">
        <v>45</v>
      </c>
      <c r="O85" s="3">
        <v>45</v>
      </c>
      <c r="P85" s="3"/>
      <c r="Q85" s="15"/>
      <c r="R85" s="15"/>
      <c r="S85" s="15"/>
      <c r="T85" s="15"/>
      <c r="U85" s="15"/>
      <c r="V85" s="15"/>
      <c r="W85" s="15"/>
      <c r="X85" s="15"/>
    </row>
    <row r="86" spans="1:24" x14ac:dyDescent="0.25">
      <c r="A86" s="3">
        <v>83</v>
      </c>
      <c r="B86" s="3" t="s">
        <v>4</v>
      </c>
      <c r="C86" s="3" t="s">
        <v>5</v>
      </c>
      <c r="D86" s="3">
        <v>28120206801</v>
      </c>
      <c r="E86" s="4" t="s">
        <v>88</v>
      </c>
      <c r="F86" s="3">
        <v>25</v>
      </c>
      <c r="G86" s="3">
        <v>25</v>
      </c>
      <c r="H86" s="3">
        <v>25</v>
      </c>
      <c r="I86" s="3">
        <v>25</v>
      </c>
      <c r="J86" s="3">
        <v>25</v>
      </c>
      <c r="K86" s="5">
        <v>0</v>
      </c>
      <c r="L86" s="3">
        <v>0</v>
      </c>
      <c r="M86" s="3">
        <v>5</v>
      </c>
      <c r="N86" s="3">
        <v>25</v>
      </c>
      <c r="O86" s="3">
        <v>25</v>
      </c>
      <c r="P86" s="3"/>
      <c r="Q86" s="15"/>
      <c r="R86" s="15"/>
      <c r="S86" s="15"/>
      <c r="T86" s="15"/>
      <c r="U86" s="15"/>
      <c r="V86" s="15"/>
      <c r="W86" s="15"/>
      <c r="X86" s="15"/>
    </row>
    <row r="87" spans="1:24" x14ac:dyDescent="0.25">
      <c r="A87" s="3">
        <v>84</v>
      </c>
      <c r="B87" s="3" t="s">
        <v>4</v>
      </c>
      <c r="C87" s="3" t="s">
        <v>5</v>
      </c>
      <c r="D87" s="3">
        <v>28120206901</v>
      </c>
      <c r="E87" s="4" t="s">
        <v>89</v>
      </c>
      <c r="F87" s="3">
        <v>46</v>
      </c>
      <c r="G87" s="3">
        <v>46</v>
      </c>
      <c r="H87" s="3">
        <v>46</v>
      </c>
      <c r="I87" s="3">
        <v>46</v>
      </c>
      <c r="J87" s="3">
        <v>46</v>
      </c>
      <c r="K87" s="5">
        <v>0</v>
      </c>
      <c r="L87" s="3">
        <v>0</v>
      </c>
      <c r="M87" s="3">
        <v>2</v>
      </c>
      <c r="N87" s="3">
        <v>46</v>
      </c>
      <c r="O87" s="3">
        <v>46</v>
      </c>
      <c r="P87" s="3"/>
      <c r="Q87" s="15"/>
      <c r="R87" s="15"/>
      <c r="S87" s="15"/>
      <c r="T87" s="15"/>
      <c r="U87" s="15"/>
      <c r="V87" s="15"/>
      <c r="W87" s="15"/>
      <c r="X87" s="15"/>
    </row>
    <row r="88" spans="1:24" x14ac:dyDescent="0.25">
      <c r="A88" s="3">
        <v>85</v>
      </c>
      <c r="B88" s="3" t="s">
        <v>4</v>
      </c>
      <c r="C88" s="3" t="s">
        <v>5</v>
      </c>
      <c r="D88" s="3">
        <v>28120206903</v>
      </c>
      <c r="E88" s="4" t="s">
        <v>90</v>
      </c>
      <c r="F88" s="3">
        <v>24</v>
      </c>
      <c r="G88" s="3">
        <v>24</v>
      </c>
      <c r="H88" s="3">
        <v>24</v>
      </c>
      <c r="I88" s="3">
        <v>24</v>
      </c>
      <c r="J88" s="3">
        <v>24</v>
      </c>
      <c r="K88" s="5">
        <v>0</v>
      </c>
      <c r="L88" s="3">
        <v>0</v>
      </c>
      <c r="M88" s="3">
        <v>5</v>
      </c>
      <c r="N88" s="3">
        <v>24</v>
      </c>
      <c r="O88" s="3">
        <v>24</v>
      </c>
      <c r="P88" s="3"/>
      <c r="Q88" s="15"/>
      <c r="R88" s="15"/>
      <c r="S88" s="15"/>
      <c r="T88" s="15"/>
      <c r="U88" s="15"/>
      <c r="V88" s="15"/>
      <c r="W88" s="15"/>
      <c r="X88" s="15"/>
    </row>
    <row r="89" spans="1:24" x14ac:dyDescent="0.25">
      <c r="A89" s="3">
        <v>86</v>
      </c>
      <c r="B89" s="3" t="s">
        <v>4</v>
      </c>
      <c r="C89" s="3" t="s">
        <v>5</v>
      </c>
      <c r="D89" s="3">
        <v>28120207001</v>
      </c>
      <c r="E89" s="4" t="s">
        <v>91</v>
      </c>
      <c r="F89" s="3">
        <v>31</v>
      </c>
      <c r="G89" s="3">
        <v>31</v>
      </c>
      <c r="H89" s="3">
        <v>31</v>
      </c>
      <c r="I89" s="3">
        <v>31</v>
      </c>
      <c r="J89" s="3">
        <v>31</v>
      </c>
      <c r="K89" s="5">
        <v>0</v>
      </c>
      <c r="L89" s="3">
        <v>0</v>
      </c>
      <c r="M89" s="3">
        <v>5</v>
      </c>
      <c r="N89" s="3">
        <v>31</v>
      </c>
      <c r="O89" s="3">
        <v>31</v>
      </c>
      <c r="P89" s="3"/>
      <c r="Q89" s="15"/>
      <c r="R89" s="15"/>
      <c r="S89" s="15"/>
      <c r="T89" s="15"/>
      <c r="U89" s="15"/>
      <c r="V89" s="15"/>
      <c r="W89" s="15"/>
      <c r="X89" s="15"/>
    </row>
    <row r="90" spans="1:24" x14ac:dyDescent="0.25">
      <c r="A90" s="3">
        <v>87</v>
      </c>
      <c r="B90" s="3" t="s">
        <v>4</v>
      </c>
      <c r="C90" s="3" t="s">
        <v>5</v>
      </c>
      <c r="D90" s="3">
        <v>28120207002</v>
      </c>
      <c r="E90" s="4" t="s">
        <v>92</v>
      </c>
      <c r="F90" s="3">
        <v>39</v>
      </c>
      <c r="G90" s="3">
        <v>39</v>
      </c>
      <c r="H90" s="3">
        <v>39</v>
      </c>
      <c r="I90" s="3">
        <v>39</v>
      </c>
      <c r="J90" s="3">
        <v>39</v>
      </c>
      <c r="K90" s="5">
        <v>0</v>
      </c>
      <c r="L90" s="3">
        <v>0</v>
      </c>
      <c r="M90" s="3">
        <v>9</v>
      </c>
      <c r="N90" s="3">
        <v>39</v>
      </c>
      <c r="O90" s="3">
        <v>39</v>
      </c>
      <c r="P90" s="3"/>
      <c r="Q90" s="15"/>
      <c r="R90" s="15"/>
      <c r="S90" s="15"/>
      <c r="T90" s="15"/>
      <c r="U90" s="15"/>
      <c r="V90" s="15"/>
      <c r="W90" s="15"/>
      <c r="X90" s="15"/>
    </row>
    <row r="91" spans="1:24" x14ac:dyDescent="0.25">
      <c r="A91" s="3">
        <v>88</v>
      </c>
      <c r="B91" s="3" t="s">
        <v>4</v>
      </c>
      <c r="C91" s="3" t="s">
        <v>5</v>
      </c>
      <c r="D91" s="3">
        <v>28120207003</v>
      </c>
      <c r="E91" s="4" t="s">
        <v>93</v>
      </c>
      <c r="F91" s="3">
        <v>297</v>
      </c>
      <c r="G91" s="3">
        <v>297</v>
      </c>
      <c r="H91" s="3">
        <v>297</v>
      </c>
      <c r="I91" s="3">
        <v>254</v>
      </c>
      <c r="J91" s="3">
        <v>145</v>
      </c>
      <c r="K91" s="5">
        <v>297</v>
      </c>
      <c r="L91" s="3">
        <v>59</v>
      </c>
      <c r="M91" s="3">
        <v>0</v>
      </c>
      <c r="N91" s="3">
        <v>297</v>
      </c>
      <c r="O91" s="3">
        <v>297</v>
      </c>
      <c r="P91" s="3"/>
      <c r="Q91" s="15"/>
      <c r="R91" s="15"/>
      <c r="S91" s="15"/>
      <c r="T91" s="15"/>
      <c r="U91" s="15"/>
      <c r="V91" s="15"/>
      <c r="W91" s="15"/>
      <c r="X91" s="15"/>
    </row>
    <row r="92" spans="1:24" x14ac:dyDescent="0.25">
      <c r="A92" s="3">
        <v>89</v>
      </c>
      <c r="B92" s="3" t="s">
        <v>4</v>
      </c>
      <c r="C92" s="3" t="s">
        <v>5</v>
      </c>
      <c r="D92" s="3">
        <v>28120207101</v>
      </c>
      <c r="E92" s="4" t="s">
        <v>94</v>
      </c>
      <c r="F92" s="3">
        <v>48</v>
      </c>
      <c r="G92" s="3">
        <v>48</v>
      </c>
      <c r="H92" s="3">
        <v>48</v>
      </c>
      <c r="I92" s="3">
        <v>48</v>
      </c>
      <c r="J92" s="3">
        <v>48</v>
      </c>
      <c r="K92" s="5">
        <v>0</v>
      </c>
      <c r="L92" s="3">
        <v>0</v>
      </c>
      <c r="M92" s="3">
        <v>12</v>
      </c>
      <c r="N92" s="3">
        <v>48</v>
      </c>
      <c r="O92" s="3">
        <v>48</v>
      </c>
      <c r="P92" s="3"/>
      <c r="Q92" s="15"/>
      <c r="R92" s="15"/>
      <c r="S92" s="15"/>
      <c r="T92" s="15"/>
      <c r="U92" s="15"/>
      <c r="V92" s="15"/>
      <c r="W92" s="15"/>
      <c r="X92" s="15"/>
    </row>
    <row r="93" spans="1:24" x14ac:dyDescent="0.25">
      <c r="A93" s="3">
        <v>90</v>
      </c>
      <c r="B93" s="3" t="s">
        <v>4</v>
      </c>
      <c r="C93" s="3" t="s">
        <v>5</v>
      </c>
      <c r="D93" s="3">
        <v>28120207103</v>
      </c>
      <c r="E93" s="4" t="s">
        <v>95</v>
      </c>
      <c r="F93" s="3">
        <v>11</v>
      </c>
      <c r="G93" s="3">
        <v>11</v>
      </c>
      <c r="H93" s="3">
        <v>11</v>
      </c>
      <c r="I93" s="3">
        <v>11</v>
      </c>
      <c r="J93" s="3">
        <v>11</v>
      </c>
      <c r="K93" s="5">
        <v>0</v>
      </c>
      <c r="L93" s="3">
        <v>0</v>
      </c>
      <c r="M93" s="3">
        <v>7</v>
      </c>
      <c r="N93" s="3">
        <v>11</v>
      </c>
      <c r="O93" s="3">
        <v>11</v>
      </c>
      <c r="P93" s="3"/>
      <c r="Q93" s="15"/>
      <c r="R93" s="15"/>
      <c r="S93" s="15"/>
      <c r="T93" s="15"/>
      <c r="U93" s="15"/>
      <c r="V93" s="15"/>
      <c r="W93" s="15"/>
      <c r="X93" s="15"/>
    </row>
    <row r="94" spans="1:24" x14ac:dyDescent="0.25">
      <c r="A94" s="3">
        <v>91</v>
      </c>
      <c r="B94" s="3" t="s">
        <v>4</v>
      </c>
      <c r="C94" s="3" t="s">
        <v>5</v>
      </c>
      <c r="D94" s="3">
        <v>28120207201</v>
      </c>
      <c r="E94" s="4" t="s">
        <v>96</v>
      </c>
      <c r="F94" s="3">
        <v>42</v>
      </c>
      <c r="G94" s="3">
        <v>42</v>
      </c>
      <c r="H94" s="3">
        <v>42</v>
      </c>
      <c r="I94" s="3">
        <v>42</v>
      </c>
      <c r="J94" s="3">
        <v>42</v>
      </c>
      <c r="K94" s="5">
        <v>0</v>
      </c>
      <c r="L94" s="3">
        <v>0</v>
      </c>
      <c r="M94" s="3">
        <v>7</v>
      </c>
      <c r="N94" s="3">
        <v>42</v>
      </c>
      <c r="O94" s="3">
        <v>42</v>
      </c>
      <c r="P94" s="3"/>
      <c r="Q94" s="15"/>
      <c r="R94" s="15"/>
      <c r="S94" s="15"/>
      <c r="T94" s="15"/>
      <c r="U94" s="15"/>
      <c r="V94" s="15"/>
      <c r="W94" s="15"/>
      <c r="X94" s="15"/>
    </row>
    <row r="95" spans="1:24" x14ac:dyDescent="0.25">
      <c r="A95" s="3">
        <v>92</v>
      </c>
      <c r="B95" s="3" t="s">
        <v>4</v>
      </c>
      <c r="C95" s="3" t="s">
        <v>5</v>
      </c>
      <c r="D95" s="3">
        <v>28120207202</v>
      </c>
      <c r="E95" s="4" t="s">
        <v>97</v>
      </c>
      <c r="F95" s="3">
        <v>8</v>
      </c>
      <c r="G95" s="3">
        <v>8</v>
      </c>
      <c r="H95" s="3">
        <v>8</v>
      </c>
      <c r="I95" s="3">
        <v>8</v>
      </c>
      <c r="J95" s="3">
        <v>8</v>
      </c>
      <c r="K95" s="5">
        <v>0</v>
      </c>
      <c r="L95" s="3">
        <v>0</v>
      </c>
      <c r="M95" s="3">
        <v>2</v>
      </c>
      <c r="N95" s="3">
        <v>8</v>
      </c>
      <c r="O95" s="3">
        <v>8</v>
      </c>
      <c r="P95" s="3"/>
      <c r="Q95" s="15"/>
      <c r="R95" s="15"/>
      <c r="S95" s="15"/>
      <c r="T95" s="15"/>
      <c r="U95" s="15"/>
      <c r="V95" s="15"/>
      <c r="W95" s="15"/>
      <c r="X95" s="15"/>
    </row>
    <row r="96" spans="1:24" x14ac:dyDescent="0.25">
      <c r="A96" s="3">
        <v>93</v>
      </c>
      <c r="B96" s="3" t="s">
        <v>4</v>
      </c>
      <c r="C96" s="3" t="s">
        <v>5</v>
      </c>
      <c r="D96" s="3">
        <v>28120207203</v>
      </c>
      <c r="E96" s="4" t="s">
        <v>98</v>
      </c>
      <c r="F96" s="3">
        <v>11</v>
      </c>
      <c r="G96" s="3">
        <v>11</v>
      </c>
      <c r="H96" s="3">
        <v>11</v>
      </c>
      <c r="I96" s="3">
        <v>11</v>
      </c>
      <c r="J96" s="3">
        <v>11</v>
      </c>
      <c r="K96" s="5">
        <v>0</v>
      </c>
      <c r="L96" s="3">
        <v>0</v>
      </c>
      <c r="M96" s="3">
        <v>2</v>
      </c>
      <c r="N96" s="3">
        <v>11</v>
      </c>
      <c r="O96" s="3">
        <v>11</v>
      </c>
      <c r="P96" s="3"/>
      <c r="Q96" s="15"/>
      <c r="R96" s="15"/>
      <c r="S96" s="15"/>
      <c r="T96" s="15"/>
      <c r="U96" s="15"/>
      <c r="V96" s="15"/>
      <c r="W96" s="15"/>
      <c r="X96" s="15"/>
    </row>
    <row r="97" spans="1:24" x14ac:dyDescent="0.25">
      <c r="A97" s="3">
        <v>94</v>
      </c>
      <c r="B97" s="3" t="s">
        <v>4</v>
      </c>
      <c r="C97" s="3" t="s">
        <v>5</v>
      </c>
      <c r="D97" s="3">
        <v>28120207301</v>
      </c>
      <c r="E97" s="4" t="s">
        <v>99</v>
      </c>
      <c r="F97" s="3">
        <v>6</v>
      </c>
      <c r="G97" s="3">
        <v>6</v>
      </c>
      <c r="H97" s="3">
        <v>6</v>
      </c>
      <c r="I97" s="3">
        <v>6</v>
      </c>
      <c r="J97" s="3">
        <v>6</v>
      </c>
      <c r="K97" s="5">
        <v>0</v>
      </c>
      <c r="L97" s="3">
        <v>0</v>
      </c>
      <c r="M97" s="3">
        <v>1</v>
      </c>
      <c r="N97" s="3">
        <v>6</v>
      </c>
      <c r="O97" s="3">
        <v>6</v>
      </c>
      <c r="P97" s="3"/>
      <c r="Q97" s="15"/>
      <c r="R97" s="15"/>
      <c r="S97" s="15"/>
      <c r="T97" s="15"/>
      <c r="U97" s="15"/>
      <c r="V97" s="15"/>
      <c r="W97" s="15"/>
      <c r="X97" s="15"/>
    </row>
    <row r="98" spans="1:24" x14ac:dyDescent="0.25">
      <c r="A98" s="3">
        <v>95</v>
      </c>
      <c r="B98" s="3" t="s">
        <v>4</v>
      </c>
      <c r="C98" s="3" t="s">
        <v>5</v>
      </c>
      <c r="D98" s="3">
        <v>28120207302</v>
      </c>
      <c r="E98" s="4" t="s">
        <v>100</v>
      </c>
      <c r="F98" s="3">
        <v>12</v>
      </c>
      <c r="G98" s="3">
        <v>12</v>
      </c>
      <c r="H98" s="3">
        <v>12</v>
      </c>
      <c r="I98" s="3">
        <v>12</v>
      </c>
      <c r="J98" s="3">
        <v>12</v>
      </c>
      <c r="K98" s="5">
        <v>0</v>
      </c>
      <c r="L98" s="3">
        <v>0</v>
      </c>
      <c r="M98" s="3">
        <v>4</v>
      </c>
      <c r="N98" s="3">
        <v>12</v>
      </c>
      <c r="O98" s="3">
        <v>12</v>
      </c>
      <c r="P98" s="3"/>
      <c r="Q98" s="15"/>
      <c r="R98" s="15"/>
      <c r="S98" s="15"/>
      <c r="T98" s="15"/>
      <c r="U98" s="15"/>
      <c r="V98" s="15"/>
      <c r="W98" s="15"/>
      <c r="X98" s="15"/>
    </row>
    <row r="99" spans="1:24" x14ac:dyDescent="0.25">
      <c r="A99" s="3">
        <v>96</v>
      </c>
      <c r="B99" s="3" t="s">
        <v>4</v>
      </c>
      <c r="C99" s="3" t="s">
        <v>5</v>
      </c>
      <c r="D99" s="3">
        <v>28120207401</v>
      </c>
      <c r="E99" s="4" t="s">
        <v>101</v>
      </c>
      <c r="F99" s="3">
        <v>4</v>
      </c>
      <c r="G99" s="3">
        <v>4</v>
      </c>
      <c r="H99" s="3">
        <v>4</v>
      </c>
      <c r="I99" s="3">
        <v>4</v>
      </c>
      <c r="J99" s="3">
        <v>4</v>
      </c>
      <c r="K99" s="5">
        <v>0</v>
      </c>
      <c r="L99" s="3">
        <v>0</v>
      </c>
      <c r="M99" s="3">
        <v>3</v>
      </c>
      <c r="N99" s="3">
        <v>4</v>
      </c>
      <c r="O99" s="3">
        <v>4</v>
      </c>
      <c r="P99" s="3"/>
      <c r="Q99" s="15"/>
      <c r="R99" s="15"/>
      <c r="S99" s="15"/>
      <c r="T99" s="15"/>
      <c r="U99" s="15"/>
      <c r="V99" s="15"/>
      <c r="W99" s="15"/>
      <c r="X99" s="15"/>
    </row>
    <row r="100" spans="1:24" x14ac:dyDescent="0.25">
      <c r="A100" s="3">
        <v>97</v>
      </c>
      <c r="B100" s="3" t="s">
        <v>4</v>
      </c>
      <c r="C100" s="3" t="s">
        <v>5</v>
      </c>
      <c r="D100" s="3">
        <v>28120207501</v>
      </c>
      <c r="E100" s="4" t="s">
        <v>102</v>
      </c>
      <c r="F100" s="3">
        <v>25</v>
      </c>
      <c r="G100" s="3">
        <v>25</v>
      </c>
      <c r="H100" s="3">
        <v>25</v>
      </c>
      <c r="I100" s="3">
        <v>25</v>
      </c>
      <c r="J100" s="3">
        <v>25</v>
      </c>
      <c r="K100" s="5">
        <v>0</v>
      </c>
      <c r="L100" s="3">
        <v>0</v>
      </c>
      <c r="M100" s="3">
        <v>5</v>
      </c>
      <c r="N100" s="3">
        <v>25</v>
      </c>
      <c r="O100" s="3">
        <v>25</v>
      </c>
      <c r="P100" s="3"/>
      <c r="Q100" s="15"/>
      <c r="R100" s="15"/>
      <c r="S100" s="15"/>
      <c r="T100" s="15"/>
      <c r="U100" s="15"/>
      <c r="V100" s="15"/>
      <c r="W100" s="15"/>
      <c r="X100" s="15"/>
    </row>
    <row r="101" spans="1:24" x14ac:dyDescent="0.25">
      <c r="A101" s="3">
        <v>98</v>
      </c>
      <c r="B101" s="3" t="s">
        <v>4</v>
      </c>
      <c r="C101" s="3" t="s">
        <v>5</v>
      </c>
      <c r="D101" s="3">
        <v>28120207502</v>
      </c>
      <c r="E101" s="4" t="s">
        <v>103</v>
      </c>
      <c r="F101" s="3">
        <v>27</v>
      </c>
      <c r="G101" s="3">
        <v>27</v>
      </c>
      <c r="H101" s="3">
        <v>27</v>
      </c>
      <c r="I101" s="3">
        <v>27</v>
      </c>
      <c r="J101" s="3">
        <v>27</v>
      </c>
      <c r="K101" s="5">
        <v>0</v>
      </c>
      <c r="L101" s="3">
        <v>0</v>
      </c>
      <c r="M101" s="3">
        <v>5</v>
      </c>
      <c r="N101" s="3">
        <v>27</v>
      </c>
      <c r="O101" s="3">
        <v>27</v>
      </c>
      <c r="P101" s="3"/>
      <c r="Q101" s="15"/>
      <c r="R101" s="15"/>
      <c r="S101" s="15"/>
      <c r="T101" s="15"/>
      <c r="U101" s="15"/>
      <c r="V101" s="15"/>
      <c r="W101" s="15"/>
      <c r="X101" s="15"/>
    </row>
    <row r="102" spans="1:24" x14ac:dyDescent="0.25">
      <c r="A102" s="3">
        <v>99</v>
      </c>
      <c r="B102" s="3" t="s">
        <v>4</v>
      </c>
      <c r="C102" s="3" t="s">
        <v>5</v>
      </c>
      <c r="D102" s="3">
        <v>28120207504</v>
      </c>
      <c r="E102" s="4" t="s">
        <v>104</v>
      </c>
      <c r="F102" s="3">
        <v>3</v>
      </c>
      <c r="G102" s="3">
        <v>3</v>
      </c>
      <c r="H102" s="3">
        <v>3</v>
      </c>
      <c r="I102" s="3">
        <v>3</v>
      </c>
      <c r="J102" s="3">
        <v>3</v>
      </c>
      <c r="K102" s="5">
        <v>0</v>
      </c>
      <c r="L102" s="3">
        <v>0</v>
      </c>
      <c r="M102" s="3">
        <v>1</v>
      </c>
      <c r="N102" s="3">
        <v>3</v>
      </c>
      <c r="O102" s="3">
        <v>3</v>
      </c>
      <c r="P102" s="3"/>
      <c r="Q102" s="15"/>
      <c r="R102" s="15"/>
      <c r="S102" s="15"/>
      <c r="T102" s="15"/>
      <c r="U102" s="15"/>
      <c r="V102" s="15"/>
      <c r="W102" s="15"/>
      <c r="X102" s="15"/>
    </row>
    <row r="103" spans="1:24" x14ac:dyDescent="0.25">
      <c r="A103" s="3">
        <v>100</v>
      </c>
      <c r="B103" s="3" t="s">
        <v>4</v>
      </c>
      <c r="C103" s="3" t="s">
        <v>5</v>
      </c>
      <c r="D103" s="3">
        <v>28120207505</v>
      </c>
      <c r="E103" s="4" t="s">
        <v>105</v>
      </c>
      <c r="F103" s="3">
        <v>61</v>
      </c>
      <c r="G103" s="3">
        <v>61</v>
      </c>
      <c r="H103" s="3">
        <v>61</v>
      </c>
      <c r="I103" s="3">
        <v>61</v>
      </c>
      <c r="J103" s="3">
        <v>61</v>
      </c>
      <c r="K103" s="5">
        <v>0</v>
      </c>
      <c r="L103" s="3">
        <v>0</v>
      </c>
      <c r="M103" s="3">
        <v>10</v>
      </c>
      <c r="N103" s="3">
        <v>61</v>
      </c>
      <c r="O103" s="3">
        <v>61</v>
      </c>
      <c r="P103" s="3"/>
      <c r="Q103" s="15"/>
      <c r="R103" s="15"/>
      <c r="S103" s="15"/>
      <c r="T103" s="15"/>
      <c r="U103" s="15"/>
      <c r="V103" s="15"/>
      <c r="W103" s="15"/>
      <c r="X103" s="15"/>
    </row>
    <row r="104" spans="1:24" x14ac:dyDescent="0.25">
      <c r="A104" s="3">
        <v>101</v>
      </c>
      <c r="B104" s="3" t="s">
        <v>4</v>
      </c>
      <c r="C104" s="3" t="s">
        <v>5</v>
      </c>
      <c r="D104" s="3">
        <v>28120207506</v>
      </c>
      <c r="E104" s="4" t="s">
        <v>106</v>
      </c>
      <c r="F104" s="3">
        <v>446</v>
      </c>
      <c r="G104" s="3">
        <v>446</v>
      </c>
      <c r="H104" s="3">
        <v>446</v>
      </c>
      <c r="I104" s="3">
        <v>420</v>
      </c>
      <c r="J104" s="3">
        <v>442</v>
      </c>
      <c r="K104" s="5">
        <v>376</v>
      </c>
      <c r="L104" s="3">
        <v>76</v>
      </c>
      <c r="M104" s="3">
        <v>0</v>
      </c>
      <c r="N104" s="3">
        <v>446</v>
      </c>
      <c r="O104" s="3">
        <v>446</v>
      </c>
      <c r="P104" s="3"/>
      <c r="Q104" s="15"/>
      <c r="R104" s="15"/>
      <c r="S104" s="15"/>
      <c r="T104" s="15"/>
      <c r="U104" s="15"/>
      <c r="V104" s="15"/>
      <c r="W104" s="15"/>
      <c r="X104" s="15"/>
    </row>
    <row r="105" spans="1:24" x14ac:dyDescent="0.25">
      <c r="A105" s="3">
        <v>102</v>
      </c>
      <c r="B105" s="3" t="s">
        <v>4</v>
      </c>
      <c r="C105" s="3" t="s">
        <v>5</v>
      </c>
      <c r="D105" s="3">
        <v>28120207507</v>
      </c>
      <c r="E105" s="4" t="s">
        <v>107</v>
      </c>
      <c r="F105" s="3">
        <v>608</v>
      </c>
      <c r="G105" s="3">
        <v>608</v>
      </c>
      <c r="H105" s="3">
        <v>608</v>
      </c>
      <c r="I105" s="3">
        <v>295</v>
      </c>
      <c r="J105" s="3">
        <v>215</v>
      </c>
      <c r="K105" s="5">
        <v>394</v>
      </c>
      <c r="L105" s="3">
        <v>80</v>
      </c>
      <c r="M105" s="3">
        <v>0</v>
      </c>
      <c r="N105" s="3">
        <v>608</v>
      </c>
      <c r="O105" s="3">
        <v>608</v>
      </c>
      <c r="P105" s="3"/>
      <c r="Q105" s="15"/>
      <c r="R105" s="15"/>
      <c r="S105" s="15"/>
      <c r="T105" s="15"/>
      <c r="U105" s="15"/>
      <c r="V105" s="15"/>
      <c r="W105" s="15"/>
      <c r="X105" s="15"/>
    </row>
    <row r="106" spans="1:24" x14ac:dyDescent="0.25">
      <c r="A106" s="3">
        <v>103</v>
      </c>
      <c r="B106" s="3" t="s">
        <v>4</v>
      </c>
      <c r="C106" s="3" t="s">
        <v>5</v>
      </c>
      <c r="D106" s="3">
        <v>28120207601</v>
      </c>
      <c r="E106" s="4" t="s">
        <v>108</v>
      </c>
      <c r="F106" s="3" t="s">
        <v>228</v>
      </c>
      <c r="G106" s="3" t="s">
        <v>228</v>
      </c>
      <c r="H106" s="3" t="s">
        <v>228</v>
      </c>
      <c r="I106" s="3" t="s">
        <v>228</v>
      </c>
      <c r="J106" s="3"/>
      <c r="K106" s="5" t="s">
        <v>228</v>
      </c>
      <c r="L106" s="3">
        <v>0</v>
      </c>
      <c r="M106" s="3">
        <v>0</v>
      </c>
      <c r="N106" s="3" t="s">
        <v>228</v>
      </c>
      <c r="O106" s="3" t="s">
        <v>228</v>
      </c>
      <c r="P106" s="3"/>
      <c r="Q106" s="15"/>
      <c r="R106" s="15"/>
      <c r="S106" s="15"/>
      <c r="T106" s="15"/>
      <c r="U106" s="15"/>
      <c r="V106" s="15"/>
      <c r="W106" s="15"/>
      <c r="X106" s="15"/>
    </row>
    <row r="107" spans="1:24" x14ac:dyDescent="0.25">
      <c r="A107" s="3">
        <v>104</v>
      </c>
      <c r="B107" s="3" t="s">
        <v>4</v>
      </c>
      <c r="C107" s="3" t="s">
        <v>5</v>
      </c>
      <c r="D107" s="3">
        <v>28120207602</v>
      </c>
      <c r="E107" s="4" t="s">
        <v>109</v>
      </c>
      <c r="F107" s="3">
        <v>25</v>
      </c>
      <c r="G107" s="3">
        <v>25</v>
      </c>
      <c r="H107" s="3">
        <v>25</v>
      </c>
      <c r="I107" s="3">
        <v>25</v>
      </c>
      <c r="J107" s="3">
        <v>25</v>
      </c>
      <c r="K107" s="5">
        <v>0</v>
      </c>
      <c r="L107" s="3">
        <v>0</v>
      </c>
      <c r="M107" s="3">
        <v>11</v>
      </c>
      <c r="N107" s="3">
        <v>25</v>
      </c>
      <c r="O107" s="3">
        <v>25</v>
      </c>
      <c r="P107" s="3"/>
      <c r="Q107" s="15"/>
      <c r="R107" s="15"/>
      <c r="S107" s="15"/>
      <c r="T107" s="15"/>
      <c r="U107" s="15"/>
      <c r="V107" s="15"/>
      <c r="W107" s="15"/>
      <c r="X107" s="15"/>
    </row>
    <row r="108" spans="1:24" x14ac:dyDescent="0.25">
      <c r="A108" s="3">
        <v>105</v>
      </c>
      <c r="B108" s="3" t="s">
        <v>4</v>
      </c>
      <c r="C108" s="3" t="s">
        <v>5</v>
      </c>
      <c r="D108" s="3">
        <v>28120207603</v>
      </c>
      <c r="E108" s="4" t="s">
        <v>110</v>
      </c>
      <c r="F108" s="3">
        <v>46</v>
      </c>
      <c r="G108" s="3">
        <v>46</v>
      </c>
      <c r="H108" s="3">
        <v>46</v>
      </c>
      <c r="I108" s="3">
        <v>46</v>
      </c>
      <c r="J108" s="3">
        <v>46</v>
      </c>
      <c r="K108" s="5">
        <v>0</v>
      </c>
      <c r="L108" s="3">
        <v>0</v>
      </c>
      <c r="M108" s="3">
        <v>14</v>
      </c>
      <c r="N108" s="3">
        <v>46</v>
      </c>
      <c r="O108" s="3">
        <v>46</v>
      </c>
      <c r="P108" s="3"/>
      <c r="Q108" s="15"/>
      <c r="R108" s="15"/>
      <c r="S108" s="15"/>
      <c r="T108" s="15"/>
      <c r="U108" s="15"/>
      <c r="V108" s="15"/>
      <c r="W108" s="15"/>
      <c r="X108" s="15"/>
    </row>
    <row r="109" spans="1:24" x14ac:dyDescent="0.25">
      <c r="A109" s="3">
        <v>106</v>
      </c>
      <c r="B109" s="3" t="s">
        <v>4</v>
      </c>
      <c r="C109" s="3" t="s">
        <v>5</v>
      </c>
      <c r="D109" s="3">
        <v>28120207604</v>
      </c>
      <c r="E109" s="4" t="s">
        <v>111</v>
      </c>
      <c r="F109" s="3">
        <v>319</v>
      </c>
      <c r="G109" s="3">
        <v>319</v>
      </c>
      <c r="H109" s="3">
        <v>319</v>
      </c>
      <c r="I109" s="3">
        <v>280</v>
      </c>
      <c r="J109" s="3">
        <v>179</v>
      </c>
      <c r="K109" s="5">
        <v>287</v>
      </c>
      <c r="L109" s="3">
        <v>57</v>
      </c>
      <c r="M109" s="3">
        <v>0</v>
      </c>
      <c r="N109" s="3">
        <v>319</v>
      </c>
      <c r="O109" s="3">
        <v>319</v>
      </c>
      <c r="P109" s="3"/>
      <c r="Q109" s="15"/>
      <c r="R109" s="15"/>
      <c r="S109" s="15"/>
      <c r="T109" s="15"/>
      <c r="U109" s="15"/>
      <c r="V109" s="15"/>
      <c r="W109" s="15"/>
      <c r="X109" s="15"/>
    </row>
    <row r="110" spans="1:24" x14ac:dyDescent="0.25">
      <c r="A110" s="3">
        <v>107</v>
      </c>
      <c r="B110" s="3" t="s">
        <v>4</v>
      </c>
      <c r="C110" s="3" t="s">
        <v>5</v>
      </c>
      <c r="D110" s="3">
        <v>28120207607</v>
      </c>
      <c r="E110" s="4" t="s">
        <v>112</v>
      </c>
      <c r="F110" s="3">
        <v>207</v>
      </c>
      <c r="G110" s="3">
        <v>207</v>
      </c>
      <c r="H110" s="3">
        <v>207</v>
      </c>
      <c r="I110" s="3">
        <v>198</v>
      </c>
      <c r="J110" s="3">
        <v>2</v>
      </c>
      <c r="K110" s="5">
        <v>207</v>
      </c>
      <c r="L110" s="3">
        <v>40</v>
      </c>
      <c r="M110" s="3">
        <v>0</v>
      </c>
      <c r="N110" s="3">
        <v>207</v>
      </c>
      <c r="O110" s="3">
        <v>207</v>
      </c>
      <c r="P110" s="3"/>
      <c r="Q110" s="15"/>
      <c r="R110" s="15"/>
      <c r="S110" s="15"/>
      <c r="T110" s="15"/>
      <c r="U110" s="15"/>
      <c r="V110" s="15"/>
      <c r="W110" s="15"/>
      <c r="X110" s="15"/>
    </row>
    <row r="111" spans="1:24" x14ac:dyDescent="0.25">
      <c r="A111" s="3">
        <v>108</v>
      </c>
      <c r="B111" s="3" t="s">
        <v>4</v>
      </c>
      <c r="C111" s="3" t="s">
        <v>5</v>
      </c>
      <c r="D111" s="3">
        <v>28120207615</v>
      </c>
      <c r="E111" s="4" t="s">
        <v>113</v>
      </c>
      <c r="F111" s="3">
        <v>390</v>
      </c>
      <c r="G111" s="3">
        <v>390</v>
      </c>
      <c r="H111" s="3">
        <v>390</v>
      </c>
      <c r="I111" s="3">
        <v>250</v>
      </c>
      <c r="J111" s="3">
        <v>94</v>
      </c>
      <c r="K111" s="5">
        <v>302</v>
      </c>
      <c r="L111" s="3">
        <v>59</v>
      </c>
      <c r="M111" s="3">
        <v>0</v>
      </c>
      <c r="N111" s="3">
        <v>390</v>
      </c>
      <c r="O111" s="3">
        <v>390</v>
      </c>
      <c r="P111" s="3"/>
      <c r="Q111" s="15"/>
      <c r="R111" s="15"/>
      <c r="S111" s="15"/>
      <c r="T111" s="15"/>
      <c r="U111" s="15"/>
      <c r="V111" s="15"/>
      <c r="W111" s="15"/>
      <c r="X111" s="15"/>
    </row>
    <row r="112" spans="1:24" x14ac:dyDescent="0.25">
      <c r="A112" s="3">
        <v>109</v>
      </c>
      <c r="B112" s="3" t="s">
        <v>4</v>
      </c>
      <c r="C112" s="3" t="s">
        <v>5</v>
      </c>
      <c r="D112" s="3">
        <v>28120207701</v>
      </c>
      <c r="E112" s="4" t="s">
        <v>114</v>
      </c>
      <c r="F112" s="3">
        <v>34</v>
      </c>
      <c r="G112" s="3">
        <v>34</v>
      </c>
      <c r="H112" s="3">
        <v>34</v>
      </c>
      <c r="I112" s="3">
        <v>34</v>
      </c>
      <c r="J112" s="3">
        <v>34</v>
      </c>
      <c r="K112" s="5">
        <v>0</v>
      </c>
      <c r="L112" s="3">
        <v>0</v>
      </c>
      <c r="M112" s="3">
        <v>4</v>
      </c>
      <c r="N112" s="3">
        <v>34</v>
      </c>
      <c r="O112" s="3">
        <v>34</v>
      </c>
      <c r="P112" s="3"/>
      <c r="Q112" s="15"/>
      <c r="R112" s="15"/>
      <c r="S112" s="15"/>
      <c r="T112" s="15"/>
      <c r="U112" s="15"/>
      <c r="V112" s="15"/>
      <c r="W112" s="15"/>
      <c r="X112" s="15"/>
    </row>
    <row r="113" spans="1:24" x14ac:dyDescent="0.25">
      <c r="A113" s="3">
        <v>110</v>
      </c>
      <c r="B113" s="3" t="s">
        <v>4</v>
      </c>
      <c r="C113" s="3" t="s">
        <v>5</v>
      </c>
      <c r="D113" s="3">
        <v>28120207702</v>
      </c>
      <c r="E113" s="4" t="s">
        <v>115</v>
      </c>
      <c r="F113" s="3">
        <v>5</v>
      </c>
      <c r="G113" s="3">
        <v>5</v>
      </c>
      <c r="H113" s="3">
        <v>5</v>
      </c>
      <c r="I113" s="3">
        <v>5</v>
      </c>
      <c r="J113" s="3">
        <v>5</v>
      </c>
      <c r="K113" s="5">
        <v>0</v>
      </c>
      <c r="L113" s="3">
        <v>0</v>
      </c>
      <c r="M113" s="3">
        <v>3</v>
      </c>
      <c r="N113" s="3">
        <v>5</v>
      </c>
      <c r="O113" s="3">
        <v>5</v>
      </c>
      <c r="P113" s="3"/>
      <c r="Q113" s="15"/>
      <c r="R113" s="15"/>
      <c r="S113" s="15"/>
      <c r="T113" s="15"/>
      <c r="U113" s="15"/>
      <c r="V113" s="15"/>
      <c r="W113" s="15"/>
      <c r="X113" s="15"/>
    </row>
    <row r="114" spans="1:24" x14ac:dyDescent="0.25">
      <c r="A114" s="3">
        <v>111</v>
      </c>
      <c r="B114" s="3" t="s">
        <v>4</v>
      </c>
      <c r="C114" s="3" t="s">
        <v>5</v>
      </c>
      <c r="D114" s="3">
        <v>28120207703</v>
      </c>
      <c r="E114" s="4" t="s">
        <v>116</v>
      </c>
      <c r="F114" s="3">
        <v>11</v>
      </c>
      <c r="G114" s="3">
        <v>11</v>
      </c>
      <c r="H114" s="3">
        <v>11</v>
      </c>
      <c r="I114" s="3">
        <v>11</v>
      </c>
      <c r="J114" s="3">
        <v>11</v>
      </c>
      <c r="K114" s="5">
        <v>0</v>
      </c>
      <c r="L114" s="3">
        <v>0</v>
      </c>
      <c r="M114" s="3">
        <v>5</v>
      </c>
      <c r="N114" s="3">
        <v>11</v>
      </c>
      <c r="O114" s="3">
        <v>11</v>
      </c>
      <c r="P114" s="3"/>
      <c r="Q114" s="15"/>
      <c r="R114" s="15"/>
      <c r="S114" s="15"/>
      <c r="T114" s="15"/>
      <c r="U114" s="15"/>
      <c r="V114" s="15"/>
      <c r="W114" s="15"/>
      <c r="X114" s="15"/>
    </row>
    <row r="115" spans="1:24" x14ac:dyDescent="0.25">
      <c r="A115" s="3">
        <v>112</v>
      </c>
      <c r="B115" s="3" t="s">
        <v>4</v>
      </c>
      <c r="C115" s="3" t="s">
        <v>5</v>
      </c>
      <c r="D115" s="3">
        <v>28120207901</v>
      </c>
      <c r="E115" s="4" t="s">
        <v>117</v>
      </c>
      <c r="F115" s="3">
        <v>9</v>
      </c>
      <c r="G115" s="3">
        <v>9</v>
      </c>
      <c r="H115" s="3">
        <v>9</v>
      </c>
      <c r="I115" s="3">
        <v>9</v>
      </c>
      <c r="J115" s="3">
        <v>9</v>
      </c>
      <c r="K115" s="5">
        <v>0</v>
      </c>
      <c r="L115" s="3">
        <v>0</v>
      </c>
      <c r="M115" s="3">
        <v>2</v>
      </c>
      <c r="N115" s="3">
        <v>9</v>
      </c>
      <c r="O115" s="3">
        <v>9</v>
      </c>
      <c r="P115" s="3"/>
      <c r="Q115" s="15"/>
      <c r="R115" s="15"/>
      <c r="S115" s="15"/>
      <c r="T115" s="15"/>
      <c r="U115" s="15"/>
      <c r="V115" s="15"/>
      <c r="W115" s="15"/>
      <c r="X115" s="15"/>
    </row>
    <row r="116" spans="1:24" x14ac:dyDescent="0.25">
      <c r="A116" s="3">
        <v>113</v>
      </c>
      <c r="B116" s="3" t="s">
        <v>4</v>
      </c>
      <c r="C116" s="3" t="s">
        <v>5</v>
      </c>
      <c r="D116" s="3">
        <v>28120208001</v>
      </c>
      <c r="E116" s="4" t="s">
        <v>118</v>
      </c>
      <c r="F116" s="3">
        <v>36</v>
      </c>
      <c r="G116" s="3">
        <v>36</v>
      </c>
      <c r="H116" s="3">
        <v>36</v>
      </c>
      <c r="I116" s="3">
        <v>36</v>
      </c>
      <c r="J116" s="3">
        <v>36</v>
      </c>
      <c r="K116" s="5">
        <v>0</v>
      </c>
      <c r="L116" s="3">
        <v>0</v>
      </c>
      <c r="M116" s="3">
        <v>8</v>
      </c>
      <c r="N116" s="3">
        <v>36</v>
      </c>
      <c r="O116" s="3">
        <v>36</v>
      </c>
      <c r="P116" s="3"/>
      <c r="Q116" s="15"/>
      <c r="R116" s="15"/>
      <c r="S116" s="15"/>
      <c r="T116" s="15"/>
      <c r="U116" s="15"/>
      <c r="V116" s="15"/>
      <c r="W116" s="15"/>
      <c r="X116" s="15"/>
    </row>
    <row r="117" spans="1:24" x14ac:dyDescent="0.25">
      <c r="A117" s="3">
        <v>114</v>
      </c>
      <c r="B117" s="3" t="s">
        <v>4</v>
      </c>
      <c r="C117" s="3" t="s">
        <v>5</v>
      </c>
      <c r="D117" s="3">
        <v>28120208103</v>
      </c>
      <c r="E117" s="4" t="s">
        <v>119</v>
      </c>
      <c r="F117" s="3">
        <v>17</v>
      </c>
      <c r="G117" s="3">
        <v>17</v>
      </c>
      <c r="H117" s="3">
        <v>17</v>
      </c>
      <c r="I117" s="3">
        <v>17</v>
      </c>
      <c r="J117" s="3">
        <v>17</v>
      </c>
      <c r="K117" s="5">
        <v>0</v>
      </c>
      <c r="L117" s="3">
        <v>0</v>
      </c>
      <c r="M117" s="3">
        <v>3</v>
      </c>
      <c r="N117" s="3">
        <v>17</v>
      </c>
      <c r="O117" s="3">
        <v>17</v>
      </c>
      <c r="P117" s="3"/>
      <c r="Q117" s="15"/>
      <c r="R117" s="15"/>
      <c r="S117" s="15"/>
      <c r="T117" s="15"/>
      <c r="U117" s="15"/>
      <c r="V117" s="15"/>
      <c r="W117" s="15"/>
      <c r="X117" s="15"/>
    </row>
    <row r="118" spans="1:24" x14ac:dyDescent="0.25">
      <c r="A118" s="3">
        <v>115</v>
      </c>
      <c r="B118" s="3" t="s">
        <v>4</v>
      </c>
      <c r="C118" s="3" t="s">
        <v>5</v>
      </c>
      <c r="D118" s="3">
        <v>28120208301</v>
      </c>
      <c r="E118" s="4" t="s">
        <v>120</v>
      </c>
      <c r="F118" s="3">
        <v>35</v>
      </c>
      <c r="G118" s="3">
        <v>35</v>
      </c>
      <c r="H118" s="3">
        <v>35</v>
      </c>
      <c r="I118" s="3">
        <v>35</v>
      </c>
      <c r="J118" s="3">
        <v>35</v>
      </c>
      <c r="K118" s="5">
        <v>0</v>
      </c>
      <c r="L118" s="3">
        <v>0</v>
      </c>
      <c r="M118" s="3">
        <v>3</v>
      </c>
      <c r="N118" s="3">
        <v>35</v>
      </c>
      <c r="O118" s="3">
        <v>35</v>
      </c>
      <c r="P118" s="3"/>
      <c r="Q118" s="15"/>
      <c r="R118" s="15"/>
      <c r="S118" s="15"/>
      <c r="T118" s="15"/>
      <c r="U118" s="15"/>
      <c r="V118" s="15"/>
      <c r="W118" s="15"/>
      <c r="X118" s="15"/>
    </row>
    <row r="119" spans="1:24" x14ac:dyDescent="0.25">
      <c r="A119" s="3">
        <v>116</v>
      </c>
      <c r="B119" s="3" t="s">
        <v>4</v>
      </c>
      <c r="C119" s="3" t="s">
        <v>5</v>
      </c>
      <c r="D119" s="3">
        <v>28120208401</v>
      </c>
      <c r="E119" s="4" t="s">
        <v>121</v>
      </c>
      <c r="F119" s="3">
        <v>14</v>
      </c>
      <c r="G119" s="3">
        <v>14</v>
      </c>
      <c r="H119" s="3">
        <v>14</v>
      </c>
      <c r="I119" s="3">
        <v>14</v>
      </c>
      <c r="J119" s="3">
        <v>14</v>
      </c>
      <c r="K119" s="5">
        <v>0</v>
      </c>
      <c r="L119" s="3">
        <v>0</v>
      </c>
      <c r="M119" s="3">
        <v>1</v>
      </c>
      <c r="N119" s="3">
        <v>14</v>
      </c>
      <c r="O119" s="3">
        <v>14</v>
      </c>
      <c r="P119" s="3"/>
      <c r="Q119" s="15"/>
      <c r="R119" s="15"/>
      <c r="S119" s="15"/>
      <c r="T119" s="15"/>
      <c r="U119" s="15"/>
      <c r="V119" s="15"/>
      <c r="W119" s="15"/>
      <c r="X119" s="15"/>
    </row>
    <row r="120" spans="1:24" x14ac:dyDescent="0.25">
      <c r="A120" s="3">
        <v>117</v>
      </c>
      <c r="B120" s="3" t="s">
        <v>4</v>
      </c>
      <c r="C120" s="3" t="s">
        <v>5</v>
      </c>
      <c r="D120" s="3">
        <v>28120208501</v>
      </c>
      <c r="E120" s="4" t="s">
        <v>122</v>
      </c>
      <c r="F120" s="3">
        <v>9</v>
      </c>
      <c r="G120" s="3">
        <v>9</v>
      </c>
      <c r="H120" s="3">
        <v>9</v>
      </c>
      <c r="I120" s="3">
        <v>9</v>
      </c>
      <c r="J120" s="3">
        <v>9</v>
      </c>
      <c r="K120" s="5">
        <v>0</v>
      </c>
      <c r="L120" s="3">
        <v>0</v>
      </c>
      <c r="M120" s="3">
        <v>1</v>
      </c>
      <c r="N120" s="3">
        <v>9</v>
      </c>
      <c r="O120" s="3">
        <v>9</v>
      </c>
      <c r="P120" s="3"/>
      <c r="Q120" s="15"/>
      <c r="R120" s="15"/>
      <c r="S120" s="15"/>
      <c r="T120" s="15"/>
      <c r="U120" s="15"/>
      <c r="V120" s="15"/>
      <c r="W120" s="15"/>
      <c r="X120" s="15"/>
    </row>
    <row r="121" spans="1:24" x14ac:dyDescent="0.25">
      <c r="A121" s="3">
        <v>118</v>
      </c>
      <c r="B121" s="3" t="s">
        <v>4</v>
      </c>
      <c r="C121" s="3" t="s">
        <v>5</v>
      </c>
      <c r="D121" s="3">
        <v>28120208701</v>
      </c>
      <c r="E121" s="4" t="s">
        <v>123</v>
      </c>
      <c r="F121" s="3">
        <v>22</v>
      </c>
      <c r="G121" s="3">
        <v>22</v>
      </c>
      <c r="H121" s="3">
        <v>22</v>
      </c>
      <c r="I121" s="3">
        <v>22</v>
      </c>
      <c r="J121" s="3">
        <v>22</v>
      </c>
      <c r="K121" s="5">
        <v>0</v>
      </c>
      <c r="L121" s="3">
        <v>0</v>
      </c>
      <c r="M121" s="3">
        <v>5</v>
      </c>
      <c r="N121" s="3">
        <v>22</v>
      </c>
      <c r="O121" s="3">
        <v>22</v>
      </c>
      <c r="P121" s="3"/>
      <c r="Q121" s="15"/>
      <c r="R121" s="15"/>
      <c r="S121" s="15"/>
      <c r="T121" s="15"/>
      <c r="U121" s="15"/>
      <c r="V121" s="15"/>
      <c r="W121" s="15"/>
      <c r="X121" s="15"/>
    </row>
    <row r="122" spans="1:24" x14ac:dyDescent="0.25">
      <c r="A122" s="3">
        <v>119</v>
      </c>
      <c r="B122" s="3" t="s">
        <v>4</v>
      </c>
      <c r="C122" s="3" t="s">
        <v>5</v>
      </c>
      <c r="D122" s="3">
        <v>28120208801</v>
      </c>
      <c r="E122" s="4" t="s">
        <v>124</v>
      </c>
      <c r="F122" s="3">
        <v>28</v>
      </c>
      <c r="G122" s="3">
        <v>28</v>
      </c>
      <c r="H122" s="3">
        <v>28</v>
      </c>
      <c r="I122" s="3">
        <v>28</v>
      </c>
      <c r="J122" s="3">
        <v>28</v>
      </c>
      <c r="K122" s="5">
        <v>0</v>
      </c>
      <c r="L122" s="3">
        <v>0</v>
      </c>
      <c r="M122" s="3">
        <v>5</v>
      </c>
      <c r="N122" s="3">
        <v>28</v>
      </c>
      <c r="O122" s="3">
        <v>28</v>
      </c>
      <c r="P122" s="3"/>
      <c r="Q122" s="15"/>
      <c r="R122" s="15"/>
      <c r="S122" s="15"/>
      <c r="T122" s="15"/>
      <c r="U122" s="15"/>
      <c r="V122" s="15"/>
      <c r="W122" s="15"/>
      <c r="X122" s="15"/>
    </row>
    <row r="123" spans="1:24" x14ac:dyDescent="0.25">
      <c r="A123" s="3">
        <v>120</v>
      </c>
      <c r="B123" s="3" t="s">
        <v>4</v>
      </c>
      <c r="C123" s="3" t="s">
        <v>5</v>
      </c>
      <c r="D123" s="3">
        <v>28120208802</v>
      </c>
      <c r="E123" s="4" t="s">
        <v>125</v>
      </c>
      <c r="F123" s="3">
        <v>40</v>
      </c>
      <c r="G123" s="3">
        <v>40</v>
      </c>
      <c r="H123" s="3">
        <v>40</v>
      </c>
      <c r="I123" s="3">
        <v>40</v>
      </c>
      <c r="J123" s="3">
        <v>40</v>
      </c>
      <c r="K123" s="5">
        <v>0</v>
      </c>
      <c r="L123" s="3">
        <v>0</v>
      </c>
      <c r="M123" s="3">
        <v>9</v>
      </c>
      <c r="N123" s="3">
        <v>40</v>
      </c>
      <c r="O123" s="3">
        <v>40</v>
      </c>
      <c r="P123" s="3"/>
      <c r="Q123" s="15"/>
      <c r="R123" s="15"/>
      <c r="S123" s="15"/>
      <c r="T123" s="15"/>
      <c r="U123" s="15"/>
      <c r="V123" s="15"/>
      <c r="W123" s="15"/>
      <c r="X123" s="15"/>
    </row>
    <row r="124" spans="1:24" x14ac:dyDescent="0.25">
      <c r="A124" s="3">
        <v>121</v>
      </c>
      <c r="B124" s="3" t="s">
        <v>4</v>
      </c>
      <c r="C124" s="3" t="s">
        <v>5</v>
      </c>
      <c r="D124" s="3">
        <v>28120208803</v>
      </c>
      <c r="E124" s="4" t="s">
        <v>126</v>
      </c>
      <c r="F124" s="3">
        <v>14</v>
      </c>
      <c r="G124" s="3">
        <v>14</v>
      </c>
      <c r="H124" s="3">
        <v>14</v>
      </c>
      <c r="I124" s="3">
        <v>14</v>
      </c>
      <c r="J124" s="3">
        <v>14</v>
      </c>
      <c r="K124" s="5">
        <v>0</v>
      </c>
      <c r="L124" s="3">
        <v>0</v>
      </c>
      <c r="M124" s="3">
        <v>9</v>
      </c>
      <c r="N124" s="3">
        <v>14</v>
      </c>
      <c r="O124" s="3">
        <v>14</v>
      </c>
      <c r="P124" s="3"/>
      <c r="Q124" s="15"/>
      <c r="R124" s="15"/>
      <c r="S124" s="15"/>
      <c r="T124" s="15"/>
      <c r="U124" s="15"/>
      <c r="V124" s="15"/>
      <c r="W124" s="15"/>
      <c r="X124" s="15"/>
    </row>
    <row r="125" spans="1:24" x14ac:dyDescent="0.25">
      <c r="A125" s="3">
        <v>122</v>
      </c>
      <c r="B125" s="3" t="s">
        <v>4</v>
      </c>
      <c r="C125" s="3" t="s">
        <v>5</v>
      </c>
      <c r="D125" s="3">
        <v>28120208901</v>
      </c>
      <c r="E125" s="4" t="s">
        <v>127</v>
      </c>
      <c r="F125" s="3">
        <v>24</v>
      </c>
      <c r="G125" s="3">
        <v>24</v>
      </c>
      <c r="H125" s="3">
        <v>24</v>
      </c>
      <c r="I125" s="3">
        <v>24</v>
      </c>
      <c r="J125" s="3">
        <v>24</v>
      </c>
      <c r="K125" s="5">
        <v>0</v>
      </c>
      <c r="L125" s="3">
        <v>0</v>
      </c>
      <c r="M125" s="3">
        <v>8</v>
      </c>
      <c r="N125" s="3">
        <v>24</v>
      </c>
      <c r="O125" s="3">
        <v>24</v>
      </c>
      <c r="P125" s="3"/>
      <c r="Q125" s="15"/>
      <c r="R125" s="15"/>
      <c r="S125" s="15"/>
      <c r="T125" s="15"/>
      <c r="U125" s="15"/>
      <c r="V125" s="15"/>
      <c r="W125" s="15"/>
      <c r="X125" s="15"/>
    </row>
    <row r="126" spans="1:24" x14ac:dyDescent="0.25">
      <c r="A126" s="3">
        <v>123</v>
      </c>
      <c r="B126" s="3" t="s">
        <v>4</v>
      </c>
      <c r="C126" s="3" t="s">
        <v>5</v>
      </c>
      <c r="D126" s="3">
        <v>28120209001</v>
      </c>
      <c r="E126" s="4" t="s">
        <v>128</v>
      </c>
      <c r="F126" s="3">
        <v>12</v>
      </c>
      <c r="G126" s="3">
        <v>12</v>
      </c>
      <c r="H126" s="3">
        <v>12</v>
      </c>
      <c r="I126" s="3">
        <v>12</v>
      </c>
      <c r="J126" s="3">
        <v>12</v>
      </c>
      <c r="K126" s="5">
        <v>0</v>
      </c>
      <c r="L126" s="3">
        <v>0</v>
      </c>
      <c r="M126" s="3">
        <v>5</v>
      </c>
      <c r="N126" s="3">
        <v>12</v>
      </c>
      <c r="O126" s="3">
        <v>12</v>
      </c>
      <c r="P126" s="3"/>
      <c r="Q126" s="15"/>
      <c r="R126" s="15"/>
      <c r="S126" s="15"/>
      <c r="T126" s="15"/>
      <c r="U126" s="15"/>
      <c r="V126" s="15"/>
      <c r="W126" s="15"/>
      <c r="X126" s="15"/>
    </row>
    <row r="127" spans="1:24" x14ac:dyDescent="0.25">
      <c r="A127" s="3">
        <v>124</v>
      </c>
      <c r="B127" s="3" t="s">
        <v>4</v>
      </c>
      <c r="C127" s="3" t="s">
        <v>5</v>
      </c>
      <c r="D127" s="3">
        <v>28120209101</v>
      </c>
      <c r="E127" s="4" t="s">
        <v>129</v>
      </c>
      <c r="F127" s="3">
        <v>22</v>
      </c>
      <c r="G127" s="3">
        <v>22</v>
      </c>
      <c r="H127" s="3">
        <v>22</v>
      </c>
      <c r="I127" s="3">
        <v>22</v>
      </c>
      <c r="J127" s="3">
        <v>22</v>
      </c>
      <c r="K127" s="5">
        <v>0</v>
      </c>
      <c r="L127" s="3">
        <v>0</v>
      </c>
      <c r="M127" s="3">
        <v>6</v>
      </c>
      <c r="N127" s="3">
        <v>22</v>
      </c>
      <c r="O127" s="3">
        <v>22</v>
      </c>
      <c r="P127" s="3"/>
      <c r="Q127" s="15"/>
      <c r="R127" s="15"/>
      <c r="S127" s="15"/>
      <c r="T127" s="15"/>
      <c r="U127" s="15"/>
      <c r="V127" s="15"/>
      <c r="W127" s="15"/>
      <c r="X127" s="15"/>
    </row>
    <row r="128" spans="1:24" x14ac:dyDescent="0.25">
      <c r="A128" s="3">
        <v>125</v>
      </c>
      <c r="B128" s="3" t="s">
        <v>4</v>
      </c>
      <c r="C128" s="3" t="s">
        <v>5</v>
      </c>
      <c r="D128" s="3">
        <v>28120209201</v>
      </c>
      <c r="E128" s="4" t="s">
        <v>130</v>
      </c>
      <c r="F128" s="3">
        <v>61</v>
      </c>
      <c r="G128" s="3">
        <v>61</v>
      </c>
      <c r="H128" s="3">
        <v>61</v>
      </c>
      <c r="I128" s="3">
        <v>61</v>
      </c>
      <c r="J128" s="3">
        <v>61</v>
      </c>
      <c r="K128" s="5">
        <v>0</v>
      </c>
      <c r="L128" s="3">
        <v>0</v>
      </c>
      <c r="M128" s="3">
        <v>18</v>
      </c>
      <c r="N128" s="3">
        <v>61</v>
      </c>
      <c r="O128" s="3">
        <v>61</v>
      </c>
      <c r="P128" s="3"/>
      <c r="Q128" s="15"/>
      <c r="R128" s="15"/>
      <c r="S128" s="15"/>
      <c r="T128" s="15"/>
      <c r="U128" s="15"/>
      <c r="V128" s="15"/>
      <c r="W128" s="15"/>
      <c r="X128" s="15"/>
    </row>
    <row r="129" spans="1:24" x14ac:dyDescent="0.25">
      <c r="A129" s="3">
        <v>126</v>
      </c>
      <c r="B129" s="3" t="s">
        <v>4</v>
      </c>
      <c r="C129" s="3" t="s">
        <v>5</v>
      </c>
      <c r="D129" s="3">
        <v>28120209301</v>
      </c>
      <c r="E129" s="4" t="s">
        <v>131</v>
      </c>
      <c r="F129" s="3">
        <v>28</v>
      </c>
      <c r="G129" s="3">
        <v>28</v>
      </c>
      <c r="H129" s="3">
        <v>28</v>
      </c>
      <c r="I129" s="3">
        <v>28</v>
      </c>
      <c r="J129" s="3">
        <v>28</v>
      </c>
      <c r="K129" s="5">
        <v>0</v>
      </c>
      <c r="L129" s="3">
        <v>0</v>
      </c>
      <c r="M129" s="3">
        <v>7</v>
      </c>
      <c r="N129" s="3">
        <v>28</v>
      </c>
      <c r="O129" s="3">
        <v>28</v>
      </c>
      <c r="P129" s="3"/>
      <c r="Q129" s="15"/>
      <c r="R129" s="15"/>
      <c r="S129" s="15"/>
      <c r="T129" s="15"/>
      <c r="U129" s="15"/>
      <c r="V129" s="15"/>
      <c r="W129" s="15"/>
      <c r="X129" s="15"/>
    </row>
    <row r="130" spans="1:24" x14ac:dyDescent="0.25">
      <c r="A130" s="3">
        <v>127</v>
      </c>
      <c r="B130" s="3" t="s">
        <v>4</v>
      </c>
      <c r="C130" s="3" t="s">
        <v>5</v>
      </c>
      <c r="D130" s="3">
        <v>28120209302</v>
      </c>
      <c r="E130" s="4" t="s">
        <v>132</v>
      </c>
      <c r="F130" s="3">
        <v>15</v>
      </c>
      <c r="G130" s="3">
        <v>15</v>
      </c>
      <c r="H130" s="3">
        <v>15</v>
      </c>
      <c r="I130" s="3">
        <v>15</v>
      </c>
      <c r="J130" s="3">
        <v>15</v>
      </c>
      <c r="K130" s="5">
        <v>0</v>
      </c>
      <c r="L130" s="3">
        <v>0</v>
      </c>
      <c r="M130" s="3">
        <v>5</v>
      </c>
      <c r="N130" s="3">
        <v>15</v>
      </c>
      <c r="O130" s="3">
        <v>15</v>
      </c>
      <c r="P130" s="3"/>
      <c r="Q130" s="15"/>
      <c r="R130" s="15"/>
      <c r="S130" s="15"/>
      <c r="T130" s="15"/>
      <c r="U130" s="15"/>
      <c r="V130" s="15"/>
      <c r="W130" s="15"/>
      <c r="X130" s="15"/>
    </row>
    <row r="131" spans="1:24" x14ac:dyDescent="0.25">
      <c r="A131" s="3">
        <v>128</v>
      </c>
      <c r="B131" s="3" t="s">
        <v>4</v>
      </c>
      <c r="C131" s="3" t="s">
        <v>5</v>
      </c>
      <c r="D131" s="3">
        <v>28120209401</v>
      </c>
      <c r="E131" s="4" t="s">
        <v>133</v>
      </c>
      <c r="F131" s="3">
        <v>15</v>
      </c>
      <c r="G131" s="3">
        <v>15</v>
      </c>
      <c r="H131" s="3">
        <v>15</v>
      </c>
      <c r="I131" s="3">
        <v>15</v>
      </c>
      <c r="J131" s="3">
        <v>15</v>
      </c>
      <c r="K131" s="5">
        <v>0</v>
      </c>
      <c r="L131" s="3">
        <v>0</v>
      </c>
      <c r="M131" s="3">
        <v>3</v>
      </c>
      <c r="N131" s="3">
        <v>15</v>
      </c>
      <c r="O131" s="3">
        <v>15</v>
      </c>
      <c r="P131" s="3"/>
      <c r="Q131" s="15"/>
      <c r="R131" s="15"/>
      <c r="S131" s="15"/>
      <c r="T131" s="15"/>
      <c r="U131" s="15"/>
      <c r="V131" s="15"/>
      <c r="W131" s="15"/>
      <c r="X131" s="15"/>
    </row>
    <row r="132" spans="1:24" x14ac:dyDescent="0.25">
      <c r="A132" s="3">
        <v>129</v>
      </c>
      <c r="B132" s="3" t="s">
        <v>4</v>
      </c>
      <c r="C132" s="3" t="s">
        <v>5</v>
      </c>
      <c r="D132" s="3">
        <v>28120209501</v>
      </c>
      <c r="E132" s="4" t="s">
        <v>134</v>
      </c>
      <c r="F132" s="3">
        <v>29</v>
      </c>
      <c r="G132" s="3">
        <v>29</v>
      </c>
      <c r="H132" s="3">
        <v>29</v>
      </c>
      <c r="I132" s="3">
        <v>29</v>
      </c>
      <c r="J132" s="3">
        <v>29</v>
      </c>
      <c r="K132" s="5">
        <v>0</v>
      </c>
      <c r="L132" s="3">
        <v>0</v>
      </c>
      <c r="M132" s="3">
        <v>4</v>
      </c>
      <c r="N132" s="3">
        <v>29</v>
      </c>
      <c r="O132" s="3">
        <v>29</v>
      </c>
      <c r="P132" s="3"/>
      <c r="Q132" s="15"/>
      <c r="R132" s="15"/>
      <c r="S132" s="15"/>
      <c r="T132" s="15"/>
      <c r="U132" s="15"/>
      <c r="V132" s="15"/>
      <c r="W132" s="15"/>
      <c r="X132" s="15"/>
    </row>
    <row r="133" spans="1:24" x14ac:dyDescent="0.25">
      <c r="A133" s="3">
        <v>130</v>
      </c>
      <c r="B133" s="3" t="s">
        <v>4</v>
      </c>
      <c r="C133" s="3" t="s">
        <v>5</v>
      </c>
      <c r="D133" s="3">
        <v>28120209602</v>
      </c>
      <c r="E133" s="4" t="s">
        <v>135</v>
      </c>
      <c r="F133" s="3">
        <v>17</v>
      </c>
      <c r="G133" s="3">
        <v>17</v>
      </c>
      <c r="H133" s="3">
        <v>17</v>
      </c>
      <c r="I133" s="3">
        <v>17</v>
      </c>
      <c r="J133" s="3">
        <v>17</v>
      </c>
      <c r="K133" s="5">
        <v>0</v>
      </c>
      <c r="L133" s="3">
        <v>0</v>
      </c>
      <c r="M133" s="3">
        <v>4</v>
      </c>
      <c r="N133" s="3">
        <v>17</v>
      </c>
      <c r="O133" s="3">
        <v>17</v>
      </c>
      <c r="P133" s="3"/>
      <c r="Q133" s="15"/>
      <c r="R133" s="15"/>
      <c r="S133" s="15"/>
      <c r="T133" s="15"/>
      <c r="U133" s="15"/>
      <c r="V133" s="15"/>
      <c r="W133" s="15"/>
      <c r="X133" s="15"/>
    </row>
    <row r="134" spans="1:24" x14ac:dyDescent="0.25">
      <c r="A134" s="3">
        <v>131</v>
      </c>
      <c r="B134" s="3" t="s">
        <v>4</v>
      </c>
      <c r="C134" s="3" t="s">
        <v>5</v>
      </c>
      <c r="D134" s="3">
        <v>28120209701</v>
      </c>
      <c r="E134" s="4" t="s">
        <v>136</v>
      </c>
      <c r="F134" s="3">
        <v>31</v>
      </c>
      <c r="G134" s="3">
        <v>31</v>
      </c>
      <c r="H134" s="3">
        <v>31</v>
      </c>
      <c r="I134" s="3">
        <v>31</v>
      </c>
      <c r="J134" s="3">
        <v>31</v>
      </c>
      <c r="K134" s="5">
        <v>0</v>
      </c>
      <c r="L134" s="3">
        <v>0</v>
      </c>
      <c r="M134" s="3">
        <v>13</v>
      </c>
      <c r="N134" s="3">
        <v>31</v>
      </c>
      <c r="O134" s="3">
        <v>31</v>
      </c>
      <c r="P134" s="3"/>
      <c r="Q134" s="15"/>
      <c r="R134" s="15"/>
      <c r="S134" s="15"/>
      <c r="T134" s="15"/>
      <c r="U134" s="15"/>
      <c r="V134" s="15"/>
      <c r="W134" s="15"/>
      <c r="X134" s="15"/>
    </row>
    <row r="135" spans="1:24" x14ac:dyDescent="0.25">
      <c r="A135" s="3">
        <v>132</v>
      </c>
      <c r="B135" s="3" t="s">
        <v>4</v>
      </c>
      <c r="C135" s="3" t="s">
        <v>5</v>
      </c>
      <c r="D135" s="3">
        <v>28120209801</v>
      </c>
      <c r="E135" s="4" t="s">
        <v>137</v>
      </c>
      <c r="F135" s="3">
        <v>30</v>
      </c>
      <c r="G135" s="3">
        <v>30</v>
      </c>
      <c r="H135" s="3">
        <v>30</v>
      </c>
      <c r="I135" s="3">
        <v>30</v>
      </c>
      <c r="J135" s="3">
        <v>30</v>
      </c>
      <c r="K135" s="5">
        <v>0</v>
      </c>
      <c r="L135" s="3">
        <v>0</v>
      </c>
      <c r="M135" s="3">
        <v>6</v>
      </c>
      <c r="N135" s="3">
        <v>30</v>
      </c>
      <c r="O135" s="3">
        <v>30</v>
      </c>
      <c r="P135" s="3"/>
      <c r="Q135" s="15"/>
      <c r="R135" s="15"/>
      <c r="S135" s="15"/>
      <c r="T135" s="15"/>
      <c r="U135" s="15"/>
      <c r="V135" s="15"/>
      <c r="W135" s="15"/>
      <c r="X135" s="15"/>
    </row>
    <row r="136" spans="1:24" x14ac:dyDescent="0.25">
      <c r="A136" s="3">
        <v>133</v>
      </c>
      <c r="B136" s="3" t="s">
        <v>4</v>
      </c>
      <c r="C136" s="3" t="s">
        <v>5</v>
      </c>
      <c r="D136" s="3">
        <v>28120209901</v>
      </c>
      <c r="E136" s="4" t="s">
        <v>138</v>
      </c>
      <c r="F136" s="3">
        <v>21</v>
      </c>
      <c r="G136" s="3">
        <v>21</v>
      </c>
      <c r="H136" s="3">
        <v>21</v>
      </c>
      <c r="I136" s="3">
        <v>21</v>
      </c>
      <c r="J136" s="3">
        <v>21</v>
      </c>
      <c r="K136" s="5">
        <v>0</v>
      </c>
      <c r="L136" s="3">
        <v>0</v>
      </c>
      <c r="M136" s="3">
        <v>6</v>
      </c>
      <c r="N136" s="3">
        <v>21</v>
      </c>
      <c r="O136" s="3">
        <v>21</v>
      </c>
      <c r="P136" s="3"/>
      <c r="Q136" s="15"/>
      <c r="R136" s="15"/>
      <c r="S136" s="15"/>
      <c r="T136" s="15"/>
      <c r="U136" s="15"/>
      <c r="V136" s="15"/>
      <c r="W136" s="15"/>
      <c r="X136" s="15"/>
    </row>
    <row r="137" spans="1:24" x14ac:dyDescent="0.25">
      <c r="A137" s="3">
        <v>134</v>
      </c>
      <c r="B137" s="3" t="s">
        <v>4</v>
      </c>
      <c r="C137" s="3" t="s">
        <v>5</v>
      </c>
      <c r="D137" s="3">
        <v>28120210001</v>
      </c>
      <c r="E137" s="4" t="s">
        <v>139</v>
      </c>
      <c r="F137" s="3">
        <v>34</v>
      </c>
      <c r="G137" s="3">
        <v>34</v>
      </c>
      <c r="H137" s="3">
        <v>34</v>
      </c>
      <c r="I137" s="3">
        <v>34</v>
      </c>
      <c r="J137" s="3">
        <v>34</v>
      </c>
      <c r="K137" s="5">
        <v>0</v>
      </c>
      <c r="L137" s="3">
        <v>0</v>
      </c>
      <c r="M137" s="3">
        <v>6</v>
      </c>
      <c r="N137" s="3">
        <v>34</v>
      </c>
      <c r="O137" s="3">
        <v>34</v>
      </c>
      <c r="P137" s="3"/>
      <c r="Q137" s="15"/>
      <c r="R137" s="15"/>
      <c r="S137" s="15"/>
      <c r="T137" s="15"/>
      <c r="U137" s="15"/>
      <c r="V137" s="15"/>
      <c r="W137" s="15"/>
      <c r="X137" s="15"/>
    </row>
    <row r="138" spans="1:24" x14ac:dyDescent="0.25">
      <c r="A138" s="3">
        <v>135</v>
      </c>
      <c r="B138" s="3" t="s">
        <v>4</v>
      </c>
      <c r="C138" s="3" t="s">
        <v>5</v>
      </c>
      <c r="D138" s="3">
        <v>28120210003</v>
      </c>
      <c r="E138" s="4" t="s">
        <v>140</v>
      </c>
      <c r="F138" s="3">
        <v>60</v>
      </c>
      <c r="G138" s="3">
        <v>60</v>
      </c>
      <c r="H138" s="3">
        <v>60</v>
      </c>
      <c r="I138" s="3">
        <v>60</v>
      </c>
      <c r="J138" s="3">
        <v>60</v>
      </c>
      <c r="K138" s="5">
        <v>48</v>
      </c>
      <c r="L138" s="3">
        <v>10</v>
      </c>
      <c r="M138" s="3">
        <v>0</v>
      </c>
      <c r="N138" s="3">
        <v>60</v>
      </c>
      <c r="O138" s="3">
        <v>60</v>
      </c>
      <c r="P138" s="3"/>
      <c r="Q138" s="15"/>
      <c r="R138" s="15"/>
      <c r="S138" s="15"/>
      <c r="T138" s="15"/>
      <c r="U138" s="15"/>
      <c r="V138" s="15"/>
      <c r="W138" s="15"/>
      <c r="X138" s="15"/>
    </row>
    <row r="139" spans="1:24" x14ac:dyDescent="0.25">
      <c r="A139" s="3">
        <v>136</v>
      </c>
      <c r="B139" s="3" t="s">
        <v>4</v>
      </c>
      <c r="C139" s="3" t="s">
        <v>5</v>
      </c>
      <c r="D139" s="3">
        <v>28120210201</v>
      </c>
      <c r="E139" s="4" t="s">
        <v>141</v>
      </c>
      <c r="F139" s="3">
        <v>20</v>
      </c>
      <c r="G139" s="3">
        <v>20</v>
      </c>
      <c r="H139" s="3">
        <v>20</v>
      </c>
      <c r="I139" s="3">
        <v>20</v>
      </c>
      <c r="J139" s="3">
        <v>20</v>
      </c>
      <c r="K139" s="5">
        <v>0</v>
      </c>
      <c r="L139" s="3">
        <v>0</v>
      </c>
      <c r="M139" s="3">
        <v>6</v>
      </c>
      <c r="N139" s="3">
        <v>20</v>
      </c>
      <c r="O139" s="3">
        <v>20</v>
      </c>
      <c r="P139" s="3"/>
      <c r="Q139" s="15"/>
      <c r="R139" s="15"/>
      <c r="S139" s="15"/>
      <c r="T139" s="15"/>
      <c r="U139" s="15"/>
      <c r="V139" s="15"/>
      <c r="W139" s="15"/>
      <c r="X139" s="15"/>
    </row>
    <row r="140" spans="1:24" x14ac:dyDescent="0.25">
      <c r="A140" s="3">
        <v>137</v>
      </c>
      <c r="B140" s="3" t="s">
        <v>4</v>
      </c>
      <c r="C140" s="3" t="s">
        <v>5</v>
      </c>
      <c r="D140" s="3">
        <v>28120210203</v>
      </c>
      <c r="E140" s="4" t="s">
        <v>142</v>
      </c>
      <c r="F140" s="3">
        <v>16</v>
      </c>
      <c r="G140" s="3">
        <v>16</v>
      </c>
      <c r="H140" s="3">
        <v>16</v>
      </c>
      <c r="I140" s="3">
        <v>16</v>
      </c>
      <c r="J140" s="3">
        <v>16</v>
      </c>
      <c r="K140" s="5">
        <v>0</v>
      </c>
      <c r="L140" s="3">
        <v>0</v>
      </c>
      <c r="M140" s="3">
        <v>8</v>
      </c>
      <c r="N140" s="3">
        <v>16</v>
      </c>
      <c r="O140" s="3">
        <v>16</v>
      </c>
      <c r="P140" s="3"/>
      <c r="Q140" s="15"/>
      <c r="R140" s="15"/>
      <c r="S140" s="15"/>
      <c r="T140" s="15"/>
      <c r="U140" s="15"/>
      <c r="V140" s="15"/>
      <c r="W140" s="15"/>
      <c r="X140" s="15"/>
    </row>
    <row r="141" spans="1:24" x14ac:dyDescent="0.25">
      <c r="A141" s="3">
        <v>138</v>
      </c>
      <c r="B141" s="3" t="s">
        <v>4</v>
      </c>
      <c r="C141" s="3" t="s">
        <v>5</v>
      </c>
      <c r="D141" s="3">
        <v>28120210205</v>
      </c>
      <c r="E141" s="4" t="s">
        <v>143</v>
      </c>
      <c r="F141" s="3">
        <v>420</v>
      </c>
      <c r="G141" s="3">
        <v>420</v>
      </c>
      <c r="H141" s="3">
        <v>420</v>
      </c>
      <c r="I141" s="3">
        <v>380</v>
      </c>
      <c r="J141" s="3">
        <v>97</v>
      </c>
      <c r="K141" s="5">
        <v>331</v>
      </c>
      <c r="L141" s="3">
        <v>70</v>
      </c>
      <c r="M141" s="3">
        <v>0</v>
      </c>
      <c r="N141" s="3">
        <v>420</v>
      </c>
      <c r="O141" s="3">
        <v>420</v>
      </c>
      <c r="P141" s="3"/>
      <c r="Q141" s="15"/>
      <c r="R141" s="15"/>
      <c r="S141" s="15"/>
      <c r="T141" s="15"/>
      <c r="U141" s="15"/>
      <c r="V141" s="15"/>
      <c r="W141" s="15"/>
      <c r="X141" s="15"/>
    </row>
    <row r="142" spans="1:24" x14ac:dyDescent="0.25">
      <c r="A142" s="3">
        <v>139</v>
      </c>
      <c r="B142" s="3" t="s">
        <v>4</v>
      </c>
      <c r="C142" s="3" t="s">
        <v>5</v>
      </c>
      <c r="D142" s="3">
        <v>28120210210</v>
      </c>
      <c r="E142" s="4" t="s">
        <v>144</v>
      </c>
      <c r="F142" s="3">
        <v>22</v>
      </c>
      <c r="G142" s="3">
        <v>22</v>
      </c>
      <c r="H142" s="3">
        <v>22</v>
      </c>
      <c r="I142" s="3">
        <v>22</v>
      </c>
      <c r="J142" s="3">
        <v>22</v>
      </c>
      <c r="K142" s="5">
        <v>0</v>
      </c>
      <c r="L142" s="3">
        <v>0</v>
      </c>
      <c r="M142" s="3">
        <v>4</v>
      </c>
      <c r="N142" s="3">
        <v>22</v>
      </c>
      <c r="O142" s="3">
        <v>22</v>
      </c>
      <c r="P142" s="3"/>
      <c r="Q142" s="15"/>
      <c r="R142" s="15"/>
      <c r="S142" s="15"/>
      <c r="T142" s="15"/>
      <c r="U142" s="15"/>
      <c r="V142" s="15"/>
      <c r="W142" s="15"/>
      <c r="X142" s="15"/>
    </row>
    <row r="143" spans="1:24" x14ac:dyDescent="0.25">
      <c r="A143" s="3">
        <v>140</v>
      </c>
      <c r="B143" s="3" t="s">
        <v>4</v>
      </c>
      <c r="C143" s="3" t="s">
        <v>5</v>
      </c>
      <c r="D143" s="3">
        <v>28120210301</v>
      </c>
      <c r="E143" s="4" t="s">
        <v>145</v>
      </c>
      <c r="F143" s="3">
        <v>4</v>
      </c>
      <c r="G143" s="3">
        <v>4</v>
      </c>
      <c r="H143" s="3">
        <v>4</v>
      </c>
      <c r="I143" s="3">
        <v>4</v>
      </c>
      <c r="J143" s="3">
        <v>4</v>
      </c>
      <c r="K143" s="5">
        <v>0</v>
      </c>
      <c r="L143" s="3">
        <v>0</v>
      </c>
      <c r="M143" s="3">
        <v>2</v>
      </c>
      <c r="N143" s="3">
        <v>4</v>
      </c>
      <c r="O143" s="3">
        <v>4</v>
      </c>
      <c r="P143" s="3"/>
      <c r="Q143" s="15"/>
      <c r="R143" s="15"/>
      <c r="S143" s="15"/>
      <c r="T143" s="15"/>
      <c r="U143" s="15"/>
      <c r="V143" s="15"/>
      <c r="W143" s="15"/>
      <c r="X143" s="15"/>
    </row>
    <row r="144" spans="1:24" x14ac:dyDescent="0.25">
      <c r="A144" s="3">
        <v>141</v>
      </c>
      <c r="B144" s="3" t="s">
        <v>4</v>
      </c>
      <c r="C144" s="3" t="s">
        <v>5</v>
      </c>
      <c r="D144" s="3">
        <v>28120210401</v>
      </c>
      <c r="E144" s="4" t="s">
        <v>146</v>
      </c>
      <c r="F144" s="3">
        <v>18</v>
      </c>
      <c r="G144" s="3">
        <v>18</v>
      </c>
      <c r="H144" s="3">
        <v>18</v>
      </c>
      <c r="I144" s="3">
        <v>18</v>
      </c>
      <c r="J144" s="3">
        <v>18</v>
      </c>
      <c r="K144" s="5">
        <v>0</v>
      </c>
      <c r="L144" s="3">
        <v>0</v>
      </c>
      <c r="M144" s="3">
        <v>4</v>
      </c>
      <c r="N144" s="3">
        <v>18</v>
      </c>
      <c r="O144" s="3">
        <v>18</v>
      </c>
      <c r="P144" s="3"/>
      <c r="Q144" s="15"/>
      <c r="R144" s="15"/>
      <c r="S144" s="15"/>
      <c r="T144" s="15"/>
      <c r="U144" s="15"/>
      <c r="V144" s="15"/>
      <c r="W144" s="15"/>
      <c r="X144" s="15"/>
    </row>
    <row r="145" spans="1:24" x14ac:dyDescent="0.25">
      <c r="A145" s="3">
        <v>142</v>
      </c>
      <c r="B145" s="3" t="s">
        <v>4</v>
      </c>
      <c r="C145" s="3" t="s">
        <v>5</v>
      </c>
      <c r="D145" s="3">
        <v>28120210501</v>
      </c>
      <c r="E145" s="4" t="s">
        <v>147</v>
      </c>
      <c r="F145" s="3">
        <v>14</v>
      </c>
      <c r="G145" s="3">
        <v>14</v>
      </c>
      <c r="H145" s="3">
        <v>14</v>
      </c>
      <c r="I145" s="3">
        <v>14</v>
      </c>
      <c r="J145" s="3">
        <v>14</v>
      </c>
      <c r="K145" s="5">
        <v>0</v>
      </c>
      <c r="L145" s="3">
        <v>0</v>
      </c>
      <c r="M145" s="3">
        <v>3</v>
      </c>
      <c r="N145" s="3">
        <v>14</v>
      </c>
      <c r="O145" s="3">
        <v>14</v>
      </c>
      <c r="P145" s="3"/>
      <c r="Q145" s="15"/>
      <c r="R145" s="15"/>
      <c r="S145" s="15"/>
      <c r="T145" s="15"/>
      <c r="U145" s="15"/>
      <c r="V145" s="15"/>
      <c r="W145" s="15"/>
      <c r="X145" s="15"/>
    </row>
    <row r="146" spans="1:24" x14ac:dyDescent="0.25">
      <c r="A146" s="3">
        <v>143</v>
      </c>
      <c r="B146" s="3" t="s">
        <v>4</v>
      </c>
      <c r="C146" s="3" t="s">
        <v>5</v>
      </c>
      <c r="D146" s="3">
        <v>28120210601</v>
      </c>
      <c r="E146" s="4" t="s">
        <v>148</v>
      </c>
      <c r="F146" s="3">
        <v>50</v>
      </c>
      <c r="G146" s="3">
        <v>50</v>
      </c>
      <c r="H146" s="3">
        <v>50</v>
      </c>
      <c r="I146" s="3">
        <v>50</v>
      </c>
      <c r="J146" s="3">
        <v>50</v>
      </c>
      <c r="K146" s="5">
        <v>0</v>
      </c>
      <c r="L146" s="3">
        <v>0</v>
      </c>
      <c r="M146" s="3">
        <v>12</v>
      </c>
      <c r="N146" s="3">
        <v>50</v>
      </c>
      <c r="O146" s="3">
        <v>50</v>
      </c>
      <c r="P146" s="3"/>
      <c r="Q146" s="15"/>
      <c r="R146" s="15"/>
      <c r="S146" s="15"/>
      <c r="T146" s="15"/>
      <c r="U146" s="15"/>
      <c r="V146" s="15"/>
      <c r="W146" s="15"/>
      <c r="X146" s="15"/>
    </row>
    <row r="147" spans="1:24" x14ac:dyDescent="0.25">
      <c r="A147" s="3">
        <v>144</v>
      </c>
      <c r="B147" s="3" t="s">
        <v>4</v>
      </c>
      <c r="C147" s="3" t="s">
        <v>5</v>
      </c>
      <c r="D147" s="3">
        <v>28120210801</v>
      </c>
      <c r="E147" s="4" t="s">
        <v>149</v>
      </c>
      <c r="F147" s="3">
        <v>67</v>
      </c>
      <c r="G147" s="3">
        <v>67</v>
      </c>
      <c r="H147" s="3">
        <v>67</v>
      </c>
      <c r="I147" s="3">
        <v>67</v>
      </c>
      <c r="J147" s="3">
        <v>67</v>
      </c>
      <c r="K147" s="5">
        <v>0</v>
      </c>
      <c r="L147" s="3">
        <v>0</v>
      </c>
      <c r="M147" s="3">
        <v>12</v>
      </c>
      <c r="N147" s="3">
        <v>67</v>
      </c>
      <c r="O147" s="3">
        <v>67</v>
      </c>
      <c r="P147" s="3"/>
      <c r="Q147" s="15"/>
      <c r="R147" s="15"/>
      <c r="S147" s="15"/>
      <c r="T147" s="15"/>
      <c r="U147" s="15"/>
      <c r="V147" s="15"/>
      <c r="W147" s="15"/>
      <c r="X147" s="15"/>
    </row>
    <row r="148" spans="1:24" x14ac:dyDescent="0.25">
      <c r="A148" s="3">
        <v>145</v>
      </c>
      <c r="B148" s="3" t="s">
        <v>4</v>
      </c>
      <c r="C148" s="3" t="s">
        <v>5</v>
      </c>
      <c r="D148" s="3">
        <v>28120210804</v>
      </c>
      <c r="E148" s="4" t="s">
        <v>150</v>
      </c>
      <c r="F148" s="3">
        <v>523</v>
      </c>
      <c r="G148" s="3">
        <v>523</v>
      </c>
      <c r="H148" s="3">
        <v>523</v>
      </c>
      <c r="I148" s="3">
        <v>428</v>
      </c>
      <c r="J148" s="3">
        <v>101</v>
      </c>
      <c r="K148" s="5">
        <v>422</v>
      </c>
      <c r="L148" s="3">
        <v>87</v>
      </c>
      <c r="M148" s="3">
        <v>0</v>
      </c>
      <c r="N148" s="3">
        <v>523</v>
      </c>
      <c r="O148" s="3">
        <v>523</v>
      </c>
      <c r="P148" s="3"/>
      <c r="Q148" s="15"/>
      <c r="R148" s="15"/>
      <c r="S148" s="15"/>
      <c r="T148" s="15"/>
      <c r="U148" s="15"/>
      <c r="V148" s="15"/>
      <c r="W148" s="15"/>
      <c r="X148" s="15"/>
    </row>
    <row r="149" spans="1:24" x14ac:dyDescent="0.25">
      <c r="A149" s="3">
        <v>146</v>
      </c>
      <c r="B149" s="3" t="s">
        <v>4</v>
      </c>
      <c r="C149" s="3" t="s">
        <v>5</v>
      </c>
      <c r="D149" s="3">
        <v>28120211001</v>
      </c>
      <c r="E149" s="4" t="s">
        <v>151</v>
      </c>
      <c r="F149" s="3">
        <v>82</v>
      </c>
      <c r="G149" s="3">
        <v>82</v>
      </c>
      <c r="H149" s="3">
        <v>82</v>
      </c>
      <c r="I149" s="3">
        <v>82</v>
      </c>
      <c r="J149" s="3">
        <v>82</v>
      </c>
      <c r="K149" s="5">
        <v>0</v>
      </c>
      <c r="L149" s="3">
        <v>0</v>
      </c>
      <c r="M149" s="3">
        <v>12</v>
      </c>
      <c r="N149" s="3">
        <v>82</v>
      </c>
      <c r="O149" s="3">
        <v>82</v>
      </c>
      <c r="P149" s="3"/>
      <c r="Q149" s="15"/>
      <c r="R149" s="15"/>
      <c r="S149" s="15"/>
      <c r="T149" s="15"/>
      <c r="U149" s="15"/>
      <c r="V149" s="15"/>
      <c r="W149" s="15"/>
      <c r="X149" s="15"/>
    </row>
    <row r="150" spans="1:24" x14ac:dyDescent="0.25">
      <c r="A150" s="3">
        <v>147</v>
      </c>
      <c r="B150" s="3" t="s">
        <v>4</v>
      </c>
      <c r="C150" s="3" t="s">
        <v>5</v>
      </c>
      <c r="D150" s="3">
        <v>28120211201</v>
      </c>
      <c r="E150" s="4" t="s">
        <v>152</v>
      </c>
      <c r="F150" s="3">
        <v>53</v>
      </c>
      <c r="G150" s="3">
        <v>53</v>
      </c>
      <c r="H150" s="3">
        <v>53</v>
      </c>
      <c r="I150" s="3">
        <v>53</v>
      </c>
      <c r="J150" s="3">
        <v>53</v>
      </c>
      <c r="K150" s="5">
        <v>0</v>
      </c>
      <c r="L150" s="3">
        <v>0</v>
      </c>
      <c r="M150" s="3">
        <v>10</v>
      </c>
      <c r="N150" s="3">
        <v>53</v>
      </c>
      <c r="O150" s="3">
        <v>53</v>
      </c>
      <c r="P150" s="3"/>
      <c r="Q150" s="15"/>
      <c r="R150" s="15"/>
      <c r="S150" s="15"/>
      <c r="T150" s="15"/>
      <c r="U150" s="15"/>
      <c r="V150" s="15"/>
      <c r="W150" s="15"/>
      <c r="X150" s="15"/>
    </row>
    <row r="151" spans="1:24" x14ac:dyDescent="0.25">
      <c r="A151" s="3">
        <v>148</v>
      </c>
      <c r="B151" s="3" t="s">
        <v>4</v>
      </c>
      <c r="C151" s="3" t="s">
        <v>5</v>
      </c>
      <c r="D151" s="3">
        <v>28120211301</v>
      </c>
      <c r="E151" s="4" t="s">
        <v>153</v>
      </c>
      <c r="F151" s="3">
        <v>38</v>
      </c>
      <c r="G151" s="3">
        <v>38</v>
      </c>
      <c r="H151" s="3">
        <v>38</v>
      </c>
      <c r="I151" s="3">
        <v>38</v>
      </c>
      <c r="J151" s="3">
        <v>38</v>
      </c>
      <c r="K151" s="5">
        <v>0</v>
      </c>
      <c r="L151" s="3">
        <v>0</v>
      </c>
      <c r="M151" s="3">
        <v>11</v>
      </c>
      <c r="N151" s="3">
        <v>38</v>
      </c>
      <c r="O151" s="3">
        <v>38</v>
      </c>
      <c r="P151" s="3"/>
      <c r="Q151" s="15"/>
      <c r="R151" s="15"/>
      <c r="S151" s="15"/>
      <c r="T151" s="15"/>
      <c r="U151" s="15"/>
      <c r="V151" s="15"/>
      <c r="W151" s="15"/>
      <c r="X151" s="15"/>
    </row>
    <row r="152" spans="1:24" x14ac:dyDescent="0.25">
      <c r="A152" s="3">
        <v>149</v>
      </c>
      <c r="B152" s="3" t="s">
        <v>4</v>
      </c>
      <c r="C152" s="3" t="s">
        <v>5</v>
      </c>
      <c r="D152" s="3">
        <v>28120211401</v>
      </c>
      <c r="E152" s="4" t="s">
        <v>154</v>
      </c>
      <c r="F152" s="3">
        <v>15</v>
      </c>
      <c r="G152" s="3">
        <v>15</v>
      </c>
      <c r="H152" s="3">
        <v>15</v>
      </c>
      <c r="I152" s="3">
        <v>15</v>
      </c>
      <c r="J152" s="3">
        <v>15</v>
      </c>
      <c r="K152" s="5">
        <v>0</v>
      </c>
      <c r="L152" s="3">
        <v>0</v>
      </c>
      <c r="M152" s="3">
        <v>5</v>
      </c>
      <c r="N152" s="3">
        <v>15</v>
      </c>
      <c r="O152" s="3">
        <v>15</v>
      </c>
      <c r="P152" s="3"/>
      <c r="Q152" s="15"/>
      <c r="R152" s="15"/>
      <c r="S152" s="15"/>
      <c r="T152" s="15"/>
      <c r="U152" s="15"/>
      <c r="V152" s="15"/>
      <c r="W152" s="15"/>
      <c r="X152" s="15"/>
    </row>
    <row r="153" spans="1:24" x14ac:dyDescent="0.25">
      <c r="A153" s="3">
        <v>150</v>
      </c>
      <c r="B153" s="3" t="s">
        <v>4</v>
      </c>
      <c r="C153" s="3" t="s">
        <v>5</v>
      </c>
      <c r="D153" s="3">
        <v>28120211501</v>
      </c>
      <c r="E153" s="4" t="s">
        <v>155</v>
      </c>
      <c r="F153" s="3">
        <v>12</v>
      </c>
      <c r="G153" s="3">
        <v>12</v>
      </c>
      <c r="H153" s="3">
        <v>12</v>
      </c>
      <c r="I153" s="3">
        <v>12</v>
      </c>
      <c r="J153" s="3">
        <v>12</v>
      </c>
      <c r="K153" s="5">
        <v>0</v>
      </c>
      <c r="L153" s="3">
        <v>0</v>
      </c>
      <c r="M153" s="3">
        <v>4</v>
      </c>
      <c r="N153" s="3">
        <v>12</v>
      </c>
      <c r="O153" s="3">
        <v>12</v>
      </c>
      <c r="P153" s="3"/>
      <c r="Q153" s="15"/>
      <c r="R153" s="15"/>
      <c r="S153" s="15"/>
      <c r="T153" s="15"/>
      <c r="U153" s="15"/>
      <c r="V153" s="15"/>
      <c r="W153" s="15"/>
      <c r="X153" s="15"/>
    </row>
    <row r="154" spans="1:24" x14ac:dyDescent="0.25">
      <c r="A154" s="3">
        <v>151</v>
      </c>
      <c r="B154" s="3" t="s">
        <v>4</v>
      </c>
      <c r="C154" s="3" t="s">
        <v>5</v>
      </c>
      <c r="D154" s="3">
        <v>28120211601</v>
      </c>
      <c r="E154" s="4" t="s">
        <v>156</v>
      </c>
      <c r="F154" s="3">
        <v>9</v>
      </c>
      <c r="G154" s="3">
        <v>9</v>
      </c>
      <c r="H154" s="3">
        <v>9</v>
      </c>
      <c r="I154" s="3">
        <v>9</v>
      </c>
      <c r="J154" s="3">
        <v>9</v>
      </c>
      <c r="K154" s="5">
        <v>0</v>
      </c>
      <c r="L154" s="3">
        <v>0</v>
      </c>
      <c r="M154" s="3">
        <v>4</v>
      </c>
      <c r="N154" s="3">
        <v>9</v>
      </c>
      <c r="O154" s="3">
        <v>9</v>
      </c>
      <c r="P154" s="3"/>
      <c r="Q154" s="15"/>
      <c r="R154" s="15"/>
      <c r="S154" s="15"/>
      <c r="T154" s="15"/>
      <c r="U154" s="15"/>
      <c r="V154" s="15"/>
      <c r="W154" s="15"/>
      <c r="X154" s="15"/>
    </row>
    <row r="155" spans="1:24" x14ac:dyDescent="0.25">
      <c r="A155" s="3">
        <v>152</v>
      </c>
      <c r="B155" s="3" t="s">
        <v>4</v>
      </c>
      <c r="C155" s="3" t="s">
        <v>5</v>
      </c>
      <c r="D155" s="3">
        <v>28120211701</v>
      </c>
      <c r="E155" s="4" t="s">
        <v>157</v>
      </c>
      <c r="F155" s="3">
        <v>19</v>
      </c>
      <c r="G155" s="3">
        <v>19</v>
      </c>
      <c r="H155" s="3">
        <v>19</v>
      </c>
      <c r="I155" s="3">
        <v>19</v>
      </c>
      <c r="J155" s="3">
        <v>19</v>
      </c>
      <c r="K155" s="5">
        <v>0</v>
      </c>
      <c r="L155" s="3">
        <v>0</v>
      </c>
      <c r="M155" s="3">
        <v>2</v>
      </c>
      <c r="N155" s="3">
        <v>19</v>
      </c>
      <c r="O155" s="3">
        <v>19</v>
      </c>
      <c r="P155" s="3"/>
      <c r="Q155" s="15"/>
      <c r="R155" s="15"/>
      <c r="S155" s="15"/>
      <c r="T155" s="15"/>
      <c r="U155" s="15"/>
      <c r="V155" s="15"/>
      <c r="W155" s="15"/>
      <c r="X155" s="15"/>
    </row>
    <row r="156" spans="1:24" x14ac:dyDescent="0.25">
      <c r="A156" s="3">
        <v>153</v>
      </c>
      <c r="B156" s="3" t="s">
        <v>4</v>
      </c>
      <c r="C156" s="3" t="s">
        <v>5</v>
      </c>
      <c r="D156" s="3">
        <v>28120211801</v>
      </c>
      <c r="E156" s="4" t="s">
        <v>158</v>
      </c>
      <c r="F156" s="3">
        <v>9</v>
      </c>
      <c r="G156" s="3">
        <v>9</v>
      </c>
      <c r="H156" s="3">
        <v>9</v>
      </c>
      <c r="I156" s="3">
        <v>9</v>
      </c>
      <c r="J156" s="3">
        <v>9</v>
      </c>
      <c r="K156" s="5">
        <v>0</v>
      </c>
      <c r="L156" s="3">
        <v>0</v>
      </c>
      <c r="M156" s="3">
        <v>0</v>
      </c>
      <c r="N156" s="3">
        <v>9</v>
      </c>
      <c r="O156" s="3">
        <v>9</v>
      </c>
      <c r="P156" s="3"/>
      <c r="Q156" s="15"/>
      <c r="R156" s="15"/>
      <c r="S156" s="15"/>
      <c r="T156" s="15"/>
      <c r="U156" s="15"/>
      <c r="V156" s="15"/>
      <c r="W156" s="15"/>
      <c r="X156" s="15"/>
    </row>
    <row r="157" spans="1:24" x14ac:dyDescent="0.25">
      <c r="A157" s="3">
        <v>154</v>
      </c>
      <c r="B157" s="3" t="s">
        <v>4</v>
      </c>
      <c r="C157" s="3" t="s">
        <v>5</v>
      </c>
      <c r="D157" s="3">
        <v>28120211901</v>
      </c>
      <c r="E157" s="4" t="s">
        <v>159</v>
      </c>
      <c r="F157" s="3">
        <v>43</v>
      </c>
      <c r="G157" s="3">
        <v>43</v>
      </c>
      <c r="H157" s="3">
        <v>43</v>
      </c>
      <c r="I157" s="3">
        <v>43</v>
      </c>
      <c r="J157" s="3">
        <v>43</v>
      </c>
      <c r="K157" s="5">
        <v>0</v>
      </c>
      <c r="L157" s="3">
        <v>0</v>
      </c>
      <c r="M157" s="3">
        <v>18</v>
      </c>
      <c r="N157" s="3">
        <v>43</v>
      </c>
      <c r="O157" s="3">
        <v>43</v>
      </c>
      <c r="P157" s="3"/>
      <c r="Q157" s="15"/>
      <c r="R157" s="15"/>
      <c r="S157" s="15"/>
      <c r="T157" s="15"/>
      <c r="U157" s="15"/>
      <c r="V157" s="15"/>
      <c r="W157" s="15"/>
      <c r="X157" s="15"/>
    </row>
    <row r="158" spans="1:24" x14ac:dyDescent="0.25">
      <c r="A158" s="3">
        <v>155</v>
      </c>
      <c r="B158" s="3" t="s">
        <v>4</v>
      </c>
      <c r="C158" s="3" t="s">
        <v>5</v>
      </c>
      <c r="D158" s="3">
        <v>28120212001</v>
      </c>
      <c r="E158" s="4" t="s">
        <v>160</v>
      </c>
      <c r="F158" s="3">
        <v>24</v>
      </c>
      <c r="G158" s="3">
        <v>24</v>
      </c>
      <c r="H158" s="3">
        <v>24</v>
      </c>
      <c r="I158" s="3">
        <v>24</v>
      </c>
      <c r="J158" s="3">
        <v>24</v>
      </c>
      <c r="K158" s="5">
        <v>0</v>
      </c>
      <c r="L158" s="3">
        <v>0</v>
      </c>
      <c r="M158" s="3">
        <v>3</v>
      </c>
      <c r="N158" s="3">
        <v>24</v>
      </c>
      <c r="O158" s="3">
        <v>24</v>
      </c>
      <c r="P158" s="3"/>
      <c r="Q158" s="15"/>
      <c r="R158" s="15"/>
      <c r="S158" s="15"/>
      <c r="T158" s="15"/>
      <c r="U158" s="15"/>
      <c r="V158" s="15"/>
      <c r="W158" s="15"/>
      <c r="X158" s="15"/>
    </row>
    <row r="159" spans="1:24" x14ac:dyDescent="0.25">
      <c r="A159" s="3">
        <v>156</v>
      </c>
      <c r="B159" s="3" t="s">
        <v>4</v>
      </c>
      <c r="C159" s="3" t="s">
        <v>5</v>
      </c>
      <c r="D159" s="3">
        <v>28120212101</v>
      </c>
      <c r="E159" s="4" t="s">
        <v>161</v>
      </c>
      <c r="F159" s="3">
        <v>25</v>
      </c>
      <c r="G159" s="3">
        <v>25</v>
      </c>
      <c r="H159" s="3">
        <v>25</v>
      </c>
      <c r="I159" s="3">
        <v>25</v>
      </c>
      <c r="J159" s="3">
        <v>25</v>
      </c>
      <c r="K159" s="5">
        <v>0</v>
      </c>
      <c r="L159" s="3">
        <v>0</v>
      </c>
      <c r="M159" s="3">
        <v>5</v>
      </c>
      <c r="N159" s="3">
        <v>25</v>
      </c>
      <c r="O159" s="3">
        <v>25</v>
      </c>
      <c r="P159" s="3"/>
      <c r="Q159" s="15"/>
      <c r="R159" s="15"/>
      <c r="S159" s="15"/>
      <c r="T159" s="15"/>
      <c r="U159" s="15"/>
      <c r="V159" s="15"/>
      <c r="W159" s="15"/>
      <c r="X159" s="15"/>
    </row>
    <row r="160" spans="1:24" x14ac:dyDescent="0.25">
      <c r="A160" s="3">
        <v>157</v>
      </c>
      <c r="B160" s="3" t="s">
        <v>4</v>
      </c>
      <c r="C160" s="3" t="s">
        <v>5</v>
      </c>
      <c r="D160" s="3">
        <v>28120212103</v>
      </c>
      <c r="E160" s="4" t="s">
        <v>162</v>
      </c>
      <c r="F160" s="3">
        <v>10</v>
      </c>
      <c r="G160" s="3">
        <v>10</v>
      </c>
      <c r="H160" s="3">
        <v>10</v>
      </c>
      <c r="I160" s="3">
        <v>10</v>
      </c>
      <c r="J160" s="3">
        <v>10</v>
      </c>
      <c r="K160" s="5">
        <v>0</v>
      </c>
      <c r="L160" s="3">
        <v>0</v>
      </c>
      <c r="M160" s="3">
        <v>4</v>
      </c>
      <c r="N160" s="3">
        <v>10</v>
      </c>
      <c r="O160" s="3">
        <v>10</v>
      </c>
      <c r="P160" s="3"/>
      <c r="Q160" s="15"/>
      <c r="R160" s="15"/>
      <c r="S160" s="15"/>
      <c r="T160" s="15"/>
      <c r="U160" s="15"/>
      <c r="V160" s="15"/>
      <c r="W160" s="15"/>
      <c r="X160" s="15"/>
    </row>
    <row r="161" spans="1:24" x14ac:dyDescent="0.25">
      <c r="A161" s="3">
        <v>158</v>
      </c>
      <c r="B161" s="3" t="s">
        <v>4</v>
      </c>
      <c r="C161" s="3" t="s">
        <v>5</v>
      </c>
      <c r="D161" s="3">
        <v>28120212104</v>
      </c>
      <c r="E161" s="4" t="s">
        <v>163</v>
      </c>
      <c r="F161" s="3">
        <v>224</v>
      </c>
      <c r="G161" s="3">
        <v>224</v>
      </c>
      <c r="H161" s="3">
        <v>224</v>
      </c>
      <c r="I161" s="3">
        <v>198</v>
      </c>
      <c r="J161" s="3">
        <v>224</v>
      </c>
      <c r="K161" s="5">
        <v>155</v>
      </c>
      <c r="L161" s="3">
        <v>30</v>
      </c>
      <c r="M161" s="3">
        <v>0</v>
      </c>
      <c r="N161" s="3">
        <v>224</v>
      </c>
      <c r="O161" s="3">
        <v>224</v>
      </c>
      <c r="P161" s="3"/>
      <c r="Q161" s="15"/>
      <c r="R161" s="15"/>
      <c r="S161" s="15"/>
      <c r="T161" s="15"/>
      <c r="U161" s="15"/>
      <c r="V161" s="15"/>
      <c r="W161" s="15"/>
      <c r="X161" s="15"/>
    </row>
    <row r="162" spans="1:24" x14ac:dyDescent="0.25">
      <c r="A162" s="3">
        <v>159</v>
      </c>
      <c r="B162" s="3" t="s">
        <v>4</v>
      </c>
      <c r="C162" s="3" t="s">
        <v>5</v>
      </c>
      <c r="D162" s="3">
        <v>28120212107</v>
      </c>
      <c r="E162" s="4" t="s">
        <v>164</v>
      </c>
      <c r="F162" s="3">
        <v>23</v>
      </c>
      <c r="G162" s="3">
        <v>23</v>
      </c>
      <c r="H162" s="3">
        <v>23</v>
      </c>
      <c r="I162" s="3">
        <v>23</v>
      </c>
      <c r="J162" s="3">
        <v>23</v>
      </c>
      <c r="K162" s="5">
        <v>0</v>
      </c>
      <c r="L162" s="3">
        <v>0</v>
      </c>
      <c r="M162" s="3">
        <v>6</v>
      </c>
      <c r="N162" s="3">
        <v>23</v>
      </c>
      <c r="O162" s="3">
        <v>23</v>
      </c>
      <c r="P162" s="3"/>
      <c r="Q162" s="15"/>
      <c r="R162" s="15"/>
      <c r="S162" s="15"/>
      <c r="T162" s="15"/>
      <c r="U162" s="15"/>
      <c r="V162" s="15"/>
      <c r="W162" s="15"/>
      <c r="X162" s="15"/>
    </row>
    <row r="163" spans="1:24" x14ac:dyDescent="0.25">
      <c r="A163" s="3">
        <v>160</v>
      </c>
      <c r="B163" s="3" t="s">
        <v>4</v>
      </c>
      <c r="C163" s="3" t="s">
        <v>5</v>
      </c>
      <c r="D163" s="3">
        <v>28120212201</v>
      </c>
      <c r="E163" s="4" t="s">
        <v>165</v>
      </c>
      <c r="F163" s="3">
        <v>36</v>
      </c>
      <c r="G163" s="3">
        <v>36</v>
      </c>
      <c r="H163" s="3">
        <v>36</v>
      </c>
      <c r="I163" s="3">
        <v>36</v>
      </c>
      <c r="J163" s="3">
        <v>36</v>
      </c>
      <c r="K163" s="5">
        <v>0</v>
      </c>
      <c r="L163" s="3">
        <v>0</v>
      </c>
      <c r="M163" s="3">
        <v>10</v>
      </c>
      <c r="N163" s="3">
        <v>36</v>
      </c>
      <c r="O163" s="3">
        <v>36</v>
      </c>
      <c r="P163" s="3"/>
      <c r="Q163" s="15"/>
      <c r="R163" s="15"/>
      <c r="S163" s="15"/>
      <c r="T163" s="15"/>
      <c r="U163" s="15"/>
      <c r="V163" s="15"/>
      <c r="W163" s="15"/>
      <c r="X163" s="15"/>
    </row>
    <row r="164" spans="1:24" x14ac:dyDescent="0.25">
      <c r="A164" s="3">
        <v>161</v>
      </c>
      <c r="B164" s="3" t="s">
        <v>4</v>
      </c>
      <c r="C164" s="3" t="s">
        <v>5</v>
      </c>
      <c r="D164" s="3">
        <v>28120212202</v>
      </c>
      <c r="E164" s="4" t="s">
        <v>166</v>
      </c>
      <c r="F164" s="3">
        <v>22</v>
      </c>
      <c r="G164" s="3">
        <v>22</v>
      </c>
      <c r="H164" s="3">
        <v>22</v>
      </c>
      <c r="I164" s="3">
        <v>22</v>
      </c>
      <c r="J164" s="3">
        <v>22</v>
      </c>
      <c r="K164" s="5">
        <v>0</v>
      </c>
      <c r="L164" s="3">
        <v>0</v>
      </c>
      <c r="M164" s="3">
        <v>1</v>
      </c>
      <c r="N164" s="3">
        <v>22</v>
      </c>
      <c r="O164" s="3">
        <v>22</v>
      </c>
      <c r="P164" s="3"/>
      <c r="Q164" s="15"/>
      <c r="R164" s="15"/>
      <c r="S164" s="15"/>
      <c r="T164" s="15"/>
      <c r="U164" s="15"/>
      <c r="V164" s="15"/>
      <c r="W164" s="15"/>
      <c r="X164" s="15"/>
    </row>
    <row r="165" spans="1:24" x14ac:dyDescent="0.25">
      <c r="A165" s="3">
        <v>162</v>
      </c>
      <c r="B165" s="3" t="s">
        <v>4</v>
      </c>
      <c r="C165" s="3" t="s">
        <v>5</v>
      </c>
      <c r="D165" s="3">
        <v>28120212203</v>
      </c>
      <c r="E165" s="4" t="s">
        <v>167</v>
      </c>
      <c r="F165" s="3">
        <v>30</v>
      </c>
      <c r="G165" s="3">
        <v>30</v>
      </c>
      <c r="H165" s="3">
        <v>30</v>
      </c>
      <c r="I165" s="3">
        <v>30</v>
      </c>
      <c r="J165" s="3">
        <v>30</v>
      </c>
      <c r="K165" s="5">
        <v>0</v>
      </c>
      <c r="L165" s="3">
        <v>0</v>
      </c>
      <c r="M165" s="3">
        <v>5</v>
      </c>
      <c r="N165" s="3">
        <v>30</v>
      </c>
      <c r="O165" s="3">
        <v>30</v>
      </c>
      <c r="P165" s="3"/>
      <c r="Q165" s="15"/>
      <c r="R165" s="15"/>
      <c r="S165" s="15"/>
      <c r="T165" s="15"/>
      <c r="U165" s="15"/>
      <c r="V165" s="15"/>
      <c r="W165" s="15"/>
      <c r="X165" s="15"/>
    </row>
    <row r="166" spans="1:24" x14ac:dyDescent="0.25">
      <c r="A166" s="3">
        <v>163</v>
      </c>
      <c r="B166" s="3" t="s">
        <v>4</v>
      </c>
      <c r="C166" s="3" t="s">
        <v>5</v>
      </c>
      <c r="D166" s="3">
        <v>28120212205</v>
      </c>
      <c r="E166" s="4" t="s">
        <v>168</v>
      </c>
      <c r="F166" s="3">
        <v>10</v>
      </c>
      <c r="G166" s="3">
        <v>10</v>
      </c>
      <c r="H166" s="3">
        <v>10</v>
      </c>
      <c r="I166" s="3">
        <v>10</v>
      </c>
      <c r="J166" s="3">
        <v>10</v>
      </c>
      <c r="K166" s="5">
        <v>0</v>
      </c>
      <c r="L166" s="3">
        <v>0</v>
      </c>
      <c r="M166" s="3">
        <v>2</v>
      </c>
      <c r="N166" s="3">
        <v>10</v>
      </c>
      <c r="O166" s="3">
        <v>10</v>
      </c>
      <c r="P166" s="3"/>
      <c r="Q166" s="15"/>
      <c r="R166" s="15"/>
      <c r="S166" s="15"/>
      <c r="T166" s="15"/>
      <c r="U166" s="15"/>
      <c r="V166" s="15"/>
      <c r="W166" s="15"/>
      <c r="X166" s="15"/>
    </row>
    <row r="167" spans="1:24" x14ac:dyDescent="0.25">
      <c r="A167" s="3">
        <v>164</v>
      </c>
      <c r="B167" s="3" t="s">
        <v>4</v>
      </c>
      <c r="C167" s="3" t="s">
        <v>5</v>
      </c>
      <c r="D167" s="3">
        <v>28120212206</v>
      </c>
      <c r="E167" s="4" t="s">
        <v>169</v>
      </c>
      <c r="F167" s="3">
        <v>218</v>
      </c>
      <c r="G167" s="3">
        <v>218</v>
      </c>
      <c r="H167" s="3">
        <v>218</v>
      </c>
      <c r="I167" s="3">
        <v>198</v>
      </c>
      <c r="J167" s="3">
        <v>215</v>
      </c>
      <c r="K167" s="5">
        <v>158</v>
      </c>
      <c r="L167" s="3">
        <v>38</v>
      </c>
      <c r="M167" s="3">
        <v>5</v>
      </c>
      <c r="N167" s="3">
        <v>218</v>
      </c>
      <c r="O167" s="3">
        <v>218</v>
      </c>
      <c r="P167" s="3"/>
      <c r="Q167" s="15"/>
      <c r="R167" s="15"/>
      <c r="S167" s="15"/>
      <c r="T167" s="15"/>
      <c r="U167" s="15"/>
      <c r="V167" s="15"/>
      <c r="W167" s="15"/>
      <c r="X167" s="15"/>
    </row>
    <row r="168" spans="1:24" x14ac:dyDescent="0.25">
      <c r="A168" s="3">
        <v>165</v>
      </c>
      <c r="B168" s="3" t="s">
        <v>4</v>
      </c>
      <c r="C168" s="3" t="s">
        <v>5</v>
      </c>
      <c r="D168" s="3">
        <v>28120212301</v>
      </c>
      <c r="E168" s="4" t="s">
        <v>170</v>
      </c>
      <c r="F168" s="3">
        <v>33</v>
      </c>
      <c r="G168" s="3">
        <v>33</v>
      </c>
      <c r="H168" s="3">
        <v>33</v>
      </c>
      <c r="I168" s="3">
        <v>33</v>
      </c>
      <c r="J168" s="3">
        <v>33</v>
      </c>
      <c r="K168" s="5">
        <v>0</v>
      </c>
      <c r="L168" s="3">
        <v>0</v>
      </c>
      <c r="M168" s="3">
        <v>9</v>
      </c>
      <c r="N168" s="3">
        <v>33</v>
      </c>
      <c r="O168" s="3">
        <v>33</v>
      </c>
      <c r="P168" s="3"/>
      <c r="Q168" s="15"/>
      <c r="R168" s="15"/>
      <c r="S168" s="15"/>
      <c r="T168" s="15"/>
      <c r="U168" s="15"/>
      <c r="V168" s="15"/>
      <c r="W168" s="15"/>
      <c r="X168" s="15"/>
    </row>
    <row r="169" spans="1:24" x14ac:dyDescent="0.25">
      <c r="A169" s="3">
        <v>166</v>
      </c>
      <c r="B169" s="3" t="s">
        <v>4</v>
      </c>
      <c r="C169" s="3" t="s">
        <v>5</v>
      </c>
      <c r="D169" s="3">
        <v>28120212302</v>
      </c>
      <c r="E169" s="4" t="s">
        <v>171</v>
      </c>
      <c r="F169" s="3">
        <v>22</v>
      </c>
      <c r="G169" s="3">
        <v>22</v>
      </c>
      <c r="H169" s="3">
        <v>22</v>
      </c>
      <c r="I169" s="3">
        <v>22</v>
      </c>
      <c r="J169" s="3">
        <v>22</v>
      </c>
      <c r="K169" s="5">
        <v>0</v>
      </c>
      <c r="L169" s="3">
        <v>0</v>
      </c>
      <c r="M169" s="3">
        <v>7</v>
      </c>
      <c r="N169" s="3">
        <v>22</v>
      </c>
      <c r="O169" s="3">
        <v>22</v>
      </c>
      <c r="P169" s="3"/>
      <c r="Q169" s="15"/>
      <c r="R169" s="15"/>
      <c r="S169" s="15"/>
      <c r="T169" s="15"/>
      <c r="U169" s="15"/>
      <c r="V169" s="15"/>
      <c r="W169" s="15"/>
      <c r="X169" s="15"/>
    </row>
    <row r="170" spans="1:24" x14ac:dyDescent="0.25">
      <c r="A170" s="3">
        <v>167</v>
      </c>
      <c r="B170" s="3" t="s">
        <v>4</v>
      </c>
      <c r="C170" s="3" t="s">
        <v>5</v>
      </c>
      <c r="D170" s="3">
        <v>28120212303</v>
      </c>
      <c r="E170" s="4" t="s">
        <v>172</v>
      </c>
      <c r="F170" s="3">
        <v>30</v>
      </c>
      <c r="G170" s="3">
        <v>30</v>
      </c>
      <c r="H170" s="3">
        <v>30</v>
      </c>
      <c r="I170" s="3">
        <v>30</v>
      </c>
      <c r="J170" s="3">
        <v>30</v>
      </c>
      <c r="K170" s="5">
        <v>0</v>
      </c>
      <c r="L170" s="3">
        <v>0</v>
      </c>
      <c r="M170" s="3">
        <v>3</v>
      </c>
      <c r="N170" s="3">
        <v>30</v>
      </c>
      <c r="O170" s="3">
        <v>30</v>
      </c>
      <c r="P170" s="3"/>
      <c r="Q170" s="15"/>
      <c r="R170" s="15"/>
      <c r="S170" s="15"/>
      <c r="T170" s="15"/>
      <c r="U170" s="15"/>
      <c r="V170" s="15"/>
      <c r="W170" s="15"/>
      <c r="X170" s="15"/>
    </row>
    <row r="171" spans="1:24" x14ac:dyDescent="0.25">
      <c r="A171" s="3">
        <v>168</v>
      </c>
      <c r="B171" s="3" t="s">
        <v>4</v>
      </c>
      <c r="C171" s="3" t="s">
        <v>5</v>
      </c>
      <c r="D171" s="3">
        <v>28120212401</v>
      </c>
      <c r="E171" s="4" t="s">
        <v>173</v>
      </c>
      <c r="F171" s="3">
        <v>26</v>
      </c>
      <c r="G171" s="3">
        <v>26</v>
      </c>
      <c r="H171" s="3">
        <v>26</v>
      </c>
      <c r="I171" s="3">
        <v>26</v>
      </c>
      <c r="J171" s="3">
        <v>26</v>
      </c>
      <c r="K171" s="5">
        <v>0</v>
      </c>
      <c r="L171" s="3">
        <v>0</v>
      </c>
      <c r="M171" s="3">
        <v>6</v>
      </c>
      <c r="N171" s="3">
        <v>26</v>
      </c>
      <c r="O171" s="3">
        <v>26</v>
      </c>
      <c r="P171" s="3"/>
      <c r="Q171" s="15"/>
      <c r="R171" s="15"/>
      <c r="S171" s="15"/>
      <c r="T171" s="15"/>
      <c r="U171" s="15"/>
      <c r="V171" s="15"/>
      <c r="W171" s="15"/>
      <c r="X171" s="15"/>
    </row>
    <row r="172" spans="1:24" x14ac:dyDescent="0.25">
      <c r="A172" s="3">
        <v>169</v>
      </c>
      <c r="B172" s="3" t="s">
        <v>4</v>
      </c>
      <c r="C172" s="3" t="s">
        <v>5</v>
      </c>
      <c r="D172" s="3">
        <v>28120212402</v>
      </c>
      <c r="E172" s="4" t="s">
        <v>174</v>
      </c>
      <c r="F172" s="3">
        <v>9</v>
      </c>
      <c r="G172" s="3">
        <v>9</v>
      </c>
      <c r="H172" s="3">
        <v>9</v>
      </c>
      <c r="I172" s="3">
        <v>9</v>
      </c>
      <c r="J172" s="3">
        <v>9</v>
      </c>
      <c r="K172" s="5">
        <v>0</v>
      </c>
      <c r="L172" s="3">
        <v>0</v>
      </c>
      <c r="M172" s="3">
        <v>4</v>
      </c>
      <c r="N172" s="3">
        <v>9</v>
      </c>
      <c r="O172" s="3">
        <v>9</v>
      </c>
      <c r="P172" s="3"/>
      <c r="Q172" s="15"/>
      <c r="R172" s="15"/>
      <c r="S172" s="15"/>
      <c r="T172" s="15"/>
      <c r="U172" s="15"/>
      <c r="V172" s="15"/>
      <c r="W172" s="15"/>
      <c r="X172" s="15"/>
    </row>
    <row r="173" spans="1:24" x14ac:dyDescent="0.25">
      <c r="A173" s="3">
        <v>170</v>
      </c>
      <c r="B173" s="3" t="s">
        <v>4</v>
      </c>
      <c r="C173" s="3" t="s">
        <v>5</v>
      </c>
      <c r="D173" s="3">
        <v>28120212403</v>
      </c>
      <c r="E173" s="4" t="s">
        <v>175</v>
      </c>
      <c r="F173" s="3">
        <v>453</v>
      </c>
      <c r="G173" s="3">
        <v>453</v>
      </c>
      <c r="H173" s="3">
        <v>453</v>
      </c>
      <c r="I173" s="3">
        <v>352</v>
      </c>
      <c r="J173" s="3">
        <v>449</v>
      </c>
      <c r="K173" s="5">
        <v>367</v>
      </c>
      <c r="L173" s="3">
        <v>88</v>
      </c>
      <c r="M173" s="3">
        <v>0</v>
      </c>
      <c r="N173" s="3">
        <v>453</v>
      </c>
      <c r="O173" s="3">
        <v>453</v>
      </c>
      <c r="P173" s="3"/>
      <c r="Q173" s="15"/>
      <c r="R173" s="15"/>
      <c r="S173" s="15"/>
      <c r="T173" s="15"/>
      <c r="U173" s="15"/>
      <c r="V173" s="15"/>
      <c r="W173" s="15"/>
      <c r="X173" s="15"/>
    </row>
    <row r="174" spans="1:24" x14ac:dyDescent="0.25">
      <c r="F174" s="17">
        <v>9073</v>
      </c>
      <c r="G174" s="17">
        <v>9073</v>
      </c>
      <c r="H174" s="17">
        <v>9073</v>
      </c>
      <c r="I174" s="17">
        <v>7890</v>
      </c>
      <c r="J174" s="17">
        <v>6877</v>
      </c>
      <c r="K174" s="17">
        <v>4161</v>
      </c>
      <c r="L174" s="17">
        <v>882</v>
      </c>
      <c r="M174" s="17">
        <v>937</v>
      </c>
      <c r="N174" s="17">
        <v>9073</v>
      </c>
      <c r="O174" s="17">
        <v>9073</v>
      </c>
      <c r="P174" s="17">
        <v>0</v>
      </c>
    </row>
  </sheetData>
  <autoFilter ref="A3:X173"/>
  <mergeCells count="9">
    <mergeCell ref="B2:B3"/>
    <mergeCell ref="A2:A3"/>
    <mergeCell ref="A1:O1"/>
    <mergeCell ref="P2:P3"/>
    <mergeCell ref="G2:O2"/>
    <mergeCell ref="F2:F3"/>
    <mergeCell ref="E2:E3"/>
    <mergeCell ref="D2:D3"/>
    <mergeCell ref="C2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5"/>
  <sheetViews>
    <sheetView workbookViewId="0">
      <selection activeCell="B3" sqref="B3:D3"/>
    </sheetView>
  </sheetViews>
  <sheetFormatPr defaultRowHeight="12.75" x14ac:dyDescent="0.2"/>
  <cols>
    <col min="1" max="1" width="8.140625" style="6" bestFit="1" customWidth="1"/>
    <col min="2" max="2" width="15.140625" style="7" bestFit="1" customWidth="1"/>
    <col min="3" max="3" width="36.5703125" style="7" bestFit="1" customWidth="1"/>
    <col min="4" max="14" width="5.42578125" style="6" customWidth="1"/>
    <col min="15" max="16384" width="9.140625" style="7"/>
  </cols>
  <sheetData>
    <row r="1" spans="1:15" x14ac:dyDescent="0.2">
      <c r="A1" s="25" t="s">
        <v>191</v>
      </c>
      <c r="B1" s="25"/>
      <c r="C1" s="25"/>
    </row>
    <row r="2" spans="1:15" x14ac:dyDescent="0.2">
      <c r="A2" s="8" t="s">
        <v>192</v>
      </c>
      <c r="B2" s="9" t="s">
        <v>193</v>
      </c>
      <c r="C2" s="9" t="s">
        <v>194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 t="s">
        <v>195</v>
      </c>
      <c r="O2" s="18" t="s">
        <v>245</v>
      </c>
    </row>
    <row r="3" spans="1:15" x14ac:dyDescent="0.2">
      <c r="A3" s="10">
        <v>1</v>
      </c>
      <c r="B3" s="11">
        <v>28120200104</v>
      </c>
      <c r="C3" s="11" t="s">
        <v>196</v>
      </c>
      <c r="D3" s="6">
        <v>4</v>
      </c>
      <c r="E3" s="6">
        <v>4</v>
      </c>
      <c r="F3" s="6">
        <v>4</v>
      </c>
      <c r="G3" s="6">
        <v>2</v>
      </c>
      <c r="H3" s="6">
        <v>12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26</v>
      </c>
      <c r="O3" s="7">
        <f>I3+J3+K3+L3+M3</f>
        <v>0</v>
      </c>
    </row>
    <row r="4" spans="1:15" x14ac:dyDescent="0.2">
      <c r="A4" s="10">
        <v>2</v>
      </c>
      <c r="B4" s="11">
        <v>28120200201</v>
      </c>
      <c r="C4" s="11" t="s">
        <v>197</v>
      </c>
      <c r="D4" s="6">
        <v>2</v>
      </c>
      <c r="E4" s="6">
        <v>1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3</v>
      </c>
      <c r="O4" s="7">
        <f t="shared" ref="O4:O67" si="0">I4+J4+K4+L4+M4</f>
        <v>0</v>
      </c>
    </row>
    <row r="5" spans="1:15" x14ac:dyDescent="0.2">
      <c r="A5" s="10">
        <v>3</v>
      </c>
      <c r="B5" s="11">
        <v>28120200301</v>
      </c>
      <c r="C5" s="11" t="s">
        <v>8</v>
      </c>
      <c r="D5" s="6">
        <v>7</v>
      </c>
      <c r="E5" s="6">
        <v>3</v>
      </c>
      <c r="F5" s="6">
        <v>6</v>
      </c>
      <c r="G5" s="6">
        <v>11</v>
      </c>
      <c r="H5" s="6">
        <v>9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36</v>
      </c>
      <c r="O5" s="7">
        <f t="shared" si="0"/>
        <v>0</v>
      </c>
    </row>
    <row r="6" spans="1:15" x14ac:dyDescent="0.2">
      <c r="A6" s="10">
        <v>4</v>
      </c>
      <c r="B6" s="11">
        <v>28120200401</v>
      </c>
      <c r="C6" s="11" t="s">
        <v>9</v>
      </c>
      <c r="D6" s="6">
        <v>3</v>
      </c>
      <c r="E6" s="6">
        <v>6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9</v>
      </c>
      <c r="O6" s="7">
        <f t="shared" si="0"/>
        <v>0</v>
      </c>
    </row>
    <row r="7" spans="1:15" x14ac:dyDescent="0.2">
      <c r="A7" s="10">
        <v>5</v>
      </c>
      <c r="B7" s="11">
        <v>28120200402</v>
      </c>
      <c r="C7" s="11" t="s">
        <v>10</v>
      </c>
      <c r="D7" s="6">
        <v>3</v>
      </c>
      <c r="E7" s="6">
        <v>4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7</v>
      </c>
      <c r="O7" s="7">
        <f t="shared" si="0"/>
        <v>0</v>
      </c>
    </row>
    <row r="8" spans="1:15" x14ac:dyDescent="0.2">
      <c r="A8" s="10">
        <v>6</v>
      </c>
      <c r="B8" s="11">
        <v>28120200403</v>
      </c>
      <c r="C8" s="11" t="s">
        <v>11</v>
      </c>
      <c r="D8" s="6">
        <v>1</v>
      </c>
      <c r="E8" s="6">
        <v>1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2</v>
      </c>
      <c r="O8" s="7">
        <f t="shared" si="0"/>
        <v>0</v>
      </c>
    </row>
    <row r="9" spans="1:15" x14ac:dyDescent="0.2">
      <c r="A9" s="10">
        <v>7</v>
      </c>
      <c r="B9" s="11">
        <v>28120200502</v>
      </c>
      <c r="C9" s="11" t="s">
        <v>12</v>
      </c>
      <c r="D9" s="6">
        <v>9</v>
      </c>
      <c r="E9" s="6">
        <v>11</v>
      </c>
      <c r="F9" s="6">
        <v>4</v>
      </c>
      <c r="G9" s="6">
        <v>4</v>
      </c>
      <c r="H9" s="6">
        <v>11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39</v>
      </c>
      <c r="O9" s="7">
        <f t="shared" si="0"/>
        <v>0</v>
      </c>
    </row>
    <row r="10" spans="1:15" x14ac:dyDescent="0.2">
      <c r="A10" s="10">
        <v>8</v>
      </c>
      <c r="B10" s="11">
        <v>28120200701</v>
      </c>
      <c r="C10" s="11" t="s">
        <v>13</v>
      </c>
      <c r="D10" s="6">
        <v>12</v>
      </c>
      <c r="E10" s="6">
        <v>13</v>
      </c>
      <c r="F10" s="6">
        <v>10</v>
      </c>
      <c r="G10" s="6">
        <v>15</v>
      </c>
      <c r="H10" s="6">
        <v>11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61</v>
      </c>
      <c r="O10" s="7">
        <f t="shared" si="0"/>
        <v>0</v>
      </c>
    </row>
    <row r="11" spans="1:15" x14ac:dyDescent="0.2">
      <c r="A11" s="10">
        <v>9</v>
      </c>
      <c r="B11" s="11">
        <v>28120200801</v>
      </c>
      <c r="C11" s="11" t="s">
        <v>14</v>
      </c>
      <c r="D11" s="6">
        <v>10</v>
      </c>
      <c r="E11" s="6">
        <v>9</v>
      </c>
      <c r="F11" s="6">
        <v>5</v>
      </c>
      <c r="G11" s="6">
        <v>7</v>
      </c>
      <c r="H11" s="6">
        <v>6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37</v>
      </c>
      <c r="O11" s="7">
        <f t="shared" si="0"/>
        <v>0</v>
      </c>
    </row>
    <row r="12" spans="1:15" x14ac:dyDescent="0.2">
      <c r="A12" s="10">
        <v>10</v>
      </c>
      <c r="B12" s="11">
        <v>28120200901</v>
      </c>
      <c r="C12" s="11" t="s">
        <v>15</v>
      </c>
      <c r="D12" s="6">
        <v>9</v>
      </c>
      <c r="E12" s="6">
        <v>8</v>
      </c>
      <c r="F12" s="6">
        <v>14</v>
      </c>
      <c r="G12" s="6">
        <v>8</v>
      </c>
      <c r="H12" s="6">
        <v>10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49</v>
      </c>
      <c r="O12" s="7">
        <f t="shared" si="0"/>
        <v>0</v>
      </c>
    </row>
    <row r="13" spans="1:15" x14ac:dyDescent="0.2">
      <c r="A13" s="10">
        <v>11</v>
      </c>
      <c r="B13" s="11">
        <v>28120200903</v>
      </c>
      <c r="C13" s="11" t="s">
        <v>198</v>
      </c>
      <c r="D13" s="6">
        <v>2</v>
      </c>
      <c r="E13" s="6">
        <v>2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4</v>
      </c>
      <c r="O13" s="7">
        <f t="shared" si="0"/>
        <v>0</v>
      </c>
    </row>
    <row r="14" spans="1:15" x14ac:dyDescent="0.2">
      <c r="A14" s="10">
        <v>12</v>
      </c>
      <c r="B14" s="11">
        <v>28120201101</v>
      </c>
      <c r="C14" s="11" t="s">
        <v>17</v>
      </c>
      <c r="D14" s="6">
        <v>4</v>
      </c>
      <c r="E14" s="6">
        <v>1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5</v>
      </c>
      <c r="O14" s="7">
        <f t="shared" si="0"/>
        <v>0</v>
      </c>
    </row>
    <row r="15" spans="1:15" x14ac:dyDescent="0.2">
      <c r="A15" s="10">
        <v>13</v>
      </c>
      <c r="B15" s="11">
        <v>28120201102</v>
      </c>
      <c r="C15" s="11" t="s">
        <v>199</v>
      </c>
      <c r="D15" s="6">
        <v>2</v>
      </c>
      <c r="E15" s="6">
        <v>2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4</v>
      </c>
      <c r="O15" s="7">
        <f t="shared" si="0"/>
        <v>0</v>
      </c>
    </row>
    <row r="16" spans="1:15" x14ac:dyDescent="0.2">
      <c r="A16" s="10">
        <v>14</v>
      </c>
      <c r="B16" s="11">
        <v>28120201201</v>
      </c>
      <c r="C16" s="11" t="s">
        <v>19</v>
      </c>
      <c r="D16" s="6">
        <v>5</v>
      </c>
      <c r="E16" s="6">
        <v>4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9</v>
      </c>
      <c r="O16" s="7">
        <f t="shared" si="0"/>
        <v>0</v>
      </c>
    </row>
    <row r="17" spans="1:15" x14ac:dyDescent="0.2">
      <c r="A17" s="10">
        <v>15</v>
      </c>
      <c r="B17" s="11">
        <v>28120201202</v>
      </c>
      <c r="C17" s="11" t="s">
        <v>20</v>
      </c>
      <c r="D17" s="6">
        <v>6</v>
      </c>
      <c r="E17" s="6">
        <v>6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12</v>
      </c>
      <c r="O17" s="7">
        <f t="shared" si="0"/>
        <v>0</v>
      </c>
    </row>
    <row r="18" spans="1:15" x14ac:dyDescent="0.2">
      <c r="A18" s="10">
        <v>16</v>
      </c>
      <c r="B18" s="11">
        <v>28120201203</v>
      </c>
      <c r="C18" s="11" t="s">
        <v>21</v>
      </c>
      <c r="D18" s="6">
        <v>4</v>
      </c>
      <c r="E18" s="6">
        <v>2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6</v>
      </c>
      <c r="O18" s="7">
        <f t="shared" si="0"/>
        <v>0</v>
      </c>
    </row>
    <row r="19" spans="1:15" x14ac:dyDescent="0.2">
      <c r="A19" s="10">
        <v>17</v>
      </c>
      <c r="B19" s="11">
        <v>28120201204</v>
      </c>
      <c r="C19" s="11" t="s">
        <v>22</v>
      </c>
      <c r="D19" s="6">
        <v>18</v>
      </c>
      <c r="E19" s="6">
        <v>7</v>
      </c>
      <c r="F19" s="6">
        <v>19</v>
      </c>
      <c r="G19" s="6">
        <v>14</v>
      </c>
      <c r="H19" s="6">
        <v>20</v>
      </c>
      <c r="I19" s="6">
        <v>9</v>
      </c>
      <c r="J19" s="6">
        <v>1</v>
      </c>
      <c r="K19" s="6">
        <v>3</v>
      </c>
      <c r="L19" s="6">
        <v>0</v>
      </c>
      <c r="M19" s="6">
        <v>0</v>
      </c>
      <c r="N19" s="6">
        <v>91</v>
      </c>
      <c r="O19" s="7">
        <f t="shared" si="0"/>
        <v>13</v>
      </c>
    </row>
    <row r="20" spans="1:15" x14ac:dyDescent="0.2">
      <c r="A20" s="10">
        <v>18</v>
      </c>
      <c r="B20" s="11">
        <v>28120201205</v>
      </c>
      <c r="C20" s="11" t="s">
        <v>200</v>
      </c>
      <c r="D20" s="6">
        <v>0</v>
      </c>
      <c r="E20" s="6">
        <v>0</v>
      </c>
      <c r="F20" s="6">
        <v>18</v>
      </c>
      <c r="G20" s="6">
        <v>19</v>
      </c>
      <c r="H20" s="6">
        <v>35</v>
      </c>
      <c r="I20" s="6">
        <v>61</v>
      </c>
      <c r="J20" s="6">
        <v>56</v>
      </c>
      <c r="K20" s="6">
        <v>50</v>
      </c>
      <c r="L20" s="6">
        <v>44</v>
      </c>
      <c r="M20" s="6">
        <v>42</v>
      </c>
      <c r="N20" s="6">
        <v>325</v>
      </c>
      <c r="O20" s="7">
        <f t="shared" si="0"/>
        <v>253</v>
      </c>
    </row>
    <row r="21" spans="1:15" x14ac:dyDescent="0.2">
      <c r="A21" s="10">
        <v>19</v>
      </c>
      <c r="B21" s="11">
        <v>28120201301</v>
      </c>
      <c r="C21" s="11" t="s">
        <v>24</v>
      </c>
      <c r="D21" s="6">
        <v>2</v>
      </c>
      <c r="E21" s="6">
        <v>4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6</v>
      </c>
      <c r="O21" s="7">
        <f t="shared" si="0"/>
        <v>0</v>
      </c>
    </row>
    <row r="22" spans="1:15" x14ac:dyDescent="0.2">
      <c r="A22" s="10">
        <v>20</v>
      </c>
      <c r="B22" s="11">
        <v>28120201302</v>
      </c>
      <c r="C22" s="11" t="s">
        <v>25</v>
      </c>
      <c r="D22" s="6">
        <v>4</v>
      </c>
      <c r="E22" s="6">
        <v>10</v>
      </c>
      <c r="F22" s="6">
        <v>12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26</v>
      </c>
      <c r="O22" s="7">
        <f t="shared" si="0"/>
        <v>0</v>
      </c>
    </row>
    <row r="23" spans="1:15" x14ac:dyDescent="0.2">
      <c r="A23" s="10">
        <v>21</v>
      </c>
      <c r="B23" s="11">
        <v>28120201401</v>
      </c>
      <c r="C23" s="11" t="s">
        <v>26</v>
      </c>
      <c r="D23" s="6">
        <v>2</v>
      </c>
      <c r="E23" s="6">
        <v>7</v>
      </c>
      <c r="F23" s="6">
        <v>2</v>
      </c>
      <c r="G23" s="6">
        <v>8</v>
      </c>
      <c r="H23" s="6">
        <v>5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24</v>
      </c>
      <c r="O23" s="7">
        <f t="shared" si="0"/>
        <v>0</v>
      </c>
    </row>
    <row r="24" spans="1:15" x14ac:dyDescent="0.2">
      <c r="A24" s="10">
        <v>22</v>
      </c>
      <c r="B24" s="11">
        <v>28120201501</v>
      </c>
      <c r="C24" s="11" t="s">
        <v>27</v>
      </c>
      <c r="D24" s="6">
        <v>11</v>
      </c>
      <c r="E24" s="6">
        <v>10</v>
      </c>
      <c r="F24" s="6">
        <v>9</v>
      </c>
      <c r="G24" s="6">
        <v>10</v>
      </c>
      <c r="H24" s="6">
        <v>13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53</v>
      </c>
      <c r="O24" s="7">
        <f t="shared" si="0"/>
        <v>0</v>
      </c>
    </row>
    <row r="25" spans="1:15" x14ac:dyDescent="0.2">
      <c r="A25" s="10">
        <v>23</v>
      </c>
      <c r="B25" s="11">
        <v>28120201601</v>
      </c>
      <c r="C25" s="11" t="s">
        <v>28</v>
      </c>
      <c r="D25" s="6">
        <v>6</v>
      </c>
      <c r="E25" s="6">
        <v>0</v>
      </c>
      <c r="F25" s="6">
        <v>2</v>
      </c>
      <c r="G25" s="6">
        <v>5</v>
      </c>
      <c r="H25" s="6">
        <v>1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14</v>
      </c>
      <c r="O25" s="7">
        <f t="shared" si="0"/>
        <v>0</v>
      </c>
    </row>
    <row r="26" spans="1:15" x14ac:dyDescent="0.2">
      <c r="A26" s="10">
        <v>24</v>
      </c>
      <c r="B26" s="11">
        <v>28120201603</v>
      </c>
      <c r="C26" s="11" t="s">
        <v>201</v>
      </c>
      <c r="D26" s="6">
        <v>0</v>
      </c>
      <c r="E26" s="6">
        <v>0</v>
      </c>
      <c r="F26" s="6">
        <v>6</v>
      </c>
      <c r="G26" s="6">
        <v>12</v>
      </c>
      <c r="H26" s="6">
        <v>7</v>
      </c>
      <c r="I26" s="6">
        <v>18</v>
      </c>
      <c r="J26" s="6">
        <v>20</v>
      </c>
      <c r="K26" s="6">
        <v>14</v>
      </c>
      <c r="L26" s="6">
        <v>0</v>
      </c>
      <c r="M26" s="6">
        <v>0</v>
      </c>
      <c r="N26" s="6">
        <v>77</v>
      </c>
      <c r="O26" s="7">
        <f t="shared" si="0"/>
        <v>52</v>
      </c>
    </row>
    <row r="27" spans="1:15" x14ac:dyDescent="0.2">
      <c r="A27" s="10">
        <v>25</v>
      </c>
      <c r="B27" s="11">
        <v>28120201702</v>
      </c>
      <c r="C27" s="11" t="s">
        <v>202</v>
      </c>
      <c r="D27" s="6">
        <v>3</v>
      </c>
      <c r="E27" s="6">
        <v>4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7</v>
      </c>
      <c r="O27" s="7">
        <f t="shared" si="0"/>
        <v>0</v>
      </c>
    </row>
    <row r="28" spans="1:15" x14ac:dyDescent="0.2">
      <c r="A28" s="10">
        <v>26</v>
      </c>
      <c r="B28" s="11">
        <v>28120201708</v>
      </c>
      <c r="C28" s="11" t="s">
        <v>31</v>
      </c>
      <c r="D28" s="6">
        <v>5</v>
      </c>
      <c r="E28" s="6">
        <v>5</v>
      </c>
      <c r="F28" s="6">
        <v>5</v>
      </c>
      <c r="G28" s="6">
        <v>7</v>
      </c>
      <c r="H28" s="6">
        <v>8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30</v>
      </c>
      <c r="O28" s="7">
        <f t="shared" si="0"/>
        <v>0</v>
      </c>
    </row>
    <row r="29" spans="1:15" x14ac:dyDescent="0.2">
      <c r="A29" s="10">
        <v>27</v>
      </c>
      <c r="B29" s="11">
        <v>28120201801</v>
      </c>
      <c r="C29" s="11" t="s">
        <v>32</v>
      </c>
      <c r="D29" s="6">
        <v>12</v>
      </c>
      <c r="E29" s="6">
        <v>2</v>
      </c>
      <c r="F29" s="6">
        <v>8</v>
      </c>
      <c r="G29" s="6">
        <v>9</v>
      </c>
      <c r="H29" s="6">
        <v>9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40</v>
      </c>
      <c r="O29" s="7">
        <f t="shared" si="0"/>
        <v>0</v>
      </c>
    </row>
    <row r="30" spans="1:15" x14ac:dyDescent="0.2">
      <c r="A30" s="10">
        <v>28</v>
      </c>
      <c r="B30" s="11">
        <v>28120201803</v>
      </c>
      <c r="C30" s="11" t="s">
        <v>203</v>
      </c>
      <c r="D30" s="6">
        <v>0</v>
      </c>
      <c r="E30" s="6">
        <v>0</v>
      </c>
      <c r="F30" s="6">
        <v>25</v>
      </c>
      <c r="G30" s="6">
        <v>45</v>
      </c>
      <c r="H30" s="6">
        <v>30</v>
      </c>
      <c r="I30" s="6">
        <v>56</v>
      </c>
      <c r="J30" s="6">
        <v>59</v>
      </c>
      <c r="K30" s="6">
        <v>59</v>
      </c>
      <c r="L30" s="6">
        <v>69</v>
      </c>
      <c r="M30" s="6">
        <v>32</v>
      </c>
      <c r="N30" s="6">
        <v>375</v>
      </c>
      <c r="O30" s="7">
        <f t="shared" si="0"/>
        <v>275</v>
      </c>
    </row>
    <row r="31" spans="1:15" x14ac:dyDescent="0.2">
      <c r="A31" s="10">
        <v>29</v>
      </c>
      <c r="B31" s="11">
        <v>28120201901</v>
      </c>
      <c r="C31" s="11" t="s">
        <v>34</v>
      </c>
      <c r="D31" s="6">
        <v>10</v>
      </c>
      <c r="E31" s="6">
        <v>10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20</v>
      </c>
      <c r="O31" s="7">
        <f t="shared" si="0"/>
        <v>0</v>
      </c>
    </row>
    <row r="32" spans="1:15" x14ac:dyDescent="0.2">
      <c r="A32" s="10">
        <v>30</v>
      </c>
      <c r="B32" s="11">
        <v>28120202001</v>
      </c>
      <c r="C32" s="11" t="s">
        <v>35</v>
      </c>
      <c r="D32" s="6">
        <v>5</v>
      </c>
      <c r="E32" s="6">
        <v>5</v>
      </c>
      <c r="F32" s="6">
        <v>4</v>
      </c>
      <c r="G32" s="6">
        <v>8</v>
      </c>
      <c r="H32" s="6">
        <v>6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28</v>
      </c>
      <c r="O32" s="7">
        <f t="shared" si="0"/>
        <v>0</v>
      </c>
    </row>
    <row r="33" spans="1:15" x14ac:dyDescent="0.2">
      <c r="A33" s="10">
        <v>31</v>
      </c>
      <c r="B33" s="11">
        <v>28120202002</v>
      </c>
      <c r="C33" s="11" t="s">
        <v>36</v>
      </c>
      <c r="D33" s="6">
        <v>5</v>
      </c>
      <c r="E33" s="6">
        <v>1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6</v>
      </c>
      <c r="O33" s="7">
        <f t="shared" si="0"/>
        <v>0</v>
      </c>
    </row>
    <row r="34" spans="1:15" x14ac:dyDescent="0.2">
      <c r="A34" s="10">
        <v>32</v>
      </c>
      <c r="B34" s="11">
        <v>28120202003</v>
      </c>
      <c r="C34" s="11" t="s">
        <v>37</v>
      </c>
      <c r="D34" s="6">
        <v>11</v>
      </c>
      <c r="E34" s="6">
        <v>5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16</v>
      </c>
      <c r="O34" s="7">
        <f t="shared" si="0"/>
        <v>0</v>
      </c>
    </row>
    <row r="35" spans="1:15" x14ac:dyDescent="0.2">
      <c r="A35" s="10">
        <v>33</v>
      </c>
      <c r="B35" s="11">
        <v>28120202101</v>
      </c>
      <c r="C35" s="11" t="s">
        <v>204</v>
      </c>
      <c r="D35" s="6">
        <v>1</v>
      </c>
      <c r="E35" s="6">
        <v>1</v>
      </c>
      <c r="F35" s="6">
        <v>4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6</v>
      </c>
      <c r="O35" s="7">
        <f t="shared" si="0"/>
        <v>0</v>
      </c>
    </row>
    <row r="36" spans="1:15" x14ac:dyDescent="0.2">
      <c r="A36" s="10">
        <v>34</v>
      </c>
      <c r="B36" s="11">
        <v>28120202201</v>
      </c>
      <c r="C36" s="11" t="s">
        <v>39</v>
      </c>
      <c r="D36" s="6">
        <v>6</v>
      </c>
      <c r="E36" s="6">
        <v>8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14</v>
      </c>
      <c r="O36" s="7">
        <f t="shared" si="0"/>
        <v>0</v>
      </c>
    </row>
    <row r="37" spans="1:15" x14ac:dyDescent="0.2">
      <c r="A37" s="10">
        <v>35</v>
      </c>
      <c r="B37" s="11">
        <v>28120202401</v>
      </c>
      <c r="C37" s="11" t="s">
        <v>40</v>
      </c>
      <c r="D37" s="6">
        <v>6</v>
      </c>
      <c r="E37" s="6">
        <v>5</v>
      </c>
      <c r="F37" s="6">
        <v>12</v>
      </c>
      <c r="G37" s="6">
        <v>6</v>
      </c>
      <c r="H37" s="6">
        <v>2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31</v>
      </c>
      <c r="O37" s="7">
        <f t="shared" si="0"/>
        <v>0</v>
      </c>
    </row>
    <row r="38" spans="1:15" x14ac:dyDescent="0.2">
      <c r="A38" s="10">
        <v>36</v>
      </c>
      <c r="B38" s="11">
        <v>28120202501</v>
      </c>
      <c r="C38" s="11" t="s">
        <v>41</v>
      </c>
      <c r="D38" s="6">
        <v>4</v>
      </c>
      <c r="E38" s="6">
        <v>4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8</v>
      </c>
      <c r="O38" s="7">
        <f t="shared" si="0"/>
        <v>0</v>
      </c>
    </row>
    <row r="39" spans="1:15" x14ac:dyDescent="0.2">
      <c r="A39" s="10">
        <v>37</v>
      </c>
      <c r="B39" s="11">
        <v>28120202601</v>
      </c>
      <c r="C39" s="11" t="s">
        <v>42</v>
      </c>
      <c r="D39" s="6">
        <v>2</v>
      </c>
      <c r="E39" s="6">
        <v>1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3</v>
      </c>
      <c r="O39" s="7">
        <f t="shared" si="0"/>
        <v>0</v>
      </c>
    </row>
    <row r="40" spans="1:15" x14ac:dyDescent="0.2">
      <c r="A40" s="10">
        <v>38</v>
      </c>
      <c r="B40" s="11">
        <v>28120202701</v>
      </c>
      <c r="C40" s="11" t="s">
        <v>205</v>
      </c>
      <c r="D40" s="6">
        <v>7</v>
      </c>
      <c r="E40" s="6">
        <v>3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10</v>
      </c>
      <c r="O40" s="7">
        <f t="shared" si="0"/>
        <v>0</v>
      </c>
    </row>
    <row r="41" spans="1:15" x14ac:dyDescent="0.2">
      <c r="A41" s="10">
        <v>39</v>
      </c>
      <c r="B41" s="11">
        <v>28120202801</v>
      </c>
      <c r="C41" s="11" t="s">
        <v>44</v>
      </c>
      <c r="D41" s="6">
        <v>11</v>
      </c>
      <c r="E41" s="6">
        <v>12</v>
      </c>
      <c r="F41" s="6">
        <v>10</v>
      </c>
      <c r="G41" s="6">
        <v>12</v>
      </c>
      <c r="H41" s="6">
        <v>12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57</v>
      </c>
      <c r="O41" s="7">
        <f t="shared" si="0"/>
        <v>0</v>
      </c>
    </row>
    <row r="42" spans="1:15" x14ac:dyDescent="0.2">
      <c r="A42" s="10">
        <v>40</v>
      </c>
      <c r="B42" s="11">
        <v>28120202802</v>
      </c>
      <c r="C42" s="11" t="s">
        <v>206</v>
      </c>
      <c r="D42" s="6">
        <v>5</v>
      </c>
      <c r="E42" s="6">
        <v>7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12</v>
      </c>
      <c r="O42" s="7">
        <f t="shared" si="0"/>
        <v>0</v>
      </c>
    </row>
    <row r="43" spans="1:15" x14ac:dyDescent="0.2">
      <c r="A43" s="10">
        <v>41</v>
      </c>
      <c r="B43" s="11">
        <v>28120202803</v>
      </c>
      <c r="C43" s="11" t="s">
        <v>46</v>
      </c>
      <c r="D43" s="6">
        <v>0</v>
      </c>
      <c r="E43" s="6">
        <v>0</v>
      </c>
      <c r="F43" s="6">
        <v>12</v>
      </c>
      <c r="G43" s="6">
        <v>13</v>
      </c>
      <c r="H43" s="6">
        <v>19</v>
      </c>
      <c r="I43" s="6">
        <v>38</v>
      </c>
      <c r="J43" s="6">
        <v>35</v>
      </c>
      <c r="K43" s="6">
        <v>44</v>
      </c>
      <c r="L43" s="6">
        <v>52</v>
      </c>
      <c r="M43" s="6">
        <v>30</v>
      </c>
      <c r="N43" s="6">
        <v>243</v>
      </c>
      <c r="O43" s="7">
        <f t="shared" si="0"/>
        <v>199</v>
      </c>
    </row>
    <row r="44" spans="1:15" x14ac:dyDescent="0.2">
      <c r="A44" s="10">
        <v>42</v>
      </c>
      <c r="B44" s="11">
        <v>28120202901</v>
      </c>
      <c r="C44" s="11" t="s">
        <v>47</v>
      </c>
      <c r="D44" s="6">
        <v>3</v>
      </c>
      <c r="E44" s="6">
        <v>0</v>
      </c>
      <c r="F44" s="6">
        <v>3</v>
      </c>
      <c r="G44" s="6">
        <v>5</v>
      </c>
      <c r="H44" s="6">
        <v>4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15</v>
      </c>
      <c r="O44" s="7">
        <f t="shared" si="0"/>
        <v>0</v>
      </c>
    </row>
    <row r="45" spans="1:15" x14ac:dyDescent="0.2">
      <c r="A45" s="10">
        <v>43</v>
      </c>
      <c r="B45" s="11">
        <v>28120203001</v>
      </c>
      <c r="C45" s="11" t="s">
        <v>48</v>
      </c>
      <c r="D45" s="6">
        <v>15</v>
      </c>
      <c r="E45" s="6">
        <v>9</v>
      </c>
      <c r="F45" s="6">
        <v>12</v>
      </c>
      <c r="G45" s="6">
        <v>16</v>
      </c>
      <c r="H45" s="6">
        <v>11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63</v>
      </c>
      <c r="O45" s="7">
        <f t="shared" si="0"/>
        <v>0</v>
      </c>
    </row>
    <row r="46" spans="1:15" x14ac:dyDescent="0.2">
      <c r="A46" s="10">
        <v>44</v>
      </c>
      <c r="B46" s="11">
        <v>28120203101</v>
      </c>
      <c r="C46" s="11" t="s">
        <v>207</v>
      </c>
      <c r="D46" s="6">
        <v>9</v>
      </c>
      <c r="E46" s="6">
        <v>5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14</v>
      </c>
      <c r="O46" s="7">
        <f t="shared" si="0"/>
        <v>0</v>
      </c>
    </row>
    <row r="47" spans="1:15" x14ac:dyDescent="0.2">
      <c r="A47" s="10">
        <v>45</v>
      </c>
      <c r="B47" s="11">
        <v>28120203201</v>
      </c>
      <c r="C47" s="11" t="s">
        <v>50</v>
      </c>
      <c r="D47" s="6">
        <v>10</v>
      </c>
      <c r="E47" s="6">
        <v>6</v>
      </c>
      <c r="F47" s="6">
        <v>8</v>
      </c>
      <c r="G47" s="6">
        <v>12</v>
      </c>
      <c r="H47" s="6">
        <v>10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46</v>
      </c>
      <c r="O47" s="7">
        <f t="shared" si="0"/>
        <v>0</v>
      </c>
    </row>
    <row r="48" spans="1:15" x14ac:dyDescent="0.2">
      <c r="A48" s="10">
        <v>46</v>
      </c>
      <c r="B48" s="11">
        <v>28120203301</v>
      </c>
      <c r="C48" s="11" t="s">
        <v>51</v>
      </c>
      <c r="D48" s="6">
        <v>8</v>
      </c>
      <c r="E48" s="6">
        <v>5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13</v>
      </c>
      <c r="O48" s="7">
        <f t="shared" si="0"/>
        <v>0</v>
      </c>
    </row>
    <row r="49" spans="1:15" x14ac:dyDescent="0.2">
      <c r="A49" s="10">
        <v>47</v>
      </c>
      <c r="B49" s="11">
        <v>28120203302</v>
      </c>
      <c r="C49" s="11" t="s">
        <v>52</v>
      </c>
      <c r="D49" s="6">
        <v>6</v>
      </c>
      <c r="E49" s="6">
        <v>2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8</v>
      </c>
      <c r="O49" s="7">
        <f t="shared" si="0"/>
        <v>0</v>
      </c>
    </row>
    <row r="50" spans="1:15" x14ac:dyDescent="0.2">
      <c r="A50" s="10">
        <v>48</v>
      </c>
      <c r="B50" s="11">
        <v>28120203303</v>
      </c>
      <c r="C50" s="11" t="s">
        <v>53</v>
      </c>
      <c r="D50" s="6">
        <v>2</v>
      </c>
      <c r="E50" s="6">
        <v>1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3</v>
      </c>
      <c r="O50" s="7">
        <f t="shared" si="0"/>
        <v>0</v>
      </c>
    </row>
    <row r="51" spans="1:15" x14ac:dyDescent="0.2">
      <c r="A51" s="10">
        <v>49</v>
      </c>
      <c r="B51" s="11">
        <v>28120203401</v>
      </c>
      <c r="C51" s="11" t="s">
        <v>208</v>
      </c>
      <c r="D51" s="6">
        <v>11</v>
      </c>
      <c r="E51" s="6">
        <v>6</v>
      </c>
      <c r="F51" s="6">
        <v>9</v>
      </c>
      <c r="G51" s="6">
        <v>14</v>
      </c>
      <c r="H51" s="6">
        <v>9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49</v>
      </c>
      <c r="O51" s="7">
        <f t="shared" si="0"/>
        <v>0</v>
      </c>
    </row>
    <row r="52" spans="1:15" x14ac:dyDescent="0.2">
      <c r="A52" s="10">
        <v>50</v>
      </c>
      <c r="B52" s="11">
        <v>28120203403</v>
      </c>
      <c r="C52" s="11" t="s">
        <v>55</v>
      </c>
      <c r="D52" s="6">
        <v>1</v>
      </c>
      <c r="E52" s="6">
        <v>0</v>
      </c>
      <c r="F52" s="6">
        <v>3</v>
      </c>
      <c r="G52" s="6">
        <v>0</v>
      </c>
      <c r="H52" s="6">
        <v>5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9</v>
      </c>
      <c r="O52" s="7">
        <f t="shared" si="0"/>
        <v>0</v>
      </c>
    </row>
    <row r="53" spans="1:15" x14ac:dyDescent="0.2">
      <c r="A53" s="10">
        <v>51</v>
      </c>
      <c r="B53" s="11">
        <v>28120203501</v>
      </c>
      <c r="C53" s="11" t="s">
        <v>56</v>
      </c>
      <c r="D53" s="6">
        <v>10</v>
      </c>
      <c r="E53" s="6">
        <v>9</v>
      </c>
      <c r="F53" s="6">
        <v>14</v>
      </c>
      <c r="G53" s="6">
        <v>3</v>
      </c>
      <c r="H53" s="6">
        <v>13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49</v>
      </c>
      <c r="O53" s="7">
        <f t="shared" si="0"/>
        <v>0</v>
      </c>
    </row>
    <row r="54" spans="1:15" x14ac:dyDescent="0.2">
      <c r="A54" s="10">
        <v>52</v>
      </c>
      <c r="B54" s="11">
        <v>28120203502</v>
      </c>
      <c r="C54" s="11" t="s">
        <v>57</v>
      </c>
      <c r="D54" s="6">
        <v>2</v>
      </c>
      <c r="E54" s="6">
        <v>3</v>
      </c>
      <c r="F54" s="6">
        <v>1</v>
      </c>
      <c r="G54" s="6">
        <v>1</v>
      </c>
      <c r="H54" s="6">
        <v>1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8</v>
      </c>
      <c r="O54" s="7">
        <f t="shared" si="0"/>
        <v>0</v>
      </c>
    </row>
    <row r="55" spans="1:15" x14ac:dyDescent="0.2">
      <c r="A55" s="10">
        <v>53</v>
      </c>
      <c r="B55" s="11">
        <v>28120203601</v>
      </c>
      <c r="C55" s="11" t="s">
        <v>58</v>
      </c>
      <c r="D55" s="6">
        <v>8</v>
      </c>
      <c r="E55" s="6">
        <v>15</v>
      </c>
      <c r="F55" s="6">
        <v>11</v>
      </c>
      <c r="G55" s="6">
        <v>18</v>
      </c>
      <c r="H55" s="6">
        <v>14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66</v>
      </c>
      <c r="O55" s="7">
        <f t="shared" si="0"/>
        <v>0</v>
      </c>
    </row>
    <row r="56" spans="1:15" x14ac:dyDescent="0.2">
      <c r="A56" s="10">
        <v>54</v>
      </c>
      <c r="B56" s="11">
        <v>28120203701</v>
      </c>
      <c r="C56" s="11" t="s">
        <v>59</v>
      </c>
      <c r="D56" s="6">
        <v>12</v>
      </c>
      <c r="E56" s="6">
        <v>7</v>
      </c>
      <c r="F56" s="6">
        <v>7</v>
      </c>
      <c r="G56" s="6">
        <v>10</v>
      </c>
      <c r="H56" s="6">
        <v>3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39</v>
      </c>
      <c r="O56" s="7">
        <f t="shared" si="0"/>
        <v>0</v>
      </c>
    </row>
    <row r="57" spans="1:15" x14ac:dyDescent="0.2">
      <c r="A57" s="10">
        <v>55</v>
      </c>
      <c r="B57" s="11">
        <v>28120203702</v>
      </c>
      <c r="C57" s="11" t="s">
        <v>60</v>
      </c>
      <c r="D57" s="6">
        <v>0</v>
      </c>
      <c r="E57" s="6">
        <v>3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3</v>
      </c>
      <c r="O57" s="7">
        <f t="shared" si="0"/>
        <v>0</v>
      </c>
    </row>
    <row r="58" spans="1:15" x14ac:dyDescent="0.2">
      <c r="A58" s="10">
        <v>56</v>
      </c>
      <c r="B58" s="11">
        <v>28120203801</v>
      </c>
      <c r="C58" s="11" t="s">
        <v>61</v>
      </c>
      <c r="D58" s="6">
        <v>12</v>
      </c>
      <c r="E58" s="6">
        <v>16</v>
      </c>
      <c r="F58" s="6">
        <v>5</v>
      </c>
      <c r="G58" s="6">
        <v>11</v>
      </c>
      <c r="H58" s="6">
        <v>9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53</v>
      </c>
      <c r="O58" s="7">
        <f t="shared" si="0"/>
        <v>0</v>
      </c>
    </row>
    <row r="59" spans="1:15" x14ac:dyDescent="0.2">
      <c r="A59" s="10">
        <v>57</v>
      </c>
      <c r="B59" s="11">
        <v>28120203901</v>
      </c>
      <c r="C59" s="11" t="s">
        <v>62</v>
      </c>
      <c r="D59" s="6">
        <v>0</v>
      </c>
      <c r="E59" s="6">
        <v>6</v>
      </c>
      <c r="F59" s="6">
        <v>1</v>
      </c>
      <c r="G59" s="6">
        <v>5</v>
      </c>
      <c r="H59" s="6">
        <v>3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15</v>
      </c>
      <c r="O59" s="7">
        <f t="shared" si="0"/>
        <v>0</v>
      </c>
    </row>
    <row r="60" spans="1:15" x14ac:dyDescent="0.2">
      <c r="A60" s="10">
        <v>58</v>
      </c>
      <c r="B60" s="11">
        <v>28120204001</v>
      </c>
      <c r="C60" s="11" t="s">
        <v>209</v>
      </c>
      <c r="D60" s="6">
        <v>5</v>
      </c>
      <c r="E60" s="6">
        <v>4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9</v>
      </c>
      <c r="O60" s="7">
        <f t="shared" si="0"/>
        <v>0</v>
      </c>
    </row>
    <row r="61" spans="1:15" x14ac:dyDescent="0.2">
      <c r="A61" s="10">
        <v>59</v>
      </c>
      <c r="B61" s="11">
        <v>28120204101</v>
      </c>
      <c r="C61" s="11" t="s">
        <v>64</v>
      </c>
      <c r="D61" s="6">
        <v>8</v>
      </c>
      <c r="E61" s="6">
        <v>5</v>
      </c>
      <c r="F61" s="6">
        <v>8</v>
      </c>
      <c r="G61" s="6">
        <v>6</v>
      </c>
      <c r="H61" s="6">
        <v>4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31</v>
      </c>
      <c r="O61" s="7">
        <f t="shared" si="0"/>
        <v>0</v>
      </c>
    </row>
    <row r="62" spans="1:15" x14ac:dyDescent="0.2">
      <c r="A62" s="10">
        <v>60</v>
      </c>
      <c r="B62" s="11">
        <v>28120204201</v>
      </c>
      <c r="C62" s="11" t="s">
        <v>65</v>
      </c>
      <c r="D62" s="6">
        <v>6</v>
      </c>
      <c r="E62" s="6">
        <v>4</v>
      </c>
      <c r="F62" s="6">
        <v>1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11</v>
      </c>
      <c r="O62" s="7">
        <f t="shared" si="0"/>
        <v>0</v>
      </c>
    </row>
    <row r="63" spans="1:15" x14ac:dyDescent="0.2">
      <c r="A63" s="10">
        <v>61</v>
      </c>
      <c r="B63" s="11">
        <v>28120204401</v>
      </c>
      <c r="C63" s="11" t="s">
        <v>210</v>
      </c>
      <c r="D63" s="6">
        <v>6</v>
      </c>
      <c r="E63" s="6">
        <v>8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14</v>
      </c>
      <c r="O63" s="7">
        <f t="shared" si="0"/>
        <v>0</v>
      </c>
    </row>
    <row r="64" spans="1:15" x14ac:dyDescent="0.2">
      <c r="A64" s="10">
        <v>62</v>
      </c>
      <c r="B64" s="11">
        <v>28120204501</v>
      </c>
      <c r="C64" s="11" t="s">
        <v>67</v>
      </c>
      <c r="D64" s="6">
        <v>16</v>
      </c>
      <c r="E64" s="6">
        <v>13</v>
      </c>
      <c r="F64" s="6">
        <v>9</v>
      </c>
      <c r="G64" s="6">
        <v>7</v>
      </c>
      <c r="H64" s="6">
        <v>7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52</v>
      </c>
      <c r="O64" s="7">
        <f t="shared" si="0"/>
        <v>0</v>
      </c>
    </row>
    <row r="65" spans="1:15" x14ac:dyDescent="0.2">
      <c r="A65" s="10">
        <v>63</v>
      </c>
      <c r="B65" s="11">
        <v>28120204601</v>
      </c>
      <c r="C65" s="11" t="s">
        <v>68</v>
      </c>
      <c r="D65" s="6">
        <v>2</v>
      </c>
      <c r="E65" s="6">
        <v>8</v>
      </c>
      <c r="F65" s="6">
        <v>2</v>
      </c>
      <c r="G65" s="6">
        <v>7</v>
      </c>
      <c r="H65" s="6">
        <v>6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25</v>
      </c>
      <c r="O65" s="7">
        <f t="shared" si="0"/>
        <v>0</v>
      </c>
    </row>
    <row r="66" spans="1:15" x14ac:dyDescent="0.2">
      <c r="A66" s="10">
        <v>64</v>
      </c>
      <c r="B66" s="11">
        <v>28120204701</v>
      </c>
      <c r="C66" s="11" t="s">
        <v>69</v>
      </c>
      <c r="D66" s="6">
        <v>13</v>
      </c>
      <c r="E66" s="6">
        <v>11</v>
      </c>
      <c r="F66" s="6">
        <v>4</v>
      </c>
      <c r="G66" s="6">
        <v>12</v>
      </c>
      <c r="H66" s="6">
        <v>8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48</v>
      </c>
      <c r="O66" s="7">
        <f t="shared" si="0"/>
        <v>0</v>
      </c>
    </row>
    <row r="67" spans="1:15" x14ac:dyDescent="0.2">
      <c r="A67" s="10">
        <v>65</v>
      </c>
      <c r="B67" s="11">
        <v>28120204702</v>
      </c>
      <c r="C67" s="11" t="s">
        <v>70</v>
      </c>
      <c r="D67" s="6">
        <v>3</v>
      </c>
      <c r="E67" s="6">
        <v>2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5</v>
      </c>
      <c r="O67" s="7">
        <f t="shared" si="0"/>
        <v>0</v>
      </c>
    </row>
    <row r="68" spans="1:15" x14ac:dyDescent="0.2">
      <c r="A68" s="10">
        <v>66</v>
      </c>
      <c r="B68" s="11">
        <v>28120204801</v>
      </c>
      <c r="C68" s="11" t="s">
        <v>71</v>
      </c>
      <c r="D68" s="6">
        <v>6</v>
      </c>
      <c r="E68" s="6">
        <v>3</v>
      </c>
      <c r="F68" s="6">
        <v>5</v>
      </c>
      <c r="G68" s="6">
        <v>5</v>
      </c>
      <c r="H68" s="6">
        <v>2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21</v>
      </c>
      <c r="O68" s="7">
        <f t="shared" ref="O68:O131" si="1">I68+J68+K68+L68+M68</f>
        <v>0</v>
      </c>
    </row>
    <row r="69" spans="1:15" x14ac:dyDescent="0.2">
      <c r="A69" s="10">
        <v>67</v>
      </c>
      <c r="B69" s="11">
        <v>28120204901</v>
      </c>
      <c r="C69" s="11" t="s">
        <v>72</v>
      </c>
      <c r="D69" s="6">
        <v>1</v>
      </c>
      <c r="E69" s="6">
        <v>9</v>
      </c>
      <c r="F69" s="6">
        <v>6</v>
      </c>
      <c r="G69" s="6">
        <v>4</v>
      </c>
      <c r="H69" s="6">
        <v>24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44</v>
      </c>
      <c r="O69" s="7">
        <f t="shared" si="1"/>
        <v>0</v>
      </c>
    </row>
    <row r="70" spans="1:15" x14ac:dyDescent="0.2">
      <c r="A70" s="10">
        <v>68</v>
      </c>
      <c r="B70" s="11">
        <v>28120204902</v>
      </c>
      <c r="C70" s="11" t="s">
        <v>73</v>
      </c>
      <c r="D70" s="6">
        <v>6</v>
      </c>
      <c r="E70" s="6">
        <v>4</v>
      </c>
      <c r="F70" s="6">
        <v>11</v>
      </c>
      <c r="G70" s="6">
        <v>10</v>
      </c>
      <c r="H70" s="6">
        <v>9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40</v>
      </c>
      <c r="O70" s="7">
        <f t="shared" si="1"/>
        <v>0</v>
      </c>
    </row>
    <row r="71" spans="1:15" x14ac:dyDescent="0.2">
      <c r="A71" s="10">
        <v>69</v>
      </c>
      <c r="B71" s="11">
        <v>28120205001</v>
      </c>
      <c r="C71" s="11" t="s">
        <v>74</v>
      </c>
      <c r="D71" s="6">
        <v>5</v>
      </c>
      <c r="E71" s="6">
        <v>7</v>
      </c>
      <c r="F71" s="6">
        <v>12</v>
      </c>
      <c r="G71" s="6">
        <v>11</v>
      </c>
      <c r="H71" s="6">
        <v>1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36</v>
      </c>
      <c r="O71" s="7">
        <f t="shared" si="1"/>
        <v>0</v>
      </c>
    </row>
    <row r="72" spans="1:15" x14ac:dyDescent="0.2">
      <c r="A72" s="10">
        <v>70</v>
      </c>
      <c r="B72" s="11">
        <v>28120205201</v>
      </c>
      <c r="C72" s="11" t="s">
        <v>75</v>
      </c>
      <c r="D72" s="6">
        <v>9</v>
      </c>
      <c r="E72" s="6">
        <v>12</v>
      </c>
      <c r="F72" s="6">
        <v>8</v>
      </c>
      <c r="G72" s="6">
        <v>9</v>
      </c>
      <c r="H72" s="6">
        <v>2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40</v>
      </c>
      <c r="O72" s="7">
        <f t="shared" si="1"/>
        <v>0</v>
      </c>
    </row>
    <row r="73" spans="1:15" x14ac:dyDescent="0.2">
      <c r="A73" s="10">
        <v>71</v>
      </c>
      <c r="B73" s="11">
        <v>28120205202</v>
      </c>
      <c r="C73" s="11" t="s">
        <v>211</v>
      </c>
      <c r="D73" s="6">
        <v>0</v>
      </c>
      <c r="E73" s="6">
        <v>0</v>
      </c>
      <c r="F73" s="6">
        <v>0</v>
      </c>
      <c r="G73" s="6">
        <v>8</v>
      </c>
      <c r="H73" s="6">
        <v>3</v>
      </c>
      <c r="I73" s="6">
        <v>6</v>
      </c>
      <c r="J73" s="6">
        <v>7</v>
      </c>
      <c r="K73" s="6">
        <v>12</v>
      </c>
      <c r="L73" s="6">
        <v>0</v>
      </c>
      <c r="M73" s="6">
        <v>0</v>
      </c>
      <c r="N73" s="6">
        <v>36</v>
      </c>
      <c r="O73" s="7">
        <f t="shared" si="1"/>
        <v>25</v>
      </c>
    </row>
    <row r="74" spans="1:15" x14ac:dyDescent="0.2">
      <c r="A74" s="10">
        <v>72</v>
      </c>
      <c r="B74" s="11">
        <v>28120205401</v>
      </c>
      <c r="C74" s="11" t="s">
        <v>77</v>
      </c>
      <c r="D74" s="6">
        <v>8</v>
      </c>
      <c r="E74" s="6">
        <v>2</v>
      </c>
      <c r="F74" s="6">
        <v>6</v>
      </c>
      <c r="G74" s="6">
        <v>3</v>
      </c>
      <c r="H74" s="6">
        <v>2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21</v>
      </c>
      <c r="O74" s="7">
        <f t="shared" si="1"/>
        <v>0</v>
      </c>
    </row>
    <row r="75" spans="1:15" x14ac:dyDescent="0.2">
      <c r="A75" s="10">
        <v>73</v>
      </c>
      <c r="B75" s="11">
        <v>28120205501</v>
      </c>
      <c r="C75" s="11" t="s">
        <v>78</v>
      </c>
      <c r="D75" s="6">
        <v>6</v>
      </c>
      <c r="E75" s="6">
        <v>8</v>
      </c>
      <c r="F75" s="6">
        <v>9</v>
      </c>
      <c r="G75" s="6">
        <v>2</v>
      </c>
      <c r="H75" s="6">
        <v>8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33</v>
      </c>
      <c r="O75" s="7">
        <f t="shared" si="1"/>
        <v>0</v>
      </c>
    </row>
    <row r="76" spans="1:15" x14ac:dyDescent="0.2">
      <c r="A76" s="10">
        <v>74</v>
      </c>
      <c r="B76" s="11">
        <v>28120205601</v>
      </c>
      <c r="C76" s="11" t="s">
        <v>79</v>
      </c>
      <c r="D76" s="6">
        <v>10</v>
      </c>
      <c r="E76" s="6">
        <v>10</v>
      </c>
      <c r="F76" s="6">
        <v>8</v>
      </c>
      <c r="G76" s="6">
        <v>6</v>
      </c>
      <c r="H76" s="6">
        <v>12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46</v>
      </c>
      <c r="O76" s="7">
        <f t="shared" si="1"/>
        <v>0</v>
      </c>
    </row>
    <row r="77" spans="1:15" x14ac:dyDescent="0.2">
      <c r="A77" s="10">
        <v>75</v>
      </c>
      <c r="B77" s="11">
        <v>28120205701</v>
      </c>
      <c r="C77" s="11" t="s">
        <v>80</v>
      </c>
      <c r="D77" s="6">
        <v>7</v>
      </c>
      <c r="E77" s="6">
        <v>7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14</v>
      </c>
      <c r="O77" s="7">
        <f t="shared" si="1"/>
        <v>0</v>
      </c>
    </row>
    <row r="78" spans="1:15" x14ac:dyDescent="0.2">
      <c r="A78" s="10">
        <v>76</v>
      </c>
      <c r="B78" s="11">
        <v>28120205801</v>
      </c>
      <c r="C78" s="11" t="s">
        <v>212</v>
      </c>
      <c r="D78" s="6">
        <v>2</v>
      </c>
      <c r="E78" s="6">
        <v>9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11</v>
      </c>
      <c r="O78" s="7">
        <f t="shared" si="1"/>
        <v>0</v>
      </c>
    </row>
    <row r="79" spans="1:15" x14ac:dyDescent="0.2">
      <c r="A79" s="10">
        <v>77</v>
      </c>
      <c r="B79" s="11">
        <v>28120206001</v>
      </c>
      <c r="C79" s="11" t="s">
        <v>82</v>
      </c>
      <c r="D79" s="6">
        <v>14</v>
      </c>
      <c r="E79" s="6">
        <v>3</v>
      </c>
      <c r="F79" s="6">
        <v>2</v>
      </c>
      <c r="G79" s="6">
        <v>5</v>
      </c>
      <c r="H79" s="6">
        <v>8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32</v>
      </c>
      <c r="O79" s="7">
        <f t="shared" si="1"/>
        <v>0</v>
      </c>
    </row>
    <row r="80" spans="1:15" x14ac:dyDescent="0.2">
      <c r="A80" s="10">
        <v>78</v>
      </c>
      <c r="B80" s="11">
        <v>28120206101</v>
      </c>
      <c r="C80" s="11" t="s">
        <v>83</v>
      </c>
      <c r="D80" s="6">
        <v>7</v>
      </c>
      <c r="E80" s="6">
        <v>5</v>
      </c>
      <c r="F80" s="6">
        <v>4</v>
      </c>
      <c r="G80" s="6">
        <v>4</v>
      </c>
      <c r="H80" s="6">
        <v>7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27</v>
      </c>
      <c r="O80" s="7">
        <f t="shared" si="1"/>
        <v>0</v>
      </c>
    </row>
    <row r="81" spans="1:15" x14ac:dyDescent="0.2">
      <c r="A81" s="10">
        <v>79</v>
      </c>
      <c r="B81" s="11">
        <v>28120206301</v>
      </c>
      <c r="C81" s="11" t="s">
        <v>84</v>
      </c>
      <c r="D81" s="6">
        <v>9</v>
      </c>
      <c r="E81" s="6">
        <v>12</v>
      </c>
      <c r="F81" s="6">
        <v>8</v>
      </c>
      <c r="G81" s="6">
        <v>12</v>
      </c>
      <c r="H81" s="6">
        <v>8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49</v>
      </c>
      <c r="O81" s="7">
        <f t="shared" si="1"/>
        <v>0</v>
      </c>
    </row>
    <row r="82" spans="1:15" x14ac:dyDescent="0.2">
      <c r="A82" s="10">
        <v>80</v>
      </c>
      <c r="B82" s="11">
        <v>28120206401</v>
      </c>
      <c r="C82" s="11" t="s">
        <v>85</v>
      </c>
      <c r="D82" s="6">
        <v>4</v>
      </c>
      <c r="E82" s="6">
        <v>3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7</v>
      </c>
      <c r="O82" s="7">
        <f t="shared" si="1"/>
        <v>0</v>
      </c>
    </row>
    <row r="83" spans="1:15" x14ac:dyDescent="0.2">
      <c r="A83" s="10">
        <v>81</v>
      </c>
      <c r="B83" s="11">
        <v>28120206501</v>
      </c>
      <c r="C83" s="11" t="s">
        <v>86</v>
      </c>
      <c r="D83" s="6">
        <v>5</v>
      </c>
      <c r="E83" s="6">
        <v>5</v>
      </c>
      <c r="F83" s="6">
        <v>5</v>
      </c>
      <c r="G83" s="6">
        <v>9</v>
      </c>
      <c r="H83" s="6">
        <v>5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29</v>
      </c>
      <c r="O83" s="7">
        <f t="shared" si="1"/>
        <v>0</v>
      </c>
    </row>
    <row r="84" spans="1:15" x14ac:dyDescent="0.2">
      <c r="A84" s="10">
        <v>82</v>
      </c>
      <c r="B84" s="11">
        <v>28120206701</v>
      </c>
      <c r="C84" s="11" t="s">
        <v>87</v>
      </c>
      <c r="D84" s="6">
        <v>5</v>
      </c>
      <c r="E84" s="6">
        <v>11</v>
      </c>
      <c r="F84" s="6">
        <v>14</v>
      </c>
      <c r="G84" s="6">
        <v>10</v>
      </c>
      <c r="H84" s="6">
        <v>5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45</v>
      </c>
      <c r="O84" s="7">
        <f t="shared" si="1"/>
        <v>0</v>
      </c>
    </row>
    <row r="85" spans="1:15" x14ac:dyDescent="0.2">
      <c r="A85" s="10">
        <v>83</v>
      </c>
      <c r="B85" s="11">
        <v>28120206801</v>
      </c>
      <c r="C85" s="11" t="s">
        <v>88</v>
      </c>
      <c r="D85" s="6">
        <v>5</v>
      </c>
      <c r="E85" s="6">
        <v>6</v>
      </c>
      <c r="F85" s="6">
        <v>5</v>
      </c>
      <c r="G85" s="6">
        <v>6</v>
      </c>
      <c r="H85" s="6">
        <v>3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25</v>
      </c>
      <c r="O85" s="7">
        <f t="shared" si="1"/>
        <v>0</v>
      </c>
    </row>
    <row r="86" spans="1:15" x14ac:dyDescent="0.2">
      <c r="A86" s="10">
        <v>84</v>
      </c>
      <c r="B86" s="11">
        <v>28120206901</v>
      </c>
      <c r="C86" s="11" t="s">
        <v>89</v>
      </c>
      <c r="D86" s="6">
        <v>2</v>
      </c>
      <c r="E86" s="6">
        <v>12</v>
      </c>
      <c r="F86" s="6">
        <v>12</v>
      </c>
      <c r="G86" s="6">
        <v>11</v>
      </c>
      <c r="H86" s="6">
        <v>9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46</v>
      </c>
      <c r="O86" s="7">
        <f t="shared" si="1"/>
        <v>0</v>
      </c>
    </row>
    <row r="87" spans="1:15" x14ac:dyDescent="0.2">
      <c r="A87" s="10">
        <v>85</v>
      </c>
      <c r="B87" s="11">
        <v>28120206903</v>
      </c>
      <c r="C87" s="11" t="s">
        <v>90</v>
      </c>
      <c r="D87" s="6">
        <v>5</v>
      </c>
      <c r="E87" s="6">
        <v>3</v>
      </c>
      <c r="F87" s="6">
        <v>7</v>
      </c>
      <c r="G87" s="6">
        <v>6</v>
      </c>
      <c r="H87" s="6">
        <v>3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24</v>
      </c>
      <c r="O87" s="7">
        <f t="shared" si="1"/>
        <v>0</v>
      </c>
    </row>
    <row r="88" spans="1:15" x14ac:dyDescent="0.2">
      <c r="A88" s="10">
        <v>86</v>
      </c>
      <c r="B88" s="11">
        <v>28120207001</v>
      </c>
      <c r="C88" s="11" t="s">
        <v>91</v>
      </c>
      <c r="D88" s="6">
        <v>5</v>
      </c>
      <c r="E88" s="6">
        <v>6</v>
      </c>
      <c r="F88" s="6">
        <v>7</v>
      </c>
      <c r="G88" s="6">
        <v>8</v>
      </c>
      <c r="H88" s="6">
        <v>5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31</v>
      </c>
      <c r="O88" s="7">
        <f t="shared" si="1"/>
        <v>0</v>
      </c>
    </row>
    <row r="89" spans="1:15" x14ac:dyDescent="0.2">
      <c r="A89" s="10">
        <v>87</v>
      </c>
      <c r="B89" s="11">
        <v>28120207002</v>
      </c>
      <c r="C89" s="11" t="s">
        <v>213</v>
      </c>
      <c r="D89" s="6">
        <v>9</v>
      </c>
      <c r="E89" s="6">
        <v>9</v>
      </c>
      <c r="F89" s="6">
        <v>5</v>
      </c>
      <c r="G89" s="6">
        <v>5</v>
      </c>
      <c r="H89" s="6">
        <v>11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39</v>
      </c>
      <c r="O89" s="7">
        <f t="shared" si="1"/>
        <v>0</v>
      </c>
    </row>
    <row r="90" spans="1:15" ht="25.5" x14ac:dyDescent="0.2">
      <c r="A90" s="10">
        <v>88</v>
      </c>
      <c r="B90" s="11">
        <v>28120207003</v>
      </c>
      <c r="C90" s="11" t="s">
        <v>93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59</v>
      </c>
      <c r="J90" s="6">
        <v>60</v>
      </c>
      <c r="K90" s="6">
        <v>60</v>
      </c>
      <c r="L90" s="6">
        <v>59</v>
      </c>
      <c r="M90" s="6">
        <v>59</v>
      </c>
      <c r="N90" s="6">
        <v>297</v>
      </c>
      <c r="O90" s="7">
        <f t="shared" si="1"/>
        <v>297</v>
      </c>
    </row>
    <row r="91" spans="1:15" x14ac:dyDescent="0.2">
      <c r="A91" s="10">
        <v>89</v>
      </c>
      <c r="B91" s="11">
        <v>28120207101</v>
      </c>
      <c r="C91" s="11" t="s">
        <v>94</v>
      </c>
      <c r="D91" s="6">
        <v>12</v>
      </c>
      <c r="E91" s="6">
        <v>9</v>
      </c>
      <c r="F91" s="6">
        <v>8</v>
      </c>
      <c r="G91" s="6">
        <v>11</v>
      </c>
      <c r="H91" s="6">
        <v>8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48</v>
      </c>
      <c r="O91" s="7">
        <f t="shared" si="1"/>
        <v>0</v>
      </c>
    </row>
    <row r="92" spans="1:15" x14ac:dyDescent="0.2">
      <c r="A92" s="10">
        <v>90</v>
      </c>
      <c r="B92" s="11">
        <v>28120207103</v>
      </c>
      <c r="C92" s="11" t="s">
        <v>95</v>
      </c>
      <c r="D92" s="6">
        <v>7</v>
      </c>
      <c r="E92" s="6">
        <v>4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11</v>
      </c>
      <c r="O92" s="7">
        <f t="shared" si="1"/>
        <v>0</v>
      </c>
    </row>
    <row r="93" spans="1:15" x14ac:dyDescent="0.2">
      <c r="A93" s="10">
        <v>91</v>
      </c>
      <c r="B93" s="11">
        <v>28120207201</v>
      </c>
      <c r="C93" s="11" t="s">
        <v>96</v>
      </c>
      <c r="D93" s="6">
        <v>7</v>
      </c>
      <c r="E93" s="6">
        <v>9</v>
      </c>
      <c r="F93" s="6">
        <v>6</v>
      </c>
      <c r="G93" s="6">
        <v>11</v>
      </c>
      <c r="H93" s="6">
        <v>9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42</v>
      </c>
      <c r="O93" s="7">
        <f t="shared" si="1"/>
        <v>0</v>
      </c>
    </row>
    <row r="94" spans="1:15" x14ac:dyDescent="0.2">
      <c r="A94" s="10">
        <v>92</v>
      </c>
      <c r="B94" s="11">
        <v>28120207202</v>
      </c>
      <c r="C94" s="11" t="s">
        <v>97</v>
      </c>
      <c r="D94" s="6">
        <v>2</v>
      </c>
      <c r="E94" s="6">
        <v>1</v>
      </c>
      <c r="F94" s="6">
        <v>2</v>
      </c>
      <c r="G94" s="6">
        <v>0</v>
      </c>
      <c r="H94" s="6">
        <v>3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8</v>
      </c>
      <c r="O94" s="7">
        <f t="shared" si="1"/>
        <v>0</v>
      </c>
    </row>
    <row r="95" spans="1:15" x14ac:dyDescent="0.2">
      <c r="A95" s="10">
        <v>93</v>
      </c>
      <c r="B95" s="11">
        <v>28120207203</v>
      </c>
      <c r="C95" s="11" t="s">
        <v>98</v>
      </c>
      <c r="D95" s="6">
        <v>2</v>
      </c>
      <c r="E95" s="6">
        <v>9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11</v>
      </c>
      <c r="O95" s="7">
        <f t="shared" si="1"/>
        <v>0</v>
      </c>
    </row>
    <row r="96" spans="1:15" x14ac:dyDescent="0.2">
      <c r="A96" s="10">
        <v>94</v>
      </c>
      <c r="B96" s="11">
        <v>28120207301</v>
      </c>
      <c r="C96" s="11" t="s">
        <v>99</v>
      </c>
      <c r="D96" s="6">
        <v>1</v>
      </c>
      <c r="E96" s="6">
        <v>2</v>
      </c>
      <c r="F96" s="6">
        <v>1</v>
      </c>
      <c r="G96" s="6">
        <v>0</v>
      </c>
      <c r="H96" s="6">
        <v>2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6</v>
      </c>
      <c r="O96" s="7">
        <f t="shared" si="1"/>
        <v>0</v>
      </c>
    </row>
    <row r="97" spans="1:15" x14ac:dyDescent="0.2">
      <c r="A97" s="10">
        <v>95</v>
      </c>
      <c r="B97" s="11">
        <v>28120207302</v>
      </c>
      <c r="C97" s="11" t="s">
        <v>100</v>
      </c>
      <c r="D97" s="6">
        <v>4</v>
      </c>
      <c r="E97" s="6">
        <v>7</v>
      </c>
      <c r="F97" s="6">
        <v>1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12</v>
      </c>
      <c r="O97" s="7">
        <f t="shared" si="1"/>
        <v>0</v>
      </c>
    </row>
    <row r="98" spans="1:15" x14ac:dyDescent="0.2">
      <c r="A98" s="10">
        <v>96</v>
      </c>
      <c r="B98" s="11">
        <v>28120207401</v>
      </c>
      <c r="C98" s="11" t="s">
        <v>101</v>
      </c>
      <c r="D98" s="6">
        <v>3</v>
      </c>
      <c r="E98" s="6">
        <v>1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4</v>
      </c>
      <c r="O98" s="7">
        <f t="shared" si="1"/>
        <v>0</v>
      </c>
    </row>
    <row r="99" spans="1:15" x14ac:dyDescent="0.2">
      <c r="A99" s="10">
        <v>97</v>
      </c>
      <c r="B99" s="11">
        <v>28120207501</v>
      </c>
      <c r="C99" s="11" t="s">
        <v>102</v>
      </c>
      <c r="D99" s="6">
        <v>5</v>
      </c>
      <c r="E99" s="6">
        <v>3</v>
      </c>
      <c r="F99" s="6">
        <v>4</v>
      </c>
      <c r="G99" s="6">
        <v>7</v>
      </c>
      <c r="H99" s="6">
        <v>6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25</v>
      </c>
      <c r="O99" s="7">
        <f t="shared" si="1"/>
        <v>0</v>
      </c>
    </row>
    <row r="100" spans="1:15" x14ac:dyDescent="0.2">
      <c r="A100" s="10">
        <v>98</v>
      </c>
      <c r="B100" s="11">
        <v>28120207502</v>
      </c>
      <c r="C100" s="11" t="s">
        <v>103</v>
      </c>
      <c r="D100" s="6">
        <v>5</v>
      </c>
      <c r="E100" s="6">
        <v>1</v>
      </c>
      <c r="F100" s="6">
        <v>9</v>
      </c>
      <c r="G100" s="6">
        <v>5</v>
      </c>
      <c r="H100" s="6">
        <v>7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27</v>
      </c>
      <c r="O100" s="7">
        <f t="shared" si="1"/>
        <v>0</v>
      </c>
    </row>
    <row r="101" spans="1:15" x14ac:dyDescent="0.2">
      <c r="A101" s="10">
        <v>99</v>
      </c>
      <c r="B101" s="11">
        <v>28120207504</v>
      </c>
      <c r="C101" s="11" t="s">
        <v>104</v>
      </c>
      <c r="D101" s="6">
        <v>1</v>
      </c>
      <c r="E101" s="6">
        <v>2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3</v>
      </c>
      <c r="O101" s="7">
        <f t="shared" si="1"/>
        <v>0</v>
      </c>
    </row>
    <row r="102" spans="1:15" x14ac:dyDescent="0.2">
      <c r="A102" s="10">
        <v>100</v>
      </c>
      <c r="B102" s="11">
        <v>28120207505</v>
      </c>
      <c r="C102" s="11" t="s">
        <v>105</v>
      </c>
      <c r="D102" s="6">
        <v>10</v>
      </c>
      <c r="E102" s="6">
        <v>7</v>
      </c>
      <c r="F102" s="6">
        <v>16</v>
      </c>
      <c r="G102" s="6">
        <v>20</v>
      </c>
      <c r="H102" s="6">
        <v>8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61</v>
      </c>
      <c r="O102" s="7">
        <f t="shared" si="1"/>
        <v>0</v>
      </c>
    </row>
    <row r="103" spans="1:15" x14ac:dyDescent="0.2">
      <c r="A103" s="10">
        <v>101</v>
      </c>
      <c r="B103" s="11">
        <v>28120207506</v>
      </c>
      <c r="C103" s="11" t="s">
        <v>214</v>
      </c>
      <c r="D103" s="6">
        <v>0</v>
      </c>
      <c r="E103" s="6">
        <v>0</v>
      </c>
      <c r="F103" s="6">
        <v>0</v>
      </c>
      <c r="G103" s="6">
        <v>0</v>
      </c>
      <c r="H103" s="6">
        <v>70</v>
      </c>
      <c r="I103" s="6">
        <v>76</v>
      </c>
      <c r="J103" s="6">
        <v>73</v>
      </c>
      <c r="K103" s="6">
        <v>77</v>
      </c>
      <c r="L103" s="6">
        <v>77</v>
      </c>
      <c r="M103" s="6">
        <v>73</v>
      </c>
      <c r="N103" s="6">
        <v>446</v>
      </c>
      <c r="O103" s="7">
        <f t="shared" si="1"/>
        <v>376</v>
      </c>
    </row>
    <row r="104" spans="1:15" x14ac:dyDescent="0.2">
      <c r="A104" s="10">
        <v>102</v>
      </c>
      <c r="B104" s="11">
        <v>28120207507</v>
      </c>
      <c r="C104" s="11" t="s">
        <v>107</v>
      </c>
      <c r="D104" s="6">
        <v>0</v>
      </c>
      <c r="E104" s="6">
        <v>0</v>
      </c>
      <c r="F104" s="6">
        <v>56</v>
      </c>
      <c r="G104" s="6">
        <v>79</v>
      </c>
      <c r="H104" s="6">
        <v>79</v>
      </c>
      <c r="I104" s="6">
        <v>80</v>
      </c>
      <c r="J104" s="6">
        <v>80</v>
      </c>
      <c r="K104" s="6">
        <v>80</v>
      </c>
      <c r="L104" s="6">
        <v>79</v>
      </c>
      <c r="M104" s="6">
        <v>75</v>
      </c>
      <c r="N104" s="6">
        <v>608</v>
      </c>
      <c r="O104" s="7">
        <f t="shared" si="1"/>
        <v>394</v>
      </c>
    </row>
    <row r="105" spans="1:15" x14ac:dyDescent="0.2">
      <c r="A105" s="10">
        <v>103</v>
      </c>
      <c r="B105" s="11">
        <v>28120207602</v>
      </c>
      <c r="C105" s="11" t="s">
        <v>109</v>
      </c>
      <c r="D105" s="6">
        <v>11</v>
      </c>
      <c r="E105" s="6">
        <v>14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25</v>
      </c>
      <c r="O105" s="7">
        <f t="shared" si="1"/>
        <v>0</v>
      </c>
    </row>
    <row r="106" spans="1:15" x14ac:dyDescent="0.2">
      <c r="A106" s="10">
        <v>104</v>
      </c>
      <c r="B106" s="11">
        <v>28120207603</v>
      </c>
      <c r="C106" s="11" t="s">
        <v>110</v>
      </c>
      <c r="D106" s="6">
        <v>14</v>
      </c>
      <c r="E106" s="6">
        <v>9</v>
      </c>
      <c r="F106" s="6">
        <v>9</v>
      </c>
      <c r="G106" s="6">
        <v>4</v>
      </c>
      <c r="H106" s="6">
        <v>10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46</v>
      </c>
      <c r="O106" s="7">
        <f t="shared" si="1"/>
        <v>0</v>
      </c>
    </row>
    <row r="107" spans="1:15" x14ac:dyDescent="0.2">
      <c r="A107" s="10">
        <v>105</v>
      </c>
      <c r="B107" s="11">
        <v>28120207604</v>
      </c>
      <c r="C107" s="11" t="s">
        <v>111</v>
      </c>
      <c r="D107" s="6">
        <v>0</v>
      </c>
      <c r="E107" s="6">
        <v>0</v>
      </c>
      <c r="F107" s="6">
        <v>5</v>
      </c>
      <c r="G107" s="6">
        <v>15</v>
      </c>
      <c r="H107" s="6">
        <v>12</v>
      </c>
      <c r="I107" s="6">
        <v>57</v>
      </c>
      <c r="J107" s="6">
        <v>54</v>
      </c>
      <c r="K107" s="6">
        <v>74</v>
      </c>
      <c r="L107" s="6">
        <v>47</v>
      </c>
      <c r="M107" s="6">
        <v>55</v>
      </c>
      <c r="N107" s="6">
        <v>319</v>
      </c>
      <c r="O107" s="7">
        <f t="shared" si="1"/>
        <v>287</v>
      </c>
    </row>
    <row r="108" spans="1:15" x14ac:dyDescent="0.2">
      <c r="A108" s="10">
        <v>106</v>
      </c>
      <c r="B108" s="11">
        <v>28120207607</v>
      </c>
      <c r="C108" s="11" t="s">
        <v>112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40</v>
      </c>
      <c r="J108" s="6">
        <v>45</v>
      </c>
      <c r="K108" s="6">
        <v>42</v>
      </c>
      <c r="L108" s="6">
        <v>38</v>
      </c>
      <c r="M108" s="6">
        <v>42</v>
      </c>
      <c r="N108" s="6">
        <v>207</v>
      </c>
      <c r="O108" s="7">
        <f t="shared" si="1"/>
        <v>207</v>
      </c>
    </row>
    <row r="109" spans="1:15" x14ac:dyDescent="0.2">
      <c r="A109" s="10">
        <v>107</v>
      </c>
      <c r="B109" s="11">
        <v>28120207608</v>
      </c>
      <c r="C109" s="11" t="s">
        <v>215</v>
      </c>
      <c r="D109" s="6">
        <v>21</v>
      </c>
      <c r="E109" s="6">
        <v>24</v>
      </c>
      <c r="F109" s="6">
        <v>21</v>
      </c>
      <c r="G109" s="6">
        <v>22</v>
      </c>
      <c r="H109" s="6">
        <v>15</v>
      </c>
      <c r="I109" s="6">
        <v>8</v>
      </c>
      <c r="J109" s="6">
        <v>12</v>
      </c>
      <c r="K109" s="6">
        <v>0</v>
      </c>
      <c r="L109" s="6">
        <v>0</v>
      </c>
      <c r="M109" s="6">
        <v>0</v>
      </c>
      <c r="N109" s="6">
        <v>123</v>
      </c>
      <c r="O109" s="7">
        <f t="shared" si="1"/>
        <v>20</v>
      </c>
    </row>
    <row r="110" spans="1:15" x14ac:dyDescent="0.2">
      <c r="A110" s="10">
        <v>108</v>
      </c>
      <c r="B110" s="11">
        <v>28120207615</v>
      </c>
      <c r="C110" s="11" t="s">
        <v>113</v>
      </c>
      <c r="D110" s="6">
        <v>0</v>
      </c>
      <c r="E110" s="6">
        <v>0</v>
      </c>
      <c r="F110" s="6">
        <v>8</v>
      </c>
      <c r="G110" s="6">
        <v>28</v>
      </c>
      <c r="H110" s="6">
        <v>52</v>
      </c>
      <c r="I110" s="6">
        <v>59</v>
      </c>
      <c r="J110" s="6">
        <v>65</v>
      </c>
      <c r="K110" s="6">
        <v>67</v>
      </c>
      <c r="L110" s="6">
        <v>56</v>
      </c>
      <c r="M110" s="6">
        <v>55</v>
      </c>
      <c r="N110" s="6">
        <v>390</v>
      </c>
      <c r="O110" s="7">
        <f t="shared" si="1"/>
        <v>302</v>
      </c>
    </row>
    <row r="111" spans="1:15" x14ac:dyDescent="0.2">
      <c r="A111" s="10">
        <v>109</v>
      </c>
      <c r="B111" s="11">
        <v>28120207617</v>
      </c>
      <c r="C111" s="11" t="s">
        <v>216</v>
      </c>
      <c r="D111" s="6">
        <v>8</v>
      </c>
      <c r="E111" s="6">
        <v>15</v>
      </c>
      <c r="F111" s="6">
        <v>16</v>
      </c>
      <c r="G111" s="6">
        <v>10</v>
      </c>
      <c r="H111" s="6">
        <v>11</v>
      </c>
      <c r="I111" s="6">
        <v>3</v>
      </c>
      <c r="J111" s="6">
        <v>2</v>
      </c>
      <c r="K111" s="6">
        <v>0</v>
      </c>
      <c r="L111" s="6">
        <v>0</v>
      </c>
      <c r="M111" s="6">
        <v>0</v>
      </c>
      <c r="N111" s="6">
        <v>65</v>
      </c>
      <c r="O111" s="7">
        <f t="shared" si="1"/>
        <v>5</v>
      </c>
    </row>
    <row r="112" spans="1:15" x14ac:dyDescent="0.2">
      <c r="A112" s="10">
        <v>110</v>
      </c>
      <c r="B112" s="11">
        <v>28120207701</v>
      </c>
      <c r="C112" s="11" t="s">
        <v>114</v>
      </c>
      <c r="D112" s="6">
        <v>4</v>
      </c>
      <c r="E112" s="6">
        <v>6</v>
      </c>
      <c r="F112" s="6">
        <v>7</v>
      </c>
      <c r="G112" s="6">
        <v>5</v>
      </c>
      <c r="H112" s="6">
        <v>12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34</v>
      </c>
      <c r="O112" s="7">
        <f t="shared" si="1"/>
        <v>0</v>
      </c>
    </row>
    <row r="113" spans="1:15" x14ac:dyDescent="0.2">
      <c r="A113" s="10">
        <v>111</v>
      </c>
      <c r="B113" s="11">
        <v>28120207702</v>
      </c>
      <c r="C113" s="11" t="s">
        <v>115</v>
      </c>
      <c r="D113" s="6">
        <v>3</v>
      </c>
      <c r="E113" s="6">
        <v>2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5</v>
      </c>
      <c r="O113" s="7">
        <f t="shared" si="1"/>
        <v>0</v>
      </c>
    </row>
    <row r="114" spans="1:15" x14ac:dyDescent="0.2">
      <c r="A114" s="10">
        <v>112</v>
      </c>
      <c r="B114" s="11">
        <v>28120207703</v>
      </c>
      <c r="C114" s="11" t="s">
        <v>116</v>
      </c>
      <c r="D114" s="6">
        <v>5</v>
      </c>
      <c r="E114" s="6">
        <v>6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11</v>
      </c>
      <c r="O114" s="7">
        <f t="shared" si="1"/>
        <v>0</v>
      </c>
    </row>
    <row r="115" spans="1:15" x14ac:dyDescent="0.2">
      <c r="A115" s="10">
        <v>113</v>
      </c>
      <c r="B115" s="11">
        <v>28120207901</v>
      </c>
      <c r="C115" s="11" t="s">
        <v>117</v>
      </c>
      <c r="D115" s="6">
        <v>2</v>
      </c>
      <c r="E115" s="6">
        <v>3</v>
      </c>
      <c r="F115" s="6">
        <v>4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9</v>
      </c>
      <c r="O115" s="7">
        <f t="shared" si="1"/>
        <v>0</v>
      </c>
    </row>
    <row r="116" spans="1:15" x14ac:dyDescent="0.2">
      <c r="A116" s="10">
        <v>114</v>
      </c>
      <c r="B116" s="11">
        <v>28120208001</v>
      </c>
      <c r="C116" s="11" t="s">
        <v>118</v>
      </c>
      <c r="D116" s="6">
        <v>8</v>
      </c>
      <c r="E116" s="6">
        <v>9</v>
      </c>
      <c r="F116" s="6">
        <v>5</v>
      </c>
      <c r="G116" s="6">
        <v>9</v>
      </c>
      <c r="H116" s="6">
        <v>5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36</v>
      </c>
      <c r="O116" s="7">
        <f t="shared" si="1"/>
        <v>0</v>
      </c>
    </row>
    <row r="117" spans="1:15" x14ac:dyDescent="0.2">
      <c r="A117" s="10">
        <v>115</v>
      </c>
      <c r="B117" s="11">
        <v>28120208103</v>
      </c>
      <c r="C117" s="11" t="s">
        <v>119</v>
      </c>
      <c r="D117" s="6">
        <v>3</v>
      </c>
      <c r="E117" s="6">
        <v>3</v>
      </c>
      <c r="F117" s="6">
        <v>3</v>
      </c>
      <c r="G117" s="6">
        <v>2</v>
      </c>
      <c r="H117" s="6">
        <v>6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17</v>
      </c>
      <c r="O117" s="7">
        <f t="shared" si="1"/>
        <v>0</v>
      </c>
    </row>
    <row r="118" spans="1:15" x14ac:dyDescent="0.2">
      <c r="A118" s="10">
        <v>116</v>
      </c>
      <c r="B118" s="11">
        <v>28120208301</v>
      </c>
      <c r="C118" s="11" t="s">
        <v>217</v>
      </c>
      <c r="D118" s="6">
        <v>3</v>
      </c>
      <c r="E118" s="6">
        <v>13</v>
      </c>
      <c r="F118" s="6">
        <v>6</v>
      </c>
      <c r="G118" s="6">
        <v>5</v>
      </c>
      <c r="H118" s="6">
        <v>8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35</v>
      </c>
      <c r="O118" s="7">
        <f t="shared" si="1"/>
        <v>0</v>
      </c>
    </row>
    <row r="119" spans="1:15" x14ac:dyDescent="0.2">
      <c r="A119" s="10">
        <v>117</v>
      </c>
      <c r="B119" s="11">
        <v>28120208401</v>
      </c>
      <c r="C119" s="11" t="s">
        <v>121</v>
      </c>
      <c r="D119" s="6">
        <v>1</v>
      </c>
      <c r="E119" s="6">
        <v>2</v>
      </c>
      <c r="F119" s="6">
        <v>5</v>
      </c>
      <c r="G119" s="6">
        <v>4</v>
      </c>
      <c r="H119" s="6">
        <v>2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14</v>
      </c>
      <c r="O119" s="7">
        <f t="shared" si="1"/>
        <v>0</v>
      </c>
    </row>
    <row r="120" spans="1:15" x14ac:dyDescent="0.2">
      <c r="A120" s="10">
        <v>118</v>
      </c>
      <c r="B120" s="11">
        <v>28120208501</v>
      </c>
      <c r="C120" s="11" t="s">
        <v>122</v>
      </c>
      <c r="D120" s="6">
        <v>1</v>
      </c>
      <c r="E120" s="6">
        <v>3</v>
      </c>
      <c r="F120" s="6">
        <v>1</v>
      </c>
      <c r="G120" s="6">
        <v>3</v>
      </c>
      <c r="H120" s="6">
        <v>1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9</v>
      </c>
      <c r="O120" s="7">
        <f t="shared" si="1"/>
        <v>0</v>
      </c>
    </row>
    <row r="121" spans="1:15" x14ac:dyDescent="0.2">
      <c r="A121" s="10">
        <v>119</v>
      </c>
      <c r="B121" s="11">
        <v>28120208701</v>
      </c>
      <c r="C121" s="11" t="s">
        <v>123</v>
      </c>
      <c r="D121" s="6">
        <v>5</v>
      </c>
      <c r="E121" s="6">
        <v>3</v>
      </c>
      <c r="F121" s="6">
        <v>3</v>
      </c>
      <c r="G121" s="6">
        <v>4</v>
      </c>
      <c r="H121" s="6">
        <v>7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22</v>
      </c>
      <c r="O121" s="7">
        <f t="shared" si="1"/>
        <v>0</v>
      </c>
    </row>
    <row r="122" spans="1:15" x14ac:dyDescent="0.2">
      <c r="A122" s="10">
        <v>120</v>
      </c>
      <c r="B122" s="11">
        <v>28120208801</v>
      </c>
      <c r="C122" s="11" t="s">
        <v>124</v>
      </c>
      <c r="D122" s="6">
        <v>5</v>
      </c>
      <c r="E122" s="6">
        <v>9</v>
      </c>
      <c r="F122" s="6">
        <v>0</v>
      </c>
      <c r="G122" s="6">
        <v>2</v>
      </c>
      <c r="H122" s="6">
        <v>12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28</v>
      </c>
      <c r="O122" s="7">
        <f t="shared" si="1"/>
        <v>0</v>
      </c>
    </row>
    <row r="123" spans="1:15" x14ac:dyDescent="0.2">
      <c r="A123" s="10">
        <v>121</v>
      </c>
      <c r="B123" s="11">
        <v>28120208802</v>
      </c>
      <c r="C123" s="11" t="s">
        <v>125</v>
      </c>
      <c r="D123" s="6">
        <v>9</v>
      </c>
      <c r="E123" s="6">
        <v>9</v>
      </c>
      <c r="F123" s="6">
        <v>6</v>
      </c>
      <c r="G123" s="6">
        <v>13</v>
      </c>
      <c r="H123" s="6">
        <v>3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40</v>
      </c>
      <c r="O123" s="7">
        <f t="shared" si="1"/>
        <v>0</v>
      </c>
    </row>
    <row r="124" spans="1:15" x14ac:dyDescent="0.2">
      <c r="A124" s="10">
        <v>122</v>
      </c>
      <c r="B124" s="11">
        <v>28120208803</v>
      </c>
      <c r="C124" s="11" t="s">
        <v>176</v>
      </c>
      <c r="D124" s="6">
        <v>9</v>
      </c>
      <c r="E124" s="6">
        <v>4</v>
      </c>
      <c r="F124" s="6">
        <v>1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14</v>
      </c>
      <c r="O124" s="7">
        <f t="shared" si="1"/>
        <v>0</v>
      </c>
    </row>
    <row r="125" spans="1:15" x14ac:dyDescent="0.2">
      <c r="A125" s="10">
        <v>123</v>
      </c>
      <c r="B125" s="11">
        <v>28120208901</v>
      </c>
      <c r="C125" s="11" t="s">
        <v>127</v>
      </c>
      <c r="D125" s="6">
        <v>8</v>
      </c>
      <c r="E125" s="6">
        <v>11</v>
      </c>
      <c r="F125" s="6">
        <v>3</v>
      </c>
      <c r="G125" s="6">
        <v>2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24</v>
      </c>
      <c r="O125" s="7">
        <f t="shared" si="1"/>
        <v>0</v>
      </c>
    </row>
    <row r="126" spans="1:15" x14ac:dyDescent="0.2">
      <c r="A126" s="10">
        <v>124</v>
      </c>
      <c r="B126" s="11">
        <v>28120209001</v>
      </c>
      <c r="C126" s="11" t="s">
        <v>218</v>
      </c>
      <c r="D126" s="6">
        <v>5</v>
      </c>
      <c r="E126" s="6">
        <v>2</v>
      </c>
      <c r="F126" s="6">
        <v>4</v>
      </c>
      <c r="G126" s="6">
        <v>1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12</v>
      </c>
      <c r="O126" s="7">
        <f t="shared" si="1"/>
        <v>0</v>
      </c>
    </row>
    <row r="127" spans="1:15" x14ac:dyDescent="0.2">
      <c r="A127" s="10">
        <v>125</v>
      </c>
      <c r="B127" s="11">
        <v>28120209101</v>
      </c>
      <c r="C127" s="11" t="s">
        <v>129</v>
      </c>
      <c r="D127" s="6">
        <v>6</v>
      </c>
      <c r="E127" s="6">
        <v>6</v>
      </c>
      <c r="F127" s="6">
        <v>4</v>
      </c>
      <c r="G127" s="6">
        <v>3</v>
      </c>
      <c r="H127" s="6">
        <v>3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22</v>
      </c>
      <c r="O127" s="7">
        <f t="shared" si="1"/>
        <v>0</v>
      </c>
    </row>
    <row r="128" spans="1:15" x14ac:dyDescent="0.2">
      <c r="A128" s="10">
        <v>126</v>
      </c>
      <c r="B128" s="11">
        <v>28120209201</v>
      </c>
      <c r="C128" s="11" t="s">
        <v>130</v>
      </c>
      <c r="D128" s="6">
        <v>18</v>
      </c>
      <c r="E128" s="6">
        <v>16</v>
      </c>
      <c r="F128" s="6">
        <v>12</v>
      </c>
      <c r="G128" s="6">
        <v>12</v>
      </c>
      <c r="H128" s="6">
        <v>3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61</v>
      </c>
      <c r="O128" s="7">
        <f t="shared" si="1"/>
        <v>0</v>
      </c>
    </row>
    <row r="129" spans="1:15" x14ac:dyDescent="0.2">
      <c r="A129" s="10">
        <v>127</v>
      </c>
      <c r="B129" s="11">
        <v>28120209301</v>
      </c>
      <c r="C129" s="11" t="s">
        <v>131</v>
      </c>
      <c r="D129" s="6">
        <v>7</v>
      </c>
      <c r="E129" s="6">
        <v>8</v>
      </c>
      <c r="F129" s="6">
        <v>5</v>
      </c>
      <c r="G129" s="6">
        <v>8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28</v>
      </c>
      <c r="O129" s="7">
        <f t="shared" si="1"/>
        <v>0</v>
      </c>
    </row>
    <row r="130" spans="1:15" x14ac:dyDescent="0.2">
      <c r="A130" s="10">
        <v>128</v>
      </c>
      <c r="B130" s="11">
        <v>28120209302</v>
      </c>
      <c r="C130" s="11" t="s">
        <v>219</v>
      </c>
      <c r="D130" s="6">
        <v>5</v>
      </c>
      <c r="E130" s="6">
        <v>4</v>
      </c>
      <c r="F130" s="6">
        <v>6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15</v>
      </c>
      <c r="O130" s="7">
        <f t="shared" si="1"/>
        <v>0</v>
      </c>
    </row>
    <row r="131" spans="1:15" x14ac:dyDescent="0.2">
      <c r="A131" s="10">
        <v>129</v>
      </c>
      <c r="B131" s="11">
        <v>28120209401</v>
      </c>
      <c r="C131" s="11" t="s">
        <v>133</v>
      </c>
      <c r="D131" s="6">
        <v>3</v>
      </c>
      <c r="E131" s="6">
        <v>11</v>
      </c>
      <c r="F131" s="6">
        <v>1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15</v>
      </c>
      <c r="O131" s="7">
        <f t="shared" si="1"/>
        <v>0</v>
      </c>
    </row>
    <row r="132" spans="1:15" x14ac:dyDescent="0.2">
      <c r="A132" s="10">
        <v>130</v>
      </c>
      <c r="B132" s="11">
        <v>28120209501</v>
      </c>
      <c r="C132" s="11" t="s">
        <v>134</v>
      </c>
      <c r="D132" s="6">
        <v>4</v>
      </c>
      <c r="E132" s="6">
        <v>9</v>
      </c>
      <c r="F132" s="6">
        <v>6</v>
      </c>
      <c r="G132" s="6">
        <v>4</v>
      </c>
      <c r="H132" s="6">
        <v>6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29</v>
      </c>
      <c r="O132" s="7">
        <f t="shared" ref="O132:O174" si="2">I132+J132+K132+L132+M132</f>
        <v>0</v>
      </c>
    </row>
    <row r="133" spans="1:15" x14ac:dyDescent="0.2">
      <c r="A133" s="10">
        <v>131</v>
      </c>
      <c r="B133" s="11">
        <v>28120209602</v>
      </c>
      <c r="C133" s="11" t="s">
        <v>135</v>
      </c>
      <c r="D133" s="6">
        <v>4</v>
      </c>
      <c r="E133" s="6">
        <v>4</v>
      </c>
      <c r="F133" s="6">
        <v>3</v>
      </c>
      <c r="G133" s="6">
        <v>4</v>
      </c>
      <c r="H133" s="6">
        <v>2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17</v>
      </c>
      <c r="O133" s="7">
        <f t="shared" si="2"/>
        <v>0</v>
      </c>
    </row>
    <row r="134" spans="1:15" x14ac:dyDescent="0.2">
      <c r="A134" s="10">
        <v>132</v>
      </c>
      <c r="B134" s="11">
        <v>28120209701</v>
      </c>
      <c r="C134" s="11" t="s">
        <v>220</v>
      </c>
      <c r="D134" s="6">
        <v>13</v>
      </c>
      <c r="E134" s="6">
        <v>9</v>
      </c>
      <c r="F134" s="6">
        <v>9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31</v>
      </c>
      <c r="O134" s="7">
        <f t="shared" si="2"/>
        <v>0</v>
      </c>
    </row>
    <row r="135" spans="1:15" x14ac:dyDescent="0.2">
      <c r="A135" s="10">
        <v>133</v>
      </c>
      <c r="B135" s="11">
        <v>28120209801</v>
      </c>
      <c r="C135" s="11" t="s">
        <v>137</v>
      </c>
      <c r="D135" s="6">
        <v>6</v>
      </c>
      <c r="E135" s="6">
        <v>10</v>
      </c>
      <c r="F135" s="6">
        <v>4</v>
      </c>
      <c r="G135" s="6">
        <v>6</v>
      </c>
      <c r="H135" s="6">
        <v>4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30</v>
      </c>
      <c r="O135" s="7">
        <f t="shared" si="2"/>
        <v>0</v>
      </c>
    </row>
    <row r="136" spans="1:15" x14ac:dyDescent="0.2">
      <c r="A136" s="10">
        <v>134</v>
      </c>
      <c r="B136" s="11">
        <v>28120209901</v>
      </c>
      <c r="C136" s="11" t="s">
        <v>138</v>
      </c>
      <c r="D136" s="6">
        <v>6</v>
      </c>
      <c r="E136" s="6">
        <v>9</v>
      </c>
      <c r="F136" s="6">
        <v>3</v>
      </c>
      <c r="G136" s="6">
        <v>1</v>
      </c>
      <c r="H136" s="6">
        <v>2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21</v>
      </c>
      <c r="O136" s="7">
        <f t="shared" si="2"/>
        <v>0</v>
      </c>
    </row>
    <row r="137" spans="1:15" x14ac:dyDescent="0.2">
      <c r="A137" s="10">
        <v>135</v>
      </c>
      <c r="B137" s="11">
        <v>28120210001</v>
      </c>
      <c r="C137" s="11" t="s">
        <v>139</v>
      </c>
      <c r="D137" s="6">
        <v>6</v>
      </c>
      <c r="E137" s="6">
        <v>11</v>
      </c>
      <c r="F137" s="6">
        <v>6</v>
      </c>
      <c r="G137" s="6">
        <v>10</v>
      </c>
      <c r="H137" s="6">
        <v>1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34</v>
      </c>
      <c r="O137" s="7">
        <f t="shared" si="2"/>
        <v>0</v>
      </c>
    </row>
    <row r="138" spans="1:15" x14ac:dyDescent="0.2">
      <c r="A138" s="10">
        <v>136</v>
      </c>
      <c r="B138" s="11">
        <v>28120210003</v>
      </c>
      <c r="C138" s="11" t="s">
        <v>221</v>
      </c>
      <c r="D138" s="6">
        <v>0</v>
      </c>
      <c r="E138" s="6">
        <v>0</v>
      </c>
      <c r="F138" s="6">
        <v>0</v>
      </c>
      <c r="G138" s="6">
        <v>4</v>
      </c>
      <c r="H138" s="6">
        <v>8</v>
      </c>
      <c r="I138" s="6">
        <v>10</v>
      </c>
      <c r="J138" s="6">
        <v>19</v>
      </c>
      <c r="K138" s="6">
        <v>19</v>
      </c>
      <c r="L138" s="6">
        <v>0</v>
      </c>
      <c r="M138" s="6">
        <v>0</v>
      </c>
      <c r="N138" s="6">
        <v>60</v>
      </c>
      <c r="O138" s="7">
        <f t="shared" si="2"/>
        <v>48</v>
      </c>
    </row>
    <row r="139" spans="1:15" x14ac:dyDescent="0.2">
      <c r="A139" s="10">
        <v>137</v>
      </c>
      <c r="B139" s="11">
        <v>28120210201</v>
      </c>
      <c r="C139" s="11" t="s">
        <v>141</v>
      </c>
      <c r="D139" s="6">
        <v>6</v>
      </c>
      <c r="E139" s="6">
        <v>5</v>
      </c>
      <c r="F139" s="6">
        <v>3</v>
      </c>
      <c r="G139" s="6">
        <v>2</v>
      </c>
      <c r="H139" s="6">
        <v>4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20</v>
      </c>
      <c r="O139" s="7">
        <f t="shared" si="2"/>
        <v>0</v>
      </c>
    </row>
    <row r="140" spans="1:15" x14ac:dyDescent="0.2">
      <c r="A140" s="10">
        <v>138</v>
      </c>
      <c r="B140" s="11">
        <v>28120210203</v>
      </c>
      <c r="C140" s="11" t="s">
        <v>222</v>
      </c>
      <c r="D140" s="6">
        <v>8</v>
      </c>
      <c r="E140" s="6">
        <v>8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16</v>
      </c>
      <c r="O140" s="7">
        <f t="shared" si="2"/>
        <v>0</v>
      </c>
    </row>
    <row r="141" spans="1:15" x14ac:dyDescent="0.2">
      <c r="A141" s="10">
        <v>139</v>
      </c>
      <c r="B141" s="11">
        <v>28120210205</v>
      </c>
      <c r="C141" s="11" t="s">
        <v>143</v>
      </c>
      <c r="D141" s="6">
        <v>0</v>
      </c>
      <c r="E141" s="6">
        <v>0</v>
      </c>
      <c r="F141" s="6">
        <v>24</v>
      </c>
      <c r="G141" s="6">
        <v>32</v>
      </c>
      <c r="H141" s="6">
        <v>33</v>
      </c>
      <c r="I141" s="6">
        <v>70</v>
      </c>
      <c r="J141" s="6">
        <v>88</v>
      </c>
      <c r="K141" s="6">
        <v>67</v>
      </c>
      <c r="L141" s="6">
        <v>61</v>
      </c>
      <c r="M141" s="6">
        <v>45</v>
      </c>
      <c r="N141" s="6">
        <v>420</v>
      </c>
      <c r="O141" s="7">
        <f t="shared" si="2"/>
        <v>331</v>
      </c>
    </row>
    <row r="142" spans="1:15" x14ac:dyDescent="0.2">
      <c r="A142" s="10">
        <v>140</v>
      </c>
      <c r="B142" s="11">
        <v>28120210210</v>
      </c>
      <c r="C142" s="11" t="s">
        <v>144</v>
      </c>
      <c r="D142" s="6">
        <v>4</v>
      </c>
      <c r="E142" s="6">
        <v>1</v>
      </c>
      <c r="F142" s="6">
        <v>7</v>
      </c>
      <c r="G142" s="6">
        <v>7</v>
      </c>
      <c r="H142" s="6">
        <v>3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22</v>
      </c>
      <c r="O142" s="7">
        <f t="shared" si="2"/>
        <v>0</v>
      </c>
    </row>
    <row r="143" spans="1:15" x14ac:dyDescent="0.2">
      <c r="A143" s="10">
        <v>141</v>
      </c>
      <c r="B143" s="11">
        <v>28120210301</v>
      </c>
      <c r="C143" s="11" t="s">
        <v>145</v>
      </c>
      <c r="D143" s="6">
        <v>2</v>
      </c>
      <c r="E143" s="6">
        <v>2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4</v>
      </c>
      <c r="O143" s="7">
        <f t="shared" si="2"/>
        <v>0</v>
      </c>
    </row>
    <row r="144" spans="1:15" x14ac:dyDescent="0.2">
      <c r="A144" s="10">
        <v>142</v>
      </c>
      <c r="B144" s="11">
        <v>28120210401</v>
      </c>
      <c r="C144" s="11" t="s">
        <v>146</v>
      </c>
      <c r="D144" s="6">
        <v>4</v>
      </c>
      <c r="E144" s="6">
        <v>4</v>
      </c>
      <c r="F144" s="6">
        <v>4</v>
      </c>
      <c r="G144" s="6">
        <v>3</v>
      </c>
      <c r="H144" s="6">
        <v>3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18</v>
      </c>
      <c r="O144" s="7">
        <f t="shared" si="2"/>
        <v>0</v>
      </c>
    </row>
    <row r="145" spans="1:15" x14ac:dyDescent="0.2">
      <c r="A145" s="10">
        <v>143</v>
      </c>
      <c r="B145" s="11">
        <v>28120210501</v>
      </c>
      <c r="C145" s="11" t="s">
        <v>147</v>
      </c>
      <c r="D145" s="6">
        <v>3</v>
      </c>
      <c r="E145" s="6">
        <v>3</v>
      </c>
      <c r="F145" s="6">
        <v>4</v>
      </c>
      <c r="G145" s="6">
        <v>1</v>
      </c>
      <c r="H145" s="6">
        <v>3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14</v>
      </c>
      <c r="O145" s="7">
        <f t="shared" si="2"/>
        <v>0</v>
      </c>
    </row>
    <row r="146" spans="1:15" x14ac:dyDescent="0.2">
      <c r="A146" s="10">
        <v>144</v>
      </c>
      <c r="B146" s="11">
        <v>28120210601</v>
      </c>
      <c r="C146" s="11" t="s">
        <v>148</v>
      </c>
      <c r="D146" s="6">
        <v>12</v>
      </c>
      <c r="E146" s="6">
        <v>11</v>
      </c>
      <c r="F146" s="6">
        <v>7</v>
      </c>
      <c r="G146" s="6">
        <v>14</v>
      </c>
      <c r="H146" s="6">
        <v>6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50</v>
      </c>
      <c r="O146" s="7">
        <f t="shared" si="2"/>
        <v>0</v>
      </c>
    </row>
    <row r="147" spans="1:15" x14ac:dyDescent="0.2">
      <c r="A147" s="10">
        <v>145</v>
      </c>
      <c r="B147" s="11">
        <v>28120210801</v>
      </c>
      <c r="C147" s="11" t="s">
        <v>149</v>
      </c>
      <c r="D147" s="6">
        <v>12</v>
      </c>
      <c r="E147" s="6">
        <v>10</v>
      </c>
      <c r="F147" s="6">
        <v>15</v>
      </c>
      <c r="G147" s="6">
        <v>21</v>
      </c>
      <c r="H147" s="6">
        <v>9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67</v>
      </c>
      <c r="O147" s="7">
        <f t="shared" si="2"/>
        <v>0</v>
      </c>
    </row>
    <row r="148" spans="1:15" x14ac:dyDescent="0.2">
      <c r="A148" s="10">
        <v>146</v>
      </c>
      <c r="B148" s="11">
        <v>28120210804</v>
      </c>
      <c r="C148" s="11" t="s">
        <v>223</v>
      </c>
      <c r="D148" s="6">
        <v>0</v>
      </c>
      <c r="E148" s="6">
        <v>0</v>
      </c>
      <c r="F148" s="6">
        <v>6</v>
      </c>
      <c r="G148" s="6">
        <v>42</v>
      </c>
      <c r="H148" s="6">
        <v>53</v>
      </c>
      <c r="I148" s="6">
        <v>87</v>
      </c>
      <c r="J148" s="6">
        <v>97</v>
      </c>
      <c r="K148" s="6">
        <v>76</v>
      </c>
      <c r="L148" s="6">
        <v>77</v>
      </c>
      <c r="M148" s="6">
        <v>85</v>
      </c>
      <c r="N148" s="6">
        <v>523</v>
      </c>
      <c r="O148" s="7">
        <f t="shared" si="2"/>
        <v>422</v>
      </c>
    </row>
    <row r="149" spans="1:15" x14ac:dyDescent="0.2">
      <c r="A149" s="10">
        <v>147</v>
      </c>
      <c r="B149" s="11">
        <v>28120211001</v>
      </c>
      <c r="C149" s="11" t="s">
        <v>151</v>
      </c>
      <c r="D149" s="6">
        <v>12</v>
      </c>
      <c r="E149" s="6">
        <v>20</v>
      </c>
      <c r="F149" s="6">
        <v>11</v>
      </c>
      <c r="G149" s="6">
        <v>29</v>
      </c>
      <c r="H149" s="6">
        <v>10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82</v>
      </c>
      <c r="O149" s="7">
        <f t="shared" si="2"/>
        <v>0</v>
      </c>
    </row>
    <row r="150" spans="1:15" x14ac:dyDescent="0.2">
      <c r="A150" s="10">
        <v>148</v>
      </c>
      <c r="B150" s="11">
        <v>28120211201</v>
      </c>
      <c r="C150" s="11" t="s">
        <v>152</v>
      </c>
      <c r="D150" s="6">
        <v>10</v>
      </c>
      <c r="E150" s="6">
        <v>11</v>
      </c>
      <c r="F150" s="6">
        <v>12</v>
      </c>
      <c r="G150" s="6">
        <v>12</v>
      </c>
      <c r="H150" s="6">
        <v>8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53</v>
      </c>
      <c r="O150" s="7">
        <f t="shared" si="2"/>
        <v>0</v>
      </c>
    </row>
    <row r="151" spans="1:15" x14ac:dyDescent="0.2">
      <c r="A151" s="10">
        <v>149</v>
      </c>
      <c r="B151" s="11">
        <v>28120211301</v>
      </c>
      <c r="C151" s="11" t="s">
        <v>153</v>
      </c>
      <c r="D151" s="6">
        <v>11</v>
      </c>
      <c r="E151" s="6">
        <v>12</v>
      </c>
      <c r="F151" s="6">
        <v>12</v>
      </c>
      <c r="G151" s="6">
        <v>3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38</v>
      </c>
      <c r="O151" s="7">
        <f t="shared" si="2"/>
        <v>0</v>
      </c>
    </row>
    <row r="152" spans="1:15" x14ac:dyDescent="0.2">
      <c r="A152" s="10">
        <v>150</v>
      </c>
      <c r="B152" s="11">
        <v>28120211401</v>
      </c>
      <c r="C152" s="11" t="s">
        <v>154</v>
      </c>
      <c r="D152" s="6">
        <v>5</v>
      </c>
      <c r="E152" s="6">
        <v>5</v>
      </c>
      <c r="F152" s="6">
        <v>5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15</v>
      </c>
      <c r="O152" s="7">
        <f t="shared" si="2"/>
        <v>0</v>
      </c>
    </row>
    <row r="153" spans="1:15" x14ac:dyDescent="0.2">
      <c r="A153" s="10">
        <v>151</v>
      </c>
      <c r="B153" s="11">
        <v>28120211501</v>
      </c>
      <c r="C153" s="11" t="s">
        <v>155</v>
      </c>
      <c r="D153" s="6">
        <v>4</v>
      </c>
      <c r="E153" s="6">
        <v>2</v>
      </c>
      <c r="F153" s="6">
        <v>1</v>
      </c>
      <c r="G153" s="6">
        <v>4</v>
      </c>
      <c r="H153" s="6">
        <v>1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12</v>
      </c>
      <c r="O153" s="7">
        <f t="shared" si="2"/>
        <v>0</v>
      </c>
    </row>
    <row r="154" spans="1:15" x14ac:dyDescent="0.2">
      <c r="A154" s="10">
        <v>152</v>
      </c>
      <c r="B154" s="11">
        <v>28120211601</v>
      </c>
      <c r="C154" s="11" t="s">
        <v>224</v>
      </c>
      <c r="D154" s="6">
        <v>4</v>
      </c>
      <c r="E154" s="6">
        <v>3</v>
      </c>
      <c r="F154" s="6">
        <v>2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9</v>
      </c>
      <c r="O154" s="7">
        <f t="shared" si="2"/>
        <v>0</v>
      </c>
    </row>
    <row r="155" spans="1:15" x14ac:dyDescent="0.2">
      <c r="A155" s="10">
        <v>153</v>
      </c>
      <c r="B155" s="11">
        <v>28120211701</v>
      </c>
      <c r="C155" s="11" t="s">
        <v>157</v>
      </c>
      <c r="D155" s="6">
        <v>2</v>
      </c>
      <c r="E155" s="6">
        <v>3</v>
      </c>
      <c r="F155" s="6">
        <v>7</v>
      </c>
      <c r="G155" s="6">
        <v>4</v>
      </c>
      <c r="H155" s="6">
        <v>3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19</v>
      </c>
      <c r="O155" s="7">
        <f t="shared" si="2"/>
        <v>0</v>
      </c>
    </row>
    <row r="156" spans="1:15" x14ac:dyDescent="0.2">
      <c r="A156" s="10">
        <v>154</v>
      </c>
      <c r="B156" s="11">
        <v>28120211801</v>
      </c>
      <c r="C156" s="11" t="s">
        <v>158</v>
      </c>
      <c r="D156" s="6">
        <v>0</v>
      </c>
      <c r="E156" s="6">
        <v>4</v>
      </c>
      <c r="F156" s="6">
        <v>3</v>
      </c>
      <c r="G156" s="6">
        <v>1</v>
      </c>
      <c r="H156" s="6">
        <v>1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9</v>
      </c>
      <c r="O156" s="7">
        <f t="shared" si="2"/>
        <v>0</v>
      </c>
    </row>
    <row r="157" spans="1:15" x14ac:dyDescent="0.2">
      <c r="A157" s="10">
        <v>155</v>
      </c>
      <c r="B157" s="11">
        <v>28120211901</v>
      </c>
      <c r="C157" s="11" t="s">
        <v>225</v>
      </c>
      <c r="D157" s="6">
        <v>18</v>
      </c>
      <c r="E157" s="6">
        <v>12</v>
      </c>
      <c r="F157" s="6">
        <v>11</v>
      </c>
      <c r="G157" s="6">
        <v>2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43</v>
      </c>
      <c r="O157" s="7">
        <f t="shared" si="2"/>
        <v>0</v>
      </c>
    </row>
    <row r="158" spans="1:15" x14ac:dyDescent="0.2">
      <c r="A158" s="10">
        <v>156</v>
      </c>
      <c r="B158" s="11">
        <v>28120212001</v>
      </c>
      <c r="C158" s="11" t="s">
        <v>160</v>
      </c>
      <c r="D158" s="6">
        <v>3</v>
      </c>
      <c r="E158" s="6">
        <v>6</v>
      </c>
      <c r="F158" s="6">
        <v>6</v>
      </c>
      <c r="G158" s="6">
        <v>6</v>
      </c>
      <c r="H158" s="6">
        <v>3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24</v>
      </c>
      <c r="O158" s="7">
        <f t="shared" si="2"/>
        <v>0</v>
      </c>
    </row>
    <row r="159" spans="1:15" x14ac:dyDescent="0.2">
      <c r="A159" s="10">
        <v>157</v>
      </c>
      <c r="B159" s="11">
        <v>28120212101</v>
      </c>
      <c r="C159" s="11" t="s">
        <v>161</v>
      </c>
      <c r="D159" s="6">
        <v>5</v>
      </c>
      <c r="E159" s="6">
        <v>6</v>
      </c>
      <c r="F159" s="6">
        <v>6</v>
      </c>
      <c r="G159" s="6">
        <v>3</v>
      </c>
      <c r="H159" s="6">
        <v>5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25</v>
      </c>
      <c r="O159" s="7">
        <f t="shared" si="2"/>
        <v>0</v>
      </c>
    </row>
    <row r="160" spans="1:15" x14ac:dyDescent="0.2">
      <c r="A160" s="10">
        <v>158</v>
      </c>
      <c r="B160" s="11">
        <v>28120212103</v>
      </c>
      <c r="C160" s="11" t="s">
        <v>162</v>
      </c>
      <c r="D160" s="6">
        <v>4</v>
      </c>
      <c r="E160" s="6">
        <v>0</v>
      </c>
      <c r="F160" s="6">
        <v>1</v>
      </c>
      <c r="G160" s="6">
        <v>5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10</v>
      </c>
      <c r="O160" s="7">
        <f t="shared" si="2"/>
        <v>0</v>
      </c>
    </row>
    <row r="161" spans="1:15" x14ac:dyDescent="0.2">
      <c r="A161" s="10">
        <v>159</v>
      </c>
      <c r="B161" s="11">
        <v>28120212104</v>
      </c>
      <c r="C161" s="11" t="s">
        <v>163</v>
      </c>
      <c r="D161" s="6">
        <v>0</v>
      </c>
      <c r="E161" s="6">
        <v>0</v>
      </c>
      <c r="F161" s="6">
        <v>6</v>
      </c>
      <c r="G161" s="6">
        <v>48</v>
      </c>
      <c r="H161" s="6">
        <v>15</v>
      </c>
      <c r="I161" s="6">
        <v>30</v>
      </c>
      <c r="J161" s="6">
        <v>35</v>
      </c>
      <c r="K161" s="6">
        <v>25</v>
      </c>
      <c r="L161" s="6">
        <v>30</v>
      </c>
      <c r="M161" s="6">
        <v>35</v>
      </c>
      <c r="N161" s="6">
        <v>224</v>
      </c>
      <c r="O161" s="7">
        <f t="shared" si="2"/>
        <v>155</v>
      </c>
    </row>
    <row r="162" spans="1:15" x14ac:dyDescent="0.2">
      <c r="A162" s="10">
        <v>160</v>
      </c>
      <c r="B162" s="11">
        <v>28120212107</v>
      </c>
      <c r="C162" s="11" t="s">
        <v>164</v>
      </c>
      <c r="D162" s="6">
        <v>6</v>
      </c>
      <c r="E162" s="6">
        <v>7</v>
      </c>
      <c r="F162" s="6">
        <v>10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23</v>
      </c>
      <c r="O162" s="7">
        <f t="shared" si="2"/>
        <v>0</v>
      </c>
    </row>
    <row r="163" spans="1:15" x14ac:dyDescent="0.2">
      <c r="A163" s="10">
        <v>161</v>
      </c>
      <c r="B163" s="11">
        <v>28120212201</v>
      </c>
      <c r="C163" s="11" t="s">
        <v>165</v>
      </c>
      <c r="D163" s="6">
        <v>10</v>
      </c>
      <c r="E163" s="6">
        <v>6</v>
      </c>
      <c r="F163" s="6">
        <v>4</v>
      </c>
      <c r="G163" s="6">
        <v>9</v>
      </c>
      <c r="H163" s="6">
        <v>7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36</v>
      </c>
      <c r="O163" s="7">
        <f t="shared" si="2"/>
        <v>0</v>
      </c>
    </row>
    <row r="164" spans="1:15" x14ac:dyDescent="0.2">
      <c r="A164" s="10">
        <v>162</v>
      </c>
      <c r="B164" s="11">
        <v>28120212202</v>
      </c>
      <c r="C164" s="11" t="s">
        <v>166</v>
      </c>
      <c r="D164" s="6">
        <v>1</v>
      </c>
      <c r="E164" s="6">
        <v>7</v>
      </c>
      <c r="F164" s="6">
        <v>7</v>
      </c>
      <c r="G164" s="6">
        <v>3</v>
      </c>
      <c r="H164" s="6">
        <v>4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22</v>
      </c>
      <c r="O164" s="7">
        <f t="shared" si="2"/>
        <v>0</v>
      </c>
    </row>
    <row r="165" spans="1:15" x14ac:dyDescent="0.2">
      <c r="A165" s="10">
        <v>163</v>
      </c>
      <c r="B165" s="11">
        <v>28120212203</v>
      </c>
      <c r="C165" s="11" t="s">
        <v>167</v>
      </c>
      <c r="D165" s="6">
        <v>5</v>
      </c>
      <c r="E165" s="6">
        <v>6</v>
      </c>
      <c r="F165" s="6">
        <v>9</v>
      </c>
      <c r="G165" s="6">
        <v>4</v>
      </c>
      <c r="H165" s="6">
        <v>6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30</v>
      </c>
      <c r="O165" s="7">
        <f t="shared" si="2"/>
        <v>0</v>
      </c>
    </row>
    <row r="166" spans="1:15" x14ac:dyDescent="0.2">
      <c r="A166" s="10">
        <v>164</v>
      </c>
      <c r="B166" s="11">
        <v>28120212205</v>
      </c>
      <c r="C166" s="11" t="s">
        <v>168</v>
      </c>
      <c r="D166" s="6">
        <v>2</v>
      </c>
      <c r="E166" s="6">
        <v>3</v>
      </c>
      <c r="F166" s="6">
        <v>5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10</v>
      </c>
      <c r="O166" s="7">
        <f t="shared" si="2"/>
        <v>0</v>
      </c>
    </row>
    <row r="167" spans="1:15" x14ac:dyDescent="0.2">
      <c r="A167" s="10">
        <v>165</v>
      </c>
      <c r="B167" s="11">
        <v>28120212206</v>
      </c>
      <c r="C167" s="11" t="s">
        <v>169</v>
      </c>
      <c r="D167" s="6">
        <v>5</v>
      </c>
      <c r="E167" s="6">
        <v>7</v>
      </c>
      <c r="F167" s="6">
        <v>14</v>
      </c>
      <c r="G167" s="6">
        <v>10</v>
      </c>
      <c r="H167" s="6">
        <v>24</v>
      </c>
      <c r="I167" s="6">
        <v>38</v>
      </c>
      <c r="J167" s="6">
        <v>31</v>
      </c>
      <c r="K167" s="6">
        <v>30</v>
      </c>
      <c r="L167" s="6">
        <v>40</v>
      </c>
      <c r="M167" s="6">
        <v>19</v>
      </c>
      <c r="N167" s="6">
        <v>218</v>
      </c>
      <c r="O167" s="7">
        <f t="shared" si="2"/>
        <v>158</v>
      </c>
    </row>
    <row r="168" spans="1:15" x14ac:dyDescent="0.2">
      <c r="A168" s="10">
        <v>166</v>
      </c>
      <c r="B168" s="11">
        <v>28120212301</v>
      </c>
      <c r="C168" s="11" t="s">
        <v>170</v>
      </c>
      <c r="D168" s="6">
        <v>9</v>
      </c>
      <c r="E168" s="6">
        <v>6</v>
      </c>
      <c r="F168" s="6">
        <v>4</v>
      </c>
      <c r="G168" s="6">
        <v>6</v>
      </c>
      <c r="H168" s="6">
        <v>8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33</v>
      </c>
      <c r="O168" s="7">
        <f t="shared" si="2"/>
        <v>0</v>
      </c>
    </row>
    <row r="169" spans="1:15" x14ac:dyDescent="0.2">
      <c r="A169" s="10">
        <v>167</v>
      </c>
      <c r="B169" s="11">
        <v>28120212302</v>
      </c>
      <c r="C169" s="11" t="s">
        <v>171</v>
      </c>
      <c r="D169" s="6">
        <v>7</v>
      </c>
      <c r="E169" s="6">
        <v>3</v>
      </c>
      <c r="F169" s="6">
        <v>4</v>
      </c>
      <c r="G169" s="6">
        <v>4</v>
      </c>
      <c r="H169" s="6">
        <v>4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22</v>
      </c>
      <c r="O169" s="7">
        <f t="shared" si="2"/>
        <v>0</v>
      </c>
    </row>
    <row r="170" spans="1:15" x14ac:dyDescent="0.2">
      <c r="A170" s="10">
        <v>168</v>
      </c>
      <c r="B170" s="11">
        <v>28120212303</v>
      </c>
      <c r="C170" s="11" t="s">
        <v>172</v>
      </c>
      <c r="D170" s="6">
        <v>3</v>
      </c>
      <c r="E170" s="6">
        <v>6</v>
      </c>
      <c r="F170" s="6">
        <v>8</v>
      </c>
      <c r="G170" s="6">
        <v>8</v>
      </c>
      <c r="H170" s="6">
        <v>5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30</v>
      </c>
      <c r="O170" s="7">
        <f t="shared" si="2"/>
        <v>0</v>
      </c>
    </row>
    <row r="171" spans="1:15" x14ac:dyDescent="0.2">
      <c r="A171" s="10">
        <v>169</v>
      </c>
      <c r="B171" s="11">
        <v>28120212401</v>
      </c>
      <c r="C171" s="11" t="s">
        <v>173</v>
      </c>
      <c r="D171" s="6">
        <v>6</v>
      </c>
      <c r="E171" s="6">
        <v>5</v>
      </c>
      <c r="F171" s="6">
        <v>6</v>
      </c>
      <c r="G171" s="6">
        <v>5</v>
      </c>
      <c r="H171" s="6">
        <v>4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26</v>
      </c>
      <c r="O171" s="7">
        <f t="shared" si="2"/>
        <v>0</v>
      </c>
    </row>
    <row r="172" spans="1:15" x14ac:dyDescent="0.2">
      <c r="A172" s="10">
        <v>170</v>
      </c>
      <c r="B172" s="11">
        <v>28120212402</v>
      </c>
      <c r="C172" s="11" t="s">
        <v>174</v>
      </c>
      <c r="D172" s="6">
        <v>4</v>
      </c>
      <c r="E172" s="6">
        <v>4</v>
      </c>
      <c r="F172" s="6">
        <v>1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9</v>
      </c>
      <c r="O172" s="7">
        <f t="shared" si="2"/>
        <v>0</v>
      </c>
    </row>
    <row r="173" spans="1:15" x14ac:dyDescent="0.2">
      <c r="A173" s="10">
        <v>171</v>
      </c>
      <c r="B173" s="11">
        <v>28120212403</v>
      </c>
      <c r="C173" s="11" t="s">
        <v>175</v>
      </c>
      <c r="D173" s="6">
        <v>0</v>
      </c>
      <c r="E173" s="6">
        <v>0</v>
      </c>
      <c r="F173" s="6">
        <v>18</v>
      </c>
      <c r="G173" s="6">
        <v>36</v>
      </c>
      <c r="H173" s="6">
        <v>32</v>
      </c>
      <c r="I173" s="6">
        <v>88</v>
      </c>
      <c r="J173" s="6">
        <v>79</v>
      </c>
      <c r="K173" s="6">
        <v>65</v>
      </c>
      <c r="L173" s="6">
        <v>77</v>
      </c>
      <c r="M173" s="6">
        <v>58</v>
      </c>
      <c r="N173" s="6">
        <v>453</v>
      </c>
      <c r="O173" s="7">
        <f t="shared" si="2"/>
        <v>367</v>
      </c>
    </row>
    <row r="174" spans="1:15" x14ac:dyDescent="0.2">
      <c r="A174" s="12" t="s">
        <v>226</v>
      </c>
      <c r="B174" s="13"/>
      <c r="C174" s="13"/>
      <c r="D174" s="6">
        <v>966</v>
      </c>
      <c r="E174" s="6">
        <v>969</v>
      </c>
      <c r="F174" s="6">
        <v>935</v>
      </c>
      <c r="G174" s="6">
        <v>1114</v>
      </c>
      <c r="H174" s="6">
        <v>1091</v>
      </c>
      <c r="I174" s="6">
        <v>893</v>
      </c>
      <c r="J174" s="6">
        <v>918</v>
      </c>
      <c r="K174" s="6">
        <v>864</v>
      </c>
      <c r="L174" s="6">
        <v>806</v>
      </c>
      <c r="M174" s="6">
        <v>705</v>
      </c>
      <c r="N174" s="6">
        <v>9261</v>
      </c>
      <c r="O174" s="7">
        <f t="shared" si="2"/>
        <v>4186</v>
      </c>
    </row>
    <row r="175" spans="1:15" x14ac:dyDescent="0.2">
      <c r="A175" s="26" t="s">
        <v>227</v>
      </c>
      <c r="B175" s="26"/>
      <c r="C175" s="26"/>
    </row>
  </sheetData>
  <mergeCells count="2">
    <mergeCell ref="A1:C1"/>
    <mergeCell ref="A175:C1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7"/>
  <sheetViews>
    <sheetView workbookViewId="0">
      <selection activeCell="Z5" sqref="Z5"/>
    </sheetView>
  </sheetViews>
  <sheetFormatPr defaultRowHeight="15" x14ac:dyDescent="0.25"/>
  <cols>
    <col min="3" max="3" width="12" bestFit="1" customWidth="1"/>
    <col min="4" max="25" width="6.5703125" customWidth="1"/>
  </cols>
  <sheetData>
    <row r="1" spans="1:25" x14ac:dyDescent="0.25">
      <c r="A1" t="s">
        <v>229</v>
      </c>
    </row>
    <row r="2" spans="1:25" x14ac:dyDescent="0.25">
      <c r="A2" t="s">
        <v>192</v>
      </c>
      <c r="B2" t="s">
        <v>194</v>
      </c>
      <c r="C2" t="s">
        <v>230</v>
      </c>
      <c r="D2" t="s">
        <v>231</v>
      </c>
      <c r="F2" t="s">
        <v>232</v>
      </c>
      <c r="H2" t="s">
        <v>233</v>
      </c>
      <c r="J2" t="s">
        <v>234</v>
      </c>
      <c r="L2" t="s">
        <v>235</v>
      </c>
      <c r="N2" t="s">
        <v>236</v>
      </c>
      <c r="P2" t="s">
        <v>237</v>
      </c>
      <c r="R2" t="s">
        <v>238</v>
      </c>
      <c r="T2" t="s">
        <v>239</v>
      </c>
      <c r="V2" t="s">
        <v>240</v>
      </c>
      <c r="X2" t="s">
        <v>241</v>
      </c>
    </row>
    <row r="3" spans="1:25" x14ac:dyDescent="0.25">
      <c r="D3" t="s">
        <v>242</v>
      </c>
      <c r="E3" t="s">
        <v>243</v>
      </c>
      <c r="F3" t="s">
        <v>242</v>
      </c>
      <c r="G3" t="s">
        <v>243</v>
      </c>
      <c r="H3" t="s">
        <v>242</v>
      </c>
      <c r="I3" t="s">
        <v>243</v>
      </c>
      <c r="J3" t="s">
        <v>242</v>
      </c>
      <c r="K3" t="s">
        <v>243</v>
      </c>
      <c r="L3" t="s">
        <v>242</v>
      </c>
      <c r="M3" t="s">
        <v>243</v>
      </c>
      <c r="N3" t="s">
        <v>242</v>
      </c>
      <c r="O3" t="s">
        <v>243</v>
      </c>
      <c r="P3" t="s">
        <v>242</v>
      </c>
      <c r="Q3" t="s">
        <v>243</v>
      </c>
      <c r="R3" t="s">
        <v>242</v>
      </c>
      <c r="S3" t="s">
        <v>243</v>
      </c>
      <c r="T3" t="s">
        <v>242</v>
      </c>
      <c r="U3" t="s">
        <v>243</v>
      </c>
      <c r="V3" t="s">
        <v>242</v>
      </c>
      <c r="W3" t="s">
        <v>243</v>
      </c>
    </row>
    <row r="4" spans="1:25" s="14" customFormat="1" x14ac:dyDescent="0.25">
      <c r="C4" s="14">
        <v>1</v>
      </c>
      <c r="D4" s="14">
        <v>2</v>
      </c>
      <c r="E4" s="14">
        <v>3</v>
      </c>
      <c r="F4" s="14">
        <v>4</v>
      </c>
      <c r="G4" s="14">
        <v>5</v>
      </c>
      <c r="H4" s="14">
        <v>6</v>
      </c>
      <c r="I4" s="14">
        <v>7</v>
      </c>
      <c r="J4" s="14">
        <v>8</v>
      </c>
      <c r="K4" s="14">
        <v>9</v>
      </c>
      <c r="L4" s="14">
        <v>10</v>
      </c>
      <c r="M4" s="14">
        <v>11</v>
      </c>
      <c r="N4" s="14">
        <v>12</v>
      </c>
      <c r="O4" s="14">
        <v>13</v>
      </c>
      <c r="P4" s="14">
        <v>14</v>
      </c>
      <c r="Q4" s="14">
        <v>15</v>
      </c>
      <c r="R4" s="14">
        <v>16</v>
      </c>
      <c r="S4" s="14">
        <v>17</v>
      </c>
      <c r="T4" s="14">
        <v>18</v>
      </c>
      <c r="U4" s="14">
        <v>19</v>
      </c>
      <c r="V4" s="14">
        <v>20</v>
      </c>
      <c r="W4" s="14">
        <v>21</v>
      </c>
      <c r="X4" s="14">
        <v>22</v>
      </c>
      <c r="Y4" s="14">
        <v>24</v>
      </c>
    </row>
    <row r="5" spans="1:25" x14ac:dyDescent="0.25">
      <c r="A5">
        <v>1</v>
      </c>
      <c r="B5" t="s">
        <v>110</v>
      </c>
      <c r="C5">
        <v>28120207603</v>
      </c>
      <c r="D5">
        <v>8</v>
      </c>
      <c r="E5">
        <v>6</v>
      </c>
      <c r="F5">
        <v>5</v>
      </c>
      <c r="G5">
        <v>4</v>
      </c>
      <c r="H5">
        <v>3</v>
      </c>
      <c r="I5">
        <v>6</v>
      </c>
      <c r="J5">
        <v>0</v>
      </c>
      <c r="K5">
        <v>4</v>
      </c>
      <c r="L5">
        <v>8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46</v>
      </c>
      <c r="Y5">
        <v>0</v>
      </c>
    </row>
    <row r="6" spans="1:25" x14ac:dyDescent="0.25">
      <c r="A6">
        <v>2</v>
      </c>
      <c r="B6" t="s">
        <v>208</v>
      </c>
      <c r="C6">
        <v>28120203401</v>
      </c>
      <c r="D6">
        <v>6</v>
      </c>
      <c r="E6">
        <v>5</v>
      </c>
      <c r="F6">
        <v>2</v>
      </c>
      <c r="G6">
        <v>4</v>
      </c>
      <c r="H6">
        <v>3</v>
      </c>
      <c r="I6">
        <v>6</v>
      </c>
      <c r="J6">
        <v>7</v>
      </c>
      <c r="K6">
        <v>7</v>
      </c>
      <c r="L6">
        <v>3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49</v>
      </c>
      <c r="Y6">
        <v>0</v>
      </c>
    </row>
    <row r="7" spans="1:25" x14ac:dyDescent="0.25">
      <c r="A7">
        <v>3</v>
      </c>
      <c r="B7" t="s">
        <v>141</v>
      </c>
      <c r="C7">
        <v>28120210201</v>
      </c>
      <c r="D7">
        <v>1</v>
      </c>
      <c r="E7">
        <v>5</v>
      </c>
      <c r="F7">
        <v>4</v>
      </c>
      <c r="G7">
        <v>1</v>
      </c>
      <c r="H7">
        <v>2</v>
      </c>
      <c r="I7">
        <v>1</v>
      </c>
      <c r="J7">
        <v>1</v>
      </c>
      <c r="K7">
        <v>1</v>
      </c>
      <c r="L7">
        <v>1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20</v>
      </c>
      <c r="Y7">
        <v>0</v>
      </c>
    </row>
    <row r="8" spans="1:25" x14ac:dyDescent="0.25">
      <c r="A8">
        <v>4</v>
      </c>
      <c r="B8" t="s">
        <v>35</v>
      </c>
      <c r="C8">
        <v>28120202001</v>
      </c>
      <c r="D8">
        <v>1</v>
      </c>
      <c r="E8">
        <v>4</v>
      </c>
      <c r="F8">
        <v>2</v>
      </c>
      <c r="G8">
        <v>3</v>
      </c>
      <c r="H8">
        <v>1</v>
      </c>
      <c r="I8">
        <v>3</v>
      </c>
      <c r="J8">
        <v>3</v>
      </c>
      <c r="K8">
        <v>5</v>
      </c>
      <c r="L8">
        <v>5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28</v>
      </c>
      <c r="Y8">
        <v>0</v>
      </c>
    </row>
    <row r="9" spans="1:25" x14ac:dyDescent="0.25">
      <c r="A9">
        <v>5</v>
      </c>
      <c r="B9" t="s">
        <v>64</v>
      </c>
      <c r="C9">
        <v>28120204101</v>
      </c>
      <c r="D9">
        <v>3</v>
      </c>
      <c r="E9">
        <v>5</v>
      </c>
      <c r="F9">
        <v>3</v>
      </c>
      <c r="G9">
        <v>2</v>
      </c>
      <c r="H9">
        <v>5</v>
      </c>
      <c r="I9">
        <v>3</v>
      </c>
      <c r="J9">
        <v>3</v>
      </c>
      <c r="K9">
        <v>3</v>
      </c>
      <c r="L9">
        <v>3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31</v>
      </c>
      <c r="Y9">
        <v>0</v>
      </c>
    </row>
    <row r="10" spans="1:25" x14ac:dyDescent="0.25">
      <c r="A10">
        <v>6</v>
      </c>
      <c r="B10" t="s">
        <v>44</v>
      </c>
      <c r="C10">
        <v>28120202801</v>
      </c>
      <c r="D10">
        <v>7</v>
      </c>
      <c r="E10">
        <v>4</v>
      </c>
      <c r="F10">
        <v>6</v>
      </c>
      <c r="G10">
        <v>6</v>
      </c>
      <c r="H10">
        <v>6</v>
      </c>
      <c r="I10">
        <v>4</v>
      </c>
      <c r="J10">
        <v>5</v>
      </c>
      <c r="K10">
        <v>7</v>
      </c>
      <c r="L10">
        <v>5</v>
      </c>
      <c r="M10">
        <v>7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57</v>
      </c>
      <c r="Y10">
        <v>0</v>
      </c>
    </row>
    <row r="11" spans="1:25" x14ac:dyDescent="0.25">
      <c r="A11">
        <v>7</v>
      </c>
      <c r="B11" t="s">
        <v>93</v>
      </c>
      <c r="C11">
        <v>28120207003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29</v>
      </c>
      <c r="O11">
        <v>30</v>
      </c>
      <c r="P11">
        <v>28</v>
      </c>
      <c r="Q11">
        <v>32</v>
      </c>
      <c r="R11">
        <v>31</v>
      </c>
      <c r="S11">
        <v>29</v>
      </c>
      <c r="T11">
        <v>28</v>
      </c>
      <c r="U11">
        <v>31</v>
      </c>
      <c r="V11">
        <v>29</v>
      </c>
      <c r="W11">
        <v>30</v>
      </c>
      <c r="X11">
        <v>297</v>
      </c>
      <c r="Y11">
        <v>152</v>
      </c>
    </row>
    <row r="12" spans="1:25" x14ac:dyDescent="0.25">
      <c r="A12">
        <v>8</v>
      </c>
      <c r="B12" t="s">
        <v>214</v>
      </c>
      <c r="C12">
        <v>28120207506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68</v>
      </c>
      <c r="M12">
        <v>2</v>
      </c>
      <c r="N12">
        <v>72</v>
      </c>
      <c r="O12">
        <v>4</v>
      </c>
      <c r="P12">
        <v>73</v>
      </c>
      <c r="Q12">
        <v>0</v>
      </c>
      <c r="R12">
        <v>77</v>
      </c>
      <c r="S12">
        <v>0</v>
      </c>
      <c r="T12">
        <v>77</v>
      </c>
      <c r="U12">
        <v>0</v>
      </c>
      <c r="V12">
        <v>73</v>
      </c>
      <c r="W12">
        <v>0</v>
      </c>
      <c r="X12">
        <v>446</v>
      </c>
      <c r="Y12">
        <v>4</v>
      </c>
    </row>
    <row r="13" spans="1:25" x14ac:dyDescent="0.25">
      <c r="A13">
        <v>9</v>
      </c>
      <c r="B13" t="s">
        <v>107</v>
      </c>
      <c r="C13">
        <v>28120207507</v>
      </c>
      <c r="D13">
        <v>0</v>
      </c>
      <c r="E13">
        <v>0</v>
      </c>
      <c r="F13">
        <v>0</v>
      </c>
      <c r="G13">
        <v>0</v>
      </c>
      <c r="H13">
        <v>0</v>
      </c>
      <c r="I13">
        <v>56</v>
      </c>
      <c r="J13">
        <v>2</v>
      </c>
      <c r="K13">
        <v>77</v>
      </c>
      <c r="L13">
        <v>0</v>
      </c>
      <c r="M13">
        <v>79</v>
      </c>
      <c r="N13">
        <v>0</v>
      </c>
      <c r="O13">
        <v>80</v>
      </c>
      <c r="P13">
        <v>1</v>
      </c>
      <c r="Q13">
        <v>79</v>
      </c>
      <c r="R13">
        <v>0</v>
      </c>
      <c r="S13">
        <v>80</v>
      </c>
      <c r="T13">
        <v>0</v>
      </c>
      <c r="U13">
        <v>79</v>
      </c>
      <c r="V13">
        <v>0</v>
      </c>
      <c r="W13">
        <v>75</v>
      </c>
      <c r="X13">
        <v>608</v>
      </c>
      <c r="Y13">
        <v>393</v>
      </c>
    </row>
    <row r="14" spans="1:25" x14ac:dyDescent="0.25">
      <c r="A14">
        <v>10</v>
      </c>
      <c r="B14" t="s">
        <v>151</v>
      </c>
      <c r="C14">
        <v>28120211001</v>
      </c>
      <c r="D14">
        <v>9</v>
      </c>
      <c r="E14">
        <v>3</v>
      </c>
      <c r="F14">
        <v>13</v>
      </c>
      <c r="G14">
        <v>7</v>
      </c>
      <c r="H14">
        <v>6</v>
      </c>
      <c r="I14">
        <v>5</v>
      </c>
      <c r="J14">
        <v>15</v>
      </c>
      <c r="K14">
        <v>14</v>
      </c>
      <c r="L14">
        <v>5</v>
      </c>
      <c r="M14">
        <v>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82</v>
      </c>
      <c r="Y14">
        <v>0</v>
      </c>
    </row>
    <row r="15" spans="1:25" x14ac:dyDescent="0.25">
      <c r="A15">
        <v>11</v>
      </c>
      <c r="B15" t="s">
        <v>75</v>
      </c>
      <c r="C15">
        <v>28120205201</v>
      </c>
      <c r="D15">
        <v>5</v>
      </c>
      <c r="E15">
        <v>4</v>
      </c>
      <c r="F15">
        <v>7</v>
      </c>
      <c r="G15">
        <v>5</v>
      </c>
      <c r="H15">
        <v>4</v>
      </c>
      <c r="I15">
        <v>4</v>
      </c>
      <c r="J15">
        <v>5</v>
      </c>
      <c r="K15">
        <v>4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40</v>
      </c>
      <c r="Y15">
        <v>0</v>
      </c>
    </row>
    <row r="16" spans="1:25" x14ac:dyDescent="0.25">
      <c r="A16">
        <v>12</v>
      </c>
      <c r="B16" t="s">
        <v>167</v>
      </c>
      <c r="C16">
        <v>28120212203</v>
      </c>
      <c r="D16">
        <v>3</v>
      </c>
      <c r="E16">
        <v>2</v>
      </c>
      <c r="F16">
        <v>4</v>
      </c>
      <c r="G16">
        <v>2</v>
      </c>
      <c r="H16">
        <v>5</v>
      </c>
      <c r="I16">
        <v>4</v>
      </c>
      <c r="J16">
        <v>0</v>
      </c>
      <c r="K16">
        <v>4</v>
      </c>
      <c r="L16">
        <v>4</v>
      </c>
      <c r="M16">
        <v>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30</v>
      </c>
      <c r="Y16">
        <v>0</v>
      </c>
    </row>
    <row r="17" spans="1:25" x14ac:dyDescent="0.25">
      <c r="A17">
        <v>13</v>
      </c>
      <c r="B17" t="s">
        <v>68</v>
      </c>
      <c r="C17">
        <v>28120204601</v>
      </c>
      <c r="D17">
        <v>0</v>
      </c>
      <c r="E17">
        <v>2</v>
      </c>
      <c r="F17">
        <v>6</v>
      </c>
      <c r="G17">
        <v>2</v>
      </c>
      <c r="H17">
        <v>0</v>
      </c>
      <c r="I17">
        <v>2</v>
      </c>
      <c r="J17">
        <v>4</v>
      </c>
      <c r="K17">
        <v>3</v>
      </c>
      <c r="L17">
        <v>5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25</v>
      </c>
      <c r="Y17">
        <v>0</v>
      </c>
    </row>
    <row r="18" spans="1:25" x14ac:dyDescent="0.25">
      <c r="A18">
        <v>14</v>
      </c>
      <c r="B18" t="s">
        <v>105</v>
      </c>
      <c r="C18">
        <v>28120207505</v>
      </c>
      <c r="D18">
        <v>8</v>
      </c>
      <c r="E18">
        <v>2</v>
      </c>
      <c r="F18">
        <v>4</v>
      </c>
      <c r="G18">
        <v>3</v>
      </c>
      <c r="H18">
        <v>12</v>
      </c>
      <c r="I18">
        <v>4</v>
      </c>
      <c r="J18">
        <v>9</v>
      </c>
      <c r="K18">
        <v>11</v>
      </c>
      <c r="L18">
        <v>5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61</v>
      </c>
      <c r="Y18">
        <v>0</v>
      </c>
    </row>
    <row r="19" spans="1:25" x14ac:dyDescent="0.25">
      <c r="A19">
        <v>15</v>
      </c>
      <c r="B19" t="s">
        <v>83</v>
      </c>
      <c r="C19">
        <v>28120206101</v>
      </c>
      <c r="D19">
        <v>5</v>
      </c>
      <c r="E19">
        <v>2</v>
      </c>
      <c r="F19">
        <v>1</v>
      </c>
      <c r="G19">
        <v>4</v>
      </c>
      <c r="H19">
        <v>2</v>
      </c>
      <c r="I19">
        <v>2</v>
      </c>
      <c r="J19">
        <v>1</v>
      </c>
      <c r="K19">
        <v>3</v>
      </c>
      <c r="L19">
        <v>5</v>
      </c>
      <c r="M19">
        <v>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27</v>
      </c>
      <c r="Y19">
        <v>0</v>
      </c>
    </row>
    <row r="20" spans="1:25" x14ac:dyDescent="0.25">
      <c r="A20">
        <v>16</v>
      </c>
      <c r="B20" t="s">
        <v>134</v>
      </c>
      <c r="C20">
        <v>28120209501</v>
      </c>
      <c r="D20">
        <v>2</v>
      </c>
      <c r="E20">
        <v>2</v>
      </c>
      <c r="F20">
        <v>5</v>
      </c>
      <c r="G20">
        <v>4</v>
      </c>
      <c r="H20">
        <v>1</v>
      </c>
      <c r="I20">
        <v>5</v>
      </c>
      <c r="J20">
        <v>3</v>
      </c>
      <c r="K20">
        <v>1</v>
      </c>
      <c r="L20">
        <v>2</v>
      </c>
      <c r="M20">
        <v>4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29</v>
      </c>
      <c r="Y20">
        <v>0</v>
      </c>
    </row>
    <row r="21" spans="1:25" x14ac:dyDescent="0.25">
      <c r="A21">
        <v>17</v>
      </c>
      <c r="B21" t="s">
        <v>109</v>
      </c>
      <c r="C21">
        <v>28120207602</v>
      </c>
      <c r="D21">
        <v>5</v>
      </c>
      <c r="E21">
        <v>6</v>
      </c>
      <c r="F21">
        <v>10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25</v>
      </c>
      <c r="Y21">
        <v>0</v>
      </c>
    </row>
    <row r="22" spans="1:25" x14ac:dyDescent="0.25">
      <c r="A22">
        <v>18</v>
      </c>
      <c r="B22" t="s">
        <v>213</v>
      </c>
      <c r="C22">
        <v>28120207002</v>
      </c>
      <c r="D22">
        <v>2</v>
      </c>
      <c r="E22">
        <v>7</v>
      </c>
      <c r="F22">
        <v>2</v>
      </c>
      <c r="G22">
        <v>7</v>
      </c>
      <c r="H22">
        <v>2</v>
      </c>
      <c r="I22">
        <v>3</v>
      </c>
      <c r="J22">
        <v>5</v>
      </c>
      <c r="K22">
        <v>0</v>
      </c>
      <c r="L22">
        <v>6</v>
      </c>
      <c r="M22">
        <v>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39</v>
      </c>
      <c r="Y22">
        <v>0</v>
      </c>
    </row>
    <row r="23" spans="1:25" x14ac:dyDescent="0.25">
      <c r="A23">
        <v>19</v>
      </c>
      <c r="B23" t="s">
        <v>13</v>
      </c>
      <c r="C23">
        <v>28120200701</v>
      </c>
      <c r="D23">
        <v>6</v>
      </c>
      <c r="E23">
        <v>6</v>
      </c>
      <c r="F23">
        <v>3</v>
      </c>
      <c r="G23">
        <v>10</v>
      </c>
      <c r="H23">
        <v>2</v>
      </c>
      <c r="I23">
        <v>8</v>
      </c>
      <c r="J23">
        <v>7</v>
      </c>
      <c r="K23">
        <v>8</v>
      </c>
      <c r="L23">
        <v>4</v>
      </c>
      <c r="M23">
        <v>7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61</v>
      </c>
      <c r="Y23">
        <v>0</v>
      </c>
    </row>
    <row r="24" spans="1:25" x14ac:dyDescent="0.25">
      <c r="A24">
        <v>20</v>
      </c>
      <c r="B24" t="s">
        <v>71</v>
      </c>
      <c r="C24">
        <v>28120204801</v>
      </c>
      <c r="D24">
        <v>1</v>
      </c>
      <c r="E24">
        <v>5</v>
      </c>
      <c r="F24">
        <v>1</v>
      </c>
      <c r="G24">
        <v>2</v>
      </c>
      <c r="H24">
        <v>3</v>
      </c>
      <c r="I24">
        <v>2</v>
      </c>
      <c r="J24">
        <v>0</v>
      </c>
      <c r="K24">
        <v>5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21</v>
      </c>
      <c r="Y24">
        <v>0</v>
      </c>
    </row>
    <row r="25" spans="1:25" x14ac:dyDescent="0.25">
      <c r="A25">
        <v>21</v>
      </c>
      <c r="B25" t="s">
        <v>32</v>
      </c>
      <c r="C25">
        <v>28120201801</v>
      </c>
      <c r="D25">
        <v>2</v>
      </c>
      <c r="E25">
        <v>10</v>
      </c>
      <c r="F25">
        <v>0</v>
      </c>
      <c r="G25">
        <v>2</v>
      </c>
      <c r="H25">
        <v>3</v>
      </c>
      <c r="I25">
        <v>5</v>
      </c>
      <c r="J25">
        <v>4</v>
      </c>
      <c r="K25">
        <v>5</v>
      </c>
      <c r="L25">
        <v>4</v>
      </c>
      <c r="M25">
        <v>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40</v>
      </c>
      <c r="Y25">
        <v>0</v>
      </c>
    </row>
    <row r="26" spans="1:25" x14ac:dyDescent="0.25">
      <c r="A26">
        <v>22</v>
      </c>
      <c r="B26" t="s">
        <v>50</v>
      </c>
      <c r="C26">
        <v>28120203201</v>
      </c>
      <c r="D26">
        <v>7</v>
      </c>
      <c r="E26">
        <v>3</v>
      </c>
      <c r="F26">
        <v>5</v>
      </c>
      <c r="G26">
        <v>1</v>
      </c>
      <c r="H26">
        <v>6</v>
      </c>
      <c r="I26">
        <v>2</v>
      </c>
      <c r="J26">
        <v>8</v>
      </c>
      <c r="K26">
        <v>4</v>
      </c>
      <c r="L26">
        <v>6</v>
      </c>
      <c r="M26">
        <v>4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46</v>
      </c>
      <c r="Y26">
        <v>0</v>
      </c>
    </row>
    <row r="27" spans="1:25" x14ac:dyDescent="0.25">
      <c r="A27">
        <v>23</v>
      </c>
      <c r="B27" t="s">
        <v>86</v>
      </c>
      <c r="C27">
        <v>28120206501</v>
      </c>
      <c r="D27">
        <v>1</v>
      </c>
      <c r="E27">
        <v>4</v>
      </c>
      <c r="F27">
        <v>3</v>
      </c>
      <c r="G27">
        <v>2</v>
      </c>
      <c r="H27">
        <v>1</v>
      </c>
      <c r="I27">
        <v>4</v>
      </c>
      <c r="J27">
        <v>6</v>
      </c>
      <c r="K27">
        <v>3</v>
      </c>
      <c r="L27">
        <v>3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29</v>
      </c>
      <c r="Y27">
        <v>0</v>
      </c>
    </row>
    <row r="28" spans="1:25" x14ac:dyDescent="0.25">
      <c r="A28">
        <v>24</v>
      </c>
      <c r="B28" t="s">
        <v>74</v>
      </c>
      <c r="C28">
        <v>28120205001</v>
      </c>
      <c r="D28">
        <v>2</v>
      </c>
      <c r="E28">
        <v>3</v>
      </c>
      <c r="F28">
        <v>5</v>
      </c>
      <c r="G28">
        <v>2</v>
      </c>
      <c r="H28">
        <v>10</v>
      </c>
      <c r="I28">
        <v>2</v>
      </c>
      <c r="J28">
        <v>5</v>
      </c>
      <c r="K28">
        <v>6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36</v>
      </c>
      <c r="Y28">
        <v>0</v>
      </c>
    </row>
    <row r="29" spans="1:25" x14ac:dyDescent="0.25">
      <c r="A29">
        <v>25</v>
      </c>
      <c r="B29" t="s">
        <v>89</v>
      </c>
      <c r="C29">
        <v>28120206901</v>
      </c>
      <c r="D29">
        <v>1</v>
      </c>
      <c r="E29">
        <v>1</v>
      </c>
      <c r="F29">
        <v>4</v>
      </c>
      <c r="G29">
        <v>8</v>
      </c>
      <c r="H29">
        <v>6</v>
      </c>
      <c r="I29">
        <v>6</v>
      </c>
      <c r="J29">
        <v>5</v>
      </c>
      <c r="K29">
        <v>6</v>
      </c>
      <c r="L29">
        <v>4</v>
      </c>
      <c r="M29">
        <v>5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46</v>
      </c>
      <c r="Y29">
        <v>0</v>
      </c>
    </row>
    <row r="30" spans="1:25" x14ac:dyDescent="0.25">
      <c r="A30">
        <v>26</v>
      </c>
      <c r="B30" t="s">
        <v>172</v>
      </c>
      <c r="C30">
        <v>28120212303</v>
      </c>
      <c r="D30">
        <v>2</v>
      </c>
      <c r="E30">
        <v>1</v>
      </c>
      <c r="F30">
        <v>6</v>
      </c>
      <c r="G30">
        <v>0</v>
      </c>
      <c r="H30">
        <v>3</v>
      </c>
      <c r="I30">
        <v>5</v>
      </c>
      <c r="J30">
        <v>0</v>
      </c>
      <c r="K30">
        <v>8</v>
      </c>
      <c r="L30">
        <v>3</v>
      </c>
      <c r="M30">
        <v>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30</v>
      </c>
      <c r="Y30">
        <v>0</v>
      </c>
    </row>
    <row r="31" spans="1:25" x14ac:dyDescent="0.25">
      <c r="A31">
        <v>27</v>
      </c>
      <c r="B31" t="s">
        <v>58</v>
      </c>
      <c r="C31">
        <v>28120203601</v>
      </c>
      <c r="D31">
        <v>8</v>
      </c>
      <c r="E31">
        <v>0</v>
      </c>
      <c r="F31">
        <v>7</v>
      </c>
      <c r="G31">
        <v>8</v>
      </c>
      <c r="H31">
        <v>4</v>
      </c>
      <c r="I31">
        <v>7</v>
      </c>
      <c r="J31">
        <v>10</v>
      </c>
      <c r="K31">
        <v>8</v>
      </c>
      <c r="L31">
        <v>8</v>
      </c>
      <c r="M31">
        <v>6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66</v>
      </c>
      <c r="Y31">
        <v>0</v>
      </c>
    </row>
    <row r="32" spans="1:25" x14ac:dyDescent="0.25">
      <c r="A32">
        <v>28</v>
      </c>
      <c r="B32" t="s">
        <v>73</v>
      </c>
      <c r="C32">
        <v>28120204902</v>
      </c>
      <c r="D32">
        <v>5</v>
      </c>
      <c r="E32">
        <v>1</v>
      </c>
      <c r="F32">
        <v>0</v>
      </c>
      <c r="G32">
        <v>4</v>
      </c>
      <c r="H32">
        <v>3</v>
      </c>
      <c r="I32">
        <v>8</v>
      </c>
      <c r="J32">
        <v>5</v>
      </c>
      <c r="K32">
        <v>5</v>
      </c>
      <c r="L32">
        <v>4</v>
      </c>
      <c r="M32">
        <v>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40</v>
      </c>
      <c r="Y32">
        <v>0</v>
      </c>
    </row>
    <row r="33" spans="1:25" x14ac:dyDescent="0.25">
      <c r="A33">
        <v>29</v>
      </c>
      <c r="B33" t="s">
        <v>160</v>
      </c>
      <c r="C33">
        <v>28120212001</v>
      </c>
      <c r="D33">
        <v>1</v>
      </c>
      <c r="E33">
        <v>2</v>
      </c>
      <c r="F33">
        <v>5</v>
      </c>
      <c r="G33">
        <v>1</v>
      </c>
      <c r="H33">
        <v>4</v>
      </c>
      <c r="I33">
        <v>2</v>
      </c>
      <c r="J33">
        <v>2</v>
      </c>
      <c r="K33">
        <v>4</v>
      </c>
      <c r="L33">
        <v>2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24</v>
      </c>
      <c r="Y33">
        <v>0</v>
      </c>
    </row>
    <row r="34" spans="1:25" x14ac:dyDescent="0.25">
      <c r="A34">
        <v>30</v>
      </c>
      <c r="B34" t="s">
        <v>48</v>
      </c>
      <c r="C34">
        <v>28120203001</v>
      </c>
      <c r="D34">
        <v>8</v>
      </c>
      <c r="E34">
        <v>7</v>
      </c>
      <c r="F34">
        <v>5</v>
      </c>
      <c r="G34">
        <v>4</v>
      </c>
      <c r="H34">
        <v>6</v>
      </c>
      <c r="I34">
        <v>6</v>
      </c>
      <c r="J34">
        <v>7</v>
      </c>
      <c r="K34">
        <v>9</v>
      </c>
      <c r="L34">
        <v>5</v>
      </c>
      <c r="M34">
        <v>6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63</v>
      </c>
      <c r="Y34">
        <v>0</v>
      </c>
    </row>
    <row r="35" spans="1:25" x14ac:dyDescent="0.25">
      <c r="A35">
        <v>31</v>
      </c>
      <c r="B35" t="s">
        <v>118</v>
      </c>
      <c r="C35">
        <v>28120208001</v>
      </c>
      <c r="D35">
        <v>2</v>
      </c>
      <c r="E35">
        <v>6</v>
      </c>
      <c r="F35">
        <v>4</v>
      </c>
      <c r="G35">
        <v>5</v>
      </c>
      <c r="H35">
        <v>3</v>
      </c>
      <c r="I35">
        <v>2</v>
      </c>
      <c r="J35">
        <v>4</v>
      </c>
      <c r="K35">
        <v>5</v>
      </c>
      <c r="L35">
        <v>2</v>
      </c>
      <c r="M35">
        <v>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36</v>
      </c>
      <c r="Y35">
        <v>0</v>
      </c>
    </row>
    <row r="36" spans="1:25" x14ac:dyDescent="0.25">
      <c r="A36">
        <v>32</v>
      </c>
      <c r="B36" t="s">
        <v>94</v>
      </c>
      <c r="C36">
        <v>28120207101</v>
      </c>
      <c r="D36">
        <v>5</v>
      </c>
      <c r="E36">
        <v>7</v>
      </c>
      <c r="F36">
        <v>3</v>
      </c>
      <c r="G36">
        <v>6</v>
      </c>
      <c r="H36">
        <v>5</v>
      </c>
      <c r="I36">
        <v>3</v>
      </c>
      <c r="J36">
        <v>6</v>
      </c>
      <c r="K36">
        <v>5</v>
      </c>
      <c r="L36">
        <v>5</v>
      </c>
      <c r="M36">
        <v>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48</v>
      </c>
      <c r="Y36">
        <v>0</v>
      </c>
    </row>
    <row r="37" spans="1:25" x14ac:dyDescent="0.25">
      <c r="A37">
        <v>33</v>
      </c>
      <c r="B37" t="s">
        <v>123</v>
      </c>
      <c r="C37">
        <v>28120208701</v>
      </c>
      <c r="D37">
        <v>1</v>
      </c>
      <c r="E37">
        <v>4</v>
      </c>
      <c r="F37">
        <v>2</v>
      </c>
      <c r="G37">
        <v>1</v>
      </c>
      <c r="H37">
        <v>2</v>
      </c>
      <c r="I37">
        <v>1</v>
      </c>
      <c r="J37">
        <v>3</v>
      </c>
      <c r="K37">
        <v>1</v>
      </c>
      <c r="L37">
        <v>5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22</v>
      </c>
      <c r="Y37">
        <v>0</v>
      </c>
    </row>
    <row r="38" spans="1:25" x14ac:dyDescent="0.25">
      <c r="A38">
        <v>34</v>
      </c>
      <c r="B38" t="s">
        <v>27</v>
      </c>
      <c r="C38">
        <v>28120201501</v>
      </c>
      <c r="D38">
        <v>7</v>
      </c>
      <c r="E38">
        <v>4</v>
      </c>
      <c r="F38">
        <v>6</v>
      </c>
      <c r="G38">
        <v>4</v>
      </c>
      <c r="H38">
        <v>5</v>
      </c>
      <c r="I38">
        <v>4</v>
      </c>
      <c r="J38">
        <v>7</v>
      </c>
      <c r="K38">
        <v>3</v>
      </c>
      <c r="L38">
        <v>5</v>
      </c>
      <c r="M38">
        <v>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53</v>
      </c>
      <c r="Y38">
        <v>0</v>
      </c>
    </row>
    <row r="39" spans="1:25" x14ac:dyDescent="0.25">
      <c r="A39">
        <v>35</v>
      </c>
      <c r="B39" t="s">
        <v>62</v>
      </c>
      <c r="C39">
        <v>28120203901</v>
      </c>
      <c r="D39">
        <v>0</v>
      </c>
      <c r="E39">
        <v>0</v>
      </c>
      <c r="F39">
        <v>6</v>
      </c>
      <c r="G39">
        <v>0</v>
      </c>
      <c r="H39">
        <v>1</v>
      </c>
      <c r="I39">
        <v>0</v>
      </c>
      <c r="J39">
        <v>2</v>
      </c>
      <c r="K39">
        <v>3</v>
      </c>
      <c r="L39">
        <v>1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15</v>
      </c>
      <c r="Y39">
        <v>0</v>
      </c>
    </row>
    <row r="40" spans="1:25" x14ac:dyDescent="0.25">
      <c r="A40">
        <v>36</v>
      </c>
      <c r="B40" t="s">
        <v>8</v>
      </c>
      <c r="C40">
        <v>28120200301</v>
      </c>
      <c r="D40">
        <v>4</v>
      </c>
      <c r="E40">
        <v>3</v>
      </c>
      <c r="F40">
        <v>1</v>
      </c>
      <c r="G40">
        <v>2</v>
      </c>
      <c r="H40">
        <v>3</v>
      </c>
      <c r="I40">
        <v>3</v>
      </c>
      <c r="J40">
        <v>5</v>
      </c>
      <c r="K40">
        <v>6</v>
      </c>
      <c r="L40">
        <v>6</v>
      </c>
      <c r="M40">
        <v>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36</v>
      </c>
      <c r="Y40">
        <v>0</v>
      </c>
    </row>
    <row r="41" spans="1:25" x14ac:dyDescent="0.25">
      <c r="A41">
        <v>37</v>
      </c>
      <c r="B41" t="s">
        <v>197</v>
      </c>
      <c r="C41">
        <v>28120200201</v>
      </c>
      <c r="D41">
        <v>0</v>
      </c>
      <c r="E41">
        <v>2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3</v>
      </c>
      <c r="Y41">
        <v>0</v>
      </c>
    </row>
    <row r="42" spans="1:25" x14ac:dyDescent="0.25">
      <c r="A42">
        <v>38</v>
      </c>
      <c r="B42" t="s">
        <v>133</v>
      </c>
      <c r="C42">
        <v>28120209401</v>
      </c>
      <c r="D42">
        <v>3</v>
      </c>
      <c r="E42">
        <v>0</v>
      </c>
      <c r="F42">
        <v>5</v>
      </c>
      <c r="G42">
        <v>6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15</v>
      </c>
      <c r="Y42">
        <v>0</v>
      </c>
    </row>
    <row r="43" spans="1:25" x14ac:dyDescent="0.25">
      <c r="A43">
        <v>39</v>
      </c>
      <c r="B43" t="s">
        <v>202</v>
      </c>
      <c r="C43">
        <v>28120201702</v>
      </c>
      <c r="D43">
        <v>1</v>
      </c>
      <c r="E43">
        <v>2</v>
      </c>
      <c r="F43">
        <v>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7</v>
      </c>
      <c r="Y43">
        <v>0</v>
      </c>
    </row>
    <row r="44" spans="1:25" x14ac:dyDescent="0.25">
      <c r="A44">
        <v>40</v>
      </c>
      <c r="B44" t="s">
        <v>207</v>
      </c>
      <c r="C44">
        <v>28120203101</v>
      </c>
      <c r="D44">
        <v>4</v>
      </c>
      <c r="E44">
        <v>5</v>
      </c>
      <c r="F44">
        <v>1</v>
      </c>
      <c r="G44">
        <v>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14</v>
      </c>
      <c r="Y44">
        <v>0</v>
      </c>
    </row>
    <row r="45" spans="1:25" x14ac:dyDescent="0.25">
      <c r="A45">
        <v>41</v>
      </c>
      <c r="B45" t="s">
        <v>204</v>
      </c>
      <c r="C45">
        <v>28120202101</v>
      </c>
      <c r="D45">
        <v>0</v>
      </c>
      <c r="E45">
        <v>1</v>
      </c>
      <c r="F45">
        <v>0</v>
      </c>
      <c r="G45">
        <v>1</v>
      </c>
      <c r="H45">
        <v>2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6</v>
      </c>
      <c r="Y45">
        <v>0</v>
      </c>
    </row>
    <row r="46" spans="1:25" x14ac:dyDescent="0.25">
      <c r="A46">
        <v>42</v>
      </c>
      <c r="B46" t="s">
        <v>39</v>
      </c>
      <c r="C46">
        <v>28120202201</v>
      </c>
      <c r="D46">
        <v>5</v>
      </c>
      <c r="E46">
        <v>1</v>
      </c>
      <c r="F46">
        <v>7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14</v>
      </c>
      <c r="Y46">
        <v>0</v>
      </c>
    </row>
    <row r="47" spans="1:25" x14ac:dyDescent="0.25">
      <c r="A47">
        <v>43</v>
      </c>
      <c r="B47" t="s">
        <v>217</v>
      </c>
      <c r="C47">
        <v>28120208301</v>
      </c>
      <c r="D47">
        <v>2</v>
      </c>
      <c r="E47">
        <v>1</v>
      </c>
      <c r="F47">
        <v>7</v>
      </c>
      <c r="G47">
        <v>6</v>
      </c>
      <c r="H47">
        <v>5</v>
      </c>
      <c r="I47">
        <v>1</v>
      </c>
      <c r="J47">
        <v>3</v>
      </c>
      <c r="K47">
        <v>2</v>
      </c>
      <c r="L47">
        <v>3</v>
      </c>
      <c r="M47">
        <v>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35</v>
      </c>
      <c r="Y47">
        <v>0</v>
      </c>
    </row>
    <row r="48" spans="1:25" x14ac:dyDescent="0.25">
      <c r="A48">
        <v>44</v>
      </c>
      <c r="B48" t="s">
        <v>218</v>
      </c>
      <c r="C48">
        <v>28120209001</v>
      </c>
      <c r="D48">
        <v>2</v>
      </c>
      <c r="E48">
        <v>3</v>
      </c>
      <c r="F48">
        <v>1</v>
      </c>
      <c r="G48">
        <v>1</v>
      </c>
      <c r="H48">
        <v>1</v>
      </c>
      <c r="I48">
        <v>3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12</v>
      </c>
      <c r="Y48">
        <v>0</v>
      </c>
    </row>
    <row r="49" spans="1:25" x14ac:dyDescent="0.25">
      <c r="A49">
        <v>45</v>
      </c>
      <c r="B49" t="s">
        <v>36</v>
      </c>
      <c r="C49">
        <v>28120202002</v>
      </c>
      <c r="D49">
        <v>2</v>
      </c>
      <c r="E49">
        <v>3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6</v>
      </c>
      <c r="Y49">
        <v>0</v>
      </c>
    </row>
    <row r="50" spans="1:25" x14ac:dyDescent="0.25">
      <c r="A50">
        <v>46</v>
      </c>
      <c r="B50" t="s">
        <v>21</v>
      </c>
      <c r="C50">
        <v>28120201203</v>
      </c>
      <c r="D50">
        <v>2</v>
      </c>
      <c r="E50">
        <v>2</v>
      </c>
      <c r="F50">
        <v>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6</v>
      </c>
      <c r="Y50">
        <v>0</v>
      </c>
    </row>
    <row r="51" spans="1:25" x14ac:dyDescent="0.25">
      <c r="A51">
        <v>47</v>
      </c>
      <c r="B51" t="s">
        <v>41</v>
      </c>
      <c r="C51">
        <v>28120202501</v>
      </c>
      <c r="D51">
        <v>2</v>
      </c>
      <c r="E51">
        <v>2</v>
      </c>
      <c r="F51">
        <v>2</v>
      </c>
      <c r="G51">
        <v>2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8</v>
      </c>
      <c r="Y51">
        <v>0</v>
      </c>
    </row>
    <row r="52" spans="1:25" x14ac:dyDescent="0.25">
      <c r="A52">
        <v>48</v>
      </c>
      <c r="B52" t="s">
        <v>219</v>
      </c>
      <c r="C52">
        <v>28120209302</v>
      </c>
      <c r="D52">
        <v>3</v>
      </c>
      <c r="E52">
        <v>2</v>
      </c>
      <c r="F52">
        <v>0</v>
      </c>
      <c r="G52">
        <v>4</v>
      </c>
      <c r="H52">
        <v>3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15</v>
      </c>
      <c r="Y52">
        <v>0</v>
      </c>
    </row>
    <row r="53" spans="1:25" x14ac:dyDescent="0.25">
      <c r="A53">
        <v>49</v>
      </c>
      <c r="B53" t="s">
        <v>53</v>
      </c>
      <c r="C53">
        <v>28120203303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3</v>
      </c>
      <c r="Y53">
        <v>0</v>
      </c>
    </row>
    <row r="54" spans="1:25" x14ac:dyDescent="0.25">
      <c r="A54">
        <v>50</v>
      </c>
      <c r="B54" t="s">
        <v>224</v>
      </c>
      <c r="C54">
        <v>28120211601</v>
      </c>
      <c r="D54">
        <v>3</v>
      </c>
      <c r="E54">
        <v>1</v>
      </c>
      <c r="F54">
        <v>2</v>
      </c>
      <c r="G54">
        <v>1</v>
      </c>
      <c r="H54">
        <v>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9</v>
      </c>
      <c r="Y54">
        <v>0</v>
      </c>
    </row>
    <row r="55" spans="1:25" x14ac:dyDescent="0.25">
      <c r="A55">
        <v>51</v>
      </c>
      <c r="B55" t="s">
        <v>162</v>
      </c>
      <c r="C55">
        <v>28120212103</v>
      </c>
      <c r="D55">
        <v>2</v>
      </c>
      <c r="E55">
        <v>2</v>
      </c>
      <c r="F55">
        <v>0</v>
      </c>
      <c r="G55">
        <v>0</v>
      </c>
      <c r="H55">
        <v>0</v>
      </c>
      <c r="I55">
        <v>1</v>
      </c>
      <c r="J55">
        <v>3</v>
      </c>
      <c r="K55">
        <v>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10</v>
      </c>
      <c r="Y55">
        <v>0</v>
      </c>
    </row>
    <row r="56" spans="1:25" x14ac:dyDescent="0.25">
      <c r="A56">
        <v>52</v>
      </c>
      <c r="B56" t="s">
        <v>60</v>
      </c>
      <c r="C56">
        <v>28120203702</v>
      </c>
      <c r="D56">
        <v>0</v>
      </c>
      <c r="E56">
        <v>0</v>
      </c>
      <c r="F56">
        <v>1</v>
      </c>
      <c r="G56">
        <v>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3</v>
      </c>
      <c r="Y56">
        <v>0</v>
      </c>
    </row>
    <row r="57" spans="1:25" x14ac:dyDescent="0.25">
      <c r="A57">
        <v>53</v>
      </c>
      <c r="B57" t="s">
        <v>154</v>
      </c>
      <c r="C57">
        <v>28120211401</v>
      </c>
      <c r="D57">
        <v>2</v>
      </c>
      <c r="E57">
        <v>3</v>
      </c>
      <c r="F57">
        <v>3</v>
      </c>
      <c r="G57">
        <v>2</v>
      </c>
      <c r="H57">
        <v>3</v>
      </c>
      <c r="I57">
        <v>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15</v>
      </c>
      <c r="Y57">
        <v>0</v>
      </c>
    </row>
    <row r="58" spans="1:25" x14ac:dyDescent="0.25">
      <c r="A58">
        <v>54</v>
      </c>
      <c r="B58" t="s">
        <v>209</v>
      </c>
      <c r="C58">
        <v>28120204001</v>
      </c>
      <c r="D58">
        <v>3</v>
      </c>
      <c r="E58">
        <v>2</v>
      </c>
      <c r="F58">
        <v>1</v>
      </c>
      <c r="G58">
        <v>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9</v>
      </c>
      <c r="Y58">
        <v>0</v>
      </c>
    </row>
    <row r="59" spans="1:25" x14ac:dyDescent="0.25">
      <c r="A59">
        <v>55</v>
      </c>
      <c r="B59" t="s">
        <v>212</v>
      </c>
      <c r="C59">
        <v>28120205801</v>
      </c>
      <c r="D59">
        <v>1</v>
      </c>
      <c r="E59">
        <v>1</v>
      </c>
      <c r="F59">
        <v>4</v>
      </c>
      <c r="G59">
        <v>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11</v>
      </c>
      <c r="Y59">
        <v>0</v>
      </c>
    </row>
    <row r="60" spans="1:25" x14ac:dyDescent="0.25">
      <c r="A60">
        <v>56</v>
      </c>
      <c r="B60" t="s">
        <v>17</v>
      </c>
      <c r="C60">
        <v>28120201101</v>
      </c>
      <c r="D60">
        <v>2</v>
      </c>
      <c r="E60">
        <v>2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5</v>
      </c>
      <c r="Y60">
        <v>0</v>
      </c>
    </row>
    <row r="61" spans="1:25" x14ac:dyDescent="0.25">
      <c r="A61">
        <v>57</v>
      </c>
      <c r="B61" t="s">
        <v>11</v>
      </c>
      <c r="C61">
        <v>28120200403</v>
      </c>
      <c r="D61">
        <v>0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2</v>
      </c>
      <c r="Y61">
        <v>0</v>
      </c>
    </row>
    <row r="62" spans="1:25" x14ac:dyDescent="0.25">
      <c r="A62">
        <v>58</v>
      </c>
      <c r="B62" t="s">
        <v>9</v>
      </c>
      <c r="C62">
        <v>28120200401</v>
      </c>
      <c r="D62">
        <v>2</v>
      </c>
      <c r="E62">
        <v>1</v>
      </c>
      <c r="F62">
        <v>2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9</v>
      </c>
      <c r="Y62">
        <v>0</v>
      </c>
    </row>
    <row r="63" spans="1:25" x14ac:dyDescent="0.25">
      <c r="A63">
        <v>59</v>
      </c>
      <c r="B63" t="s">
        <v>20</v>
      </c>
      <c r="C63">
        <v>28120201202</v>
      </c>
      <c r="D63">
        <v>2</v>
      </c>
      <c r="E63">
        <v>4</v>
      </c>
      <c r="F63">
        <v>1</v>
      </c>
      <c r="G63">
        <v>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12</v>
      </c>
      <c r="Y63">
        <v>0</v>
      </c>
    </row>
    <row r="64" spans="1:25" x14ac:dyDescent="0.25">
      <c r="A64">
        <v>60</v>
      </c>
      <c r="B64" t="s">
        <v>70</v>
      </c>
      <c r="C64">
        <v>28120204702</v>
      </c>
      <c r="D64">
        <v>3</v>
      </c>
      <c r="E64">
        <v>0</v>
      </c>
      <c r="F64">
        <v>0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5</v>
      </c>
      <c r="Y64">
        <v>0</v>
      </c>
    </row>
    <row r="65" spans="1:25" x14ac:dyDescent="0.25">
      <c r="A65">
        <v>61</v>
      </c>
      <c r="B65" t="s">
        <v>80</v>
      </c>
      <c r="C65">
        <v>28120205701</v>
      </c>
      <c r="D65">
        <v>3</v>
      </c>
      <c r="E65">
        <v>4</v>
      </c>
      <c r="F65">
        <v>4</v>
      </c>
      <c r="G65">
        <v>3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14</v>
      </c>
      <c r="Y65">
        <v>0</v>
      </c>
    </row>
    <row r="66" spans="1:25" x14ac:dyDescent="0.25">
      <c r="A66">
        <v>62</v>
      </c>
      <c r="B66" t="s">
        <v>199</v>
      </c>
      <c r="C66">
        <v>28120201102</v>
      </c>
      <c r="D66">
        <v>2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4</v>
      </c>
      <c r="Y66">
        <v>0</v>
      </c>
    </row>
    <row r="67" spans="1:25" x14ac:dyDescent="0.25">
      <c r="A67">
        <v>63</v>
      </c>
      <c r="B67" t="s">
        <v>104</v>
      </c>
      <c r="C67">
        <v>28120207504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  <c r="Y67">
        <v>0</v>
      </c>
    </row>
    <row r="68" spans="1:25" x14ac:dyDescent="0.25">
      <c r="A68">
        <v>64</v>
      </c>
      <c r="B68" t="s">
        <v>164</v>
      </c>
      <c r="C68">
        <v>28120212107</v>
      </c>
      <c r="D68">
        <v>4</v>
      </c>
      <c r="E68">
        <v>2</v>
      </c>
      <c r="F68">
        <v>6</v>
      </c>
      <c r="G68">
        <v>1</v>
      </c>
      <c r="H68">
        <v>6</v>
      </c>
      <c r="I68">
        <v>4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23</v>
      </c>
      <c r="Y68">
        <v>0</v>
      </c>
    </row>
    <row r="69" spans="1:25" x14ac:dyDescent="0.25">
      <c r="A69">
        <v>65</v>
      </c>
      <c r="B69" t="s">
        <v>117</v>
      </c>
      <c r="C69">
        <v>28120207901</v>
      </c>
      <c r="D69">
        <v>1</v>
      </c>
      <c r="E69">
        <v>1</v>
      </c>
      <c r="F69">
        <v>3</v>
      </c>
      <c r="G69">
        <v>0</v>
      </c>
      <c r="H69">
        <v>1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9</v>
      </c>
      <c r="Y69">
        <v>0</v>
      </c>
    </row>
    <row r="70" spans="1:25" x14ac:dyDescent="0.25">
      <c r="A70">
        <v>66</v>
      </c>
      <c r="B70" t="s">
        <v>145</v>
      </c>
      <c r="C70">
        <v>28120210301</v>
      </c>
      <c r="D70">
        <v>2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4</v>
      </c>
      <c r="Y70">
        <v>0</v>
      </c>
    </row>
    <row r="71" spans="1:25" x14ac:dyDescent="0.25">
      <c r="A71">
        <v>67</v>
      </c>
      <c r="B71" t="s">
        <v>24</v>
      </c>
      <c r="C71">
        <v>28120201301</v>
      </c>
      <c r="D71">
        <v>2</v>
      </c>
      <c r="E71">
        <v>0</v>
      </c>
      <c r="F71">
        <v>1</v>
      </c>
      <c r="G71">
        <v>3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6</v>
      </c>
      <c r="Y71">
        <v>0</v>
      </c>
    </row>
    <row r="72" spans="1:25" x14ac:dyDescent="0.25">
      <c r="A72">
        <v>68</v>
      </c>
      <c r="B72" t="s">
        <v>220</v>
      </c>
      <c r="C72">
        <v>28120209701</v>
      </c>
      <c r="D72">
        <v>9</v>
      </c>
      <c r="E72">
        <v>4</v>
      </c>
      <c r="F72">
        <v>4</v>
      </c>
      <c r="G72">
        <v>5</v>
      </c>
      <c r="H72">
        <v>5</v>
      </c>
      <c r="I72">
        <v>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31</v>
      </c>
      <c r="Y72">
        <v>0</v>
      </c>
    </row>
    <row r="73" spans="1:25" x14ac:dyDescent="0.25">
      <c r="A73">
        <v>69</v>
      </c>
      <c r="B73" t="s">
        <v>65</v>
      </c>
      <c r="C73">
        <v>28120204201</v>
      </c>
      <c r="D73">
        <v>2</v>
      </c>
      <c r="E73">
        <v>4</v>
      </c>
      <c r="F73">
        <v>4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11</v>
      </c>
      <c r="Y73">
        <v>0</v>
      </c>
    </row>
    <row r="74" spans="1:25" x14ac:dyDescent="0.25">
      <c r="A74">
        <v>70</v>
      </c>
      <c r="B74" t="s">
        <v>168</v>
      </c>
      <c r="C74">
        <v>28120212205</v>
      </c>
      <c r="D74">
        <v>2</v>
      </c>
      <c r="E74">
        <v>0</v>
      </c>
      <c r="F74">
        <v>1</v>
      </c>
      <c r="G74">
        <v>2</v>
      </c>
      <c r="H74">
        <v>3</v>
      </c>
      <c r="I74">
        <v>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10</v>
      </c>
      <c r="Y74">
        <v>0</v>
      </c>
    </row>
    <row r="75" spans="1:25" x14ac:dyDescent="0.25">
      <c r="A75">
        <v>71</v>
      </c>
      <c r="B75" t="s">
        <v>174</v>
      </c>
      <c r="C75">
        <v>28120212402</v>
      </c>
      <c r="D75">
        <v>2</v>
      </c>
      <c r="E75">
        <v>2</v>
      </c>
      <c r="F75">
        <v>2</v>
      </c>
      <c r="G75">
        <v>2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9</v>
      </c>
      <c r="Y75">
        <v>0</v>
      </c>
    </row>
    <row r="76" spans="1:25" x14ac:dyDescent="0.25">
      <c r="A76">
        <v>72</v>
      </c>
      <c r="B76" t="s">
        <v>116</v>
      </c>
      <c r="C76">
        <v>28120207703</v>
      </c>
      <c r="D76">
        <v>1</v>
      </c>
      <c r="E76">
        <v>4</v>
      </c>
      <c r="F76">
        <v>2</v>
      </c>
      <c r="G76">
        <v>4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11</v>
      </c>
      <c r="Y76">
        <v>0</v>
      </c>
    </row>
    <row r="77" spans="1:25" x14ac:dyDescent="0.25">
      <c r="A77">
        <v>73</v>
      </c>
      <c r="B77" t="s">
        <v>85</v>
      </c>
      <c r="C77">
        <v>28120206401</v>
      </c>
      <c r="D77">
        <v>1</v>
      </c>
      <c r="E77">
        <v>3</v>
      </c>
      <c r="F77">
        <v>1</v>
      </c>
      <c r="G77">
        <v>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7</v>
      </c>
      <c r="Y77">
        <v>0</v>
      </c>
    </row>
    <row r="78" spans="1:25" x14ac:dyDescent="0.25">
      <c r="A78">
        <v>74</v>
      </c>
      <c r="B78" t="s">
        <v>57</v>
      </c>
      <c r="C78">
        <v>28120203502</v>
      </c>
      <c r="D78">
        <v>2</v>
      </c>
      <c r="E78">
        <v>0</v>
      </c>
      <c r="F78">
        <v>2</v>
      </c>
      <c r="G78">
        <v>1</v>
      </c>
      <c r="H78">
        <v>1</v>
      </c>
      <c r="I78">
        <v>0</v>
      </c>
      <c r="J78">
        <v>1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8</v>
      </c>
      <c r="Y78">
        <v>0</v>
      </c>
    </row>
    <row r="79" spans="1:25" x14ac:dyDescent="0.25">
      <c r="A79">
        <v>75</v>
      </c>
      <c r="B79" t="s">
        <v>34</v>
      </c>
      <c r="C79">
        <v>28120201901</v>
      </c>
      <c r="D79">
        <v>10</v>
      </c>
      <c r="E79">
        <v>0</v>
      </c>
      <c r="F79">
        <v>4</v>
      </c>
      <c r="G79">
        <v>6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20</v>
      </c>
      <c r="Y79">
        <v>0</v>
      </c>
    </row>
    <row r="80" spans="1:25" x14ac:dyDescent="0.25">
      <c r="A80">
        <v>76</v>
      </c>
      <c r="B80" t="s">
        <v>25</v>
      </c>
      <c r="C80">
        <v>28120201302</v>
      </c>
      <c r="D80">
        <v>3</v>
      </c>
      <c r="E80">
        <v>1</v>
      </c>
      <c r="F80">
        <v>6</v>
      </c>
      <c r="G80">
        <v>4</v>
      </c>
      <c r="H80">
        <v>4</v>
      </c>
      <c r="I80">
        <v>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26</v>
      </c>
      <c r="Y80">
        <v>0</v>
      </c>
    </row>
    <row r="81" spans="1:25" x14ac:dyDescent="0.25">
      <c r="A81">
        <v>77</v>
      </c>
      <c r="B81" t="s">
        <v>222</v>
      </c>
      <c r="C81">
        <v>28120210203</v>
      </c>
      <c r="D81">
        <v>1</v>
      </c>
      <c r="E81">
        <v>7</v>
      </c>
      <c r="F81">
        <v>4</v>
      </c>
      <c r="G81">
        <v>4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16</v>
      </c>
      <c r="Y81">
        <v>0</v>
      </c>
    </row>
    <row r="82" spans="1:25" x14ac:dyDescent="0.25">
      <c r="A82">
        <v>78</v>
      </c>
      <c r="B82" t="s">
        <v>51</v>
      </c>
      <c r="C82">
        <v>28120203301</v>
      </c>
      <c r="D82">
        <v>3</v>
      </c>
      <c r="E82">
        <v>5</v>
      </c>
      <c r="F82">
        <v>2</v>
      </c>
      <c r="G82">
        <v>3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13</v>
      </c>
      <c r="Y82">
        <v>0</v>
      </c>
    </row>
    <row r="83" spans="1:25" x14ac:dyDescent="0.25">
      <c r="A83">
        <v>79</v>
      </c>
      <c r="B83" t="s">
        <v>98</v>
      </c>
      <c r="C83">
        <v>28120207203</v>
      </c>
      <c r="D83">
        <v>2</v>
      </c>
      <c r="E83">
        <v>0</v>
      </c>
      <c r="F83">
        <v>6</v>
      </c>
      <c r="G83">
        <v>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11</v>
      </c>
      <c r="Y83">
        <v>0</v>
      </c>
    </row>
    <row r="84" spans="1:25" x14ac:dyDescent="0.25">
      <c r="A84">
        <v>80</v>
      </c>
      <c r="B84" t="s">
        <v>115</v>
      </c>
      <c r="C84">
        <v>28120207702</v>
      </c>
      <c r="D84">
        <v>2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5</v>
      </c>
      <c r="Y84">
        <v>0</v>
      </c>
    </row>
    <row r="85" spans="1:25" x14ac:dyDescent="0.25">
      <c r="A85">
        <v>81</v>
      </c>
      <c r="B85" t="s">
        <v>101</v>
      </c>
      <c r="C85">
        <v>28120207401</v>
      </c>
      <c r="D85">
        <v>1</v>
      </c>
      <c r="E85">
        <v>2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4</v>
      </c>
      <c r="Y85">
        <v>0</v>
      </c>
    </row>
    <row r="86" spans="1:25" x14ac:dyDescent="0.25">
      <c r="A86">
        <v>82</v>
      </c>
      <c r="B86" t="s">
        <v>37</v>
      </c>
      <c r="C86">
        <v>28120202003</v>
      </c>
      <c r="D86">
        <v>6</v>
      </c>
      <c r="E86">
        <v>5</v>
      </c>
      <c r="F86">
        <v>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16</v>
      </c>
      <c r="Y86">
        <v>0</v>
      </c>
    </row>
    <row r="87" spans="1:25" x14ac:dyDescent="0.25">
      <c r="A87">
        <v>83</v>
      </c>
      <c r="B87" t="s">
        <v>198</v>
      </c>
      <c r="C87">
        <v>28120200903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4</v>
      </c>
      <c r="Y87">
        <v>0</v>
      </c>
    </row>
    <row r="88" spans="1:25" x14ac:dyDescent="0.25">
      <c r="A88">
        <v>84</v>
      </c>
      <c r="B88" t="s">
        <v>19</v>
      </c>
      <c r="C88">
        <v>28120201201</v>
      </c>
      <c r="D88">
        <v>4</v>
      </c>
      <c r="E88">
        <v>1</v>
      </c>
      <c r="F88">
        <v>1</v>
      </c>
      <c r="G88">
        <v>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9</v>
      </c>
      <c r="Y88">
        <v>0</v>
      </c>
    </row>
    <row r="89" spans="1:25" x14ac:dyDescent="0.25">
      <c r="A89">
        <v>85</v>
      </c>
      <c r="B89" t="s">
        <v>176</v>
      </c>
      <c r="C89">
        <v>28120208803</v>
      </c>
      <c r="D89">
        <v>7</v>
      </c>
      <c r="E89">
        <v>2</v>
      </c>
      <c r="F89">
        <v>4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14</v>
      </c>
      <c r="Y89">
        <v>0</v>
      </c>
    </row>
    <row r="90" spans="1:25" x14ac:dyDescent="0.25">
      <c r="A90">
        <v>86</v>
      </c>
      <c r="B90" t="s">
        <v>52</v>
      </c>
      <c r="C90">
        <v>28120203302</v>
      </c>
      <c r="D90">
        <v>5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8</v>
      </c>
      <c r="Y90">
        <v>0</v>
      </c>
    </row>
    <row r="91" spans="1:25" x14ac:dyDescent="0.25">
      <c r="A91">
        <v>87</v>
      </c>
      <c r="B91" t="s">
        <v>42</v>
      </c>
      <c r="C91">
        <v>28120202601</v>
      </c>
      <c r="D91">
        <v>2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</v>
      </c>
      <c r="Y91">
        <v>0</v>
      </c>
    </row>
    <row r="92" spans="1:25" x14ac:dyDescent="0.25">
      <c r="A92">
        <v>88</v>
      </c>
      <c r="B92" t="s">
        <v>100</v>
      </c>
      <c r="C92">
        <v>28120207302</v>
      </c>
      <c r="D92">
        <v>4</v>
      </c>
      <c r="E92">
        <v>0</v>
      </c>
      <c r="F92">
        <v>3</v>
      </c>
      <c r="G92">
        <v>4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12</v>
      </c>
      <c r="Y92">
        <v>0</v>
      </c>
    </row>
    <row r="93" spans="1:25" x14ac:dyDescent="0.25">
      <c r="A93">
        <v>89</v>
      </c>
      <c r="B93" t="s">
        <v>95</v>
      </c>
      <c r="C93">
        <v>28120207103</v>
      </c>
      <c r="D93">
        <v>4</v>
      </c>
      <c r="E93">
        <v>3</v>
      </c>
      <c r="F93">
        <v>2</v>
      </c>
      <c r="G93">
        <v>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11</v>
      </c>
      <c r="Y93">
        <v>0</v>
      </c>
    </row>
    <row r="94" spans="1:25" x14ac:dyDescent="0.25">
      <c r="A94">
        <v>90</v>
      </c>
      <c r="B94" t="s">
        <v>10</v>
      </c>
      <c r="C94">
        <v>28120200402</v>
      </c>
      <c r="D94">
        <v>1</v>
      </c>
      <c r="E94">
        <v>2</v>
      </c>
      <c r="F94">
        <v>2</v>
      </c>
      <c r="G94">
        <v>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7</v>
      </c>
      <c r="Y94">
        <v>0</v>
      </c>
    </row>
    <row r="95" spans="1:25" x14ac:dyDescent="0.25">
      <c r="A95">
        <v>91</v>
      </c>
      <c r="B95" t="s">
        <v>210</v>
      </c>
      <c r="C95">
        <v>28120204401</v>
      </c>
      <c r="D95">
        <v>4</v>
      </c>
      <c r="E95">
        <v>2</v>
      </c>
      <c r="F95">
        <v>2</v>
      </c>
      <c r="G95">
        <v>6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14</v>
      </c>
      <c r="Y95">
        <v>0</v>
      </c>
    </row>
    <row r="96" spans="1:25" x14ac:dyDescent="0.25">
      <c r="A96">
        <v>92</v>
      </c>
      <c r="B96" t="s">
        <v>225</v>
      </c>
      <c r="C96">
        <v>28120211901</v>
      </c>
      <c r="D96">
        <v>9</v>
      </c>
      <c r="E96">
        <v>9</v>
      </c>
      <c r="F96">
        <v>6</v>
      </c>
      <c r="G96">
        <v>6</v>
      </c>
      <c r="H96">
        <v>8</v>
      </c>
      <c r="I96">
        <v>3</v>
      </c>
      <c r="J96">
        <v>0</v>
      </c>
      <c r="K96">
        <v>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43</v>
      </c>
      <c r="Y96">
        <v>0</v>
      </c>
    </row>
    <row r="97" spans="1:25" x14ac:dyDescent="0.25">
      <c r="A97">
        <v>93</v>
      </c>
      <c r="B97" t="s">
        <v>205</v>
      </c>
      <c r="C97">
        <v>28120202701</v>
      </c>
      <c r="D97">
        <v>4</v>
      </c>
      <c r="E97">
        <v>3</v>
      </c>
      <c r="F97">
        <v>2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10</v>
      </c>
      <c r="Y97">
        <v>0</v>
      </c>
    </row>
    <row r="98" spans="1:25" x14ac:dyDescent="0.25">
      <c r="A98">
        <v>94</v>
      </c>
      <c r="B98" t="s">
        <v>153</v>
      </c>
      <c r="C98">
        <v>28120211301</v>
      </c>
      <c r="D98">
        <v>7</v>
      </c>
      <c r="E98">
        <v>4</v>
      </c>
      <c r="F98">
        <v>6</v>
      </c>
      <c r="G98">
        <v>6</v>
      </c>
      <c r="H98">
        <v>5</v>
      </c>
      <c r="I98">
        <v>7</v>
      </c>
      <c r="J98">
        <v>2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38</v>
      </c>
      <c r="Y98">
        <v>0</v>
      </c>
    </row>
    <row r="99" spans="1:25" x14ac:dyDescent="0.25">
      <c r="A99">
        <v>95</v>
      </c>
      <c r="B99" t="s">
        <v>155</v>
      </c>
      <c r="C99">
        <v>28120211501</v>
      </c>
      <c r="D99">
        <v>1</v>
      </c>
      <c r="E99">
        <v>3</v>
      </c>
      <c r="F99">
        <v>1</v>
      </c>
      <c r="G99">
        <v>1</v>
      </c>
      <c r="H99">
        <v>0</v>
      </c>
      <c r="I99">
        <v>1</v>
      </c>
      <c r="J99">
        <v>0</v>
      </c>
      <c r="K99">
        <v>4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12</v>
      </c>
      <c r="Y99">
        <v>0</v>
      </c>
    </row>
    <row r="100" spans="1:25" x14ac:dyDescent="0.25">
      <c r="A100">
        <v>96</v>
      </c>
      <c r="B100" t="s">
        <v>206</v>
      </c>
      <c r="C100">
        <v>28120202802</v>
      </c>
      <c r="D100">
        <v>3</v>
      </c>
      <c r="E100">
        <v>2</v>
      </c>
      <c r="F100">
        <v>1</v>
      </c>
      <c r="G100">
        <v>6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12</v>
      </c>
      <c r="Y100">
        <v>0</v>
      </c>
    </row>
    <row r="101" spans="1:25" x14ac:dyDescent="0.25">
      <c r="A101">
        <v>97</v>
      </c>
      <c r="B101" t="s">
        <v>129</v>
      </c>
      <c r="C101">
        <v>28120209101</v>
      </c>
      <c r="D101">
        <v>4</v>
      </c>
      <c r="E101">
        <v>2</v>
      </c>
      <c r="F101">
        <v>4</v>
      </c>
      <c r="G101">
        <v>2</v>
      </c>
      <c r="H101">
        <v>1</v>
      </c>
      <c r="I101">
        <v>3</v>
      </c>
      <c r="J101">
        <v>2</v>
      </c>
      <c r="K101">
        <v>1</v>
      </c>
      <c r="L101">
        <v>1</v>
      </c>
      <c r="M101">
        <v>2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22</v>
      </c>
      <c r="Y101">
        <v>0</v>
      </c>
    </row>
    <row r="102" spans="1:25" x14ac:dyDescent="0.25">
      <c r="A102">
        <v>98</v>
      </c>
      <c r="B102" t="s">
        <v>78</v>
      </c>
      <c r="C102">
        <v>28120205501</v>
      </c>
      <c r="D102">
        <v>3</v>
      </c>
      <c r="E102">
        <v>3</v>
      </c>
      <c r="F102">
        <v>5</v>
      </c>
      <c r="G102">
        <v>3</v>
      </c>
      <c r="H102">
        <v>7</v>
      </c>
      <c r="I102">
        <v>2</v>
      </c>
      <c r="J102">
        <v>1</v>
      </c>
      <c r="K102">
        <v>1</v>
      </c>
      <c r="L102">
        <v>4</v>
      </c>
      <c r="M102">
        <v>4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33</v>
      </c>
      <c r="Y102">
        <v>0</v>
      </c>
    </row>
    <row r="103" spans="1:25" x14ac:dyDescent="0.25">
      <c r="A103">
        <v>99</v>
      </c>
      <c r="B103" t="s">
        <v>138</v>
      </c>
      <c r="C103">
        <v>28120209901</v>
      </c>
      <c r="D103">
        <v>5</v>
      </c>
      <c r="E103">
        <v>1</v>
      </c>
      <c r="F103">
        <v>4</v>
      </c>
      <c r="G103">
        <v>5</v>
      </c>
      <c r="H103">
        <v>2</v>
      </c>
      <c r="I103">
        <v>1</v>
      </c>
      <c r="J103">
        <v>1</v>
      </c>
      <c r="K103">
        <v>0</v>
      </c>
      <c r="L103">
        <v>1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21</v>
      </c>
      <c r="Y103">
        <v>0</v>
      </c>
    </row>
    <row r="104" spans="1:25" x14ac:dyDescent="0.25">
      <c r="A104">
        <v>100</v>
      </c>
      <c r="B104" t="s">
        <v>15</v>
      </c>
      <c r="C104">
        <v>28120200901</v>
      </c>
      <c r="D104">
        <v>7</v>
      </c>
      <c r="E104">
        <v>2</v>
      </c>
      <c r="F104">
        <v>3</v>
      </c>
      <c r="G104">
        <v>5</v>
      </c>
      <c r="H104">
        <v>11</v>
      </c>
      <c r="I104">
        <v>3</v>
      </c>
      <c r="J104">
        <v>3</v>
      </c>
      <c r="K104">
        <v>5</v>
      </c>
      <c r="L104">
        <v>7</v>
      </c>
      <c r="M104">
        <v>3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49</v>
      </c>
      <c r="Y104">
        <v>0</v>
      </c>
    </row>
    <row r="105" spans="1:25" x14ac:dyDescent="0.25">
      <c r="A105">
        <v>101</v>
      </c>
      <c r="B105" t="s">
        <v>223</v>
      </c>
      <c r="C105">
        <v>28120210804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6</v>
      </c>
      <c r="J105">
        <v>2</v>
      </c>
      <c r="K105">
        <v>40</v>
      </c>
      <c r="L105">
        <v>0</v>
      </c>
      <c r="M105">
        <v>53</v>
      </c>
      <c r="N105">
        <v>0</v>
      </c>
      <c r="O105">
        <v>87</v>
      </c>
      <c r="P105">
        <v>0</v>
      </c>
      <c r="Q105">
        <v>97</v>
      </c>
      <c r="R105">
        <v>0</v>
      </c>
      <c r="S105">
        <v>76</v>
      </c>
      <c r="T105">
        <v>0</v>
      </c>
      <c r="U105">
        <v>77</v>
      </c>
      <c r="V105">
        <v>0</v>
      </c>
      <c r="W105">
        <v>85</v>
      </c>
      <c r="X105">
        <v>523</v>
      </c>
      <c r="Y105">
        <v>422</v>
      </c>
    </row>
    <row r="106" spans="1:25" x14ac:dyDescent="0.25">
      <c r="A106">
        <v>102</v>
      </c>
      <c r="B106" t="s">
        <v>211</v>
      </c>
      <c r="C106">
        <v>28120205202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8</v>
      </c>
      <c r="K106">
        <v>0</v>
      </c>
      <c r="L106">
        <v>2</v>
      </c>
      <c r="M106">
        <v>1</v>
      </c>
      <c r="N106">
        <v>6</v>
      </c>
      <c r="O106">
        <v>0</v>
      </c>
      <c r="P106">
        <v>7</v>
      </c>
      <c r="Q106">
        <v>0</v>
      </c>
      <c r="R106">
        <v>12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36</v>
      </c>
      <c r="Y106">
        <v>0</v>
      </c>
    </row>
    <row r="107" spans="1:25" x14ac:dyDescent="0.25">
      <c r="A107">
        <v>103</v>
      </c>
      <c r="B107" t="s">
        <v>113</v>
      </c>
      <c r="C107">
        <v>28120207615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7</v>
      </c>
      <c r="J107">
        <v>1</v>
      </c>
      <c r="K107">
        <v>27</v>
      </c>
      <c r="L107">
        <v>1</v>
      </c>
      <c r="M107">
        <v>51</v>
      </c>
      <c r="N107">
        <v>1</v>
      </c>
      <c r="O107">
        <v>58</v>
      </c>
      <c r="P107">
        <v>5</v>
      </c>
      <c r="Q107">
        <v>60</v>
      </c>
      <c r="R107">
        <v>0</v>
      </c>
      <c r="S107">
        <v>67</v>
      </c>
      <c r="T107">
        <v>0</v>
      </c>
      <c r="U107">
        <v>56</v>
      </c>
      <c r="V107">
        <v>0</v>
      </c>
      <c r="W107">
        <v>55</v>
      </c>
      <c r="X107">
        <v>390</v>
      </c>
      <c r="Y107">
        <v>296</v>
      </c>
    </row>
    <row r="108" spans="1:25" x14ac:dyDescent="0.25">
      <c r="A108">
        <v>104</v>
      </c>
      <c r="B108" t="s">
        <v>169</v>
      </c>
      <c r="C108">
        <v>28120212206</v>
      </c>
      <c r="D108">
        <v>2</v>
      </c>
      <c r="E108">
        <v>3</v>
      </c>
      <c r="F108">
        <v>2</v>
      </c>
      <c r="G108">
        <v>5</v>
      </c>
      <c r="H108">
        <v>12</v>
      </c>
      <c r="I108">
        <v>2</v>
      </c>
      <c r="J108">
        <v>8</v>
      </c>
      <c r="K108">
        <v>2</v>
      </c>
      <c r="L108">
        <v>22</v>
      </c>
      <c r="M108">
        <v>2</v>
      </c>
      <c r="N108">
        <v>36</v>
      </c>
      <c r="O108">
        <v>2</v>
      </c>
      <c r="P108">
        <v>30</v>
      </c>
      <c r="Q108">
        <v>1</v>
      </c>
      <c r="R108">
        <v>30</v>
      </c>
      <c r="S108">
        <v>0</v>
      </c>
      <c r="T108">
        <v>40</v>
      </c>
      <c r="U108">
        <v>0</v>
      </c>
      <c r="V108">
        <v>19</v>
      </c>
      <c r="W108">
        <v>0</v>
      </c>
      <c r="X108">
        <v>218</v>
      </c>
      <c r="Y108">
        <v>3</v>
      </c>
    </row>
    <row r="109" spans="1:25" x14ac:dyDescent="0.25">
      <c r="A109">
        <v>105</v>
      </c>
      <c r="B109" t="s">
        <v>163</v>
      </c>
      <c r="C109">
        <v>28120212104</v>
      </c>
      <c r="D109">
        <v>0</v>
      </c>
      <c r="E109">
        <v>0</v>
      </c>
      <c r="F109">
        <v>0</v>
      </c>
      <c r="G109">
        <v>0</v>
      </c>
      <c r="H109">
        <v>6</v>
      </c>
      <c r="I109">
        <v>0</v>
      </c>
      <c r="J109">
        <v>47</v>
      </c>
      <c r="K109">
        <v>1</v>
      </c>
      <c r="L109">
        <v>15</v>
      </c>
      <c r="M109">
        <v>0</v>
      </c>
      <c r="N109">
        <v>30</v>
      </c>
      <c r="O109">
        <v>0</v>
      </c>
      <c r="P109">
        <v>35</v>
      </c>
      <c r="Q109">
        <v>0</v>
      </c>
      <c r="R109">
        <v>25</v>
      </c>
      <c r="S109">
        <v>0</v>
      </c>
      <c r="T109">
        <v>30</v>
      </c>
      <c r="U109">
        <v>0</v>
      </c>
      <c r="V109">
        <v>35</v>
      </c>
      <c r="W109">
        <v>0</v>
      </c>
      <c r="X109">
        <v>224</v>
      </c>
      <c r="Y109">
        <v>0</v>
      </c>
    </row>
    <row r="110" spans="1:25" x14ac:dyDescent="0.25">
      <c r="A110">
        <v>106</v>
      </c>
      <c r="B110" t="s">
        <v>143</v>
      </c>
      <c r="C110">
        <v>28120210205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24</v>
      </c>
      <c r="J110">
        <v>0</v>
      </c>
      <c r="K110">
        <v>32</v>
      </c>
      <c r="L110">
        <v>1</v>
      </c>
      <c r="M110">
        <v>32</v>
      </c>
      <c r="N110">
        <v>2</v>
      </c>
      <c r="O110">
        <v>68</v>
      </c>
      <c r="P110">
        <v>6</v>
      </c>
      <c r="Q110">
        <v>82</v>
      </c>
      <c r="R110">
        <v>0</v>
      </c>
      <c r="S110">
        <v>67</v>
      </c>
      <c r="T110">
        <v>0</v>
      </c>
      <c r="U110">
        <v>61</v>
      </c>
      <c r="V110">
        <v>0</v>
      </c>
      <c r="W110">
        <v>45</v>
      </c>
      <c r="X110">
        <v>420</v>
      </c>
      <c r="Y110">
        <v>323</v>
      </c>
    </row>
    <row r="111" spans="1:25" x14ac:dyDescent="0.25">
      <c r="A111">
        <v>107</v>
      </c>
      <c r="B111" t="s">
        <v>221</v>
      </c>
      <c r="C111">
        <v>28120210003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4</v>
      </c>
      <c r="K111">
        <v>0</v>
      </c>
      <c r="L111">
        <v>7</v>
      </c>
      <c r="M111">
        <v>1</v>
      </c>
      <c r="N111">
        <v>10</v>
      </c>
      <c r="O111">
        <v>0</v>
      </c>
      <c r="P111">
        <v>19</v>
      </c>
      <c r="Q111">
        <v>0</v>
      </c>
      <c r="R111">
        <v>19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60</v>
      </c>
      <c r="Y111">
        <v>0</v>
      </c>
    </row>
    <row r="112" spans="1:25" x14ac:dyDescent="0.25">
      <c r="A112">
        <v>108</v>
      </c>
      <c r="B112" t="s">
        <v>200</v>
      </c>
      <c r="C112">
        <v>28120201205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17</v>
      </c>
      <c r="J112">
        <v>0</v>
      </c>
      <c r="K112">
        <v>19</v>
      </c>
      <c r="L112">
        <v>0</v>
      </c>
      <c r="M112">
        <v>35</v>
      </c>
      <c r="N112">
        <v>1</v>
      </c>
      <c r="O112">
        <v>60</v>
      </c>
      <c r="P112">
        <v>2</v>
      </c>
      <c r="Q112">
        <v>54</v>
      </c>
      <c r="R112">
        <v>0</v>
      </c>
      <c r="S112">
        <v>50</v>
      </c>
      <c r="T112">
        <v>0</v>
      </c>
      <c r="U112">
        <v>44</v>
      </c>
      <c r="V112">
        <v>0</v>
      </c>
      <c r="W112">
        <v>42</v>
      </c>
      <c r="X112">
        <v>325</v>
      </c>
      <c r="Y112">
        <v>250</v>
      </c>
    </row>
    <row r="113" spans="1:25" x14ac:dyDescent="0.25">
      <c r="A113">
        <v>109</v>
      </c>
      <c r="B113" t="s">
        <v>201</v>
      </c>
      <c r="C113">
        <v>28120201603</v>
      </c>
      <c r="D113">
        <v>0</v>
      </c>
      <c r="E113">
        <v>0</v>
      </c>
      <c r="F113">
        <v>0</v>
      </c>
      <c r="G113">
        <v>0</v>
      </c>
      <c r="H113">
        <v>6</v>
      </c>
      <c r="I113">
        <v>0</v>
      </c>
      <c r="J113">
        <v>12</v>
      </c>
      <c r="K113">
        <v>0</v>
      </c>
      <c r="L113">
        <v>7</v>
      </c>
      <c r="M113">
        <v>0</v>
      </c>
      <c r="N113">
        <v>18</v>
      </c>
      <c r="O113">
        <v>0</v>
      </c>
      <c r="P113">
        <v>19</v>
      </c>
      <c r="Q113">
        <v>1</v>
      </c>
      <c r="R113">
        <v>14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77</v>
      </c>
      <c r="Y113">
        <v>1</v>
      </c>
    </row>
    <row r="114" spans="1:25" x14ac:dyDescent="0.25">
      <c r="A114">
        <v>110</v>
      </c>
      <c r="B114" t="s">
        <v>203</v>
      </c>
      <c r="C114">
        <v>28120201803</v>
      </c>
      <c r="D114">
        <v>0</v>
      </c>
      <c r="E114">
        <v>0</v>
      </c>
      <c r="F114">
        <v>0</v>
      </c>
      <c r="G114">
        <v>0</v>
      </c>
      <c r="H114">
        <v>25</v>
      </c>
      <c r="I114">
        <v>0</v>
      </c>
      <c r="J114">
        <v>45</v>
      </c>
      <c r="K114">
        <v>0</v>
      </c>
      <c r="L114">
        <v>30</v>
      </c>
      <c r="M114">
        <v>0</v>
      </c>
      <c r="N114">
        <v>56</v>
      </c>
      <c r="O114">
        <v>0</v>
      </c>
      <c r="P114">
        <v>59</v>
      </c>
      <c r="Q114">
        <v>0</v>
      </c>
      <c r="R114">
        <v>59</v>
      </c>
      <c r="S114">
        <v>0</v>
      </c>
      <c r="T114">
        <v>69</v>
      </c>
      <c r="U114">
        <v>0</v>
      </c>
      <c r="V114">
        <v>32</v>
      </c>
      <c r="W114">
        <v>0</v>
      </c>
      <c r="X114">
        <v>375</v>
      </c>
      <c r="Y114">
        <v>0</v>
      </c>
    </row>
    <row r="115" spans="1:25" x14ac:dyDescent="0.25">
      <c r="A115">
        <v>111</v>
      </c>
      <c r="B115" t="s">
        <v>46</v>
      </c>
      <c r="C115">
        <v>28120202803</v>
      </c>
      <c r="D115">
        <v>0</v>
      </c>
      <c r="E115">
        <v>0</v>
      </c>
      <c r="F115">
        <v>0</v>
      </c>
      <c r="G115">
        <v>0</v>
      </c>
      <c r="H115">
        <v>12</v>
      </c>
      <c r="I115">
        <v>0</v>
      </c>
      <c r="J115">
        <v>13</v>
      </c>
      <c r="K115">
        <v>0</v>
      </c>
      <c r="L115">
        <v>19</v>
      </c>
      <c r="M115">
        <v>0</v>
      </c>
      <c r="N115">
        <v>38</v>
      </c>
      <c r="O115">
        <v>0</v>
      </c>
      <c r="P115">
        <v>35</v>
      </c>
      <c r="Q115">
        <v>0</v>
      </c>
      <c r="R115">
        <v>44</v>
      </c>
      <c r="S115">
        <v>0</v>
      </c>
      <c r="T115">
        <v>52</v>
      </c>
      <c r="U115">
        <v>0</v>
      </c>
      <c r="V115">
        <v>30</v>
      </c>
      <c r="W115">
        <v>0</v>
      </c>
      <c r="X115">
        <v>243</v>
      </c>
      <c r="Y115">
        <v>0</v>
      </c>
    </row>
    <row r="116" spans="1:25" x14ac:dyDescent="0.25">
      <c r="A116">
        <v>112</v>
      </c>
      <c r="B116" t="s">
        <v>175</v>
      </c>
      <c r="C116">
        <v>28120212403</v>
      </c>
      <c r="D116">
        <v>0</v>
      </c>
      <c r="E116">
        <v>0</v>
      </c>
      <c r="F116">
        <v>0</v>
      </c>
      <c r="G116">
        <v>0</v>
      </c>
      <c r="H116">
        <v>18</v>
      </c>
      <c r="I116">
        <v>0</v>
      </c>
      <c r="J116">
        <v>34</v>
      </c>
      <c r="K116">
        <v>2</v>
      </c>
      <c r="L116">
        <v>32</v>
      </c>
      <c r="M116">
        <v>0</v>
      </c>
      <c r="N116">
        <v>87</v>
      </c>
      <c r="O116">
        <v>1</v>
      </c>
      <c r="P116">
        <v>76</v>
      </c>
      <c r="Q116">
        <v>3</v>
      </c>
      <c r="R116">
        <v>65</v>
      </c>
      <c r="S116">
        <v>0</v>
      </c>
      <c r="T116">
        <v>77</v>
      </c>
      <c r="U116">
        <v>0</v>
      </c>
      <c r="V116">
        <v>58</v>
      </c>
      <c r="W116">
        <v>0</v>
      </c>
      <c r="X116">
        <v>453</v>
      </c>
      <c r="Y116">
        <v>4</v>
      </c>
    </row>
    <row r="117" spans="1:25" x14ac:dyDescent="0.25">
      <c r="A117">
        <v>113</v>
      </c>
      <c r="B117" t="s">
        <v>22</v>
      </c>
      <c r="C117">
        <v>28120201204</v>
      </c>
      <c r="D117">
        <v>7</v>
      </c>
      <c r="E117">
        <v>11</v>
      </c>
      <c r="F117">
        <v>1</v>
      </c>
      <c r="G117">
        <v>6</v>
      </c>
      <c r="H117">
        <v>8</v>
      </c>
      <c r="I117">
        <v>11</v>
      </c>
      <c r="J117">
        <v>3</v>
      </c>
      <c r="K117">
        <v>11</v>
      </c>
      <c r="L117">
        <v>10</v>
      </c>
      <c r="M117">
        <v>10</v>
      </c>
      <c r="N117">
        <v>6</v>
      </c>
      <c r="O117">
        <v>3</v>
      </c>
      <c r="P117">
        <v>1</v>
      </c>
      <c r="Q117">
        <v>0</v>
      </c>
      <c r="R117">
        <v>3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91</v>
      </c>
      <c r="Y117">
        <v>3</v>
      </c>
    </row>
    <row r="118" spans="1:25" x14ac:dyDescent="0.25">
      <c r="A118">
        <v>114</v>
      </c>
      <c r="B118" t="s">
        <v>112</v>
      </c>
      <c r="C118">
        <v>28120207607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2</v>
      </c>
      <c r="O118">
        <v>38</v>
      </c>
      <c r="P118">
        <v>0</v>
      </c>
      <c r="Q118">
        <v>45</v>
      </c>
      <c r="R118">
        <v>0</v>
      </c>
      <c r="S118">
        <v>42</v>
      </c>
      <c r="T118">
        <v>0</v>
      </c>
      <c r="U118">
        <v>38</v>
      </c>
      <c r="V118">
        <v>0</v>
      </c>
      <c r="W118">
        <v>42</v>
      </c>
      <c r="X118">
        <v>207</v>
      </c>
      <c r="Y118">
        <v>205</v>
      </c>
    </row>
    <row r="119" spans="1:25" x14ac:dyDescent="0.25">
      <c r="A119">
        <v>115</v>
      </c>
      <c r="B119" t="s">
        <v>56</v>
      </c>
      <c r="C119">
        <v>28120203501</v>
      </c>
      <c r="D119">
        <v>3</v>
      </c>
      <c r="E119">
        <v>7</v>
      </c>
      <c r="F119">
        <v>3</v>
      </c>
      <c r="G119">
        <v>6</v>
      </c>
      <c r="H119">
        <v>5</v>
      </c>
      <c r="I119">
        <v>9</v>
      </c>
      <c r="J119">
        <v>3</v>
      </c>
      <c r="K119">
        <v>0</v>
      </c>
      <c r="L119">
        <v>5</v>
      </c>
      <c r="M119">
        <v>8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49</v>
      </c>
      <c r="Y119">
        <v>0</v>
      </c>
    </row>
    <row r="120" spans="1:25" x14ac:dyDescent="0.25">
      <c r="A120">
        <v>116</v>
      </c>
      <c r="B120" t="s">
        <v>135</v>
      </c>
      <c r="C120">
        <v>28120209602</v>
      </c>
      <c r="D120">
        <v>2</v>
      </c>
      <c r="E120">
        <v>2</v>
      </c>
      <c r="F120">
        <v>2</v>
      </c>
      <c r="G120">
        <v>2</v>
      </c>
      <c r="H120">
        <v>1</v>
      </c>
      <c r="I120">
        <v>2</v>
      </c>
      <c r="J120">
        <v>1</v>
      </c>
      <c r="K120">
        <v>3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17</v>
      </c>
      <c r="Y120">
        <v>0</v>
      </c>
    </row>
    <row r="121" spans="1:25" x14ac:dyDescent="0.25">
      <c r="A121">
        <v>117</v>
      </c>
      <c r="B121" t="s">
        <v>137</v>
      </c>
      <c r="C121">
        <v>28120209801</v>
      </c>
      <c r="D121">
        <v>4</v>
      </c>
      <c r="E121">
        <v>2</v>
      </c>
      <c r="F121">
        <v>7</v>
      </c>
      <c r="G121">
        <v>3</v>
      </c>
      <c r="H121">
        <v>2</v>
      </c>
      <c r="I121">
        <v>2</v>
      </c>
      <c r="J121">
        <v>1</v>
      </c>
      <c r="K121">
        <v>5</v>
      </c>
      <c r="L121">
        <v>2</v>
      </c>
      <c r="M121">
        <v>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30</v>
      </c>
      <c r="Y121">
        <v>0</v>
      </c>
    </row>
    <row r="122" spans="1:25" x14ac:dyDescent="0.25">
      <c r="A122">
        <v>118</v>
      </c>
      <c r="B122" t="s">
        <v>165</v>
      </c>
      <c r="C122">
        <v>28120212201</v>
      </c>
      <c r="D122">
        <v>5</v>
      </c>
      <c r="E122">
        <v>5</v>
      </c>
      <c r="F122">
        <v>3</v>
      </c>
      <c r="G122">
        <v>3</v>
      </c>
      <c r="H122">
        <v>3</v>
      </c>
      <c r="I122">
        <v>1</v>
      </c>
      <c r="J122">
        <v>3</v>
      </c>
      <c r="K122">
        <v>6</v>
      </c>
      <c r="L122">
        <v>5</v>
      </c>
      <c r="M122">
        <v>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36</v>
      </c>
      <c r="Y122">
        <v>0</v>
      </c>
    </row>
    <row r="123" spans="1:25" x14ac:dyDescent="0.25">
      <c r="A123">
        <v>119</v>
      </c>
      <c r="B123" t="s">
        <v>171</v>
      </c>
      <c r="C123">
        <v>28120212302</v>
      </c>
      <c r="D123">
        <v>4</v>
      </c>
      <c r="E123">
        <v>3</v>
      </c>
      <c r="F123">
        <v>2</v>
      </c>
      <c r="G123">
        <v>1</v>
      </c>
      <c r="H123">
        <v>1</v>
      </c>
      <c r="I123">
        <v>3</v>
      </c>
      <c r="J123">
        <v>0</v>
      </c>
      <c r="K123">
        <v>4</v>
      </c>
      <c r="L123">
        <v>1</v>
      </c>
      <c r="M123">
        <v>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22</v>
      </c>
      <c r="Y123">
        <v>0</v>
      </c>
    </row>
    <row r="124" spans="1:25" x14ac:dyDescent="0.25">
      <c r="A124">
        <v>120</v>
      </c>
      <c r="B124" t="s">
        <v>119</v>
      </c>
      <c r="C124">
        <v>28120208103</v>
      </c>
      <c r="D124">
        <v>2</v>
      </c>
      <c r="E124">
        <v>1</v>
      </c>
      <c r="F124">
        <v>3</v>
      </c>
      <c r="G124">
        <v>0</v>
      </c>
      <c r="H124">
        <v>2</v>
      </c>
      <c r="I124">
        <v>1</v>
      </c>
      <c r="J124">
        <v>1</v>
      </c>
      <c r="K124">
        <v>1</v>
      </c>
      <c r="L124">
        <v>1</v>
      </c>
      <c r="M124">
        <v>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17</v>
      </c>
      <c r="Y124">
        <v>0</v>
      </c>
    </row>
    <row r="125" spans="1:25" x14ac:dyDescent="0.25">
      <c r="A125">
        <v>121</v>
      </c>
      <c r="B125" t="s">
        <v>170</v>
      </c>
      <c r="C125">
        <v>28120212301</v>
      </c>
      <c r="D125">
        <v>1</v>
      </c>
      <c r="E125">
        <v>8</v>
      </c>
      <c r="F125">
        <v>5</v>
      </c>
      <c r="G125">
        <v>1</v>
      </c>
      <c r="H125">
        <v>3</v>
      </c>
      <c r="I125">
        <v>1</v>
      </c>
      <c r="J125">
        <v>4</v>
      </c>
      <c r="K125">
        <v>2</v>
      </c>
      <c r="L125">
        <v>2</v>
      </c>
      <c r="M125">
        <v>6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33</v>
      </c>
      <c r="Y125">
        <v>0</v>
      </c>
    </row>
    <row r="126" spans="1:25" x14ac:dyDescent="0.25">
      <c r="A126">
        <v>122</v>
      </c>
      <c r="B126" t="s">
        <v>166</v>
      </c>
      <c r="C126">
        <v>28120212202</v>
      </c>
      <c r="D126">
        <v>1</v>
      </c>
      <c r="E126">
        <v>0</v>
      </c>
      <c r="F126">
        <v>7</v>
      </c>
      <c r="G126">
        <v>0</v>
      </c>
      <c r="H126">
        <v>2</v>
      </c>
      <c r="I126">
        <v>5</v>
      </c>
      <c r="J126">
        <v>3</v>
      </c>
      <c r="K126">
        <v>0</v>
      </c>
      <c r="L126">
        <v>3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22</v>
      </c>
      <c r="Y126">
        <v>0</v>
      </c>
    </row>
    <row r="127" spans="1:25" x14ac:dyDescent="0.25">
      <c r="A127">
        <v>123</v>
      </c>
      <c r="B127" t="s">
        <v>97</v>
      </c>
      <c r="C127">
        <v>28120207202</v>
      </c>
      <c r="D127">
        <v>1</v>
      </c>
      <c r="E127">
        <v>1</v>
      </c>
      <c r="F127">
        <v>1</v>
      </c>
      <c r="G127">
        <v>0</v>
      </c>
      <c r="H127">
        <v>2</v>
      </c>
      <c r="I127">
        <v>0</v>
      </c>
      <c r="J127">
        <v>0</v>
      </c>
      <c r="K127">
        <v>0</v>
      </c>
      <c r="L127">
        <v>2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8</v>
      </c>
      <c r="Y127">
        <v>0</v>
      </c>
    </row>
    <row r="128" spans="1:25" x14ac:dyDescent="0.25">
      <c r="A128">
        <v>124</v>
      </c>
      <c r="B128" t="s">
        <v>152</v>
      </c>
      <c r="C128">
        <v>28120211201</v>
      </c>
      <c r="D128">
        <v>7</v>
      </c>
      <c r="E128">
        <v>3</v>
      </c>
      <c r="F128">
        <v>7</v>
      </c>
      <c r="G128">
        <v>4</v>
      </c>
      <c r="H128">
        <v>1</v>
      </c>
      <c r="I128">
        <v>11</v>
      </c>
      <c r="J128">
        <v>6</v>
      </c>
      <c r="K128">
        <v>6</v>
      </c>
      <c r="L128">
        <v>2</v>
      </c>
      <c r="M128">
        <v>6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53</v>
      </c>
      <c r="Y128">
        <v>0</v>
      </c>
    </row>
    <row r="129" spans="1:25" x14ac:dyDescent="0.25">
      <c r="A129">
        <v>125</v>
      </c>
      <c r="B129" t="s">
        <v>148</v>
      </c>
      <c r="C129">
        <v>28120210601</v>
      </c>
      <c r="D129">
        <v>7</v>
      </c>
      <c r="E129">
        <v>5</v>
      </c>
      <c r="F129">
        <v>5</v>
      </c>
      <c r="G129">
        <v>6</v>
      </c>
      <c r="H129">
        <v>2</v>
      </c>
      <c r="I129">
        <v>5</v>
      </c>
      <c r="J129">
        <v>5</v>
      </c>
      <c r="K129">
        <v>9</v>
      </c>
      <c r="L129">
        <v>2</v>
      </c>
      <c r="M129">
        <v>4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50</v>
      </c>
      <c r="Y129">
        <v>0</v>
      </c>
    </row>
    <row r="130" spans="1:25" x14ac:dyDescent="0.25">
      <c r="A130">
        <v>126</v>
      </c>
      <c r="B130" t="s">
        <v>14</v>
      </c>
      <c r="C130">
        <v>28120200801</v>
      </c>
      <c r="D130">
        <v>3</v>
      </c>
      <c r="E130">
        <v>7</v>
      </c>
      <c r="F130">
        <v>2</v>
      </c>
      <c r="G130">
        <v>7</v>
      </c>
      <c r="H130">
        <v>3</v>
      </c>
      <c r="I130">
        <v>2</v>
      </c>
      <c r="J130">
        <v>2</v>
      </c>
      <c r="K130">
        <v>5</v>
      </c>
      <c r="L130">
        <v>1</v>
      </c>
      <c r="M130">
        <v>5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37</v>
      </c>
      <c r="Y130">
        <v>0</v>
      </c>
    </row>
    <row r="131" spans="1:25" x14ac:dyDescent="0.25">
      <c r="A131">
        <v>127</v>
      </c>
      <c r="B131" t="s">
        <v>161</v>
      </c>
      <c r="C131">
        <v>28120212101</v>
      </c>
      <c r="D131">
        <v>3</v>
      </c>
      <c r="E131">
        <v>2</v>
      </c>
      <c r="F131">
        <v>2</v>
      </c>
      <c r="G131">
        <v>4</v>
      </c>
      <c r="H131">
        <v>2</v>
      </c>
      <c r="I131">
        <v>4</v>
      </c>
      <c r="J131">
        <v>2</v>
      </c>
      <c r="K131">
        <v>1</v>
      </c>
      <c r="L131">
        <v>3</v>
      </c>
      <c r="M131">
        <v>2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25</v>
      </c>
      <c r="Y131">
        <v>0</v>
      </c>
    </row>
    <row r="132" spans="1:25" x14ac:dyDescent="0.25">
      <c r="A132">
        <v>128</v>
      </c>
      <c r="B132" t="s">
        <v>102</v>
      </c>
      <c r="C132">
        <v>28120207501</v>
      </c>
      <c r="D132">
        <v>3</v>
      </c>
      <c r="E132">
        <v>2</v>
      </c>
      <c r="F132">
        <v>0</v>
      </c>
      <c r="G132">
        <v>3</v>
      </c>
      <c r="H132">
        <v>3</v>
      </c>
      <c r="I132">
        <v>1</v>
      </c>
      <c r="J132">
        <v>4</v>
      </c>
      <c r="K132">
        <v>3</v>
      </c>
      <c r="L132">
        <v>4</v>
      </c>
      <c r="M132">
        <v>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25</v>
      </c>
      <c r="Y132">
        <v>0</v>
      </c>
    </row>
    <row r="133" spans="1:25" x14ac:dyDescent="0.25">
      <c r="A133">
        <v>129</v>
      </c>
      <c r="B133" t="s">
        <v>103</v>
      </c>
      <c r="C133">
        <v>28120207502</v>
      </c>
      <c r="D133">
        <v>3</v>
      </c>
      <c r="E133">
        <v>2</v>
      </c>
      <c r="F133">
        <v>1</v>
      </c>
      <c r="G133">
        <v>0</v>
      </c>
      <c r="H133">
        <v>2</v>
      </c>
      <c r="I133">
        <v>7</v>
      </c>
      <c r="J133">
        <v>4</v>
      </c>
      <c r="K133">
        <v>1</v>
      </c>
      <c r="L133">
        <v>4</v>
      </c>
      <c r="M133">
        <v>3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27</v>
      </c>
      <c r="Y133">
        <v>0</v>
      </c>
    </row>
    <row r="134" spans="1:25" x14ac:dyDescent="0.25">
      <c r="A134">
        <v>130</v>
      </c>
      <c r="B134" t="s">
        <v>144</v>
      </c>
      <c r="C134">
        <v>28120210210</v>
      </c>
      <c r="D134">
        <v>1</v>
      </c>
      <c r="E134">
        <v>3</v>
      </c>
      <c r="F134">
        <v>1</v>
      </c>
      <c r="G134">
        <v>0</v>
      </c>
      <c r="H134">
        <v>5</v>
      </c>
      <c r="I134">
        <v>2</v>
      </c>
      <c r="J134">
        <v>7</v>
      </c>
      <c r="K134">
        <v>0</v>
      </c>
      <c r="L134">
        <v>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22</v>
      </c>
      <c r="Y134">
        <v>0</v>
      </c>
    </row>
    <row r="135" spans="1:25" x14ac:dyDescent="0.25">
      <c r="A135">
        <v>131</v>
      </c>
      <c r="B135" t="s">
        <v>139</v>
      </c>
      <c r="C135">
        <v>28120210001</v>
      </c>
      <c r="D135">
        <v>2</v>
      </c>
      <c r="E135">
        <v>4</v>
      </c>
      <c r="F135">
        <v>4</v>
      </c>
      <c r="G135">
        <v>7</v>
      </c>
      <c r="H135">
        <v>4</v>
      </c>
      <c r="I135">
        <v>2</v>
      </c>
      <c r="J135">
        <v>7</v>
      </c>
      <c r="K135">
        <v>3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34</v>
      </c>
      <c r="Y135">
        <v>0</v>
      </c>
    </row>
    <row r="136" spans="1:25" x14ac:dyDescent="0.25">
      <c r="A136">
        <v>132</v>
      </c>
      <c r="B136" t="s">
        <v>40</v>
      </c>
      <c r="C136">
        <v>28120202401</v>
      </c>
      <c r="D136">
        <v>4</v>
      </c>
      <c r="E136">
        <v>2</v>
      </c>
      <c r="F136">
        <v>2</v>
      </c>
      <c r="G136">
        <v>3</v>
      </c>
      <c r="H136">
        <v>7</v>
      </c>
      <c r="I136">
        <v>5</v>
      </c>
      <c r="J136">
        <v>4</v>
      </c>
      <c r="K136">
        <v>2</v>
      </c>
      <c r="L136">
        <v>0</v>
      </c>
      <c r="M136">
        <v>2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31</v>
      </c>
      <c r="Y136">
        <v>0</v>
      </c>
    </row>
    <row r="137" spans="1:25" x14ac:dyDescent="0.25">
      <c r="A137">
        <v>133</v>
      </c>
      <c r="B137" t="s">
        <v>77</v>
      </c>
      <c r="C137">
        <v>28120205401</v>
      </c>
      <c r="D137">
        <v>1</v>
      </c>
      <c r="E137">
        <v>7</v>
      </c>
      <c r="F137">
        <v>2</v>
      </c>
      <c r="G137">
        <v>0</v>
      </c>
      <c r="H137">
        <v>1</v>
      </c>
      <c r="I137">
        <v>5</v>
      </c>
      <c r="J137">
        <v>1</v>
      </c>
      <c r="K137">
        <v>2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21</v>
      </c>
      <c r="Y137">
        <v>0</v>
      </c>
    </row>
    <row r="138" spans="1:25" x14ac:dyDescent="0.25">
      <c r="A138">
        <v>134</v>
      </c>
      <c r="B138" t="s">
        <v>61</v>
      </c>
      <c r="C138">
        <v>28120203801</v>
      </c>
      <c r="D138">
        <v>6</v>
      </c>
      <c r="E138">
        <v>6</v>
      </c>
      <c r="F138">
        <v>10</v>
      </c>
      <c r="G138">
        <v>6</v>
      </c>
      <c r="H138">
        <v>2</v>
      </c>
      <c r="I138">
        <v>3</v>
      </c>
      <c r="J138">
        <v>4</v>
      </c>
      <c r="K138">
        <v>7</v>
      </c>
      <c r="L138">
        <v>1</v>
      </c>
      <c r="M138">
        <v>8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53</v>
      </c>
      <c r="Y138">
        <v>0</v>
      </c>
    </row>
    <row r="139" spans="1:25" x14ac:dyDescent="0.25">
      <c r="A139">
        <v>135</v>
      </c>
      <c r="B139" t="s">
        <v>130</v>
      </c>
      <c r="C139">
        <v>28120209201</v>
      </c>
      <c r="D139">
        <v>12</v>
      </c>
      <c r="E139">
        <v>6</v>
      </c>
      <c r="F139">
        <v>11</v>
      </c>
      <c r="G139">
        <v>5</v>
      </c>
      <c r="H139">
        <v>1</v>
      </c>
      <c r="I139">
        <v>11</v>
      </c>
      <c r="J139">
        <v>7</v>
      </c>
      <c r="K139">
        <v>5</v>
      </c>
      <c r="L139">
        <v>1</v>
      </c>
      <c r="M139">
        <v>2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61</v>
      </c>
      <c r="Y139">
        <v>0</v>
      </c>
    </row>
    <row r="140" spans="1:25" x14ac:dyDescent="0.25">
      <c r="A140">
        <v>136</v>
      </c>
      <c r="B140" t="s">
        <v>157</v>
      </c>
      <c r="C140">
        <v>28120211701</v>
      </c>
      <c r="D140">
        <v>0</v>
      </c>
      <c r="E140">
        <v>2</v>
      </c>
      <c r="F140">
        <v>3</v>
      </c>
      <c r="G140">
        <v>0</v>
      </c>
      <c r="H140">
        <v>3</v>
      </c>
      <c r="I140">
        <v>4</v>
      </c>
      <c r="J140">
        <v>3</v>
      </c>
      <c r="K140">
        <v>1</v>
      </c>
      <c r="L140">
        <v>2</v>
      </c>
      <c r="M140">
        <v>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19</v>
      </c>
      <c r="Y140">
        <v>0</v>
      </c>
    </row>
    <row r="141" spans="1:25" x14ac:dyDescent="0.25">
      <c r="A141">
        <v>137</v>
      </c>
      <c r="B141" t="s">
        <v>99</v>
      </c>
      <c r="C141">
        <v>28120207301</v>
      </c>
      <c r="D141">
        <v>0</v>
      </c>
      <c r="E141">
        <v>1</v>
      </c>
      <c r="F141">
        <v>0</v>
      </c>
      <c r="G141">
        <v>2</v>
      </c>
      <c r="H141">
        <v>1</v>
      </c>
      <c r="I141">
        <v>0</v>
      </c>
      <c r="J141">
        <v>0</v>
      </c>
      <c r="K141">
        <v>0</v>
      </c>
      <c r="L141">
        <v>1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6</v>
      </c>
      <c r="Y141">
        <v>0</v>
      </c>
    </row>
    <row r="142" spans="1:25" x14ac:dyDescent="0.25">
      <c r="A142">
        <v>138</v>
      </c>
      <c r="B142" t="s">
        <v>12</v>
      </c>
      <c r="C142">
        <v>28120200502</v>
      </c>
      <c r="D142">
        <v>3</v>
      </c>
      <c r="E142">
        <v>6</v>
      </c>
      <c r="F142">
        <v>5</v>
      </c>
      <c r="G142">
        <v>6</v>
      </c>
      <c r="H142">
        <v>1</v>
      </c>
      <c r="I142">
        <v>3</v>
      </c>
      <c r="J142">
        <v>1</v>
      </c>
      <c r="K142">
        <v>3</v>
      </c>
      <c r="L142">
        <v>4</v>
      </c>
      <c r="M142">
        <v>7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39</v>
      </c>
      <c r="Y142">
        <v>0</v>
      </c>
    </row>
    <row r="143" spans="1:25" x14ac:dyDescent="0.25">
      <c r="A143">
        <v>139</v>
      </c>
      <c r="B143" t="s">
        <v>69</v>
      </c>
      <c r="C143">
        <v>28120204701</v>
      </c>
      <c r="D143">
        <v>7</v>
      </c>
      <c r="E143">
        <v>6</v>
      </c>
      <c r="F143">
        <v>5</v>
      </c>
      <c r="G143">
        <v>6</v>
      </c>
      <c r="H143">
        <v>1</v>
      </c>
      <c r="I143">
        <v>3</v>
      </c>
      <c r="J143">
        <v>5</v>
      </c>
      <c r="K143">
        <v>7</v>
      </c>
      <c r="L143">
        <v>5</v>
      </c>
      <c r="M143">
        <v>3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48</v>
      </c>
      <c r="Y143">
        <v>0</v>
      </c>
    </row>
    <row r="144" spans="1:25" x14ac:dyDescent="0.25">
      <c r="A144">
        <v>140</v>
      </c>
      <c r="B144" t="s">
        <v>59</v>
      </c>
      <c r="C144">
        <v>28120203701</v>
      </c>
      <c r="D144">
        <v>6</v>
      </c>
      <c r="E144">
        <v>6</v>
      </c>
      <c r="F144">
        <v>3</v>
      </c>
      <c r="G144">
        <v>4</v>
      </c>
      <c r="H144">
        <v>3</v>
      </c>
      <c r="I144">
        <v>4</v>
      </c>
      <c r="J144">
        <v>7</v>
      </c>
      <c r="K144">
        <v>3</v>
      </c>
      <c r="L144">
        <v>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39</v>
      </c>
      <c r="Y144">
        <v>0</v>
      </c>
    </row>
    <row r="145" spans="1:25" x14ac:dyDescent="0.25">
      <c r="A145">
        <v>141</v>
      </c>
      <c r="B145" t="s">
        <v>196</v>
      </c>
      <c r="C145">
        <v>28120200104</v>
      </c>
      <c r="D145">
        <v>1</v>
      </c>
      <c r="E145">
        <v>3</v>
      </c>
      <c r="F145">
        <v>1</v>
      </c>
      <c r="G145">
        <v>3</v>
      </c>
      <c r="H145">
        <v>3</v>
      </c>
      <c r="I145">
        <v>1</v>
      </c>
      <c r="J145">
        <v>1</v>
      </c>
      <c r="K145">
        <v>1</v>
      </c>
      <c r="L145">
        <v>4</v>
      </c>
      <c r="M145">
        <v>8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26</v>
      </c>
      <c r="Y145">
        <v>0</v>
      </c>
    </row>
    <row r="146" spans="1:25" x14ac:dyDescent="0.25">
      <c r="A146">
        <v>142</v>
      </c>
      <c r="B146" t="s">
        <v>158</v>
      </c>
      <c r="C146">
        <v>28120211801</v>
      </c>
      <c r="D146">
        <v>0</v>
      </c>
      <c r="E146">
        <v>0</v>
      </c>
      <c r="F146">
        <v>2</v>
      </c>
      <c r="G146">
        <v>2</v>
      </c>
      <c r="H146">
        <v>1</v>
      </c>
      <c r="I146">
        <v>2</v>
      </c>
      <c r="J146">
        <v>0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9</v>
      </c>
      <c r="Y146">
        <v>0</v>
      </c>
    </row>
    <row r="147" spans="1:25" x14ac:dyDescent="0.25">
      <c r="A147">
        <v>143</v>
      </c>
      <c r="B147" t="s">
        <v>88</v>
      </c>
      <c r="C147">
        <v>28120206801</v>
      </c>
      <c r="D147">
        <v>2</v>
      </c>
      <c r="E147">
        <v>3</v>
      </c>
      <c r="F147">
        <v>4</v>
      </c>
      <c r="G147">
        <v>2</v>
      </c>
      <c r="H147">
        <v>3</v>
      </c>
      <c r="I147">
        <v>2</v>
      </c>
      <c r="J147">
        <v>3</v>
      </c>
      <c r="K147">
        <v>3</v>
      </c>
      <c r="L147">
        <v>1</v>
      </c>
      <c r="M147">
        <v>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25</v>
      </c>
      <c r="Y147">
        <v>0</v>
      </c>
    </row>
    <row r="148" spans="1:25" x14ac:dyDescent="0.25">
      <c r="A148">
        <v>144</v>
      </c>
      <c r="B148" t="s">
        <v>79</v>
      </c>
      <c r="C148">
        <v>28120205601</v>
      </c>
      <c r="D148">
        <v>5</v>
      </c>
      <c r="E148">
        <v>5</v>
      </c>
      <c r="F148">
        <v>4</v>
      </c>
      <c r="G148">
        <v>6</v>
      </c>
      <c r="H148">
        <v>6</v>
      </c>
      <c r="I148">
        <v>2</v>
      </c>
      <c r="J148">
        <v>0</v>
      </c>
      <c r="K148">
        <v>6</v>
      </c>
      <c r="L148">
        <v>4</v>
      </c>
      <c r="M148">
        <v>8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46</v>
      </c>
      <c r="Y148">
        <v>0</v>
      </c>
    </row>
    <row r="149" spans="1:25" x14ac:dyDescent="0.25">
      <c r="A149">
        <v>145</v>
      </c>
      <c r="B149" t="s">
        <v>28</v>
      </c>
      <c r="C149">
        <v>28120201601</v>
      </c>
      <c r="D149">
        <v>3</v>
      </c>
      <c r="E149">
        <v>3</v>
      </c>
      <c r="F149">
        <v>0</v>
      </c>
      <c r="G149">
        <v>0</v>
      </c>
      <c r="H149">
        <v>0</v>
      </c>
      <c r="I149">
        <v>2</v>
      </c>
      <c r="J149">
        <v>2</v>
      </c>
      <c r="K149">
        <v>3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14</v>
      </c>
      <c r="Y149">
        <v>0</v>
      </c>
    </row>
    <row r="150" spans="1:25" x14ac:dyDescent="0.25">
      <c r="A150">
        <v>146</v>
      </c>
      <c r="B150" t="s">
        <v>72</v>
      </c>
      <c r="C150">
        <v>28120204901</v>
      </c>
      <c r="D150">
        <v>0</v>
      </c>
      <c r="E150">
        <v>1</v>
      </c>
      <c r="F150">
        <v>5</v>
      </c>
      <c r="G150">
        <v>4</v>
      </c>
      <c r="H150">
        <v>3</v>
      </c>
      <c r="I150">
        <v>3</v>
      </c>
      <c r="J150">
        <v>3</v>
      </c>
      <c r="K150">
        <v>1</v>
      </c>
      <c r="L150">
        <v>7</v>
      </c>
      <c r="M150">
        <v>17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44</v>
      </c>
      <c r="Y150">
        <v>0</v>
      </c>
    </row>
    <row r="151" spans="1:25" x14ac:dyDescent="0.25">
      <c r="A151">
        <v>147</v>
      </c>
      <c r="B151" t="s">
        <v>47</v>
      </c>
      <c r="C151">
        <v>28120202901</v>
      </c>
      <c r="D151">
        <v>2</v>
      </c>
      <c r="E151">
        <v>1</v>
      </c>
      <c r="F151">
        <v>0</v>
      </c>
      <c r="G151">
        <v>0</v>
      </c>
      <c r="H151">
        <v>2</v>
      </c>
      <c r="I151">
        <v>1</v>
      </c>
      <c r="J151">
        <v>4</v>
      </c>
      <c r="K151">
        <v>1</v>
      </c>
      <c r="L151">
        <v>4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15</v>
      </c>
      <c r="Y151">
        <v>0</v>
      </c>
    </row>
    <row r="152" spans="1:25" x14ac:dyDescent="0.25">
      <c r="A152">
        <v>148</v>
      </c>
      <c r="B152" t="s">
        <v>82</v>
      </c>
      <c r="C152">
        <v>28120206001</v>
      </c>
      <c r="D152">
        <v>6</v>
      </c>
      <c r="E152">
        <v>8</v>
      </c>
      <c r="F152">
        <v>0</v>
      </c>
      <c r="G152">
        <v>3</v>
      </c>
      <c r="H152">
        <v>1</v>
      </c>
      <c r="I152">
        <v>1</v>
      </c>
      <c r="J152">
        <v>2</v>
      </c>
      <c r="K152">
        <v>3</v>
      </c>
      <c r="L152">
        <v>3</v>
      </c>
      <c r="M152">
        <v>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32</v>
      </c>
      <c r="Y152">
        <v>0</v>
      </c>
    </row>
    <row r="153" spans="1:25" x14ac:dyDescent="0.25">
      <c r="A153">
        <v>149</v>
      </c>
      <c r="B153" t="s">
        <v>90</v>
      </c>
      <c r="C153">
        <v>28120206903</v>
      </c>
      <c r="D153">
        <v>3</v>
      </c>
      <c r="E153">
        <v>2</v>
      </c>
      <c r="F153">
        <v>2</v>
      </c>
      <c r="G153">
        <v>1</v>
      </c>
      <c r="H153">
        <v>5</v>
      </c>
      <c r="I153">
        <v>2</v>
      </c>
      <c r="J153">
        <v>4</v>
      </c>
      <c r="K153">
        <v>2</v>
      </c>
      <c r="L153">
        <v>1</v>
      </c>
      <c r="M153">
        <v>2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24</v>
      </c>
      <c r="Y153">
        <v>0</v>
      </c>
    </row>
    <row r="154" spans="1:25" x14ac:dyDescent="0.25">
      <c r="A154">
        <v>150</v>
      </c>
      <c r="B154" t="s">
        <v>121</v>
      </c>
      <c r="C154">
        <v>28120208401</v>
      </c>
      <c r="D154">
        <v>1</v>
      </c>
      <c r="E154">
        <v>0</v>
      </c>
      <c r="F154">
        <v>1</v>
      </c>
      <c r="G154">
        <v>1</v>
      </c>
      <c r="H154">
        <v>2</v>
      </c>
      <c r="I154">
        <v>3</v>
      </c>
      <c r="J154">
        <v>0</v>
      </c>
      <c r="K154">
        <v>4</v>
      </c>
      <c r="L154">
        <v>0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14</v>
      </c>
      <c r="Y154">
        <v>0</v>
      </c>
    </row>
    <row r="155" spans="1:25" x14ac:dyDescent="0.25">
      <c r="A155">
        <v>151</v>
      </c>
      <c r="B155" t="s">
        <v>55</v>
      </c>
      <c r="C155">
        <v>28120203403</v>
      </c>
      <c r="D155">
        <v>1</v>
      </c>
      <c r="E155">
        <v>0</v>
      </c>
      <c r="F155">
        <v>0</v>
      </c>
      <c r="G155">
        <v>0</v>
      </c>
      <c r="H155">
        <v>3</v>
      </c>
      <c r="I155">
        <v>0</v>
      </c>
      <c r="J155">
        <v>0</v>
      </c>
      <c r="K155">
        <v>0</v>
      </c>
      <c r="L155">
        <v>3</v>
      </c>
      <c r="M155">
        <v>2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9</v>
      </c>
      <c r="Y155">
        <v>0</v>
      </c>
    </row>
    <row r="156" spans="1:25" x14ac:dyDescent="0.25">
      <c r="A156">
        <v>152</v>
      </c>
      <c r="B156" t="s">
        <v>124</v>
      </c>
      <c r="C156">
        <v>28120208801</v>
      </c>
      <c r="D156">
        <v>5</v>
      </c>
      <c r="E156">
        <v>0</v>
      </c>
      <c r="F156">
        <v>3</v>
      </c>
      <c r="G156">
        <v>6</v>
      </c>
      <c r="H156">
        <v>0</v>
      </c>
      <c r="I156">
        <v>0</v>
      </c>
      <c r="J156">
        <v>1</v>
      </c>
      <c r="K156">
        <v>1</v>
      </c>
      <c r="L156">
        <v>10</v>
      </c>
      <c r="M156">
        <v>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28</v>
      </c>
      <c r="Y156">
        <v>0</v>
      </c>
    </row>
    <row r="157" spans="1:25" x14ac:dyDescent="0.25">
      <c r="A157">
        <v>153</v>
      </c>
      <c r="B157" t="s">
        <v>84</v>
      </c>
      <c r="C157">
        <v>28120206301</v>
      </c>
      <c r="D157">
        <v>1</v>
      </c>
      <c r="E157">
        <v>8</v>
      </c>
      <c r="F157">
        <v>7</v>
      </c>
      <c r="G157">
        <v>5</v>
      </c>
      <c r="H157">
        <v>7</v>
      </c>
      <c r="I157">
        <v>1</v>
      </c>
      <c r="J157">
        <v>7</v>
      </c>
      <c r="K157">
        <v>5</v>
      </c>
      <c r="L157">
        <v>2</v>
      </c>
      <c r="M157">
        <v>6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49</v>
      </c>
      <c r="Y157">
        <v>0</v>
      </c>
    </row>
    <row r="158" spans="1:25" x14ac:dyDescent="0.25">
      <c r="A158">
        <v>154</v>
      </c>
      <c r="B158" t="s">
        <v>149</v>
      </c>
      <c r="C158">
        <v>28120210801</v>
      </c>
      <c r="D158">
        <v>6</v>
      </c>
      <c r="E158">
        <v>6</v>
      </c>
      <c r="F158">
        <v>7</v>
      </c>
      <c r="G158">
        <v>3</v>
      </c>
      <c r="H158">
        <v>11</v>
      </c>
      <c r="I158">
        <v>4</v>
      </c>
      <c r="J158">
        <v>10</v>
      </c>
      <c r="K158">
        <v>11</v>
      </c>
      <c r="L158">
        <v>4</v>
      </c>
      <c r="M158">
        <v>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67</v>
      </c>
      <c r="Y158">
        <v>0</v>
      </c>
    </row>
    <row r="159" spans="1:25" x14ac:dyDescent="0.25">
      <c r="A159">
        <v>155</v>
      </c>
      <c r="B159" t="s">
        <v>146</v>
      </c>
      <c r="C159">
        <v>28120210401</v>
      </c>
      <c r="D159">
        <v>3</v>
      </c>
      <c r="E159">
        <v>1</v>
      </c>
      <c r="F159">
        <v>4</v>
      </c>
      <c r="G159">
        <v>0</v>
      </c>
      <c r="H159">
        <v>3</v>
      </c>
      <c r="I159">
        <v>1</v>
      </c>
      <c r="J159">
        <v>3</v>
      </c>
      <c r="K159">
        <v>0</v>
      </c>
      <c r="L159">
        <v>2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18</v>
      </c>
      <c r="Y159">
        <v>0</v>
      </c>
    </row>
    <row r="160" spans="1:25" x14ac:dyDescent="0.25">
      <c r="A160">
        <v>156</v>
      </c>
      <c r="B160" t="s">
        <v>122</v>
      </c>
      <c r="C160">
        <v>28120208501</v>
      </c>
      <c r="D160">
        <v>1</v>
      </c>
      <c r="E160">
        <v>0</v>
      </c>
      <c r="F160">
        <v>2</v>
      </c>
      <c r="G160">
        <v>1</v>
      </c>
      <c r="H160">
        <v>0</v>
      </c>
      <c r="I160">
        <v>1</v>
      </c>
      <c r="J160">
        <v>3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9</v>
      </c>
      <c r="Y160">
        <v>0</v>
      </c>
    </row>
    <row r="161" spans="1:25" x14ac:dyDescent="0.25">
      <c r="A161">
        <v>157</v>
      </c>
      <c r="B161" t="s">
        <v>31</v>
      </c>
      <c r="C161">
        <v>28120201708</v>
      </c>
      <c r="D161">
        <v>2</v>
      </c>
      <c r="E161">
        <v>3</v>
      </c>
      <c r="F161">
        <v>3</v>
      </c>
      <c r="G161">
        <v>2</v>
      </c>
      <c r="H161">
        <v>5</v>
      </c>
      <c r="I161">
        <v>0</v>
      </c>
      <c r="J161">
        <v>4</v>
      </c>
      <c r="K161">
        <v>3</v>
      </c>
      <c r="L161">
        <v>6</v>
      </c>
      <c r="M161">
        <v>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30</v>
      </c>
      <c r="Y161">
        <v>0</v>
      </c>
    </row>
    <row r="162" spans="1:25" x14ac:dyDescent="0.25">
      <c r="A162">
        <v>158</v>
      </c>
      <c r="B162" t="s">
        <v>91</v>
      </c>
      <c r="C162">
        <v>28120207001</v>
      </c>
      <c r="D162">
        <v>2</v>
      </c>
      <c r="E162">
        <v>3</v>
      </c>
      <c r="F162">
        <v>4</v>
      </c>
      <c r="G162">
        <v>2</v>
      </c>
      <c r="H162">
        <v>4</v>
      </c>
      <c r="I162">
        <v>3</v>
      </c>
      <c r="J162">
        <v>3</v>
      </c>
      <c r="K162">
        <v>5</v>
      </c>
      <c r="L162">
        <v>4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31</v>
      </c>
      <c r="Y162">
        <v>0</v>
      </c>
    </row>
    <row r="163" spans="1:25" x14ac:dyDescent="0.25">
      <c r="A163">
        <v>159</v>
      </c>
      <c r="B163" t="s">
        <v>125</v>
      </c>
      <c r="C163">
        <v>28120208802</v>
      </c>
      <c r="D163">
        <v>9</v>
      </c>
      <c r="E163">
        <v>0</v>
      </c>
      <c r="F163">
        <v>6</v>
      </c>
      <c r="G163">
        <v>3</v>
      </c>
      <c r="H163">
        <v>2</v>
      </c>
      <c r="I163">
        <v>4</v>
      </c>
      <c r="J163">
        <v>8</v>
      </c>
      <c r="K163">
        <v>5</v>
      </c>
      <c r="L163">
        <v>2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40</v>
      </c>
      <c r="Y163">
        <v>0</v>
      </c>
    </row>
    <row r="164" spans="1:25" x14ac:dyDescent="0.25">
      <c r="A164">
        <v>160</v>
      </c>
      <c r="B164" t="s">
        <v>127</v>
      </c>
      <c r="C164">
        <v>28120208901</v>
      </c>
      <c r="D164">
        <v>3</v>
      </c>
      <c r="E164">
        <v>5</v>
      </c>
      <c r="F164">
        <v>9</v>
      </c>
      <c r="G164">
        <v>2</v>
      </c>
      <c r="H164">
        <v>2</v>
      </c>
      <c r="I164">
        <v>1</v>
      </c>
      <c r="J164">
        <v>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24</v>
      </c>
      <c r="Y164">
        <v>0</v>
      </c>
    </row>
    <row r="165" spans="1:25" x14ac:dyDescent="0.25">
      <c r="A165">
        <v>161</v>
      </c>
      <c r="B165" t="s">
        <v>26</v>
      </c>
      <c r="C165">
        <v>28120201401</v>
      </c>
      <c r="D165">
        <v>1</v>
      </c>
      <c r="E165">
        <v>1</v>
      </c>
      <c r="F165">
        <v>4</v>
      </c>
      <c r="G165">
        <v>3</v>
      </c>
      <c r="H165">
        <v>2</v>
      </c>
      <c r="I165">
        <v>0</v>
      </c>
      <c r="J165">
        <v>5</v>
      </c>
      <c r="K165">
        <v>3</v>
      </c>
      <c r="L165">
        <v>4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24</v>
      </c>
      <c r="Y165">
        <v>0</v>
      </c>
    </row>
    <row r="166" spans="1:25" x14ac:dyDescent="0.25">
      <c r="A166">
        <v>162</v>
      </c>
      <c r="B166" t="s">
        <v>96</v>
      </c>
      <c r="C166">
        <v>28120207201</v>
      </c>
      <c r="D166">
        <v>3</v>
      </c>
      <c r="E166">
        <v>4</v>
      </c>
      <c r="F166">
        <v>8</v>
      </c>
      <c r="G166">
        <v>1</v>
      </c>
      <c r="H166">
        <v>3</v>
      </c>
      <c r="I166">
        <v>3</v>
      </c>
      <c r="J166">
        <v>7</v>
      </c>
      <c r="K166">
        <v>4</v>
      </c>
      <c r="L166">
        <v>5</v>
      </c>
      <c r="M166">
        <v>4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42</v>
      </c>
      <c r="Y166">
        <v>0</v>
      </c>
    </row>
    <row r="167" spans="1:25" x14ac:dyDescent="0.25">
      <c r="A167">
        <v>163</v>
      </c>
      <c r="B167" t="s">
        <v>173</v>
      </c>
      <c r="C167">
        <v>28120212401</v>
      </c>
      <c r="D167">
        <v>3</v>
      </c>
      <c r="E167">
        <v>3</v>
      </c>
      <c r="F167">
        <v>2</v>
      </c>
      <c r="G167">
        <v>3</v>
      </c>
      <c r="H167">
        <v>4</v>
      </c>
      <c r="I167">
        <v>2</v>
      </c>
      <c r="J167">
        <v>1</v>
      </c>
      <c r="K167">
        <v>4</v>
      </c>
      <c r="L167">
        <v>3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26</v>
      </c>
      <c r="Y167">
        <v>0</v>
      </c>
    </row>
    <row r="168" spans="1:25" x14ac:dyDescent="0.25">
      <c r="A168">
        <v>164</v>
      </c>
      <c r="B168" t="s">
        <v>147</v>
      </c>
      <c r="C168">
        <v>28120210501</v>
      </c>
      <c r="D168">
        <v>2</v>
      </c>
      <c r="E168">
        <v>1</v>
      </c>
      <c r="F168">
        <v>3</v>
      </c>
      <c r="G168">
        <v>0</v>
      </c>
      <c r="H168">
        <v>0</v>
      </c>
      <c r="I168">
        <v>4</v>
      </c>
      <c r="J168">
        <v>1</v>
      </c>
      <c r="K168">
        <v>0</v>
      </c>
      <c r="L168">
        <v>2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14</v>
      </c>
      <c r="Y168">
        <v>0</v>
      </c>
    </row>
    <row r="169" spans="1:25" x14ac:dyDescent="0.25">
      <c r="A169">
        <v>165</v>
      </c>
      <c r="B169" t="s">
        <v>87</v>
      </c>
      <c r="C169">
        <v>28120206701</v>
      </c>
      <c r="D169">
        <v>1</v>
      </c>
      <c r="E169">
        <v>4</v>
      </c>
      <c r="F169">
        <v>7</v>
      </c>
      <c r="G169">
        <v>4</v>
      </c>
      <c r="H169">
        <v>10</v>
      </c>
      <c r="I169">
        <v>4</v>
      </c>
      <c r="J169">
        <v>6</v>
      </c>
      <c r="K169">
        <v>4</v>
      </c>
      <c r="L169">
        <v>1</v>
      </c>
      <c r="M169">
        <v>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45</v>
      </c>
      <c r="Y169">
        <v>0</v>
      </c>
    </row>
    <row r="170" spans="1:25" x14ac:dyDescent="0.25">
      <c r="A170">
        <v>166</v>
      </c>
      <c r="B170" t="s">
        <v>114</v>
      </c>
      <c r="C170">
        <v>28120207701</v>
      </c>
      <c r="D170">
        <v>1</v>
      </c>
      <c r="E170">
        <v>3</v>
      </c>
      <c r="F170">
        <v>4</v>
      </c>
      <c r="G170">
        <v>2</v>
      </c>
      <c r="H170">
        <v>1</v>
      </c>
      <c r="I170">
        <v>6</v>
      </c>
      <c r="J170">
        <v>2</v>
      </c>
      <c r="K170">
        <v>3</v>
      </c>
      <c r="L170">
        <v>11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34</v>
      </c>
      <c r="Y170">
        <v>0</v>
      </c>
    </row>
    <row r="171" spans="1:25" x14ac:dyDescent="0.25">
      <c r="A171">
        <v>167</v>
      </c>
      <c r="B171" t="s">
        <v>67</v>
      </c>
      <c r="C171">
        <v>28120204501</v>
      </c>
      <c r="D171">
        <v>8</v>
      </c>
      <c r="E171">
        <v>8</v>
      </c>
      <c r="F171">
        <v>6</v>
      </c>
      <c r="G171">
        <v>7</v>
      </c>
      <c r="H171">
        <v>7</v>
      </c>
      <c r="I171">
        <v>2</v>
      </c>
      <c r="J171">
        <v>3</v>
      </c>
      <c r="K171">
        <v>4</v>
      </c>
      <c r="L171">
        <v>1</v>
      </c>
      <c r="M171">
        <v>6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52</v>
      </c>
      <c r="Y171">
        <v>0</v>
      </c>
    </row>
    <row r="172" spans="1:25" x14ac:dyDescent="0.25">
      <c r="A172">
        <v>168</v>
      </c>
      <c r="B172" t="s">
        <v>131</v>
      </c>
      <c r="C172">
        <v>28120209301</v>
      </c>
      <c r="D172">
        <v>4</v>
      </c>
      <c r="E172">
        <v>3</v>
      </c>
      <c r="F172">
        <v>8</v>
      </c>
      <c r="G172">
        <v>0</v>
      </c>
      <c r="H172">
        <v>1</v>
      </c>
      <c r="I172">
        <v>4</v>
      </c>
      <c r="J172">
        <v>0</v>
      </c>
      <c r="K172">
        <v>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28</v>
      </c>
      <c r="Y172">
        <v>0</v>
      </c>
    </row>
    <row r="173" spans="1:25" x14ac:dyDescent="0.25">
      <c r="A173">
        <v>169</v>
      </c>
      <c r="B173" t="s">
        <v>216</v>
      </c>
      <c r="C173">
        <v>28120207617</v>
      </c>
      <c r="D173">
        <v>3</v>
      </c>
      <c r="E173">
        <v>5</v>
      </c>
      <c r="F173">
        <v>7</v>
      </c>
      <c r="G173">
        <v>8</v>
      </c>
      <c r="H173">
        <v>9</v>
      </c>
      <c r="I173">
        <v>7</v>
      </c>
      <c r="J173">
        <v>7</v>
      </c>
      <c r="K173">
        <v>3</v>
      </c>
      <c r="L173">
        <v>6</v>
      </c>
      <c r="M173">
        <v>5</v>
      </c>
      <c r="N173">
        <v>1</v>
      </c>
      <c r="O173">
        <v>2</v>
      </c>
      <c r="P173">
        <v>1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65</v>
      </c>
      <c r="Y173">
        <v>3</v>
      </c>
    </row>
    <row r="174" spans="1:25" x14ac:dyDescent="0.25">
      <c r="A174">
        <v>170</v>
      </c>
      <c r="B174" t="s">
        <v>215</v>
      </c>
      <c r="C174">
        <v>28120207608</v>
      </c>
      <c r="D174">
        <v>14</v>
      </c>
      <c r="E174">
        <v>7</v>
      </c>
      <c r="F174">
        <v>13</v>
      </c>
      <c r="G174">
        <v>11</v>
      </c>
      <c r="H174">
        <v>12</v>
      </c>
      <c r="I174">
        <v>9</v>
      </c>
      <c r="J174">
        <v>12</v>
      </c>
      <c r="K174">
        <v>10</v>
      </c>
      <c r="L174">
        <v>8</v>
      </c>
      <c r="M174">
        <v>7</v>
      </c>
      <c r="N174">
        <v>1</v>
      </c>
      <c r="O174">
        <v>7</v>
      </c>
      <c r="P174">
        <v>6</v>
      </c>
      <c r="Q174">
        <v>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123</v>
      </c>
      <c r="Y174">
        <v>13</v>
      </c>
    </row>
    <row r="175" spans="1:25" x14ac:dyDescent="0.25">
      <c r="A175">
        <v>171</v>
      </c>
      <c r="B175" t="s">
        <v>111</v>
      </c>
      <c r="C175">
        <v>28120207604</v>
      </c>
      <c r="D175">
        <v>0</v>
      </c>
      <c r="E175">
        <v>0</v>
      </c>
      <c r="F175">
        <v>0</v>
      </c>
      <c r="G175">
        <v>0</v>
      </c>
      <c r="H175">
        <v>2</v>
      </c>
      <c r="I175">
        <v>3</v>
      </c>
      <c r="J175">
        <v>7</v>
      </c>
      <c r="K175">
        <v>8</v>
      </c>
      <c r="L175">
        <v>5</v>
      </c>
      <c r="M175">
        <v>7</v>
      </c>
      <c r="N175">
        <v>23</v>
      </c>
      <c r="O175">
        <v>34</v>
      </c>
      <c r="P175">
        <v>25</v>
      </c>
      <c r="Q175">
        <v>29</v>
      </c>
      <c r="R175">
        <v>40</v>
      </c>
      <c r="S175">
        <v>34</v>
      </c>
      <c r="T175">
        <v>24</v>
      </c>
      <c r="U175">
        <v>23</v>
      </c>
      <c r="V175">
        <v>35</v>
      </c>
      <c r="W175">
        <v>20</v>
      </c>
      <c r="X175">
        <v>319</v>
      </c>
      <c r="Y175">
        <v>140</v>
      </c>
    </row>
    <row r="176" spans="1:25" x14ac:dyDescent="0.25">
      <c r="A176" t="s">
        <v>226</v>
      </c>
      <c r="D176">
        <v>508</v>
      </c>
      <c r="E176">
        <v>458</v>
      </c>
      <c r="F176">
        <v>521</v>
      </c>
      <c r="G176">
        <v>448</v>
      </c>
      <c r="H176">
        <v>462</v>
      </c>
      <c r="I176">
        <v>473</v>
      </c>
      <c r="J176">
        <v>538</v>
      </c>
      <c r="K176">
        <v>576</v>
      </c>
      <c r="L176">
        <v>522</v>
      </c>
      <c r="M176">
        <v>569</v>
      </c>
      <c r="N176">
        <v>419</v>
      </c>
      <c r="O176">
        <v>474</v>
      </c>
      <c r="P176">
        <v>428</v>
      </c>
      <c r="Q176">
        <v>490</v>
      </c>
      <c r="R176">
        <v>419</v>
      </c>
      <c r="S176">
        <v>445</v>
      </c>
      <c r="T176">
        <v>397</v>
      </c>
      <c r="U176">
        <v>409</v>
      </c>
      <c r="V176">
        <v>311</v>
      </c>
      <c r="W176">
        <v>394</v>
      </c>
      <c r="X176">
        <v>9261</v>
      </c>
    </row>
    <row r="177" spans="1:1" x14ac:dyDescent="0.25">
      <c r="A177" t="s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74"/>
  <sheetViews>
    <sheetView showZeros="0" tabSelected="1" view="pageBreakPreview" zoomScale="130" zoomScaleNormal="100" zoomScaleSheetLayoutView="130" workbookViewId="0">
      <pane xSplit="2" ySplit="3" topLeftCell="C163" activePane="bottomRight" state="frozen"/>
      <selection pane="topRight" activeCell="C1" sqref="C1"/>
      <selection pane="bottomLeft" activeCell="A4" sqref="A4"/>
      <selection pane="bottomRight" activeCell="L167" sqref="L167"/>
    </sheetView>
  </sheetViews>
  <sheetFormatPr defaultColWidth="14.42578125" defaultRowHeight="15" x14ac:dyDescent="0.25"/>
  <cols>
    <col min="1" max="1" width="5.28515625" style="27" customWidth="1"/>
    <col min="2" max="2" width="3" style="27" hidden="1" customWidth="1"/>
    <col min="3" max="3" width="18.42578125" style="59" customWidth="1"/>
    <col min="4" max="4" width="29.28515625" style="32" hidden="1" customWidth="1"/>
    <col min="5" max="5" width="22.85546875" style="32" hidden="1" customWidth="1"/>
    <col min="6" max="15" width="4.28515625" style="36" customWidth="1"/>
    <col min="16" max="16" width="5.140625" style="36" customWidth="1"/>
    <col min="17" max="26" width="4.28515625" style="37" customWidth="1"/>
    <col min="27" max="27" width="5.140625" style="37" customWidth="1"/>
    <col min="28" max="38" width="4.28515625" style="37" customWidth="1"/>
    <col min="39" max="39" width="32" style="27" hidden="1" customWidth="1"/>
    <col min="40" max="16384" width="14.42578125" style="27"/>
  </cols>
  <sheetData>
    <row r="1" spans="1:39" ht="36" x14ac:dyDescent="0.25">
      <c r="A1" s="55" t="s">
        <v>286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</row>
    <row r="2" spans="1:39" s="28" customFormat="1" x14ac:dyDescent="0.25">
      <c r="A2" s="29"/>
      <c r="B2" s="29"/>
      <c r="C2" s="57"/>
      <c r="D2" s="29"/>
      <c r="E2" s="29"/>
      <c r="F2" s="33" t="s">
        <v>262</v>
      </c>
      <c r="G2" s="33"/>
      <c r="H2" s="33"/>
      <c r="I2" s="33"/>
      <c r="J2" s="33"/>
      <c r="K2" s="33"/>
      <c r="L2" s="33"/>
      <c r="M2" s="33"/>
      <c r="N2" s="33"/>
      <c r="O2" s="33"/>
      <c r="P2" s="33"/>
      <c r="Q2" s="56" t="s">
        <v>263</v>
      </c>
      <c r="R2" s="56"/>
      <c r="S2" s="56"/>
      <c r="T2" s="56"/>
      <c r="U2" s="56"/>
      <c r="V2" s="56"/>
      <c r="W2" s="56"/>
      <c r="X2" s="56"/>
      <c r="Y2" s="56"/>
      <c r="Z2" s="56"/>
      <c r="AA2" s="39"/>
      <c r="AB2" s="56" t="s">
        <v>264</v>
      </c>
      <c r="AC2" s="56"/>
      <c r="AD2" s="56"/>
      <c r="AE2" s="56"/>
      <c r="AF2" s="56"/>
      <c r="AG2" s="56"/>
      <c r="AH2" s="56"/>
      <c r="AI2" s="56"/>
      <c r="AJ2" s="56"/>
      <c r="AK2" s="56"/>
      <c r="AL2" s="39"/>
    </row>
    <row r="3" spans="1:39" s="28" customFormat="1" x14ac:dyDescent="0.25">
      <c r="A3" s="29" t="s">
        <v>246</v>
      </c>
      <c r="B3" s="29" t="s">
        <v>248</v>
      </c>
      <c r="C3" s="57" t="s">
        <v>249</v>
      </c>
      <c r="D3" s="29" t="s">
        <v>247</v>
      </c>
      <c r="E3" s="29" t="s">
        <v>250</v>
      </c>
      <c r="F3" s="34">
        <v>1</v>
      </c>
      <c r="G3" s="34">
        <v>2</v>
      </c>
      <c r="H3" s="34">
        <v>3</v>
      </c>
      <c r="I3" s="34">
        <v>4</v>
      </c>
      <c r="J3" s="34">
        <v>5</v>
      </c>
      <c r="K3" s="34">
        <v>6</v>
      </c>
      <c r="L3" s="34">
        <v>7</v>
      </c>
      <c r="M3" s="34">
        <v>8</v>
      </c>
      <c r="N3" s="34">
        <v>9</v>
      </c>
      <c r="O3" s="34">
        <v>10</v>
      </c>
      <c r="P3" s="34" t="s">
        <v>195</v>
      </c>
      <c r="Q3" s="39">
        <v>1</v>
      </c>
      <c r="R3" s="39">
        <v>2</v>
      </c>
      <c r="S3" s="39">
        <v>3</v>
      </c>
      <c r="T3" s="39">
        <v>4</v>
      </c>
      <c r="U3" s="39">
        <v>5</v>
      </c>
      <c r="V3" s="39">
        <v>6</v>
      </c>
      <c r="W3" s="39">
        <v>7</v>
      </c>
      <c r="X3" s="39">
        <v>8</v>
      </c>
      <c r="Y3" s="39">
        <v>9</v>
      </c>
      <c r="Z3" s="39">
        <v>10</v>
      </c>
      <c r="AA3" s="39" t="s">
        <v>195</v>
      </c>
      <c r="AB3" s="39">
        <v>1</v>
      </c>
      <c r="AC3" s="39">
        <v>2</v>
      </c>
      <c r="AD3" s="39">
        <v>3</v>
      </c>
      <c r="AE3" s="39">
        <v>4</v>
      </c>
      <c r="AF3" s="39">
        <v>5</v>
      </c>
      <c r="AG3" s="39">
        <v>6</v>
      </c>
      <c r="AH3" s="39">
        <v>7</v>
      </c>
      <c r="AI3" s="39">
        <v>8</v>
      </c>
      <c r="AJ3" s="39">
        <v>9</v>
      </c>
      <c r="AK3" s="39">
        <v>10</v>
      </c>
      <c r="AL3" s="39" t="s">
        <v>195</v>
      </c>
      <c r="AM3" s="28" t="s">
        <v>285</v>
      </c>
    </row>
    <row r="4" spans="1:39" ht="27.75" customHeight="1" x14ac:dyDescent="0.25">
      <c r="A4" s="30">
        <v>1</v>
      </c>
      <c r="B4" s="30">
        <v>28120200104</v>
      </c>
      <c r="C4" s="58" t="s">
        <v>6</v>
      </c>
      <c r="D4" s="31" t="s">
        <v>251</v>
      </c>
      <c r="E4" s="31" t="s">
        <v>252</v>
      </c>
      <c r="F4" s="35">
        <v>4</v>
      </c>
      <c r="G4" s="35">
        <v>4</v>
      </c>
      <c r="H4" s="35">
        <v>5</v>
      </c>
      <c r="I4" s="35">
        <v>2</v>
      </c>
      <c r="J4" s="35">
        <v>12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>
        <v>27</v>
      </c>
      <c r="Q4" s="38">
        <f>IFERROR(VLOOKUP(B4,ENROLL24082023,3,FALSE),"")</f>
        <v>4</v>
      </c>
      <c r="R4" s="38">
        <f>IFERROR(VLOOKUP(B4,ENROLL24082023,4,FALSE),"")</f>
        <v>4</v>
      </c>
      <c r="S4" s="38">
        <f>IFERROR(VLOOKUP(B4,ENROLL24082023,5,FALSE),"")</f>
        <v>4</v>
      </c>
      <c r="T4" s="38">
        <f>IFERROR(VLOOKUP(B4,ENROLL24082023,6,FALSE),"")</f>
        <v>2</v>
      </c>
      <c r="U4" s="38">
        <f>IFERROR(VLOOKUP(B4,ENROLL24082023,7,FALSE),"")</f>
        <v>12</v>
      </c>
      <c r="V4" s="38">
        <f>IFERROR(VLOOKUP(B4,ENROLL24082023,8,FALSE),"")</f>
        <v>0</v>
      </c>
      <c r="W4" s="38">
        <f>IFERROR(VLOOKUP(B4,ENROLL24082023,9,FALSE),"")</f>
        <v>0</v>
      </c>
      <c r="X4" s="38">
        <f>IFERROR(VLOOKUP(B4,ENROLL24082023,10,FALSE),"")</f>
        <v>0</v>
      </c>
      <c r="Y4" s="38">
        <f>IFERROR(VLOOKUP(B4,ENROLL24082023,11,FALSE),"")</f>
        <v>0</v>
      </c>
      <c r="Z4" s="38">
        <f>IFERROR(VLOOKUP(B4,ENROLL24082023,12,FALSE),"")</f>
        <v>0</v>
      </c>
      <c r="AA4" s="38">
        <f>SUM(Q4:Z4)</f>
        <v>26</v>
      </c>
      <c r="AB4" s="38">
        <f>F4-Q4</f>
        <v>0</v>
      </c>
      <c r="AC4" s="38">
        <f>G4-R4</f>
        <v>0</v>
      </c>
      <c r="AD4" s="38">
        <f>H4-S4</f>
        <v>1</v>
      </c>
      <c r="AE4" s="38">
        <f>I4-T4</f>
        <v>0</v>
      </c>
      <c r="AF4" s="38">
        <f>J4-U4</f>
        <v>0</v>
      </c>
      <c r="AG4" s="38">
        <f>K4-V4</f>
        <v>0</v>
      </c>
      <c r="AH4" s="38">
        <f>L4-W4</f>
        <v>0</v>
      </c>
      <c r="AI4" s="38">
        <f>M4-X4</f>
        <v>0</v>
      </c>
      <c r="AJ4" s="38">
        <f>N4-Y4</f>
        <v>0</v>
      </c>
      <c r="AK4" s="38">
        <f>O4-Z4</f>
        <v>0</v>
      </c>
      <c r="AL4" s="38">
        <f>SUM(AB4:AK4)</f>
        <v>1</v>
      </c>
      <c r="AM4" s="27" t="str">
        <f>IFERROR(VLOOKUP(B4,MGMT,4,FALSE),"")</f>
        <v>MPP_ZPP SCHOOLS</v>
      </c>
    </row>
    <row r="5" spans="1:39" ht="27.75" customHeight="1" x14ac:dyDescent="0.25">
      <c r="A5" s="30">
        <v>2</v>
      </c>
      <c r="B5" s="30">
        <v>28120203501</v>
      </c>
      <c r="C5" s="58" t="s">
        <v>56</v>
      </c>
      <c r="D5" s="31" t="s">
        <v>251</v>
      </c>
      <c r="E5" s="31" t="s">
        <v>252</v>
      </c>
      <c r="F5" s="35">
        <v>9</v>
      </c>
      <c r="G5" s="35">
        <v>9</v>
      </c>
      <c r="H5" s="35">
        <v>14</v>
      </c>
      <c r="I5" s="35">
        <v>3</v>
      </c>
      <c r="J5" s="35">
        <v>14</v>
      </c>
      <c r="K5" s="35">
        <v>10</v>
      </c>
      <c r="L5" s="35">
        <v>0</v>
      </c>
      <c r="M5" s="35">
        <v>0</v>
      </c>
      <c r="N5" s="35">
        <v>0</v>
      </c>
      <c r="O5" s="35">
        <v>0</v>
      </c>
      <c r="P5" s="35">
        <v>59</v>
      </c>
      <c r="Q5" s="38">
        <f>IFERROR(VLOOKUP(B5,ENROLL24082023,3,FALSE),"")</f>
        <v>10</v>
      </c>
      <c r="R5" s="38">
        <f>IFERROR(VLOOKUP(B5,ENROLL24082023,4,FALSE),"")</f>
        <v>9</v>
      </c>
      <c r="S5" s="38">
        <f>IFERROR(VLOOKUP(B5,ENROLL24082023,5,FALSE),"")</f>
        <v>14</v>
      </c>
      <c r="T5" s="38">
        <f>IFERROR(VLOOKUP(B5,ENROLL24082023,6,FALSE),"")</f>
        <v>3</v>
      </c>
      <c r="U5" s="38">
        <f>IFERROR(VLOOKUP(B5,ENROLL24082023,7,FALSE),"")</f>
        <v>13</v>
      </c>
      <c r="V5" s="38">
        <f>IFERROR(VLOOKUP(B5,ENROLL24082023,8,FALSE),"")</f>
        <v>0</v>
      </c>
      <c r="W5" s="38">
        <f>IFERROR(VLOOKUP(B5,ENROLL24082023,9,FALSE),"")</f>
        <v>0</v>
      </c>
      <c r="X5" s="38">
        <f>IFERROR(VLOOKUP(B5,ENROLL24082023,10,FALSE),"")</f>
        <v>0</v>
      </c>
      <c r="Y5" s="38">
        <f>IFERROR(VLOOKUP(B5,ENROLL24082023,11,FALSE),"")</f>
        <v>0</v>
      </c>
      <c r="Z5" s="38">
        <f>IFERROR(VLOOKUP(B5,ENROLL24082023,12,FALSE),"")</f>
        <v>0</v>
      </c>
      <c r="AA5" s="38">
        <f>SUM(Q5:Z5)</f>
        <v>49</v>
      </c>
      <c r="AB5" s="38">
        <f>F5-Q5</f>
        <v>-1</v>
      </c>
      <c r="AC5" s="38">
        <f>G5-R5</f>
        <v>0</v>
      </c>
      <c r="AD5" s="38">
        <f>H5-S5</f>
        <v>0</v>
      </c>
      <c r="AE5" s="38">
        <f>I5-T5</f>
        <v>0</v>
      </c>
      <c r="AF5" s="38">
        <f>J5-U5</f>
        <v>1</v>
      </c>
      <c r="AG5" s="38">
        <f>K5-V5</f>
        <v>10</v>
      </c>
      <c r="AH5" s="38">
        <f>L5-W5</f>
        <v>0</v>
      </c>
      <c r="AI5" s="38">
        <f>M5-X5</f>
        <v>0</v>
      </c>
      <c r="AJ5" s="38">
        <f>N5-Y5</f>
        <v>0</v>
      </c>
      <c r="AK5" s="38">
        <f>O5-Z5</f>
        <v>0</v>
      </c>
      <c r="AL5" s="38">
        <f>SUM(AB5:AK5)</f>
        <v>10</v>
      </c>
      <c r="AM5" s="27" t="str">
        <f>IFERROR(VLOOKUP(B5,MGMT,4,FALSE),"")</f>
        <v>MPP_ZPP SCHOOLS</v>
      </c>
    </row>
    <row r="6" spans="1:39" ht="27.75" customHeight="1" x14ac:dyDescent="0.25">
      <c r="A6" s="30">
        <v>3</v>
      </c>
      <c r="B6" s="30">
        <v>28120209602</v>
      </c>
      <c r="C6" s="58" t="s">
        <v>135</v>
      </c>
      <c r="D6" s="31" t="s">
        <v>251</v>
      </c>
      <c r="E6" s="31" t="s">
        <v>252</v>
      </c>
      <c r="F6" s="35">
        <v>4</v>
      </c>
      <c r="G6" s="35">
        <v>4</v>
      </c>
      <c r="H6" s="35">
        <v>6</v>
      </c>
      <c r="I6" s="35">
        <v>4</v>
      </c>
      <c r="J6" s="35">
        <v>2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20</v>
      </c>
      <c r="Q6" s="38">
        <f>IFERROR(VLOOKUP(B6,ENROLL24082023,3,FALSE),"")</f>
        <v>4</v>
      </c>
      <c r="R6" s="38">
        <f>IFERROR(VLOOKUP(B6,ENROLL24082023,4,FALSE),"")</f>
        <v>4</v>
      </c>
      <c r="S6" s="38">
        <f>IFERROR(VLOOKUP(B6,ENROLL24082023,5,FALSE),"")</f>
        <v>3</v>
      </c>
      <c r="T6" s="38">
        <f>IFERROR(VLOOKUP(B6,ENROLL24082023,6,FALSE),"")</f>
        <v>4</v>
      </c>
      <c r="U6" s="38">
        <f>IFERROR(VLOOKUP(B6,ENROLL24082023,7,FALSE),"")</f>
        <v>2</v>
      </c>
      <c r="V6" s="38">
        <f>IFERROR(VLOOKUP(B6,ENROLL24082023,8,FALSE),"")</f>
        <v>0</v>
      </c>
      <c r="W6" s="38">
        <f>IFERROR(VLOOKUP(B6,ENROLL24082023,9,FALSE),"")</f>
        <v>0</v>
      </c>
      <c r="X6" s="38">
        <f>IFERROR(VLOOKUP(B6,ENROLL24082023,10,FALSE),"")</f>
        <v>0</v>
      </c>
      <c r="Y6" s="38">
        <f>IFERROR(VLOOKUP(B6,ENROLL24082023,11,FALSE),"")</f>
        <v>0</v>
      </c>
      <c r="Z6" s="38">
        <f>IFERROR(VLOOKUP(B6,ENROLL24082023,12,FALSE),"")</f>
        <v>0</v>
      </c>
      <c r="AA6" s="38">
        <f>SUM(Q6:Z6)</f>
        <v>17</v>
      </c>
      <c r="AB6" s="38">
        <f>F6-Q6</f>
        <v>0</v>
      </c>
      <c r="AC6" s="38">
        <f>G6-R6</f>
        <v>0</v>
      </c>
      <c r="AD6" s="38">
        <f>H6-S6</f>
        <v>3</v>
      </c>
      <c r="AE6" s="38">
        <f>I6-T6</f>
        <v>0</v>
      </c>
      <c r="AF6" s="38">
        <f>J6-U6</f>
        <v>0</v>
      </c>
      <c r="AG6" s="38">
        <f>K6-V6</f>
        <v>0</v>
      </c>
      <c r="AH6" s="38">
        <f>L6-W6</f>
        <v>0</v>
      </c>
      <c r="AI6" s="38">
        <f>M6-X6</f>
        <v>0</v>
      </c>
      <c r="AJ6" s="38">
        <f>N6-Y6</f>
        <v>0</v>
      </c>
      <c r="AK6" s="38">
        <f>O6-Z6</f>
        <v>0</v>
      </c>
      <c r="AL6" s="38">
        <f>SUM(AB6:AK6)</f>
        <v>3</v>
      </c>
      <c r="AM6" s="27" t="str">
        <f>IFERROR(VLOOKUP(B6,MGMT,4,FALSE),"")</f>
        <v>MPP_ZPP SCHOOLS</v>
      </c>
    </row>
    <row r="7" spans="1:39" ht="27.75" customHeight="1" x14ac:dyDescent="0.25">
      <c r="A7" s="30">
        <v>4</v>
      </c>
      <c r="B7" s="30">
        <v>28120209801</v>
      </c>
      <c r="C7" s="58" t="s">
        <v>137</v>
      </c>
      <c r="D7" s="31" t="s">
        <v>251</v>
      </c>
      <c r="E7" s="31" t="s">
        <v>252</v>
      </c>
      <c r="F7" s="35">
        <v>10</v>
      </c>
      <c r="G7" s="35">
        <v>10</v>
      </c>
      <c r="H7" s="35">
        <v>4</v>
      </c>
      <c r="I7" s="35">
        <v>6</v>
      </c>
      <c r="J7" s="35">
        <v>4</v>
      </c>
      <c r="K7" s="35">
        <v>5</v>
      </c>
      <c r="L7" s="35">
        <v>0</v>
      </c>
      <c r="M7" s="35">
        <v>0</v>
      </c>
      <c r="N7" s="35">
        <v>0</v>
      </c>
      <c r="O7" s="35">
        <v>0</v>
      </c>
      <c r="P7" s="35">
        <v>39</v>
      </c>
      <c r="Q7" s="38">
        <f>IFERROR(VLOOKUP(B7,ENROLL24082023,3,FALSE),"")</f>
        <v>6</v>
      </c>
      <c r="R7" s="38">
        <f>IFERROR(VLOOKUP(B7,ENROLL24082023,4,FALSE),"")</f>
        <v>10</v>
      </c>
      <c r="S7" s="38">
        <f>IFERROR(VLOOKUP(B7,ENROLL24082023,5,FALSE),"")</f>
        <v>4</v>
      </c>
      <c r="T7" s="38">
        <f>IFERROR(VLOOKUP(B7,ENROLL24082023,6,FALSE),"")</f>
        <v>6</v>
      </c>
      <c r="U7" s="38">
        <f>IFERROR(VLOOKUP(B7,ENROLL24082023,7,FALSE),"")</f>
        <v>4</v>
      </c>
      <c r="V7" s="38">
        <f>IFERROR(VLOOKUP(B7,ENROLL24082023,8,FALSE),"")</f>
        <v>0</v>
      </c>
      <c r="W7" s="38">
        <f>IFERROR(VLOOKUP(B7,ENROLL24082023,9,FALSE),"")</f>
        <v>0</v>
      </c>
      <c r="X7" s="38">
        <f>IFERROR(VLOOKUP(B7,ENROLL24082023,10,FALSE),"")</f>
        <v>0</v>
      </c>
      <c r="Y7" s="38">
        <f>IFERROR(VLOOKUP(B7,ENROLL24082023,11,FALSE),"")</f>
        <v>0</v>
      </c>
      <c r="Z7" s="38">
        <f>IFERROR(VLOOKUP(B7,ENROLL24082023,12,FALSE),"")</f>
        <v>0</v>
      </c>
      <c r="AA7" s="38">
        <f>SUM(Q7:Z7)</f>
        <v>30</v>
      </c>
      <c r="AB7" s="38">
        <f>F7-Q7</f>
        <v>4</v>
      </c>
      <c r="AC7" s="38">
        <f>G7-R7</f>
        <v>0</v>
      </c>
      <c r="AD7" s="38">
        <f>H7-S7</f>
        <v>0</v>
      </c>
      <c r="AE7" s="38">
        <f>I7-T7</f>
        <v>0</v>
      </c>
      <c r="AF7" s="38">
        <f>J7-U7</f>
        <v>0</v>
      </c>
      <c r="AG7" s="38">
        <f>K7-V7</f>
        <v>5</v>
      </c>
      <c r="AH7" s="38">
        <f>L7-W7</f>
        <v>0</v>
      </c>
      <c r="AI7" s="38">
        <f>M7-X7</f>
        <v>0</v>
      </c>
      <c r="AJ7" s="38">
        <f>N7-Y7</f>
        <v>0</v>
      </c>
      <c r="AK7" s="38">
        <f>O7-Z7</f>
        <v>0</v>
      </c>
      <c r="AL7" s="38">
        <f>SUM(AB7:AK7)</f>
        <v>9</v>
      </c>
      <c r="AM7" s="27" t="str">
        <f>IFERROR(VLOOKUP(B7,MGMT,4,FALSE),"")</f>
        <v>MPP_ZPP SCHOOLS</v>
      </c>
    </row>
    <row r="8" spans="1:39" ht="27.75" customHeight="1" x14ac:dyDescent="0.25">
      <c r="A8" s="30">
        <v>5</v>
      </c>
      <c r="B8" s="30">
        <v>28120212201</v>
      </c>
      <c r="C8" s="58" t="s">
        <v>165</v>
      </c>
      <c r="D8" s="31" t="s">
        <v>251</v>
      </c>
      <c r="E8" s="31" t="s">
        <v>252</v>
      </c>
      <c r="F8" s="35">
        <v>5</v>
      </c>
      <c r="G8" s="35">
        <v>5</v>
      </c>
      <c r="H8" s="35">
        <v>3</v>
      </c>
      <c r="I8" s="35">
        <v>8</v>
      </c>
      <c r="J8" s="35">
        <v>9</v>
      </c>
      <c r="K8" s="35">
        <v>4</v>
      </c>
      <c r="L8" s="35">
        <v>0</v>
      </c>
      <c r="M8" s="35">
        <v>0</v>
      </c>
      <c r="N8" s="35">
        <v>0</v>
      </c>
      <c r="O8" s="35">
        <v>0</v>
      </c>
      <c r="P8" s="35">
        <v>34</v>
      </c>
      <c r="Q8" s="38">
        <f>IFERROR(VLOOKUP(B8,ENROLL24082023,3,FALSE),"")</f>
        <v>10</v>
      </c>
      <c r="R8" s="38">
        <f>IFERROR(VLOOKUP(B8,ENROLL24082023,4,FALSE),"")</f>
        <v>6</v>
      </c>
      <c r="S8" s="38">
        <f>IFERROR(VLOOKUP(B8,ENROLL24082023,5,FALSE),"")</f>
        <v>4</v>
      </c>
      <c r="T8" s="38">
        <f>IFERROR(VLOOKUP(B8,ENROLL24082023,6,FALSE),"")</f>
        <v>9</v>
      </c>
      <c r="U8" s="38">
        <f>IFERROR(VLOOKUP(B8,ENROLL24082023,7,FALSE),"")</f>
        <v>7</v>
      </c>
      <c r="V8" s="38">
        <f>IFERROR(VLOOKUP(B8,ENROLL24082023,8,FALSE),"")</f>
        <v>0</v>
      </c>
      <c r="W8" s="38">
        <f>IFERROR(VLOOKUP(B8,ENROLL24082023,9,FALSE),"")</f>
        <v>0</v>
      </c>
      <c r="X8" s="38">
        <f>IFERROR(VLOOKUP(B8,ENROLL24082023,10,FALSE),"")</f>
        <v>0</v>
      </c>
      <c r="Y8" s="38">
        <f>IFERROR(VLOOKUP(B8,ENROLL24082023,11,FALSE),"")</f>
        <v>0</v>
      </c>
      <c r="Z8" s="38">
        <f>IFERROR(VLOOKUP(B8,ENROLL24082023,12,FALSE),"")</f>
        <v>0</v>
      </c>
      <c r="AA8" s="38">
        <f>SUM(Q8:Z8)</f>
        <v>36</v>
      </c>
      <c r="AB8" s="38">
        <f>F8-Q8</f>
        <v>-5</v>
      </c>
      <c r="AC8" s="38">
        <f>G8-R8</f>
        <v>-1</v>
      </c>
      <c r="AD8" s="38">
        <f>H8-S8</f>
        <v>-1</v>
      </c>
      <c r="AE8" s="38">
        <f>I8-T8</f>
        <v>-1</v>
      </c>
      <c r="AF8" s="38">
        <f>J8-U8</f>
        <v>2</v>
      </c>
      <c r="AG8" s="38">
        <f>K8-V8</f>
        <v>4</v>
      </c>
      <c r="AH8" s="38">
        <f>L8-W8</f>
        <v>0</v>
      </c>
      <c r="AI8" s="38">
        <f>M8-X8</f>
        <v>0</v>
      </c>
      <c r="AJ8" s="38">
        <f>N8-Y8</f>
        <v>0</v>
      </c>
      <c r="AK8" s="38">
        <f>O8-Z8</f>
        <v>0</v>
      </c>
      <c r="AL8" s="38">
        <f>SUM(AB8:AK8)</f>
        <v>-2</v>
      </c>
      <c r="AM8" s="27" t="str">
        <f>IFERROR(VLOOKUP(B8,MGMT,4,FALSE),"")</f>
        <v>MPP_ZPP SCHOOLS</v>
      </c>
    </row>
    <row r="9" spans="1:39" ht="27.75" customHeight="1" x14ac:dyDescent="0.25">
      <c r="A9" s="30">
        <v>6</v>
      </c>
      <c r="B9" s="30">
        <v>28120212302</v>
      </c>
      <c r="C9" s="58" t="s">
        <v>171</v>
      </c>
      <c r="D9" s="31" t="s">
        <v>251</v>
      </c>
      <c r="E9" s="31" t="s">
        <v>252</v>
      </c>
      <c r="F9" s="35">
        <v>3</v>
      </c>
      <c r="G9" s="35">
        <v>3</v>
      </c>
      <c r="H9" s="35">
        <v>4</v>
      </c>
      <c r="I9" s="35">
        <v>6</v>
      </c>
      <c r="J9" s="35">
        <v>3</v>
      </c>
      <c r="K9" s="35">
        <v>5</v>
      </c>
      <c r="L9" s="35">
        <v>0</v>
      </c>
      <c r="M9" s="35">
        <v>0</v>
      </c>
      <c r="N9" s="35">
        <v>0</v>
      </c>
      <c r="O9" s="35">
        <v>0</v>
      </c>
      <c r="P9" s="35">
        <v>24</v>
      </c>
      <c r="Q9" s="38">
        <f>IFERROR(VLOOKUP(B9,ENROLL24082023,3,FALSE),"")</f>
        <v>7</v>
      </c>
      <c r="R9" s="38">
        <f>IFERROR(VLOOKUP(B9,ENROLL24082023,4,FALSE),"")</f>
        <v>3</v>
      </c>
      <c r="S9" s="38">
        <f>IFERROR(VLOOKUP(B9,ENROLL24082023,5,FALSE),"")</f>
        <v>4</v>
      </c>
      <c r="T9" s="38">
        <f>IFERROR(VLOOKUP(B9,ENROLL24082023,6,FALSE),"")</f>
        <v>4</v>
      </c>
      <c r="U9" s="38">
        <f>IFERROR(VLOOKUP(B9,ENROLL24082023,7,FALSE),"")</f>
        <v>4</v>
      </c>
      <c r="V9" s="38">
        <f>IFERROR(VLOOKUP(B9,ENROLL24082023,8,FALSE),"")</f>
        <v>0</v>
      </c>
      <c r="W9" s="38">
        <f>IFERROR(VLOOKUP(B9,ENROLL24082023,9,FALSE),"")</f>
        <v>0</v>
      </c>
      <c r="X9" s="38">
        <f>IFERROR(VLOOKUP(B9,ENROLL24082023,10,FALSE),"")</f>
        <v>0</v>
      </c>
      <c r="Y9" s="38">
        <f>IFERROR(VLOOKUP(B9,ENROLL24082023,11,FALSE),"")</f>
        <v>0</v>
      </c>
      <c r="Z9" s="38">
        <f>IFERROR(VLOOKUP(B9,ENROLL24082023,12,FALSE),"")</f>
        <v>0</v>
      </c>
      <c r="AA9" s="38">
        <f>SUM(Q9:Z9)</f>
        <v>22</v>
      </c>
      <c r="AB9" s="38">
        <f>F9-Q9</f>
        <v>-4</v>
      </c>
      <c r="AC9" s="38">
        <f>G9-R9</f>
        <v>0</v>
      </c>
      <c r="AD9" s="38">
        <f>H9-S9</f>
        <v>0</v>
      </c>
      <c r="AE9" s="38">
        <f>I9-T9</f>
        <v>2</v>
      </c>
      <c r="AF9" s="38">
        <f>J9-U9</f>
        <v>-1</v>
      </c>
      <c r="AG9" s="38">
        <f>K9-V9</f>
        <v>5</v>
      </c>
      <c r="AH9" s="38">
        <f>L9-W9</f>
        <v>0</v>
      </c>
      <c r="AI9" s="38">
        <f>M9-X9</f>
        <v>0</v>
      </c>
      <c r="AJ9" s="38">
        <f>N9-Y9</f>
        <v>0</v>
      </c>
      <c r="AK9" s="38">
        <f>O9-Z9</f>
        <v>0</v>
      </c>
      <c r="AL9" s="38">
        <f>SUM(AB9:AK9)</f>
        <v>2</v>
      </c>
      <c r="AM9" s="27" t="str">
        <f>IFERROR(VLOOKUP(B9,MGMT,4,FALSE),"")</f>
        <v>MPP_ZPP SCHOOLS</v>
      </c>
    </row>
    <row r="10" spans="1:39" ht="27.75" customHeight="1" x14ac:dyDescent="0.25">
      <c r="A10" s="30">
        <v>7</v>
      </c>
      <c r="B10" s="30">
        <v>28120208103</v>
      </c>
      <c r="C10" s="58" t="s">
        <v>119</v>
      </c>
      <c r="D10" s="31" t="s">
        <v>251</v>
      </c>
      <c r="E10" s="31" t="s">
        <v>252</v>
      </c>
      <c r="F10" s="35">
        <v>3</v>
      </c>
      <c r="G10" s="35">
        <v>3</v>
      </c>
      <c r="H10" s="35">
        <v>2</v>
      </c>
      <c r="I10" s="35">
        <v>2</v>
      </c>
      <c r="J10" s="35">
        <v>6</v>
      </c>
      <c r="K10" s="35">
        <v>2</v>
      </c>
      <c r="L10" s="35">
        <v>0</v>
      </c>
      <c r="M10" s="35">
        <v>0</v>
      </c>
      <c r="N10" s="35">
        <v>0</v>
      </c>
      <c r="O10" s="35">
        <v>0</v>
      </c>
      <c r="P10" s="35">
        <v>18</v>
      </c>
      <c r="Q10" s="38">
        <f>IFERROR(VLOOKUP(B10,ENROLL24082023,3,FALSE),"")</f>
        <v>3</v>
      </c>
      <c r="R10" s="38">
        <f>IFERROR(VLOOKUP(B10,ENROLL24082023,4,FALSE),"")</f>
        <v>3</v>
      </c>
      <c r="S10" s="38">
        <f>IFERROR(VLOOKUP(B10,ENROLL24082023,5,FALSE),"")</f>
        <v>3</v>
      </c>
      <c r="T10" s="38">
        <f>IFERROR(VLOOKUP(B10,ENROLL24082023,6,FALSE),"")</f>
        <v>2</v>
      </c>
      <c r="U10" s="38">
        <f>IFERROR(VLOOKUP(B10,ENROLL24082023,7,FALSE),"")</f>
        <v>6</v>
      </c>
      <c r="V10" s="38">
        <f>IFERROR(VLOOKUP(B10,ENROLL24082023,8,FALSE),"")</f>
        <v>0</v>
      </c>
      <c r="W10" s="38">
        <f>IFERROR(VLOOKUP(B10,ENROLL24082023,9,FALSE),"")</f>
        <v>0</v>
      </c>
      <c r="X10" s="38">
        <f>IFERROR(VLOOKUP(B10,ENROLL24082023,10,FALSE),"")</f>
        <v>0</v>
      </c>
      <c r="Y10" s="38">
        <f>IFERROR(VLOOKUP(B10,ENROLL24082023,11,FALSE),"")</f>
        <v>0</v>
      </c>
      <c r="Z10" s="38">
        <f>IFERROR(VLOOKUP(B10,ENROLL24082023,12,FALSE),"")</f>
        <v>0</v>
      </c>
      <c r="AA10" s="38">
        <f>SUM(Q10:Z10)</f>
        <v>17</v>
      </c>
      <c r="AB10" s="38">
        <f>F10-Q10</f>
        <v>0</v>
      </c>
      <c r="AC10" s="38">
        <f>G10-R10</f>
        <v>0</v>
      </c>
      <c r="AD10" s="38">
        <f>H10-S10</f>
        <v>-1</v>
      </c>
      <c r="AE10" s="38">
        <f>I10-T10</f>
        <v>0</v>
      </c>
      <c r="AF10" s="38">
        <f>J10-U10</f>
        <v>0</v>
      </c>
      <c r="AG10" s="38">
        <f>K10-V10</f>
        <v>2</v>
      </c>
      <c r="AH10" s="38">
        <f>L10-W10</f>
        <v>0</v>
      </c>
      <c r="AI10" s="38">
        <f>M10-X10</f>
        <v>0</v>
      </c>
      <c r="AJ10" s="38">
        <f>N10-Y10</f>
        <v>0</v>
      </c>
      <c r="AK10" s="38">
        <f>O10-Z10</f>
        <v>0</v>
      </c>
      <c r="AL10" s="38">
        <f>SUM(AB10:AK10)</f>
        <v>1</v>
      </c>
      <c r="AM10" s="27" t="str">
        <f>IFERROR(VLOOKUP(B10,MGMT,4,FALSE),"")</f>
        <v>MPP_ZPP SCHOOLS</v>
      </c>
    </row>
    <row r="11" spans="1:39" ht="27.75" customHeight="1" x14ac:dyDescent="0.25">
      <c r="A11" s="30">
        <v>8</v>
      </c>
      <c r="B11" s="30">
        <v>28120212301</v>
      </c>
      <c r="C11" s="58" t="s">
        <v>170</v>
      </c>
      <c r="D11" s="31" t="s">
        <v>251</v>
      </c>
      <c r="E11" s="31" t="s">
        <v>252</v>
      </c>
      <c r="F11" s="35">
        <v>6</v>
      </c>
      <c r="G11" s="35">
        <v>6</v>
      </c>
      <c r="H11" s="35">
        <v>4</v>
      </c>
      <c r="I11" s="35">
        <v>6</v>
      </c>
      <c r="J11" s="35">
        <v>8</v>
      </c>
      <c r="K11" s="35">
        <v>4</v>
      </c>
      <c r="L11" s="35">
        <v>0</v>
      </c>
      <c r="M11" s="35">
        <v>0</v>
      </c>
      <c r="N11" s="35">
        <v>0</v>
      </c>
      <c r="O11" s="35">
        <v>0</v>
      </c>
      <c r="P11" s="35">
        <v>34</v>
      </c>
      <c r="Q11" s="38">
        <f>IFERROR(VLOOKUP(B11,ENROLL24082023,3,FALSE),"")</f>
        <v>9</v>
      </c>
      <c r="R11" s="38">
        <f>IFERROR(VLOOKUP(B11,ENROLL24082023,4,FALSE),"")</f>
        <v>6</v>
      </c>
      <c r="S11" s="38">
        <f>IFERROR(VLOOKUP(B11,ENROLL24082023,5,FALSE),"")</f>
        <v>4</v>
      </c>
      <c r="T11" s="38">
        <f>IFERROR(VLOOKUP(B11,ENROLL24082023,6,FALSE),"")</f>
        <v>6</v>
      </c>
      <c r="U11" s="38">
        <f>IFERROR(VLOOKUP(B11,ENROLL24082023,7,FALSE),"")</f>
        <v>8</v>
      </c>
      <c r="V11" s="38">
        <f>IFERROR(VLOOKUP(B11,ENROLL24082023,8,FALSE),"")</f>
        <v>0</v>
      </c>
      <c r="W11" s="38">
        <f>IFERROR(VLOOKUP(B11,ENROLL24082023,9,FALSE),"")</f>
        <v>0</v>
      </c>
      <c r="X11" s="38">
        <f>IFERROR(VLOOKUP(B11,ENROLL24082023,10,FALSE),"")</f>
        <v>0</v>
      </c>
      <c r="Y11" s="38">
        <f>IFERROR(VLOOKUP(B11,ENROLL24082023,11,FALSE),"")</f>
        <v>0</v>
      </c>
      <c r="Z11" s="38">
        <f>IFERROR(VLOOKUP(B11,ENROLL24082023,12,FALSE),"")</f>
        <v>0</v>
      </c>
      <c r="AA11" s="38">
        <f>SUM(Q11:Z11)</f>
        <v>33</v>
      </c>
      <c r="AB11" s="38">
        <f>F11-Q11</f>
        <v>-3</v>
      </c>
      <c r="AC11" s="38">
        <f>G11-R11</f>
        <v>0</v>
      </c>
      <c r="AD11" s="38">
        <f>H11-S11</f>
        <v>0</v>
      </c>
      <c r="AE11" s="38">
        <f>I11-T11</f>
        <v>0</v>
      </c>
      <c r="AF11" s="38">
        <f>J11-U11</f>
        <v>0</v>
      </c>
      <c r="AG11" s="38">
        <f>K11-V11</f>
        <v>4</v>
      </c>
      <c r="AH11" s="38">
        <f>L11-W11</f>
        <v>0</v>
      </c>
      <c r="AI11" s="38">
        <f>M11-X11</f>
        <v>0</v>
      </c>
      <c r="AJ11" s="38">
        <f>N11-Y11</f>
        <v>0</v>
      </c>
      <c r="AK11" s="38">
        <f>O11-Z11</f>
        <v>0</v>
      </c>
      <c r="AL11" s="38">
        <f>SUM(AB11:AK11)</f>
        <v>1</v>
      </c>
      <c r="AM11" s="27" t="str">
        <f>IFERROR(VLOOKUP(B11,MGMT,4,FALSE),"")</f>
        <v>MPP_ZPP SCHOOLS</v>
      </c>
    </row>
    <row r="12" spans="1:39" ht="27.75" customHeight="1" x14ac:dyDescent="0.25">
      <c r="A12" s="30">
        <v>9</v>
      </c>
      <c r="B12" s="30">
        <v>28120212202</v>
      </c>
      <c r="C12" s="58" t="s">
        <v>166</v>
      </c>
      <c r="D12" s="31" t="s">
        <v>251</v>
      </c>
      <c r="E12" s="31" t="s">
        <v>252</v>
      </c>
      <c r="F12" s="35">
        <v>7</v>
      </c>
      <c r="G12" s="35">
        <v>7</v>
      </c>
      <c r="H12" s="35">
        <v>7</v>
      </c>
      <c r="I12" s="35">
        <v>3</v>
      </c>
      <c r="J12" s="35">
        <v>8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5">
        <v>32</v>
      </c>
      <c r="Q12" s="38">
        <f>IFERROR(VLOOKUP(B12,ENROLL24082023,3,FALSE),"")</f>
        <v>1</v>
      </c>
      <c r="R12" s="38">
        <f>IFERROR(VLOOKUP(B12,ENROLL24082023,4,FALSE),"")</f>
        <v>7</v>
      </c>
      <c r="S12" s="38">
        <f>IFERROR(VLOOKUP(B12,ENROLL24082023,5,FALSE),"")</f>
        <v>7</v>
      </c>
      <c r="T12" s="38">
        <f>IFERROR(VLOOKUP(B12,ENROLL24082023,6,FALSE),"")</f>
        <v>3</v>
      </c>
      <c r="U12" s="38">
        <f>IFERROR(VLOOKUP(B12,ENROLL24082023,7,FALSE),"")</f>
        <v>4</v>
      </c>
      <c r="V12" s="38">
        <f>IFERROR(VLOOKUP(B12,ENROLL24082023,8,FALSE),"")</f>
        <v>0</v>
      </c>
      <c r="W12" s="38">
        <f>IFERROR(VLOOKUP(B12,ENROLL24082023,9,FALSE),"")</f>
        <v>0</v>
      </c>
      <c r="X12" s="38">
        <f>IFERROR(VLOOKUP(B12,ENROLL24082023,10,FALSE),"")</f>
        <v>0</v>
      </c>
      <c r="Y12" s="38">
        <f>IFERROR(VLOOKUP(B12,ENROLL24082023,11,FALSE),"")</f>
        <v>0</v>
      </c>
      <c r="Z12" s="38">
        <f>IFERROR(VLOOKUP(B12,ENROLL24082023,12,FALSE),"")</f>
        <v>0</v>
      </c>
      <c r="AA12" s="38">
        <f>SUM(Q12:Z12)</f>
        <v>22</v>
      </c>
      <c r="AB12" s="38">
        <f>F12-Q12</f>
        <v>6</v>
      </c>
      <c r="AC12" s="38">
        <f>G12-R12</f>
        <v>0</v>
      </c>
      <c r="AD12" s="38">
        <f>H12-S12</f>
        <v>0</v>
      </c>
      <c r="AE12" s="38">
        <f>I12-T12</f>
        <v>0</v>
      </c>
      <c r="AF12" s="38">
        <f>J12-U12</f>
        <v>4</v>
      </c>
      <c r="AG12" s="38">
        <f>K12-V12</f>
        <v>0</v>
      </c>
      <c r="AH12" s="38">
        <f>L12-W12</f>
        <v>0</v>
      </c>
      <c r="AI12" s="38">
        <f>M12-X12</f>
        <v>0</v>
      </c>
      <c r="AJ12" s="38">
        <f>N12-Y12</f>
        <v>0</v>
      </c>
      <c r="AK12" s="38">
        <f>O12-Z12</f>
        <v>0</v>
      </c>
      <c r="AL12" s="38">
        <f>SUM(AB12:AK12)</f>
        <v>10</v>
      </c>
      <c r="AM12" s="27" t="str">
        <f>IFERROR(VLOOKUP(B12,MGMT,4,FALSE),"")</f>
        <v>MPP_ZPP SCHOOLS</v>
      </c>
    </row>
    <row r="13" spans="1:39" ht="27.75" customHeight="1" x14ac:dyDescent="0.25">
      <c r="A13" s="30">
        <v>10</v>
      </c>
      <c r="B13" s="30">
        <v>28120207202</v>
      </c>
      <c r="C13" s="58" t="s">
        <v>97</v>
      </c>
      <c r="D13" s="31" t="s">
        <v>251</v>
      </c>
      <c r="E13" s="31" t="s">
        <v>252</v>
      </c>
      <c r="F13" s="35">
        <v>1</v>
      </c>
      <c r="G13" s="35">
        <v>1</v>
      </c>
      <c r="H13" s="35">
        <v>3</v>
      </c>
      <c r="I13" s="35">
        <v>0</v>
      </c>
      <c r="J13" s="35">
        <v>3</v>
      </c>
      <c r="K13" s="35">
        <v>1</v>
      </c>
      <c r="L13" s="35">
        <v>0</v>
      </c>
      <c r="M13" s="35">
        <v>0</v>
      </c>
      <c r="N13" s="35">
        <v>0</v>
      </c>
      <c r="O13" s="35">
        <v>0</v>
      </c>
      <c r="P13" s="35">
        <v>9</v>
      </c>
      <c r="Q13" s="38">
        <f>IFERROR(VLOOKUP(B13,ENROLL24082023,3,FALSE),"")</f>
        <v>2</v>
      </c>
      <c r="R13" s="38">
        <f>IFERROR(VLOOKUP(B13,ENROLL24082023,4,FALSE),"")</f>
        <v>1</v>
      </c>
      <c r="S13" s="38">
        <f>IFERROR(VLOOKUP(B13,ENROLL24082023,5,FALSE),"")</f>
        <v>2</v>
      </c>
      <c r="T13" s="38">
        <f>IFERROR(VLOOKUP(B13,ENROLL24082023,6,FALSE),"")</f>
        <v>0</v>
      </c>
      <c r="U13" s="38">
        <f>IFERROR(VLOOKUP(B13,ENROLL24082023,7,FALSE),"")</f>
        <v>3</v>
      </c>
      <c r="V13" s="38">
        <f>IFERROR(VLOOKUP(B13,ENROLL24082023,8,FALSE),"")</f>
        <v>0</v>
      </c>
      <c r="W13" s="38">
        <f>IFERROR(VLOOKUP(B13,ENROLL24082023,9,FALSE),"")</f>
        <v>0</v>
      </c>
      <c r="X13" s="38">
        <f>IFERROR(VLOOKUP(B13,ENROLL24082023,10,FALSE),"")</f>
        <v>0</v>
      </c>
      <c r="Y13" s="38">
        <f>IFERROR(VLOOKUP(B13,ENROLL24082023,11,FALSE),"")</f>
        <v>0</v>
      </c>
      <c r="Z13" s="38">
        <f>IFERROR(VLOOKUP(B13,ENROLL24082023,12,FALSE),"")</f>
        <v>0</v>
      </c>
      <c r="AA13" s="38">
        <f>SUM(Q13:Z13)</f>
        <v>8</v>
      </c>
      <c r="AB13" s="38">
        <f>F13-Q13</f>
        <v>-1</v>
      </c>
      <c r="AC13" s="38">
        <f>G13-R13</f>
        <v>0</v>
      </c>
      <c r="AD13" s="38">
        <f>H13-S13</f>
        <v>1</v>
      </c>
      <c r="AE13" s="38">
        <f>I13-T13</f>
        <v>0</v>
      </c>
      <c r="AF13" s="38">
        <f>J13-U13</f>
        <v>0</v>
      </c>
      <c r="AG13" s="38">
        <f>K13-V13</f>
        <v>1</v>
      </c>
      <c r="AH13" s="38">
        <f>L13-W13</f>
        <v>0</v>
      </c>
      <c r="AI13" s="38">
        <f>M13-X13</f>
        <v>0</v>
      </c>
      <c r="AJ13" s="38">
        <f>N13-Y13</f>
        <v>0</v>
      </c>
      <c r="AK13" s="38">
        <f>O13-Z13</f>
        <v>0</v>
      </c>
      <c r="AL13" s="38">
        <f>SUM(AB13:AK13)</f>
        <v>1</v>
      </c>
      <c r="AM13" s="27" t="str">
        <f>IFERROR(VLOOKUP(B13,MGMT,4,FALSE),"")</f>
        <v>MPP_ZPP SCHOOLS</v>
      </c>
    </row>
    <row r="14" spans="1:39" ht="27.75" customHeight="1" x14ac:dyDescent="0.25">
      <c r="A14" s="30">
        <v>11</v>
      </c>
      <c r="B14" s="30">
        <v>28120211201</v>
      </c>
      <c r="C14" s="58" t="s">
        <v>152</v>
      </c>
      <c r="D14" s="31" t="s">
        <v>251</v>
      </c>
      <c r="E14" s="31" t="s">
        <v>252</v>
      </c>
      <c r="F14" s="35">
        <v>11</v>
      </c>
      <c r="G14" s="35">
        <v>11</v>
      </c>
      <c r="H14" s="35">
        <v>12</v>
      </c>
      <c r="I14" s="35">
        <v>12</v>
      </c>
      <c r="J14" s="35">
        <v>8</v>
      </c>
      <c r="K14" s="35">
        <v>9</v>
      </c>
      <c r="L14" s="35">
        <v>0</v>
      </c>
      <c r="M14" s="35">
        <v>0</v>
      </c>
      <c r="N14" s="35">
        <v>0</v>
      </c>
      <c r="O14" s="35">
        <v>0</v>
      </c>
      <c r="P14" s="35">
        <v>63</v>
      </c>
      <c r="Q14" s="38">
        <f>IFERROR(VLOOKUP(B14,ENROLL24082023,3,FALSE),"")</f>
        <v>10</v>
      </c>
      <c r="R14" s="38">
        <f>IFERROR(VLOOKUP(B14,ENROLL24082023,4,FALSE),"")</f>
        <v>11</v>
      </c>
      <c r="S14" s="38">
        <f>IFERROR(VLOOKUP(B14,ENROLL24082023,5,FALSE),"")</f>
        <v>12</v>
      </c>
      <c r="T14" s="38">
        <f>IFERROR(VLOOKUP(B14,ENROLL24082023,6,FALSE),"")</f>
        <v>12</v>
      </c>
      <c r="U14" s="38">
        <f>IFERROR(VLOOKUP(B14,ENROLL24082023,7,FALSE),"")</f>
        <v>8</v>
      </c>
      <c r="V14" s="38">
        <f>IFERROR(VLOOKUP(B14,ENROLL24082023,8,FALSE),"")</f>
        <v>0</v>
      </c>
      <c r="W14" s="38">
        <f>IFERROR(VLOOKUP(B14,ENROLL24082023,9,FALSE),"")</f>
        <v>0</v>
      </c>
      <c r="X14" s="38">
        <f>IFERROR(VLOOKUP(B14,ENROLL24082023,10,FALSE),"")</f>
        <v>0</v>
      </c>
      <c r="Y14" s="38">
        <f>IFERROR(VLOOKUP(B14,ENROLL24082023,11,FALSE),"")</f>
        <v>0</v>
      </c>
      <c r="Z14" s="38">
        <f>IFERROR(VLOOKUP(B14,ENROLL24082023,12,FALSE),"")</f>
        <v>0</v>
      </c>
      <c r="AA14" s="38">
        <f>SUM(Q14:Z14)</f>
        <v>53</v>
      </c>
      <c r="AB14" s="38">
        <f>F14-Q14</f>
        <v>1</v>
      </c>
      <c r="AC14" s="38">
        <f>G14-R14</f>
        <v>0</v>
      </c>
      <c r="AD14" s="38">
        <f>H14-S14</f>
        <v>0</v>
      </c>
      <c r="AE14" s="38">
        <f>I14-T14</f>
        <v>0</v>
      </c>
      <c r="AF14" s="38">
        <f>J14-U14</f>
        <v>0</v>
      </c>
      <c r="AG14" s="38">
        <f>K14-V14</f>
        <v>9</v>
      </c>
      <c r="AH14" s="38">
        <f>L14-W14</f>
        <v>0</v>
      </c>
      <c r="AI14" s="38">
        <f>M14-X14</f>
        <v>0</v>
      </c>
      <c r="AJ14" s="38">
        <f>N14-Y14</f>
        <v>0</v>
      </c>
      <c r="AK14" s="38">
        <f>O14-Z14</f>
        <v>0</v>
      </c>
      <c r="AL14" s="38">
        <f>SUM(AB14:AK14)</f>
        <v>10</v>
      </c>
      <c r="AM14" s="27" t="str">
        <f>IFERROR(VLOOKUP(B14,MGMT,4,FALSE),"")</f>
        <v>MPP_ZPP SCHOOLS</v>
      </c>
    </row>
    <row r="15" spans="1:39" ht="27.75" customHeight="1" x14ac:dyDescent="0.25">
      <c r="A15" s="30">
        <v>12</v>
      </c>
      <c r="B15" s="30">
        <v>28120210601</v>
      </c>
      <c r="C15" s="58" t="s">
        <v>148</v>
      </c>
      <c r="D15" s="31" t="s">
        <v>251</v>
      </c>
      <c r="E15" s="31" t="s">
        <v>252</v>
      </c>
      <c r="F15" s="35">
        <v>11</v>
      </c>
      <c r="G15" s="35">
        <v>11</v>
      </c>
      <c r="H15" s="35">
        <v>7</v>
      </c>
      <c r="I15" s="35">
        <v>14</v>
      </c>
      <c r="J15" s="35">
        <v>7</v>
      </c>
      <c r="K15" s="35">
        <v>10</v>
      </c>
      <c r="L15" s="35">
        <v>0</v>
      </c>
      <c r="M15" s="35">
        <v>0</v>
      </c>
      <c r="N15" s="35">
        <v>0</v>
      </c>
      <c r="O15" s="35">
        <v>0</v>
      </c>
      <c r="P15" s="35">
        <v>60</v>
      </c>
      <c r="Q15" s="38">
        <f>IFERROR(VLOOKUP(B15,ENROLL24082023,3,FALSE),"")</f>
        <v>12</v>
      </c>
      <c r="R15" s="38">
        <f>IFERROR(VLOOKUP(B15,ENROLL24082023,4,FALSE),"")</f>
        <v>11</v>
      </c>
      <c r="S15" s="38">
        <f>IFERROR(VLOOKUP(B15,ENROLL24082023,5,FALSE),"")</f>
        <v>7</v>
      </c>
      <c r="T15" s="38">
        <f>IFERROR(VLOOKUP(B15,ENROLL24082023,6,FALSE),"")</f>
        <v>14</v>
      </c>
      <c r="U15" s="38">
        <f>IFERROR(VLOOKUP(B15,ENROLL24082023,7,FALSE),"")</f>
        <v>6</v>
      </c>
      <c r="V15" s="38">
        <f>IFERROR(VLOOKUP(B15,ENROLL24082023,8,FALSE),"")</f>
        <v>0</v>
      </c>
      <c r="W15" s="38">
        <f>IFERROR(VLOOKUP(B15,ENROLL24082023,9,FALSE),"")</f>
        <v>0</v>
      </c>
      <c r="X15" s="38">
        <f>IFERROR(VLOOKUP(B15,ENROLL24082023,10,FALSE),"")</f>
        <v>0</v>
      </c>
      <c r="Y15" s="38">
        <f>IFERROR(VLOOKUP(B15,ENROLL24082023,11,FALSE),"")</f>
        <v>0</v>
      </c>
      <c r="Z15" s="38">
        <f>IFERROR(VLOOKUP(B15,ENROLL24082023,12,FALSE),"")</f>
        <v>0</v>
      </c>
      <c r="AA15" s="38">
        <f>SUM(Q15:Z15)</f>
        <v>50</v>
      </c>
      <c r="AB15" s="38">
        <f>F15-Q15</f>
        <v>-1</v>
      </c>
      <c r="AC15" s="38">
        <f>G15-R15</f>
        <v>0</v>
      </c>
      <c r="AD15" s="38">
        <f>H15-S15</f>
        <v>0</v>
      </c>
      <c r="AE15" s="38">
        <f>I15-T15</f>
        <v>0</v>
      </c>
      <c r="AF15" s="38">
        <f>J15-U15</f>
        <v>1</v>
      </c>
      <c r="AG15" s="38">
        <f>K15-V15</f>
        <v>10</v>
      </c>
      <c r="AH15" s="38">
        <f>L15-W15</f>
        <v>0</v>
      </c>
      <c r="AI15" s="38">
        <f>M15-X15</f>
        <v>0</v>
      </c>
      <c r="AJ15" s="38">
        <f>N15-Y15</f>
        <v>0</v>
      </c>
      <c r="AK15" s="38">
        <f>O15-Z15</f>
        <v>0</v>
      </c>
      <c r="AL15" s="38">
        <f>SUM(AB15:AK15)</f>
        <v>10</v>
      </c>
      <c r="AM15" s="27" t="str">
        <f>IFERROR(VLOOKUP(B15,MGMT,4,FALSE),"")</f>
        <v>MPP_ZPP SCHOOLS</v>
      </c>
    </row>
    <row r="16" spans="1:39" ht="27.75" customHeight="1" x14ac:dyDescent="0.25">
      <c r="A16" s="30">
        <v>13</v>
      </c>
      <c r="B16" s="30">
        <v>28120200801</v>
      </c>
      <c r="C16" s="58" t="s">
        <v>14</v>
      </c>
      <c r="D16" s="31" t="s">
        <v>251</v>
      </c>
      <c r="E16" s="31" t="s">
        <v>252</v>
      </c>
      <c r="F16" s="35">
        <v>9</v>
      </c>
      <c r="G16" s="35">
        <v>9</v>
      </c>
      <c r="H16" s="35">
        <v>5</v>
      </c>
      <c r="I16" s="35">
        <v>7</v>
      </c>
      <c r="J16" s="35">
        <v>6</v>
      </c>
      <c r="K16" s="35">
        <v>6</v>
      </c>
      <c r="L16" s="35">
        <v>0</v>
      </c>
      <c r="M16" s="35">
        <v>0</v>
      </c>
      <c r="N16" s="35">
        <v>0</v>
      </c>
      <c r="O16" s="35">
        <v>0</v>
      </c>
      <c r="P16" s="35">
        <v>42</v>
      </c>
      <c r="Q16" s="38">
        <f>IFERROR(VLOOKUP(B16,ENROLL24082023,3,FALSE),"")</f>
        <v>10</v>
      </c>
      <c r="R16" s="38">
        <f>IFERROR(VLOOKUP(B16,ENROLL24082023,4,FALSE),"")</f>
        <v>9</v>
      </c>
      <c r="S16" s="38">
        <f>IFERROR(VLOOKUP(B16,ENROLL24082023,5,FALSE),"")</f>
        <v>5</v>
      </c>
      <c r="T16" s="38">
        <f>IFERROR(VLOOKUP(B16,ENROLL24082023,6,FALSE),"")</f>
        <v>7</v>
      </c>
      <c r="U16" s="38">
        <f>IFERROR(VLOOKUP(B16,ENROLL24082023,7,FALSE),"")</f>
        <v>6</v>
      </c>
      <c r="V16" s="38">
        <f>IFERROR(VLOOKUP(B16,ENROLL24082023,8,FALSE),"")</f>
        <v>0</v>
      </c>
      <c r="W16" s="38">
        <f>IFERROR(VLOOKUP(B16,ENROLL24082023,9,FALSE),"")</f>
        <v>0</v>
      </c>
      <c r="X16" s="38">
        <f>IFERROR(VLOOKUP(B16,ENROLL24082023,10,FALSE),"")</f>
        <v>0</v>
      </c>
      <c r="Y16" s="38">
        <f>IFERROR(VLOOKUP(B16,ENROLL24082023,11,FALSE),"")</f>
        <v>0</v>
      </c>
      <c r="Z16" s="38">
        <f>IFERROR(VLOOKUP(B16,ENROLL24082023,12,FALSE),"")</f>
        <v>0</v>
      </c>
      <c r="AA16" s="38">
        <f>SUM(Q16:Z16)</f>
        <v>37</v>
      </c>
      <c r="AB16" s="38">
        <f>F16-Q16</f>
        <v>-1</v>
      </c>
      <c r="AC16" s="38">
        <f>G16-R16</f>
        <v>0</v>
      </c>
      <c r="AD16" s="38">
        <f>H16-S16</f>
        <v>0</v>
      </c>
      <c r="AE16" s="38">
        <f>I16-T16</f>
        <v>0</v>
      </c>
      <c r="AF16" s="38">
        <f>J16-U16</f>
        <v>0</v>
      </c>
      <c r="AG16" s="38">
        <f>K16-V16</f>
        <v>6</v>
      </c>
      <c r="AH16" s="38">
        <f>L16-W16</f>
        <v>0</v>
      </c>
      <c r="AI16" s="38">
        <f>M16-X16</f>
        <v>0</v>
      </c>
      <c r="AJ16" s="38">
        <f>N16-Y16</f>
        <v>0</v>
      </c>
      <c r="AK16" s="38">
        <f>O16-Z16</f>
        <v>0</v>
      </c>
      <c r="AL16" s="38">
        <f>SUM(AB16:AK16)</f>
        <v>5</v>
      </c>
      <c r="AM16" s="27" t="str">
        <f>IFERROR(VLOOKUP(B16,MGMT,4,FALSE),"")</f>
        <v>MPP_ZPP SCHOOLS</v>
      </c>
    </row>
    <row r="17" spans="1:39" ht="27.75" customHeight="1" x14ac:dyDescent="0.25">
      <c r="A17" s="30">
        <v>14</v>
      </c>
      <c r="B17" s="30">
        <v>28120212101</v>
      </c>
      <c r="C17" s="58" t="s">
        <v>161</v>
      </c>
      <c r="D17" s="31" t="s">
        <v>251</v>
      </c>
      <c r="E17" s="31" t="s">
        <v>252</v>
      </c>
      <c r="F17" s="35">
        <v>6</v>
      </c>
      <c r="G17" s="35">
        <v>6</v>
      </c>
      <c r="H17" s="35">
        <v>6</v>
      </c>
      <c r="I17" s="35">
        <v>3</v>
      </c>
      <c r="J17" s="35">
        <v>7</v>
      </c>
      <c r="K17" s="35">
        <v>3</v>
      </c>
      <c r="L17" s="35">
        <v>0</v>
      </c>
      <c r="M17" s="35">
        <v>0</v>
      </c>
      <c r="N17" s="35">
        <v>0</v>
      </c>
      <c r="O17" s="35">
        <v>0</v>
      </c>
      <c r="P17" s="35">
        <v>31</v>
      </c>
      <c r="Q17" s="38">
        <f>IFERROR(VLOOKUP(B17,ENROLL24082023,3,FALSE),"")</f>
        <v>5</v>
      </c>
      <c r="R17" s="38">
        <f>IFERROR(VLOOKUP(B17,ENROLL24082023,4,FALSE),"")</f>
        <v>6</v>
      </c>
      <c r="S17" s="38">
        <f>IFERROR(VLOOKUP(B17,ENROLL24082023,5,FALSE),"")</f>
        <v>6</v>
      </c>
      <c r="T17" s="38">
        <f>IFERROR(VLOOKUP(B17,ENROLL24082023,6,FALSE),"")</f>
        <v>3</v>
      </c>
      <c r="U17" s="38">
        <f>IFERROR(VLOOKUP(B17,ENROLL24082023,7,FALSE),"")</f>
        <v>5</v>
      </c>
      <c r="V17" s="38">
        <f>IFERROR(VLOOKUP(B17,ENROLL24082023,8,FALSE),"")</f>
        <v>0</v>
      </c>
      <c r="W17" s="38">
        <f>IFERROR(VLOOKUP(B17,ENROLL24082023,9,FALSE),"")</f>
        <v>0</v>
      </c>
      <c r="X17" s="38">
        <f>IFERROR(VLOOKUP(B17,ENROLL24082023,10,FALSE),"")</f>
        <v>0</v>
      </c>
      <c r="Y17" s="38">
        <f>IFERROR(VLOOKUP(B17,ENROLL24082023,11,FALSE),"")</f>
        <v>0</v>
      </c>
      <c r="Z17" s="38">
        <f>IFERROR(VLOOKUP(B17,ENROLL24082023,12,FALSE),"")</f>
        <v>0</v>
      </c>
      <c r="AA17" s="38">
        <f>SUM(Q17:Z17)</f>
        <v>25</v>
      </c>
      <c r="AB17" s="38">
        <f>F17-Q17</f>
        <v>1</v>
      </c>
      <c r="AC17" s="38">
        <f>G17-R17</f>
        <v>0</v>
      </c>
      <c r="AD17" s="38">
        <f>H17-S17</f>
        <v>0</v>
      </c>
      <c r="AE17" s="38">
        <f>I17-T17</f>
        <v>0</v>
      </c>
      <c r="AF17" s="38">
        <f>J17-U17</f>
        <v>2</v>
      </c>
      <c r="AG17" s="38">
        <f>K17-V17</f>
        <v>3</v>
      </c>
      <c r="AH17" s="38">
        <f>L17-W17</f>
        <v>0</v>
      </c>
      <c r="AI17" s="38">
        <f>M17-X17</f>
        <v>0</v>
      </c>
      <c r="AJ17" s="38">
        <f>N17-Y17</f>
        <v>0</v>
      </c>
      <c r="AK17" s="38">
        <f>O17-Z17</f>
        <v>0</v>
      </c>
      <c r="AL17" s="38">
        <f>SUM(AB17:AK17)</f>
        <v>6</v>
      </c>
      <c r="AM17" s="27" t="str">
        <f>IFERROR(VLOOKUP(B17,MGMT,4,FALSE),"")</f>
        <v>MPP_ZPP SCHOOLS</v>
      </c>
    </row>
    <row r="18" spans="1:39" ht="27.75" customHeight="1" x14ac:dyDescent="0.25">
      <c r="A18" s="30">
        <v>15</v>
      </c>
      <c r="B18" s="30">
        <v>28120207501</v>
      </c>
      <c r="C18" s="58" t="s">
        <v>102</v>
      </c>
      <c r="D18" s="31" t="s">
        <v>251</v>
      </c>
      <c r="E18" s="31" t="s">
        <v>252</v>
      </c>
      <c r="F18" s="35">
        <v>3</v>
      </c>
      <c r="G18" s="35">
        <v>3</v>
      </c>
      <c r="H18" s="35">
        <v>5</v>
      </c>
      <c r="I18" s="35">
        <v>6</v>
      </c>
      <c r="J18" s="35">
        <v>6</v>
      </c>
      <c r="K18" s="35">
        <v>5</v>
      </c>
      <c r="L18" s="35">
        <v>0</v>
      </c>
      <c r="M18" s="35">
        <v>0</v>
      </c>
      <c r="N18" s="35">
        <v>0</v>
      </c>
      <c r="O18" s="35">
        <v>0</v>
      </c>
      <c r="P18" s="35">
        <v>28</v>
      </c>
      <c r="Q18" s="38">
        <f>IFERROR(VLOOKUP(B18,ENROLL24082023,3,FALSE),"")</f>
        <v>5</v>
      </c>
      <c r="R18" s="38">
        <f>IFERROR(VLOOKUP(B18,ENROLL24082023,4,FALSE),"")</f>
        <v>3</v>
      </c>
      <c r="S18" s="38">
        <f>IFERROR(VLOOKUP(B18,ENROLL24082023,5,FALSE),"")</f>
        <v>4</v>
      </c>
      <c r="T18" s="38">
        <f>IFERROR(VLOOKUP(B18,ENROLL24082023,6,FALSE),"")</f>
        <v>7</v>
      </c>
      <c r="U18" s="38">
        <f>IFERROR(VLOOKUP(B18,ENROLL24082023,7,FALSE),"")</f>
        <v>6</v>
      </c>
      <c r="V18" s="38">
        <f>IFERROR(VLOOKUP(B18,ENROLL24082023,8,FALSE),"")</f>
        <v>0</v>
      </c>
      <c r="W18" s="38">
        <f>IFERROR(VLOOKUP(B18,ENROLL24082023,9,FALSE),"")</f>
        <v>0</v>
      </c>
      <c r="X18" s="38">
        <f>IFERROR(VLOOKUP(B18,ENROLL24082023,10,FALSE),"")</f>
        <v>0</v>
      </c>
      <c r="Y18" s="38">
        <f>IFERROR(VLOOKUP(B18,ENROLL24082023,11,FALSE),"")</f>
        <v>0</v>
      </c>
      <c r="Z18" s="38">
        <f>IFERROR(VLOOKUP(B18,ENROLL24082023,12,FALSE),"")</f>
        <v>0</v>
      </c>
      <c r="AA18" s="38">
        <f>SUM(Q18:Z18)</f>
        <v>25</v>
      </c>
      <c r="AB18" s="38">
        <f>F18-Q18</f>
        <v>-2</v>
      </c>
      <c r="AC18" s="38">
        <f>G18-R18</f>
        <v>0</v>
      </c>
      <c r="AD18" s="38">
        <f>H18-S18</f>
        <v>1</v>
      </c>
      <c r="AE18" s="38">
        <f>I18-T18</f>
        <v>-1</v>
      </c>
      <c r="AF18" s="38">
        <f>J18-U18</f>
        <v>0</v>
      </c>
      <c r="AG18" s="38">
        <f>K18-V18</f>
        <v>5</v>
      </c>
      <c r="AH18" s="38">
        <f>L18-W18</f>
        <v>0</v>
      </c>
      <c r="AI18" s="38">
        <f>M18-X18</f>
        <v>0</v>
      </c>
      <c r="AJ18" s="38">
        <f>N18-Y18</f>
        <v>0</v>
      </c>
      <c r="AK18" s="38">
        <f>O18-Z18</f>
        <v>0</v>
      </c>
      <c r="AL18" s="38">
        <f>SUM(AB18:AK18)</f>
        <v>3</v>
      </c>
      <c r="AM18" s="27" t="str">
        <f>IFERROR(VLOOKUP(B18,MGMT,4,FALSE),"")</f>
        <v>MPP_ZPP SCHOOLS</v>
      </c>
    </row>
    <row r="19" spans="1:39" ht="27.75" customHeight="1" x14ac:dyDescent="0.25">
      <c r="A19" s="30">
        <v>16</v>
      </c>
      <c r="B19" s="30">
        <v>28120207502</v>
      </c>
      <c r="C19" s="58" t="s">
        <v>103</v>
      </c>
      <c r="D19" s="31" t="s">
        <v>251</v>
      </c>
      <c r="E19" s="31" t="s">
        <v>252</v>
      </c>
      <c r="F19" s="35">
        <v>1</v>
      </c>
      <c r="G19" s="35">
        <v>1</v>
      </c>
      <c r="H19" s="35">
        <v>8</v>
      </c>
      <c r="I19" s="35">
        <v>4</v>
      </c>
      <c r="J19" s="35">
        <v>7</v>
      </c>
      <c r="K19" s="35">
        <v>2</v>
      </c>
      <c r="L19" s="35">
        <v>0</v>
      </c>
      <c r="M19" s="35">
        <v>0</v>
      </c>
      <c r="N19" s="35">
        <v>0</v>
      </c>
      <c r="O19" s="35">
        <v>0</v>
      </c>
      <c r="P19" s="35">
        <v>23</v>
      </c>
      <c r="Q19" s="38">
        <f>IFERROR(VLOOKUP(B19,ENROLL24082023,3,FALSE),"")</f>
        <v>5</v>
      </c>
      <c r="R19" s="38">
        <f>IFERROR(VLOOKUP(B19,ENROLL24082023,4,FALSE),"")</f>
        <v>1</v>
      </c>
      <c r="S19" s="38">
        <f>IFERROR(VLOOKUP(B19,ENROLL24082023,5,FALSE),"")</f>
        <v>9</v>
      </c>
      <c r="T19" s="38">
        <f>IFERROR(VLOOKUP(B19,ENROLL24082023,6,FALSE),"")</f>
        <v>5</v>
      </c>
      <c r="U19" s="38">
        <f>IFERROR(VLOOKUP(B19,ENROLL24082023,7,FALSE),"")</f>
        <v>7</v>
      </c>
      <c r="V19" s="38">
        <f>IFERROR(VLOOKUP(B19,ENROLL24082023,8,FALSE),"")</f>
        <v>0</v>
      </c>
      <c r="W19" s="38">
        <f>IFERROR(VLOOKUP(B19,ENROLL24082023,9,FALSE),"")</f>
        <v>0</v>
      </c>
      <c r="X19" s="38">
        <f>IFERROR(VLOOKUP(B19,ENROLL24082023,10,FALSE),"")</f>
        <v>0</v>
      </c>
      <c r="Y19" s="38">
        <f>IFERROR(VLOOKUP(B19,ENROLL24082023,11,FALSE),"")</f>
        <v>0</v>
      </c>
      <c r="Z19" s="38">
        <f>IFERROR(VLOOKUP(B19,ENROLL24082023,12,FALSE),"")</f>
        <v>0</v>
      </c>
      <c r="AA19" s="38">
        <f>SUM(Q19:Z19)</f>
        <v>27</v>
      </c>
      <c r="AB19" s="38">
        <f>F19-Q19</f>
        <v>-4</v>
      </c>
      <c r="AC19" s="38">
        <f>G19-R19</f>
        <v>0</v>
      </c>
      <c r="AD19" s="38">
        <f>H19-S19</f>
        <v>-1</v>
      </c>
      <c r="AE19" s="38">
        <f>I19-T19</f>
        <v>-1</v>
      </c>
      <c r="AF19" s="38">
        <f>J19-U19</f>
        <v>0</v>
      </c>
      <c r="AG19" s="38">
        <f>K19-V19</f>
        <v>2</v>
      </c>
      <c r="AH19" s="38">
        <f>L19-W19</f>
        <v>0</v>
      </c>
      <c r="AI19" s="38">
        <f>M19-X19</f>
        <v>0</v>
      </c>
      <c r="AJ19" s="38">
        <f>N19-Y19</f>
        <v>0</v>
      </c>
      <c r="AK19" s="38">
        <f>O19-Z19</f>
        <v>0</v>
      </c>
      <c r="AL19" s="38">
        <f>SUM(AB19:AK19)</f>
        <v>-4</v>
      </c>
      <c r="AM19" s="27" t="str">
        <f>IFERROR(VLOOKUP(B19,MGMT,4,FALSE),"")</f>
        <v>MPP_ZPP SCHOOLS</v>
      </c>
    </row>
    <row r="20" spans="1:39" ht="27.75" customHeight="1" x14ac:dyDescent="0.25">
      <c r="A20" s="30">
        <v>17</v>
      </c>
      <c r="B20" s="30">
        <v>28120207601</v>
      </c>
      <c r="C20" s="58" t="s">
        <v>108</v>
      </c>
      <c r="D20" s="31" t="s">
        <v>251</v>
      </c>
      <c r="E20" s="31" t="s">
        <v>252</v>
      </c>
      <c r="F20" s="35">
        <v>0</v>
      </c>
      <c r="G20" s="35">
        <v>0</v>
      </c>
      <c r="H20" s="35">
        <v>2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2</v>
      </c>
      <c r="Q20" s="38">
        <v>0</v>
      </c>
      <c r="R20" s="38">
        <v>0</v>
      </c>
      <c r="S20" s="38">
        <v>0</v>
      </c>
      <c r="T20" s="38">
        <v>0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0</v>
      </c>
      <c r="AA20" s="38">
        <f>SUM(Q20:Z20)</f>
        <v>0</v>
      </c>
      <c r="AB20" s="38">
        <f>F20-Q20</f>
        <v>0</v>
      </c>
      <c r="AC20" s="38">
        <f>G20-R20</f>
        <v>0</v>
      </c>
      <c r="AD20" s="38">
        <f>H20-S20</f>
        <v>2</v>
      </c>
      <c r="AE20" s="38">
        <f>I20-T20</f>
        <v>0</v>
      </c>
      <c r="AF20" s="38">
        <f>J20-U20</f>
        <v>0</v>
      </c>
      <c r="AG20" s="38">
        <f>K20-V20</f>
        <v>0</v>
      </c>
      <c r="AH20" s="38">
        <f>L20-W20</f>
        <v>0</v>
      </c>
      <c r="AI20" s="38">
        <f>M20-X20</f>
        <v>0</v>
      </c>
      <c r="AJ20" s="38">
        <f>N20-Y20</f>
        <v>0</v>
      </c>
      <c r="AK20" s="38">
        <f>O20-Z20</f>
        <v>0</v>
      </c>
      <c r="AL20" s="38">
        <f>SUM(AB20:AK20)</f>
        <v>2</v>
      </c>
      <c r="AM20" s="27" t="str">
        <f>IFERROR(VLOOKUP(B20,MGMT,4,FALSE),"")</f>
        <v>MPP_ZPP SCHOOLS</v>
      </c>
    </row>
    <row r="21" spans="1:39" ht="27.75" customHeight="1" x14ac:dyDescent="0.25">
      <c r="A21" s="30">
        <v>18</v>
      </c>
      <c r="B21" s="30">
        <v>28120210210</v>
      </c>
      <c r="C21" s="58" t="s">
        <v>144</v>
      </c>
      <c r="D21" s="31" t="s">
        <v>251</v>
      </c>
      <c r="E21" s="31" t="s">
        <v>252</v>
      </c>
      <c r="F21" s="35">
        <v>2</v>
      </c>
      <c r="G21" s="35">
        <v>2</v>
      </c>
      <c r="H21" s="35">
        <v>4</v>
      </c>
      <c r="I21" s="35">
        <v>8</v>
      </c>
      <c r="J21" s="35">
        <v>3</v>
      </c>
      <c r="K21" s="35">
        <v>8</v>
      </c>
      <c r="L21" s="35">
        <v>0</v>
      </c>
      <c r="M21" s="35">
        <v>0</v>
      </c>
      <c r="N21" s="35">
        <v>0</v>
      </c>
      <c r="O21" s="35">
        <v>0</v>
      </c>
      <c r="P21" s="35">
        <v>27</v>
      </c>
      <c r="Q21" s="38">
        <f>IFERROR(VLOOKUP(B21,ENROLL24082023,3,FALSE),"")</f>
        <v>4</v>
      </c>
      <c r="R21" s="38">
        <f>IFERROR(VLOOKUP(B21,ENROLL24082023,4,FALSE),"")</f>
        <v>1</v>
      </c>
      <c r="S21" s="38">
        <f>IFERROR(VLOOKUP(B21,ENROLL24082023,5,FALSE),"")</f>
        <v>7</v>
      </c>
      <c r="T21" s="38">
        <f>IFERROR(VLOOKUP(B21,ENROLL24082023,6,FALSE),"")</f>
        <v>7</v>
      </c>
      <c r="U21" s="38">
        <f>IFERROR(VLOOKUP(B21,ENROLL24082023,7,FALSE),"")</f>
        <v>3</v>
      </c>
      <c r="V21" s="38">
        <f>IFERROR(VLOOKUP(B21,ENROLL24082023,8,FALSE),"")</f>
        <v>0</v>
      </c>
      <c r="W21" s="38">
        <f>IFERROR(VLOOKUP(B21,ENROLL24082023,9,FALSE),"")</f>
        <v>0</v>
      </c>
      <c r="X21" s="38">
        <f>IFERROR(VLOOKUP(B21,ENROLL24082023,10,FALSE),"")</f>
        <v>0</v>
      </c>
      <c r="Y21" s="38">
        <f>IFERROR(VLOOKUP(B21,ENROLL24082023,11,FALSE),"")</f>
        <v>0</v>
      </c>
      <c r="Z21" s="38">
        <f>IFERROR(VLOOKUP(B21,ENROLL24082023,12,FALSE),"")</f>
        <v>0</v>
      </c>
      <c r="AA21" s="38">
        <f>SUM(Q21:Z21)</f>
        <v>22</v>
      </c>
      <c r="AB21" s="38">
        <f>F21-Q21</f>
        <v>-2</v>
      </c>
      <c r="AC21" s="38">
        <f>G21-R21</f>
        <v>1</v>
      </c>
      <c r="AD21" s="38">
        <f>H21-S21</f>
        <v>-3</v>
      </c>
      <c r="AE21" s="38">
        <f>I21-T21</f>
        <v>1</v>
      </c>
      <c r="AF21" s="38">
        <f>J21-U21</f>
        <v>0</v>
      </c>
      <c r="AG21" s="38">
        <f>K21-V21</f>
        <v>8</v>
      </c>
      <c r="AH21" s="38">
        <f>L21-W21</f>
        <v>0</v>
      </c>
      <c r="AI21" s="38">
        <f>M21-X21</f>
        <v>0</v>
      </c>
      <c r="AJ21" s="38">
        <f>N21-Y21</f>
        <v>0</v>
      </c>
      <c r="AK21" s="38">
        <f>O21-Z21</f>
        <v>0</v>
      </c>
      <c r="AL21" s="38">
        <f>SUM(AB21:AK21)</f>
        <v>5</v>
      </c>
      <c r="AM21" s="27" t="str">
        <f>IFERROR(VLOOKUP(B21,MGMT,4,FALSE),"")</f>
        <v>MPP_ZPP SCHOOLS</v>
      </c>
    </row>
    <row r="22" spans="1:39" ht="27.75" customHeight="1" x14ac:dyDescent="0.25">
      <c r="A22" s="30">
        <v>19</v>
      </c>
      <c r="B22" s="30">
        <v>28120210001</v>
      </c>
      <c r="C22" s="58" t="s">
        <v>139</v>
      </c>
      <c r="D22" s="31" t="s">
        <v>251</v>
      </c>
      <c r="E22" s="31" t="s">
        <v>252</v>
      </c>
      <c r="F22" s="35">
        <v>11</v>
      </c>
      <c r="G22" s="35">
        <v>11</v>
      </c>
      <c r="H22" s="35">
        <v>6</v>
      </c>
      <c r="I22" s="35">
        <v>10</v>
      </c>
      <c r="J22" s="35">
        <v>9</v>
      </c>
      <c r="K22" s="35">
        <v>2</v>
      </c>
      <c r="L22" s="35">
        <v>0</v>
      </c>
      <c r="M22" s="35">
        <v>0</v>
      </c>
      <c r="N22" s="35">
        <v>0</v>
      </c>
      <c r="O22" s="35">
        <v>0</v>
      </c>
      <c r="P22" s="35">
        <v>49</v>
      </c>
      <c r="Q22" s="38">
        <f>IFERROR(VLOOKUP(B22,ENROLL24082023,3,FALSE),"")</f>
        <v>6</v>
      </c>
      <c r="R22" s="38">
        <f>IFERROR(VLOOKUP(B22,ENROLL24082023,4,FALSE),"")</f>
        <v>11</v>
      </c>
      <c r="S22" s="38">
        <f>IFERROR(VLOOKUP(B22,ENROLL24082023,5,FALSE),"")</f>
        <v>6</v>
      </c>
      <c r="T22" s="38">
        <f>IFERROR(VLOOKUP(B22,ENROLL24082023,6,FALSE),"")</f>
        <v>10</v>
      </c>
      <c r="U22" s="38">
        <f>IFERROR(VLOOKUP(B22,ENROLL24082023,7,FALSE),"")</f>
        <v>1</v>
      </c>
      <c r="V22" s="38">
        <f>IFERROR(VLOOKUP(B22,ENROLL24082023,8,FALSE),"")</f>
        <v>0</v>
      </c>
      <c r="W22" s="38">
        <f>IFERROR(VLOOKUP(B22,ENROLL24082023,9,FALSE),"")</f>
        <v>0</v>
      </c>
      <c r="X22" s="38">
        <f>IFERROR(VLOOKUP(B22,ENROLL24082023,10,FALSE),"")</f>
        <v>0</v>
      </c>
      <c r="Y22" s="38">
        <f>IFERROR(VLOOKUP(B22,ENROLL24082023,11,FALSE),"")</f>
        <v>0</v>
      </c>
      <c r="Z22" s="38">
        <f>IFERROR(VLOOKUP(B22,ENROLL24082023,12,FALSE),"")</f>
        <v>0</v>
      </c>
      <c r="AA22" s="38">
        <f>SUM(Q22:Z22)</f>
        <v>34</v>
      </c>
      <c r="AB22" s="38">
        <f>F22-Q22</f>
        <v>5</v>
      </c>
      <c r="AC22" s="38">
        <f>G22-R22</f>
        <v>0</v>
      </c>
      <c r="AD22" s="38">
        <f>H22-S22</f>
        <v>0</v>
      </c>
      <c r="AE22" s="38">
        <f>I22-T22</f>
        <v>0</v>
      </c>
      <c r="AF22" s="38">
        <f>J22-U22</f>
        <v>8</v>
      </c>
      <c r="AG22" s="38">
        <f>K22-V22</f>
        <v>2</v>
      </c>
      <c r="AH22" s="38">
        <f>L22-W22</f>
        <v>0</v>
      </c>
      <c r="AI22" s="38">
        <f>M22-X22</f>
        <v>0</v>
      </c>
      <c r="AJ22" s="38">
        <f>N22-Y22</f>
        <v>0</v>
      </c>
      <c r="AK22" s="38">
        <f>O22-Z22</f>
        <v>0</v>
      </c>
      <c r="AL22" s="38">
        <f>SUM(AB22:AK22)</f>
        <v>15</v>
      </c>
      <c r="AM22" s="27" t="str">
        <f>IFERROR(VLOOKUP(B22,MGMT,4,FALSE),"")</f>
        <v>MPP_ZPP SCHOOLS</v>
      </c>
    </row>
    <row r="23" spans="1:39" ht="27.75" customHeight="1" x14ac:dyDescent="0.25">
      <c r="A23" s="30">
        <v>20</v>
      </c>
      <c r="B23" s="30">
        <v>28120202401</v>
      </c>
      <c r="C23" s="58" t="s">
        <v>40</v>
      </c>
      <c r="D23" s="31" t="s">
        <v>251</v>
      </c>
      <c r="E23" s="31" t="s">
        <v>252</v>
      </c>
      <c r="F23" s="35">
        <v>5</v>
      </c>
      <c r="G23" s="35">
        <v>5</v>
      </c>
      <c r="H23" s="35">
        <v>12</v>
      </c>
      <c r="I23" s="35">
        <v>6</v>
      </c>
      <c r="J23" s="35">
        <v>3</v>
      </c>
      <c r="K23" s="35">
        <v>7</v>
      </c>
      <c r="L23" s="35">
        <v>0</v>
      </c>
      <c r="M23" s="35">
        <v>0</v>
      </c>
      <c r="N23" s="35">
        <v>0</v>
      </c>
      <c r="O23" s="35">
        <v>0</v>
      </c>
      <c r="P23" s="35">
        <v>38</v>
      </c>
      <c r="Q23" s="38">
        <f>IFERROR(VLOOKUP(B23,ENROLL24082023,3,FALSE),"")</f>
        <v>6</v>
      </c>
      <c r="R23" s="38">
        <f>IFERROR(VLOOKUP(B23,ENROLL24082023,4,FALSE),"")</f>
        <v>5</v>
      </c>
      <c r="S23" s="38">
        <f>IFERROR(VLOOKUP(B23,ENROLL24082023,5,FALSE),"")</f>
        <v>12</v>
      </c>
      <c r="T23" s="38">
        <f>IFERROR(VLOOKUP(B23,ENROLL24082023,6,FALSE),"")</f>
        <v>6</v>
      </c>
      <c r="U23" s="38">
        <f>IFERROR(VLOOKUP(B23,ENROLL24082023,7,FALSE),"")</f>
        <v>2</v>
      </c>
      <c r="V23" s="38">
        <f>IFERROR(VLOOKUP(B23,ENROLL24082023,8,FALSE),"")</f>
        <v>0</v>
      </c>
      <c r="W23" s="38">
        <f>IFERROR(VLOOKUP(B23,ENROLL24082023,9,FALSE),"")</f>
        <v>0</v>
      </c>
      <c r="X23" s="38">
        <f>IFERROR(VLOOKUP(B23,ENROLL24082023,10,FALSE),"")</f>
        <v>0</v>
      </c>
      <c r="Y23" s="38">
        <f>IFERROR(VLOOKUP(B23,ENROLL24082023,11,FALSE),"")</f>
        <v>0</v>
      </c>
      <c r="Z23" s="38">
        <f>IFERROR(VLOOKUP(B23,ENROLL24082023,12,FALSE),"")</f>
        <v>0</v>
      </c>
      <c r="AA23" s="38">
        <f>SUM(Q23:Z23)</f>
        <v>31</v>
      </c>
      <c r="AB23" s="38">
        <f>F23-Q23</f>
        <v>-1</v>
      </c>
      <c r="AC23" s="38">
        <f>G23-R23</f>
        <v>0</v>
      </c>
      <c r="AD23" s="38">
        <f>H23-S23</f>
        <v>0</v>
      </c>
      <c r="AE23" s="38">
        <f>I23-T23</f>
        <v>0</v>
      </c>
      <c r="AF23" s="38">
        <f>J23-U23</f>
        <v>1</v>
      </c>
      <c r="AG23" s="38">
        <f>K23-V23</f>
        <v>7</v>
      </c>
      <c r="AH23" s="38">
        <f>L23-W23</f>
        <v>0</v>
      </c>
      <c r="AI23" s="38">
        <f>M23-X23</f>
        <v>0</v>
      </c>
      <c r="AJ23" s="38">
        <f>N23-Y23</f>
        <v>0</v>
      </c>
      <c r="AK23" s="38">
        <f>O23-Z23</f>
        <v>0</v>
      </c>
      <c r="AL23" s="38">
        <f>SUM(AB23:AK23)</f>
        <v>7</v>
      </c>
      <c r="AM23" s="27" t="str">
        <f>IFERROR(VLOOKUP(B23,MGMT,4,FALSE),"")</f>
        <v>MPP_ZPP SCHOOLS</v>
      </c>
    </row>
    <row r="24" spans="1:39" ht="27.75" customHeight="1" x14ac:dyDescent="0.25">
      <c r="A24" s="30">
        <v>21</v>
      </c>
      <c r="B24" s="30">
        <v>28120205401</v>
      </c>
      <c r="C24" s="58" t="s">
        <v>77</v>
      </c>
      <c r="D24" s="31" t="s">
        <v>251</v>
      </c>
      <c r="E24" s="31" t="s">
        <v>252</v>
      </c>
      <c r="F24" s="35">
        <v>2</v>
      </c>
      <c r="G24" s="35">
        <v>2</v>
      </c>
      <c r="H24" s="35">
        <v>6</v>
      </c>
      <c r="I24" s="35">
        <v>3</v>
      </c>
      <c r="J24" s="35">
        <v>1</v>
      </c>
      <c r="K24" s="35">
        <v>1</v>
      </c>
      <c r="L24" s="35">
        <v>0</v>
      </c>
      <c r="M24" s="35">
        <v>0</v>
      </c>
      <c r="N24" s="35">
        <v>0</v>
      </c>
      <c r="O24" s="35">
        <v>0</v>
      </c>
      <c r="P24" s="35">
        <v>15</v>
      </c>
      <c r="Q24" s="38">
        <f>IFERROR(VLOOKUP(B24,ENROLL24082023,3,FALSE),"")</f>
        <v>8</v>
      </c>
      <c r="R24" s="38">
        <f>IFERROR(VLOOKUP(B24,ENROLL24082023,4,FALSE),"")</f>
        <v>2</v>
      </c>
      <c r="S24" s="38">
        <f>IFERROR(VLOOKUP(B24,ENROLL24082023,5,FALSE),"")</f>
        <v>6</v>
      </c>
      <c r="T24" s="38">
        <f>IFERROR(VLOOKUP(B24,ENROLL24082023,6,FALSE),"")</f>
        <v>3</v>
      </c>
      <c r="U24" s="38">
        <f>IFERROR(VLOOKUP(B24,ENROLL24082023,7,FALSE),"")</f>
        <v>2</v>
      </c>
      <c r="V24" s="38">
        <f>IFERROR(VLOOKUP(B24,ENROLL24082023,8,FALSE),"")</f>
        <v>0</v>
      </c>
      <c r="W24" s="38">
        <f>IFERROR(VLOOKUP(B24,ENROLL24082023,9,FALSE),"")</f>
        <v>0</v>
      </c>
      <c r="X24" s="38">
        <f>IFERROR(VLOOKUP(B24,ENROLL24082023,10,FALSE),"")</f>
        <v>0</v>
      </c>
      <c r="Y24" s="38">
        <f>IFERROR(VLOOKUP(B24,ENROLL24082023,11,FALSE),"")</f>
        <v>0</v>
      </c>
      <c r="Z24" s="38">
        <f>IFERROR(VLOOKUP(B24,ENROLL24082023,12,FALSE),"")</f>
        <v>0</v>
      </c>
      <c r="AA24" s="38">
        <f>SUM(Q24:Z24)</f>
        <v>21</v>
      </c>
      <c r="AB24" s="38">
        <f>F24-Q24</f>
        <v>-6</v>
      </c>
      <c r="AC24" s="38">
        <f>G24-R24</f>
        <v>0</v>
      </c>
      <c r="AD24" s="38">
        <f>H24-S24</f>
        <v>0</v>
      </c>
      <c r="AE24" s="38">
        <f>I24-T24</f>
        <v>0</v>
      </c>
      <c r="AF24" s="38">
        <f>J24-U24</f>
        <v>-1</v>
      </c>
      <c r="AG24" s="38">
        <f>K24-V24</f>
        <v>1</v>
      </c>
      <c r="AH24" s="38">
        <f>L24-W24</f>
        <v>0</v>
      </c>
      <c r="AI24" s="38">
        <f>M24-X24</f>
        <v>0</v>
      </c>
      <c r="AJ24" s="38">
        <f>N24-Y24</f>
        <v>0</v>
      </c>
      <c r="AK24" s="38">
        <f>O24-Z24</f>
        <v>0</v>
      </c>
      <c r="AL24" s="38">
        <f>SUM(AB24:AK24)</f>
        <v>-6</v>
      </c>
      <c r="AM24" s="27" t="str">
        <f>IFERROR(VLOOKUP(B24,MGMT,4,FALSE),"")</f>
        <v>MPP_ZPP SCHOOLS</v>
      </c>
    </row>
    <row r="25" spans="1:39" ht="27.75" customHeight="1" x14ac:dyDescent="0.25">
      <c r="A25" s="30">
        <v>22</v>
      </c>
      <c r="B25" s="30">
        <v>28120203801</v>
      </c>
      <c r="C25" s="58" t="s">
        <v>61</v>
      </c>
      <c r="D25" s="31" t="s">
        <v>251</v>
      </c>
      <c r="E25" s="31" t="s">
        <v>252</v>
      </c>
      <c r="F25" s="35">
        <v>16</v>
      </c>
      <c r="G25" s="35">
        <v>16</v>
      </c>
      <c r="H25" s="35">
        <v>6</v>
      </c>
      <c r="I25" s="35">
        <v>11</v>
      </c>
      <c r="J25" s="35">
        <v>9</v>
      </c>
      <c r="K25" s="35">
        <v>15</v>
      </c>
      <c r="L25" s="35">
        <v>0</v>
      </c>
      <c r="M25" s="35">
        <v>0</v>
      </c>
      <c r="N25" s="35">
        <v>0</v>
      </c>
      <c r="O25" s="35">
        <v>0</v>
      </c>
      <c r="P25" s="35">
        <v>73</v>
      </c>
      <c r="Q25" s="38">
        <f>IFERROR(VLOOKUP(B25,ENROLL24082023,3,FALSE),"")</f>
        <v>12</v>
      </c>
      <c r="R25" s="38">
        <f>IFERROR(VLOOKUP(B25,ENROLL24082023,4,FALSE),"")</f>
        <v>16</v>
      </c>
      <c r="S25" s="38">
        <f>IFERROR(VLOOKUP(B25,ENROLL24082023,5,FALSE),"")</f>
        <v>5</v>
      </c>
      <c r="T25" s="38">
        <f>IFERROR(VLOOKUP(B25,ENROLL24082023,6,FALSE),"")</f>
        <v>11</v>
      </c>
      <c r="U25" s="38">
        <f>IFERROR(VLOOKUP(B25,ENROLL24082023,7,FALSE),"")</f>
        <v>9</v>
      </c>
      <c r="V25" s="38">
        <f>IFERROR(VLOOKUP(B25,ENROLL24082023,8,FALSE),"")</f>
        <v>0</v>
      </c>
      <c r="W25" s="38">
        <f>IFERROR(VLOOKUP(B25,ENROLL24082023,9,FALSE),"")</f>
        <v>0</v>
      </c>
      <c r="X25" s="38">
        <f>IFERROR(VLOOKUP(B25,ENROLL24082023,10,FALSE),"")</f>
        <v>0</v>
      </c>
      <c r="Y25" s="38">
        <f>IFERROR(VLOOKUP(B25,ENROLL24082023,11,FALSE),"")</f>
        <v>0</v>
      </c>
      <c r="Z25" s="38">
        <f>IFERROR(VLOOKUP(B25,ENROLL24082023,12,FALSE),"")</f>
        <v>0</v>
      </c>
      <c r="AA25" s="38">
        <f>SUM(Q25:Z25)</f>
        <v>53</v>
      </c>
      <c r="AB25" s="38">
        <f>F25-Q25</f>
        <v>4</v>
      </c>
      <c r="AC25" s="38">
        <f>G25-R25</f>
        <v>0</v>
      </c>
      <c r="AD25" s="38">
        <f>H25-S25</f>
        <v>1</v>
      </c>
      <c r="AE25" s="38">
        <f>I25-T25</f>
        <v>0</v>
      </c>
      <c r="AF25" s="38">
        <f>J25-U25</f>
        <v>0</v>
      </c>
      <c r="AG25" s="38">
        <f>K25-V25</f>
        <v>15</v>
      </c>
      <c r="AH25" s="38">
        <f>L25-W25</f>
        <v>0</v>
      </c>
      <c r="AI25" s="38">
        <f>M25-X25</f>
        <v>0</v>
      </c>
      <c r="AJ25" s="38">
        <f>N25-Y25</f>
        <v>0</v>
      </c>
      <c r="AK25" s="38">
        <f>O25-Z25</f>
        <v>0</v>
      </c>
      <c r="AL25" s="38">
        <f>SUM(AB25:AK25)</f>
        <v>20</v>
      </c>
      <c r="AM25" s="27" t="str">
        <f>IFERROR(VLOOKUP(B25,MGMT,4,FALSE),"")</f>
        <v>MPP_ZPP SCHOOLS</v>
      </c>
    </row>
    <row r="26" spans="1:39" ht="27.75" customHeight="1" x14ac:dyDescent="0.25">
      <c r="A26" s="30">
        <v>23</v>
      </c>
      <c r="B26" s="30">
        <v>28120209201</v>
      </c>
      <c r="C26" s="58" t="s">
        <v>130</v>
      </c>
      <c r="D26" s="31" t="s">
        <v>251</v>
      </c>
      <c r="E26" s="31" t="s">
        <v>252</v>
      </c>
      <c r="F26" s="35">
        <v>17</v>
      </c>
      <c r="G26" s="35">
        <v>17</v>
      </c>
      <c r="H26" s="35">
        <v>13</v>
      </c>
      <c r="I26" s="35">
        <v>11</v>
      </c>
      <c r="J26" s="35">
        <v>4</v>
      </c>
      <c r="K26" s="35">
        <v>3</v>
      </c>
      <c r="L26" s="35">
        <v>0</v>
      </c>
      <c r="M26" s="35">
        <v>0</v>
      </c>
      <c r="N26" s="35">
        <v>0</v>
      </c>
      <c r="O26" s="35">
        <v>0</v>
      </c>
      <c r="P26" s="35">
        <v>65</v>
      </c>
      <c r="Q26" s="38">
        <f>IFERROR(VLOOKUP(B26,ENROLL24082023,3,FALSE),"")</f>
        <v>18</v>
      </c>
      <c r="R26" s="38">
        <f>IFERROR(VLOOKUP(B26,ENROLL24082023,4,FALSE),"")</f>
        <v>16</v>
      </c>
      <c r="S26" s="38">
        <f>IFERROR(VLOOKUP(B26,ENROLL24082023,5,FALSE),"")</f>
        <v>12</v>
      </c>
      <c r="T26" s="38">
        <f>IFERROR(VLOOKUP(B26,ENROLL24082023,6,FALSE),"")</f>
        <v>12</v>
      </c>
      <c r="U26" s="38">
        <f>IFERROR(VLOOKUP(B26,ENROLL24082023,7,FALSE),"")</f>
        <v>3</v>
      </c>
      <c r="V26" s="38">
        <f>IFERROR(VLOOKUP(B26,ENROLL24082023,8,FALSE),"")</f>
        <v>0</v>
      </c>
      <c r="W26" s="38">
        <f>IFERROR(VLOOKUP(B26,ENROLL24082023,9,FALSE),"")</f>
        <v>0</v>
      </c>
      <c r="X26" s="38">
        <f>IFERROR(VLOOKUP(B26,ENROLL24082023,10,FALSE),"")</f>
        <v>0</v>
      </c>
      <c r="Y26" s="38">
        <f>IFERROR(VLOOKUP(B26,ENROLL24082023,11,FALSE),"")</f>
        <v>0</v>
      </c>
      <c r="Z26" s="38">
        <f>IFERROR(VLOOKUP(B26,ENROLL24082023,12,FALSE),"")</f>
        <v>0</v>
      </c>
      <c r="AA26" s="38">
        <f>SUM(Q26:Z26)</f>
        <v>61</v>
      </c>
      <c r="AB26" s="38">
        <f>F26-Q26</f>
        <v>-1</v>
      </c>
      <c r="AC26" s="38">
        <f>G26-R26</f>
        <v>1</v>
      </c>
      <c r="AD26" s="38">
        <f>H26-S26</f>
        <v>1</v>
      </c>
      <c r="AE26" s="38">
        <f>I26-T26</f>
        <v>-1</v>
      </c>
      <c r="AF26" s="38">
        <f>J26-U26</f>
        <v>1</v>
      </c>
      <c r="AG26" s="38">
        <f>K26-V26</f>
        <v>3</v>
      </c>
      <c r="AH26" s="38">
        <f>L26-W26</f>
        <v>0</v>
      </c>
      <c r="AI26" s="38">
        <f>M26-X26</f>
        <v>0</v>
      </c>
      <c r="AJ26" s="38">
        <f>N26-Y26</f>
        <v>0</v>
      </c>
      <c r="AK26" s="38">
        <f>O26-Z26</f>
        <v>0</v>
      </c>
      <c r="AL26" s="38">
        <f>SUM(AB26:AK26)</f>
        <v>4</v>
      </c>
      <c r="AM26" s="27" t="str">
        <f>IFERROR(VLOOKUP(B26,MGMT,4,FALSE),"")</f>
        <v>MPP_ZPP SCHOOLS</v>
      </c>
    </row>
    <row r="27" spans="1:39" ht="27.75" customHeight="1" x14ac:dyDescent="0.25">
      <c r="A27" s="30">
        <v>24</v>
      </c>
      <c r="B27" s="30">
        <v>28120211701</v>
      </c>
      <c r="C27" s="58" t="s">
        <v>157</v>
      </c>
      <c r="D27" s="31" t="s">
        <v>251</v>
      </c>
      <c r="E27" s="31" t="s">
        <v>252</v>
      </c>
      <c r="F27" s="35">
        <v>3</v>
      </c>
      <c r="G27" s="35">
        <v>3</v>
      </c>
      <c r="H27" s="35">
        <v>9</v>
      </c>
      <c r="I27" s="35">
        <v>4</v>
      </c>
      <c r="J27" s="35">
        <v>3</v>
      </c>
      <c r="K27" s="35">
        <v>3</v>
      </c>
      <c r="L27" s="35">
        <v>0</v>
      </c>
      <c r="M27" s="35">
        <v>0</v>
      </c>
      <c r="N27" s="35">
        <v>0</v>
      </c>
      <c r="O27" s="35">
        <v>0</v>
      </c>
      <c r="P27" s="35">
        <v>25</v>
      </c>
      <c r="Q27" s="38">
        <f>IFERROR(VLOOKUP(B27,ENROLL24082023,3,FALSE),"")</f>
        <v>2</v>
      </c>
      <c r="R27" s="38">
        <f>IFERROR(VLOOKUP(B27,ENROLL24082023,4,FALSE),"")</f>
        <v>3</v>
      </c>
      <c r="S27" s="38">
        <f>IFERROR(VLOOKUP(B27,ENROLL24082023,5,FALSE),"")</f>
        <v>7</v>
      </c>
      <c r="T27" s="38">
        <f>IFERROR(VLOOKUP(B27,ENROLL24082023,6,FALSE),"")</f>
        <v>4</v>
      </c>
      <c r="U27" s="38">
        <f>IFERROR(VLOOKUP(B27,ENROLL24082023,7,FALSE),"")</f>
        <v>3</v>
      </c>
      <c r="V27" s="38">
        <f>IFERROR(VLOOKUP(B27,ENROLL24082023,8,FALSE),"")</f>
        <v>0</v>
      </c>
      <c r="W27" s="38">
        <f>IFERROR(VLOOKUP(B27,ENROLL24082023,9,FALSE),"")</f>
        <v>0</v>
      </c>
      <c r="X27" s="38">
        <f>IFERROR(VLOOKUP(B27,ENROLL24082023,10,FALSE),"")</f>
        <v>0</v>
      </c>
      <c r="Y27" s="38">
        <f>IFERROR(VLOOKUP(B27,ENROLL24082023,11,FALSE),"")</f>
        <v>0</v>
      </c>
      <c r="Z27" s="38">
        <f>IFERROR(VLOOKUP(B27,ENROLL24082023,12,FALSE),"")</f>
        <v>0</v>
      </c>
      <c r="AA27" s="38">
        <f>SUM(Q27:Z27)</f>
        <v>19</v>
      </c>
      <c r="AB27" s="38">
        <f>F27-Q27</f>
        <v>1</v>
      </c>
      <c r="AC27" s="38">
        <f>G27-R27</f>
        <v>0</v>
      </c>
      <c r="AD27" s="38">
        <f>H27-S27</f>
        <v>2</v>
      </c>
      <c r="AE27" s="38">
        <f>I27-T27</f>
        <v>0</v>
      </c>
      <c r="AF27" s="38">
        <f>J27-U27</f>
        <v>0</v>
      </c>
      <c r="AG27" s="38">
        <f>K27-V27</f>
        <v>3</v>
      </c>
      <c r="AH27" s="38">
        <f>L27-W27</f>
        <v>0</v>
      </c>
      <c r="AI27" s="38">
        <f>M27-X27</f>
        <v>0</v>
      </c>
      <c r="AJ27" s="38">
        <f>N27-Y27</f>
        <v>0</v>
      </c>
      <c r="AK27" s="38">
        <f>O27-Z27</f>
        <v>0</v>
      </c>
      <c r="AL27" s="38">
        <f>SUM(AB27:AK27)</f>
        <v>6</v>
      </c>
      <c r="AM27" s="27" t="str">
        <f>IFERROR(VLOOKUP(B27,MGMT,4,FALSE),"")</f>
        <v>MPP_ZPP SCHOOLS</v>
      </c>
    </row>
    <row r="28" spans="1:39" ht="27.75" customHeight="1" x14ac:dyDescent="0.25">
      <c r="A28" s="30">
        <v>25</v>
      </c>
      <c r="B28" s="30">
        <v>28120207301</v>
      </c>
      <c r="C28" s="58" t="s">
        <v>99</v>
      </c>
      <c r="D28" s="31" t="s">
        <v>251</v>
      </c>
      <c r="E28" s="31" t="s">
        <v>252</v>
      </c>
      <c r="F28" s="35">
        <v>2</v>
      </c>
      <c r="G28" s="35">
        <v>2</v>
      </c>
      <c r="H28" s="35">
        <v>0</v>
      </c>
      <c r="I28" s="35">
        <v>0</v>
      </c>
      <c r="J28" s="35">
        <v>2</v>
      </c>
      <c r="K28" s="35">
        <v>1</v>
      </c>
      <c r="L28" s="35">
        <v>0</v>
      </c>
      <c r="M28" s="35">
        <v>0</v>
      </c>
      <c r="N28" s="35">
        <v>0</v>
      </c>
      <c r="O28" s="35">
        <v>0</v>
      </c>
      <c r="P28" s="35">
        <v>7</v>
      </c>
      <c r="Q28" s="38">
        <f>IFERROR(VLOOKUP(B28,ENROLL24082023,3,FALSE),"")</f>
        <v>1</v>
      </c>
      <c r="R28" s="38">
        <f>IFERROR(VLOOKUP(B28,ENROLL24082023,4,FALSE),"")</f>
        <v>2</v>
      </c>
      <c r="S28" s="38">
        <f>IFERROR(VLOOKUP(B28,ENROLL24082023,5,FALSE),"")</f>
        <v>1</v>
      </c>
      <c r="T28" s="38">
        <f>IFERROR(VLOOKUP(B28,ENROLL24082023,6,FALSE),"")</f>
        <v>0</v>
      </c>
      <c r="U28" s="38">
        <f>IFERROR(VLOOKUP(B28,ENROLL24082023,7,FALSE),"")</f>
        <v>2</v>
      </c>
      <c r="V28" s="38">
        <f>IFERROR(VLOOKUP(B28,ENROLL24082023,8,FALSE),"")</f>
        <v>0</v>
      </c>
      <c r="W28" s="38">
        <f>IFERROR(VLOOKUP(B28,ENROLL24082023,9,FALSE),"")</f>
        <v>0</v>
      </c>
      <c r="X28" s="38">
        <f>IFERROR(VLOOKUP(B28,ENROLL24082023,10,FALSE),"")</f>
        <v>0</v>
      </c>
      <c r="Y28" s="38">
        <f>IFERROR(VLOOKUP(B28,ENROLL24082023,11,FALSE),"")</f>
        <v>0</v>
      </c>
      <c r="Z28" s="38">
        <f>IFERROR(VLOOKUP(B28,ENROLL24082023,12,FALSE),"")</f>
        <v>0</v>
      </c>
      <c r="AA28" s="38">
        <f>SUM(Q28:Z28)</f>
        <v>6</v>
      </c>
      <c r="AB28" s="38">
        <f>F28-Q28</f>
        <v>1</v>
      </c>
      <c r="AC28" s="38">
        <f>G28-R28</f>
        <v>0</v>
      </c>
      <c r="AD28" s="38">
        <f>H28-S28</f>
        <v>-1</v>
      </c>
      <c r="AE28" s="38">
        <f>I28-T28</f>
        <v>0</v>
      </c>
      <c r="AF28" s="38">
        <f>J28-U28</f>
        <v>0</v>
      </c>
      <c r="AG28" s="38">
        <f>K28-V28</f>
        <v>1</v>
      </c>
      <c r="AH28" s="38">
        <f>L28-W28</f>
        <v>0</v>
      </c>
      <c r="AI28" s="38">
        <f>M28-X28</f>
        <v>0</v>
      </c>
      <c r="AJ28" s="38">
        <f>N28-Y28</f>
        <v>0</v>
      </c>
      <c r="AK28" s="38">
        <f>O28-Z28</f>
        <v>0</v>
      </c>
      <c r="AL28" s="38">
        <f>SUM(AB28:AK28)</f>
        <v>1</v>
      </c>
      <c r="AM28" s="27" t="str">
        <f>IFERROR(VLOOKUP(B28,MGMT,4,FALSE),"")</f>
        <v>MPP_ZPP SCHOOLS</v>
      </c>
    </row>
    <row r="29" spans="1:39" ht="27.75" customHeight="1" x14ac:dyDescent="0.25">
      <c r="A29" s="30">
        <v>26</v>
      </c>
      <c r="B29" s="30">
        <v>28120200502</v>
      </c>
      <c r="C29" s="58" t="s">
        <v>12</v>
      </c>
      <c r="D29" s="31" t="s">
        <v>254</v>
      </c>
      <c r="E29" s="31" t="s">
        <v>252</v>
      </c>
      <c r="F29" s="35">
        <v>10</v>
      </c>
      <c r="G29" s="35">
        <v>10</v>
      </c>
      <c r="H29" s="35">
        <v>4</v>
      </c>
      <c r="I29" s="35">
        <v>4</v>
      </c>
      <c r="J29" s="35">
        <v>11</v>
      </c>
      <c r="K29" s="35">
        <v>4</v>
      </c>
      <c r="L29" s="35">
        <v>0</v>
      </c>
      <c r="M29" s="35">
        <v>0</v>
      </c>
      <c r="N29" s="35">
        <v>0</v>
      </c>
      <c r="O29" s="35">
        <v>0</v>
      </c>
      <c r="P29" s="35">
        <v>43</v>
      </c>
      <c r="Q29" s="38">
        <f>IFERROR(VLOOKUP(B29,ENROLL24082023,3,FALSE),"")</f>
        <v>9</v>
      </c>
      <c r="R29" s="38">
        <f>IFERROR(VLOOKUP(B29,ENROLL24082023,4,FALSE),"")</f>
        <v>11</v>
      </c>
      <c r="S29" s="38">
        <f>IFERROR(VLOOKUP(B29,ENROLL24082023,5,FALSE),"")</f>
        <v>4</v>
      </c>
      <c r="T29" s="38">
        <f>IFERROR(VLOOKUP(B29,ENROLL24082023,6,FALSE),"")</f>
        <v>4</v>
      </c>
      <c r="U29" s="38">
        <f>IFERROR(VLOOKUP(B29,ENROLL24082023,7,FALSE),"")</f>
        <v>11</v>
      </c>
      <c r="V29" s="38">
        <f>IFERROR(VLOOKUP(B29,ENROLL24082023,8,FALSE),"")</f>
        <v>0</v>
      </c>
      <c r="W29" s="38">
        <f>IFERROR(VLOOKUP(B29,ENROLL24082023,9,FALSE),"")</f>
        <v>0</v>
      </c>
      <c r="X29" s="38">
        <f>IFERROR(VLOOKUP(B29,ENROLL24082023,10,FALSE),"")</f>
        <v>0</v>
      </c>
      <c r="Y29" s="38">
        <f>IFERROR(VLOOKUP(B29,ENROLL24082023,11,FALSE),"")</f>
        <v>0</v>
      </c>
      <c r="Z29" s="38">
        <f>IFERROR(VLOOKUP(B29,ENROLL24082023,12,FALSE),"")</f>
        <v>0</v>
      </c>
      <c r="AA29" s="38">
        <f>SUM(Q29:Z29)</f>
        <v>39</v>
      </c>
      <c r="AB29" s="38">
        <f>F29-Q29</f>
        <v>1</v>
      </c>
      <c r="AC29" s="38">
        <f>G29-R29</f>
        <v>-1</v>
      </c>
      <c r="AD29" s="38">
        <f>H29-S29</f>
        <v>0</v>
      </c>
      <c r="AE29" s="38">
        <f>I29-T29</f>
        <v>0</v>
      </c>
      <c r="AF29" s="38">
        <f>J29-U29</f>
        <v>0</v>
      </c>
      <c r="AG29" s="38">
        <f>K29-V29</f>
        <v>4</v>
      </c>
      <c r="AH29" s="38">
        <f>L29-W29</f>
        <v>0</v>
      </c>
      <c r="AI29" s="38">
        <f>M29-X29</f>
        <v>0</v>
      </c>
      <c r="AJ29" s="38">
        <f>N29-Y29</f>
        <v>0</v>
      </c>
      <c r="AK29" s="38">
        <f>O29-Z29</f>
        <v>0</v>
      </c>
      <c r="AL29" s="38">
        <f>SUM(AB29:AK29)</f>
        <v>4</v>
      </c>
      <c r="AM29" s="27" t="str">
        <f>IFERROR(VLOOKUP(B29,MGMT,4,FALSE),"")</f>
        <v>MPP_ZPP SCHOOLS</v>
      </c>
    </row>
    <row r="30" spans="1:39" ht="27.75" customHeight="1" x14ac:dyDescent="0.25">
      <c r="A30" s="30">
        <v>27</v>
      </c>
      <c r="B30" s="30">
        <v>28120204701</v>
      </c>
      <c r="C30" s="58" t="s">
        <v>69</v>
      </c>
      <c r="D30" s="31" t="s">
        <v>251</v>
      </c>
      <c r="E30" s="31" t="s">
        <v>252</v>
      </c>
      <c r="F30" s="35">
        <v>11</v>
      </c>
      <c r="G30" s="35">
        <v>11</v>
      </c>
      <c r="H30" s="35">
        <v>4</v>
      </c>
      <c r="I30" s="35">
        <v>12</v>
      </c>
      <c r="J30" s="35">
        <v>8</v>
      </c>
      <c r="K30" s="35">
        <v>6</v>
      </c>
      <c r="L30" s="35">
        <v>0</v>
      </c>
      <c r="M30" s="35">
        <v>0</v>
      </c>
      <c r="N30" s="35">
        <v>0</v>
      </c>
      <c r="O30" s="35">
        <v>0</v>
      </c>
      <c r="P30" s="35">
        <v>52</v>
      </c>
      <c r="Q30" s="38">
        <f>IFERROR(VLOOKUP(B30,ENROLL24082023,3,FALSE),"")</f>
        <v>13</v>
      </c>
      <c r="R30" s="38">
        <f>IFERROR(VLOOKUP(B30,ENROLL24082023,4,FALSE),"")</f>
        <v>11</v>
      </c>
      <c r="S30" s="38">
        <f>IFERROR(VLOOKUP(B30,ENROLL24082023,5,FALSE),"")</f>
        <v>4</v>
      </c>
      <c r="T30" s="38">
        <f>IFERROR(VLOOKUP(B30,ENROLL24082023,6,FALSE),"")</f>
        <v>12</v>
      </c>
      <c r="U30" s="38">
        <f>IFERROR(VLOOKUP(B30,ENROLL24082023,7,FALSE),"")</f>
        <v>8</v>
      </c>
      <c r="V30" s="38">
        <f>IFERROR(VLOOKUP(B30,ENROLL24082023,8,FALSE),"")</f>
        <v>0</v>
      </c>
      <c r="W30" s="38">
        <f>IFERROR(VLOOKUP(B30,ENROLL24082023,9,FALSE),"")</f>
        <v>0</v>
      </c>
      <c r="X30" s="38">
        <f>IFERROR(VLOOKUP(B30,ENROLL24082023,10,FALSE),"")</f>
        <v>0</v>
      </c>
      <c r="Y30" s="38">
        <f>IFERROR(VLOOKUP(B30,ENROLL24082023,11,FALSE),"")</f>
        <v>0</v>
      </c>
      <c r="Z30" s="38">
        <f>IFERROR(VLOOKUP(B30,ENROLL24082023,12,FALSE),"")</f>
        <v>0</v>
      </c>
      <c r="AA30" s="38">
        <f>SUM(Q30:Z30)</f>
        <v>48</v>
      </c>
      <c r="AB30" s="38">
        <f>F30-Q30</f>
        <v>-2</v>
      </c>
      <c r="AC30" s="38">
        <f>G30-R30</f>
        <v>0</v>
      </c>
      <c r="AD30" s="38">
        <f>H30-S30</f>
        <v>0</v>
      </c>
      <c r="AE30" s="38">
        <f>I30-T30</f>
        <v>0</v>
      </c>
      <c r="AF30" s="38">
        <f>J30-U30</f>
        <v>0</v>
      </c>
      <c r="AG30" s="38">
        <f>K30-V30</f>
        <v>6</v>
      </c>
      <c r="AH30" s="38">
        <f>L30-W30</f>
        <v>0</v>
      </c>
      <c r="AI30" s="38">
        <f>M30-X30</f>
        <v>0</v>
      </c>
      <c r="AJ30" s="38">
        <f>N30-Y30</f>
        <v>0</v>
      </c>
      <c r="AK30" s="38">
        <f>O30-Z30</f>
        <v>0</v>
      </c>
      <c r="AL30" s="38">
        <f>SUM(AB30:AK30)</f>
        <v>4</v>
      </c>
      <c r="AM30" s="27" t="str">
        <f>IFERROR(VLOOKUP(B30,MGMT,4,FALSE),"")</f>
        <v>MPP_ZPP SCHOOLS</v>
      </c>
    </row>
    <row r="31" spans="1:39" ht="27.75" customHeight="1" x14ac:dyDescent="0.25">
      <c r="A31" s="30">
        <v>28</v>
      </c>
      <c r="B31" s="30">
        <v>28120203701</v>
      </c>
      <c r="C31" s="58" t="s">
        <v>59</v>
      </c>
      <c r="D31" s="31" t="s">
        <v>251</v>
      </c>
      <c r="E31" s="31" t="s">
        <v>252</v>
      </c>
      <c r="F31" s="35">
        <v>7</v>
      </c>
      <c r="G31" s="35">
        <v>7</v>
      </c>
      <c r="H31" s="35">
        <v>7</v>
      </c>
      <c r="I31" s="35">
        <v>9</v>
      </c>
      <c r="J31" s="35">
        <v>4</v>
      </c>
      <c r="K31" s="35">
        <v>8</v>
      </c>
      <c r="L31" s="35">
        <v>0</v>
      </c>
      <c r="M31" s="35">
        <v>0</v>
      </c>
      <c r="N31" s="35">
        <v>0</v>
      </c>
      <c r="O31" s="35">
        <v>0</v>
      </c>
      <c r="P31" s="35">
        <v>42</v>
      </c>
      <c r="Q31" s="38">
        <f>IFERROR(VLOOKUP(B31,ENROLL24082023,3,FALSE),"")</f>
        <v>12</v>
      </c>
      <c r="R31" s="38">
        <f>IFERROR(VLOOKUP(B31,ENROLL24082023,4,FALSE),"")</f>
        <v>7</v>
      </c>
      <c r="S31" s="38">
        <f>IFERROR(VLOOKUP(B31,ENROLL24082023,5,FALSE),"")</f>
        <v>7</v>
      </c>
      <c r="T31" s="38">
        <f>IFERROR(VLOOKUP(B31,ENROLL24082023,6,FALSE),"")</f>
        <v>10</v>
      </c>
      <c r="U31" s="38">
        <f>IFERROR(VLOOKUP(B31,ENROLL24082023,7,FALSE),"")</f>
        <v>3</v>
      </c>
      <c r="V31" s="38">
        <f>IFERROR(VLOOKUP(B31,ENROLL24082023,8,FALSE),"")</f>
        <v>0</v>
      </c>
      <c r="W31" s="38">
        <f>IFERROR(VLOOKUP(B31,ENROLL24082023,9,FALSE),"")</f>
        <v>0</v>
      </c>
      <c r="X31" s="38">
        <f>IFERROR(VLOOKUP(B31,ENROLL24082023,10,FALSE),"")</f>
        <v>0</v>
      </c>
      <c r="Y31" s="38">
        <f>IFERROR(VLOOKUP(B31,ENROLL24082023,11,FALSE),"")</f>
        <v>0</v>
      </c>
      <c r="Z31" s="38">
        <f>IFERROR(VLOOKUP(B31,ENROLL24082023,12,FALSE),"")</f>
        <v>0</v>
      </c>
      <c r="AA31" s="38">
        <f>SUM(Q31:Z31)</f>
        <v>39</v>
      </c>
      <c r="AB31" s="38">
        <f>F31-Q31</f>
        <v>-5</v>
      </c>
      <c r="AC31" s="38">
        <f>G31-R31</f>
        <v>0</v>
      </c>
      <c r="AD31" s="38">
        <f>H31-S31</f>
        <v>0</v>
      </c>
      <c r="AE31" s="38">
        <f>I31-T31</f>
        <v>-1</v>
      </c>
      <c r="AF31" s="38">
        <f>J31-U31</f>
        <v>1</v>
      </c>
      <c r="AG31" s="38">
        <f>K31-V31</f>
        <v>8</v>
      </c>
      <c r="AH31" s="38">
        <f>L31-W31</f>
        <v>0</v>
      </c>
      <c r="AI31" s="38">
        <f>M31-X31</f>
        <v>0</v>
      </c>
      <c r="AJ31" s="38">
        <f>N31-Y31</f>
        <v>0</v>
      </c>
      <c r="AK31" s="38">
        <f>O31-Z31</f>
        <v>0</v>
      </c>
      <c r="AL31" s="38">
        <f>SUM(AB31:AK31)</f>
        <v>3</v>
      </c>
      <c r="AM31" s="27" t="str">
        <f>IFERROR(VLOOKUP(B31,MGMT,4,FALSE),"")</f>
        <v>MPP_ZPP SCHOOLS</v>
      </c>
    </row>
    <row r="32" spans="1:39" ht="27.75" customHeight="1" x14ac:dyDescent="0.25">
      <c r="A32" s="30">
        <v>29</v>
      </c>
      <c r="B32" s="30">
        <v>28120211801</v>
      </c>
      <c r="C32" s="58" t="s">
        <v>158</v>
      </c>
      <c r="D32" s="31" t="s">
        <v>251</v>
      </c>
      <c r="E32" s="31" t="s">
        <v>252</v>
      </c>
      <c r="F32" s="35">
        <v>3</v>
      </c>
      <c r="G32" s="35">
        <v>3</v>
      </c>
      <c r="H32" s="35">
        <v>3</v>
      </c>
      <c r="I32" s="35">
        <v>3</v>
      </c>
      <c r="J32" s="35">
        <v>3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15</v>
      </c>
      <c r="Q32" s="38">
        <f>IFERROR(VLOOKUP(B32,ENROLL24082023,3,FALSE),"")</f>
        <v>0</v>
      </c>
      <c r="R32" s="38">
        <f>IFERROR(VLOOKUP(B32,ENROLL24082023,4,FALSE),"")</f>
        <v>4</v>
      </c>
      <c r="S32" s="38">
        <f>IFERROR(VLOOKUP(B32,ENROLL24082023,5,FALSE),"")</f>
        <v>3</v>
      </c>
      <c r="T32" s="38">
        <f>IFERROR(VLOOKUP(B32,ENROLL24082023,6,FALSE),"")</f>
        <v>1</v>
      </c>
      <c r="U32" s="38">
        <f>IFERROR(VLOOKUP(B32,ENROLL24082023,7,FALSE),"")</f>
        <v>1</v>
      </c>
      <c r="V32" s="38">
        <f>IFERROR(VLOOKUP(B32,ENROLL24082023,8,FALSE),"")</f>
        <v>0</v>
      </c>
      <c r="W32" s="38">
        <f>IFERROR(VLOOKUP(B32,ENROLL24082023,9,FALSE),"")</f>
        <v>0</v>
      </c>
      <c r="X32" s="38">
        <f>IFERROR(VLOOKUP(B32,ENROLL24082023,10,FALSE),"")</f>
        <v>0</v>
      </c>
      <c r="Y32" s="38">
        <f>IFERROR(VLOOKUP(B32,ENROLL24082023,11,FALSE),"")</f>
        <v>0</v>
      </c>
      <c r="Z32" s="38">
        <f>IFERROR(VLOOKUP(B32,ENROLL24082023,12,FALSE),"")</f>
        <v>0</v>
      </c>
      <c r="AA32" s="38">
        <f>SUM(Q32:Z32)</f>
        <v>9</v>
      </c>
      <c r="AB32" s="38">
        <f>F32-Q32</f>
        <v>3</v>
      </c>
      <c r="AC32" s="38">
        <f>G32-R32</f>
        <v>-1</v>
      </c>
      <c r="AD32" s="38">
        <f>H32-S32</f>
        <v>0</v>
      </c>
      <c r="AE32" s="38">
        <f>I32-T32</f>
        <v>2</v>
      </c>
      <c r="AF32" s="38">
        <f>J32-U32</f>
        <v>2</v>
      </c>
      <c r="AG32" s="38">
        <f>K32-V32</f>
        <v>0</v>
      </c>
      <c r="AH32" s="38">
        <f>L32-W32</f>
        <v>0</v>
      </c>
      <c r="AI32" s="38">
        <f>M32-X32</f>
        <v>0</v>
      </c>
      <c r="AJ32" s="38">
        <f>N32-Y32</f>
        <v>0</v>
      </c>
      <c r="AK32" s="38">
        <f>O32-Z32</f>
        <v>0</v>
      </c>
      <c r="AL32" s="38">
        <f>SUM(AB32:AK32)</f>
        <v>6</v>
      </c>
      <c r="AM32" s="27" t="str">
        <f>IFERROR(VLOOKUP(B32,MGMT,4,FALSE),"")</f>
        <v>MPP_ZPP SCHOOLS</v>
      </c>
    </row>
    <row r="33" spans="1:39" ht="27.75" customHeight="1" x14ac:dyDescent="0.25">
      <c r="A33" s="30">
        <v>30</v>
      </c>
      <c r="B33" s="30">
        <v>28120206801</v>
      </c>
      <c r="C33" s="58" t="s">
        <v>88</v>
      </c>
      <c r="D33" s="31" t="s">
        <v>251</v>
      </c>
      <c r="E33" s="31" t="s">
        <v>252</v>
      </c>
      <c r="F33" s="35">
        <v>7</v>
      </c>
      <c r="G33" s="35">
        <v>7</v>
      </c>
      <c r="H33" s="35">
        <v>5</v>
      </c>
      <c r="I33" s="35">
        <v>6</v>
      </c>
      <c r="J33" s="35">
        <v>3</v>
      </c>
      <c r="K33" s="35">
        <v>2</v>
      </c>
      <c r="L33" s="35">
        <v>0</v>
      </c>
      <c r="M33" s="35">
        <v>0</v>
      </c>
      <c r="N33" s="35">
        <v>0</v>
      </c>
      <c r="O33" s="35">
        <v>0</v>
      </c>
      <c r="P33" s="35">
        <v>30</v>
      </c>
      <c r="Q33" s="38">
        <f>IFERROR(VLOOKUP(B33,ENROLL24082023,3,FALSE),"")</f>
        <v>5</v>
      </c>
      <c r="R33" s="38">
        <f>IFERROR(VLOOKUP(B33,ENROLL24082023,4,FALSE),"")</f>
        <v>6</v>
      </c>
      <c r="S33" s="38">
        <f>IFERROR(VLOOKUP(B33,ENROLL24082023,5,FALSE),"")</f>
        <v>5</v>
      </c>
      <c r="T33" s="38">
        <f>IFERROR(VLOOKUP(B33,ENROLL24082023,6,FALSE),"")</f>
        <v>6</v>
      </c>
      <c r="U33" s="38">
        <f>IFERROR(VLOOKUP(B33,ENROLL24082023,7,FALSE),"")</f>
        <v>3</v>
      </c>
      <c r="V33" s="38">
        <f>IFERROR(VLOOKUP(B33,ENROLL24082023,8,FALSE),"")</f>
        <v>0</v>
      </c>
      <c r="W33" s="38">
        <f>IFERROR(VLOOKUP(B33,ENROLL24082023,9,FALSE),"")</f>
        <v>0</v>
      </c>
      <c r="X33" s="38">
        <f>IFERROR(VLOOKUP(B33,ENROLL24082023,10,FALSE),"")</f>
        <v>0</v>
      </c>
      <c r="Y33" s="38">
        <f>IFERROR(VLOOKUP(B33,ENROLL24082023,11,FALSE),"")</f>
        <v>0</v>
      </c>
      <c r="Z33" s="38">
        <f>IFERROR(VLOOKUP(B33,ENROLL24082023,12,FALSE),"")</f>
        <v>0</v>
      </c>
      <c r="AA33" s="38">
        <f>SUM(Q33:Z33)</f>
        <v>25</v>
      </c>
      <c r="AB33" s="38">
        <f>F33-Q33</f>
        <v>2</v>
      </c>
      <c r="AC33" s="38">
        <f>G33-R33</f>
        <v>1</v>
      </c>
      <c r="AD33" s="38">
        <f>H33-S33</f>
        <v>0</v>
      </c>
      <c r="AE33" s="38">
        <f>I33-T33</f>
        <v>0</v>
      </c>
      <c r="AF33" s="38">
        <f>J33-U33</f>
        <v>0</v>
      </c>
      <c r="AG33" s="38">
        <f>K33-V33</f>
        <v>2</v>
      </c>
      <c r="AH33" s="38">
        <f>L33-W33</f>
        <v>0</v>
      </c>
      <c r="AI33" s="38">
        <f>M33-X33</f>
        <v>0</v>
      </c>
      <c r="AJ33" s="38">
        <f>N33-Y33</f>
        <v>0</v>
      </c>
      <c r="AK33" s="38">
        <f>O33-Z33</f>
        <v>0</v>
      </c>
      <c r="AL33" s="38">
        <f>SUM(AB33:AK33)</f>
        <v>5</v>
      </c>
      <c r="AM33" s="27" t="str">
        <f>IFERROR(VLOOKUP(B33,MGMT,4,FALSE),"")</f>
        <v>MPP_ZPP SCHOOLS</v>
      </c>
    </row>
    <row r="34" spans="1:39" ht="27.75" customHeight="1" x14ac:dyDescent="0.25">
      <c r="A34" s="30">
        <v>31</v>
      </c>
      <c r="B34" s="30">
        <v>28120205601</v>
      </c>
      <c r="C34" s="58" t="s">
        <v>79</v>
      </c>
      <c r="D34" s="31" t="s">
        <v>251</v>
      </c>
      <c r="E34" s="31" t="s">
        <v>252</v>
      </c>
      <c r="F34" s="35">
        <v>10</v>
      </c>
      <c r="G34" s="35">
        <v>10</v>
      </c>
      <c r="H34" s="35">
        <v>9</v>
      </c>
      <c r="I34" s="35">
        <v>7</v>
      </c>
      <c r="J34" s="35">
        <v>12</v>
      </c>
      <c r="K34" s="35">
        <v>4</v>
      </c>
      <c r="L34" s="35">
        <v>0</v>
      </c>
      <c r="M34" s="35">
        <v>0</v>
      </c>
      <c r="N34" s="35">
        <v>0</v>
      </c>
      <c r="O34" s="35">
        <v>0</v>
      </c>
      <c r="P34" s="35">
        <v>52</v>
      </c>
      <c r="Q34" s="38">
        <f>IFERROR(VLOOKUP(B34,ENROLL24082023,3,FALSE),"")</f>
        <v>10</v>
      </c>
      <c r="R34" s="38">
        <f>IFERROR(VLOOKUP(B34,ENROLL24082023,4,FALSE),"")</f>
        <v>10</v>
      </c>
      <c r="S34" s="38">
        <f>IFERROR(VLOOKUP(B34,ENROLL24082023,5,FALSE),"")</f>
        <v>8</v>
      </c>
      <c r="T34" s="38">
        <f>IFERROR(VLOOKUP(B34,ENROLL24082023,6,FALSE),"")</f>
        <v>6</v>
      </c>
      <c r="U34" s="38">
        <f>IFERROR(VLOOKUP(B34,ENROLL24082023,7,FALSE),"")</f>
        <v>12</v>
      </c>
      <c r="V34" s="38">
        <f>IFERROR(VLOOKUP(B34,ENROLL24082023,8,FALSE),"")</f>
        <v>0</v>
      </c>
      <c r="W34" s="38">
        <f>IFERROR(VLOOKUP(B34,ENROLL24082023,9,FALSE),"")</f>
        <v>0</v>
      </c>
      <c r="X34" s="38">
        <f>IFERROR(VLOOKUP(B34,ENROLL24082023,10,FALSE),"")</f>
        <v>0</v>
      </c>
      <c r="Y34" s="38">
        <f>IFERROR(VLOOKUP(B34,ENROLL24082023,11,FALSE),"")</f>
        <v>0</v>
      </c>
      <c r="Z34" s="38">
        <f>IFERROR(VLOOKUP(B34,ENROLL24082023,12,FALSE),"")</f>
        <v>0</v>
      </c>
      <c r="AA34" s="38">
        <f>SUM(Q34:Z34)</f>
        <v>46</v>
      </c>
      <c r="AB34" s="38">
        <f>F34-Q34</f>
        <v>0</v>
      </c>
      <c r="AC34" s="38">
        <f>G34-R34</f>
        <v>0</v>
      </c>
      <c r="AD34" s="38">
        <f>H34-S34</f>
        <v>1</v>
      </c>
      <c r="AE34" s="38">
        <f>I34-T34</f>
        <v>1</v>
      </c>
      <c r="AF34" s="38">
        <f>J34-U34</f>
        <v>0</v>
      </c>
      <c r="AG34" s="38">
        <f>K34-V34</f>
        <v>4</v>
      </c>
      <c r="AH34" s="38">
        <f>L34-W34</f>
        <v>0</v>
      </c>
      <c r="AI34" s="38">
        <f>M34-X34</f>
        <v>0</v>
      </c>
      <c r="AJ34" s="38">
        <f>N34-Y34</f>
        <v>0</v>
      </c>
      <c r="AK34" s="38">
        <f>O34-Z34</f>
        <v>0</v>
      </c>
      <c r="AL34" s="38">
        <f>SUM(AB34:AK34)</f>
        <v>6</v>
      </c>
      <c r="AM34" s="27" t="str">
        <f>IFERROR(VLOOKUP(B34,MGMT,4,FALSE),"")</f>
        <v>MPP_ZPP SCHOOLS</v>
      </c>
    </row>
    <row r="35" spans="1:39" ht="27.75" customHeight="1" x14ac:dyDescent="0.25">
      <c r="A35" s="30">
        <v>32</v>
      </c>
      <c r="B35" s="30">
        <v>28120201601</v>
      </c>
      <c r="C35" s="58" t="s">
        <v>28</v>
      </c>
      <c r="D35" s="31" t="s">
        <v>251</v>
      </c>
      <c r="E35" s="31" t="s">
        <v>252</v>
      </c>
      <c r="F35" s="35">
        <v>0</v>
      </c>
      <c r="G35" s="35">
        <v>0</v>
      </c>
      <c r="H35" s="35">
        <v>2</v>
      </c>
      <c r="I35" s="35">
        <v>6</v>
      </c>
      <c r="J35" s="35">
        <v>4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12</v>
      </c>
      <c r="Q35" s="38">
        <f>IFERROR(VLOOKUP(B35,ENROLL24082023,3,FALSE),"")</f>
        <v>6</v>
      </c>
      <c r="R35" s="38">
        <f>IFERROR(VLOOKUP(B35,ENROLL24082023,4,FALSE),"")</f>
        <v>0</v>
      </c>
      <c r="S35" s="38">
        <f>IFERROR(VLOOKUP(B35,ENROLL24082023,5,FALSE),"")</f>
        <v>2</v>
      </c>
      <c r="T35" s="38">
        <f>IFERROR(VLOOKUP(B35,ENROLL24082023,6,FALSE),"")</f>
        <v>5</v>
      </c>
      <c r="U35" s="38">
        <f>IFERROR(VLOOKUP(B35,ENROLL24082023,7,FALSE),"")</f>
        <v>1</v>
      </c>
      <c r="V35" s="38">
        <f>IFERROR(VLOOKUP(B35,ENROLL24082023,8,FALSE),"")</f>
        <v>0</v>
      </c>
      <c r="W35" s="38">
        <f>IFERROR(VLOOKUP(B35,ENROLL24082023,9,FALSE),"")</f>
        <v>0</v>
      </c>
      <c r="X35" s="38">
        <f>IFERROR(VLOOKUP(B35,ENROLL24082023,10,FALSE),"")</f>
        <v>0</v>
      </c>
      <c r="Y35" s="38">
        <f>IFERROR(VLOOKUP(B35,ENROLL24082023,11,FALSE),"")</f>
        <v>0</v>
      </c>
      <c r="Z35" s="38">
        <f>IFERROR(VLOOKUP(B35,ENROLL24082023,12,FALSE),"")</f>
        <v>0</v>
      </c>
      <c r="AA35" s="38">
        <f>SUM(Q35:Z35)</f>
        <v>14</v>
      </c>
      <c r="AB35" s="38">
        <f>F35-Q35</f>
        <v>-6</v>
      </c>
      <c r="AC35" s="38">
        <f>G35-R35</f>
        <v>0</v>
      </c>
      <c r="AD35" s="38">
        <f>H35-S35</f>
        <v>0</v>
      </c>
      <c r="AE35" s="38">
        <f>I35-T35</f>
        <v>1</v>
      </c>
      <c r="AF35" s="38">
        <f>J35-U35</f>
        <v>3</v>
      </c>
      <c r="AG35" s="38">
        <f>K35-V35</f>
        <v>0</v>
      </c>
      <c r="AH35" s="38">
        <f>L35-W35</f>
        <v>0</v>
      </c>
      <c r="AI35" s="38">
        <f>M35-X35</f>
        <v>0</v>
      </c>
      <c r="AJ35" s="38">
        <f>N35-Y35</f>
        <v>0</v>
      </c>
      <c r="AK35" s="38">
        <f>O35-Z35</f>
        <v>0</v>
      </c>
      <c r="AL35" s="38">
        <f>SUM(AB35:AK35)</f>
        <v>-2</v>
      </c>
      <c r="AM35" s="27" t="str">
        <f>IFERROR(VLOOKUP(B35,MGMT,4,FALSE),"")</f>
        <v>MPP_ZPP SCHOOLS</v>
      </c>
    </row>
    <row r="36" spans="1:39" ht="27.75" customHeight="1" x14ac:dyDescent="0.25">
      <c r="A36" s="30">
        <v>33</v>
      </c>
      <c r="B36" s="30">
        <v>28120204901</v>
      </c>
      <c r="C36" s="58" t="s">
        <v>72</v>
      </c>
      <c r="D36" s="31" t="s">
        <v>251</v>
      </c>
      <c r="E36" s="31" t="s">
        <v>252</v>
      </c>
      <c r="F36" s="35">
        <v>8</v>
      </c>
      <c r="G36" s="35">
        <v>8</v>
      </c>
      <c r="H36" s="35">
        <v>4</v>
      </c>
      <c r="I36" s="35">
        <v>4</v>
      </c>
      <c r="J36" s="35">
        <v>24</v>
      </c>
      <c r="K36" s="35">
        <v>11</v>
      </c>
      <c r="L36" s="35">
        <v>0</v>
      </c>
      <c r="M36" s="35">
        <v>0</v>
      </c>
      <c r="N36" s="35">
        <v>0</v>
      </c>
      <c r="O36" s="35">
        <v>0</v>
      </c>
      <c r="P36" s="35">
        <v>59</v>
      </c>
      <c r="Q36" s="38">
        <f>IFERROR(VLOOKUP(B36,ENROLL24082023,3,FALSE),"")</f>
        <v>1</v>
      </c>
      <c r="R36" s="38">
        <f>IFERROR(VLOOKUP(B36,ENROLL24082023,4,FALSE),"")</f>
        <v>9</v>
      </c>
      <c r="S36" s="38">
        <f>IFERROR(VLOOKUP(B36,ENROLL24082023,5,FALSE),"")</f>
        <v>6</v>
      </c>
      <c r="T36" s="38">
        <f>IFERROR(VLOOKUP(B36,ENROLL24082023,6,FALSE),"")</f>
        <v>4</v>
      </c>
      <c r="U36" s="38">
        <f>IFERROR(VLOOKUP(B36,ENROLL24082023,7,FALSE),"")</f>
        <v>24</v>
      </c>
      <c r="V36" s="38">
        <f>IFERROR(VLOOKUP(B36,ENROLL24082023,8,FALSE),"")</f>
        <v>0</v>
      </c>
      <c r="W36" s="38">
        <f>IFERROR(VLOOKUP(B36,ENROLL24082023,9,FALSE),"")</f>
        <v>0</v>
      </c>
      <c r="X36" s="38">
        <f>IFERROR(VLOOKUP(B36,ENROLL24082023,10,FALSE),"")</f>
        <v>0</v>
      </c>
      <c r="Y36" s="38">
        <f>IFERROR(VLOOKUP(B36,ENROLL24082023,11,FALSE),"")</f>
        <v>0</v>
      </c>
      <c r="Z36" s="38">
        <f>IFERROR(VLOOKUP(B36,ENROLL24082023,12,FALSE),"")</f>
        <v>0</v>
      </c>
      <c r="AA36" s="38">
        <f>SUM(Q36:Z36)</f>
        <v>44</v>
      </c>
      <c r="AB36" s="38">
        <f>F36-Q36</f>
        <v>7</v>
      </c>
      <c r="AC36" s="38">
        <f>G36-R36</f>
        <v>-1</v>
      </c>
      <c r="AD36" s="38">
        <f>H36-S36</f>
        <v>-2</v>
      </c>
      <c r="AE36" s="38">
        <f>I36-T36</f>
        <v>0</v>
      </c>
      <c r="AF36" s="38">
        <f>J36-U36</f>
        <v>0</v>
      </c>
      <c r="AG36" s="38">
        <f>K36-V36</f>
        <v>11</v>
      </c>
      <c r="AH36" s="38">
        <f>L36-W36</f>
        <v>0</v>
      </c>
      <c r="AI36" s="38">
        <f>M36-X36</f>
        <v>0</v>
      </c>
      <c r="AJ36" s="38">
        <f>N36-Y36</f>
        <v>0</v>
      </c>
      <c r="AK36" s="38">
        <f>O36-Z36</f>
        <v>0</v>
      </c>
      <c r="AL36" s="38">
        <f>SUM(AB36:AK36)</f>
        <v>15</v>
      </c>
      <c r="AM36" s="27" t="str">
        <f>IFERROR(VLOOKUP(B36,MGMT,4,FALSE),"")</f>
        <v>MPP_ZPP SCHOOLS</v>
      </c>
    </row>
    <row r="37" spans="1:39" ht="27.75" customHeight="1" x14ac:dyDescent="0.25">
      <c r="A37" s="30">
        <v>34</v>
      </c>
      <c r="B37" s="30">
        <v>28120202901</v>
      </c>
      <c r="C37" s="58" t="s">
        <v>47</v>
      </c>
      <c r="D37" s="31" t="s">
        <v>251</v>
      </c>
      <c r="E37" s="31" t="s">
        <v>252</v>
      </c>
      <c r="F37" s="35">
        <v>0</v>
      </c>
      <c r="G37" s="35">
        <v>0</v>
      </c>
      <c r="H37" s="35">
        <v>3</v>
      </c>
      <c r="I37" s="35">
        <v>5</v>
      </c>
      <c r="J37" s="35">
        <v>4</v>
      </c>
      <c r="K37" s="35">
        <v>3</v>
      </c>
      <c r="L37" s="35">
        <v>0</v>
      </c>
      <c r="M37" s="35">
        <v>0</v>
      </c>
      <c r="N37" s="35">
        <v>0</v>
      </c>
      <c r="O37" s="35">
        <v>0</v>
      </c>
      <c r="P37" s="35">
        <v>15</v>
      </c>
      <c r="Q37" s="38">
        <f>IFERROR(VLOOKUP(B37,ENROLL24082023,3,FALSE),"")</f>
        <v>3</v>
      </c>
      <c r="R37" s="38">
        <f>IFERROR(VLOOKUP(B37,ENROLL24082023,4,FALSE),"")</f>
        <v>0</v>
      </c>
      <c r="S37" s="38">
        <f>IFERROR(VLOOKUP(B37,ENROLL24082023,5,FALSE),"")</f>
        <v>3</v>
      </c>
      <c r="T37" s="38">
        <f>IFERROR(VLOOKUP(B37,ENROLL24082023,6,FALSE),"")</f>
        <v>5</v>
      </c>
      <c r="U37" s="38">
        <f>IFERROR(VLOOKUP(B37,ENROLL24082023,7,FALSE),"")</f>
        <v>4</v>
      </c>
      <c r="V37" s="38">
        <f>IFERROR(VLOOKUP(B37,ENROLL24082023,8,FALSE),"")</f>
        <v>0</v>
      </c>
      <c r="W37" s="38">
        <f>IFERROR(VLOOKUP(B37,ENROLL24082023,9,FALSE),"")</f>
        <v>0</v>
      </c>
      <c r="X37" s="38">
        <f>IFERROR(VLOOKUP(B37,ENROLL24082023,10,FALSE),"")</f>
        <v>0</v>
      </c>
      <c r="Y37" s="38">
        <f>IFERROR(VLOOKUP(B37,ENROLL24082023,11,FALSE),"")</f>
        <v>0</v>
      </c>
      <c r="Z37" s="38">
        <f>IFERROR(VLOOKUP(B37,ENROLL24082023,12,FALSE),"")</f>
        <v>0</v>
      </c>
      <c r="AA37" s="38">
        <f>SUM(Q37:Z37)</f>
        <v>15</v>
      </c>
      <c r="AB37" s="38">
        <f>F37-Q37</f>
        <v>-3</v>
      </c>
      <c r="AC37" s="38">
        <f>G37-R37</f>
        <v>0</v>
      </c>
      <c r="AD37" s="38">
        <f>H37-S37</f>
        <v>0</v>
      </c>
      <c r="AE37" s="38">
        <f>I37-T37</f>
        <v>0</v>
      </c>
      <c r="AF37" s="38">
        <f>J37-U37</f>
        <v>0</v>
      </c>
      <c r="AG37" s="38">
        <f>K37-V37</f>
        <v>3</v>
      </c>
      <c r="AH37" s="38">
        <f>L37-W37</f>
        <v>0</v>
      </c>
      <c r="AI37" s="38">
        <f>M37-X37</f>
        <v>0</v>
      </c>
      <c r="AJ37" s="38">
        <f>N37-Y37</f>
        <v>0</v>
      </c>
      <c r="AK37" s="38">
        <f>O37-Z37</f>
        <v>0</v>
      </c>
      <c r="AL37" s="38">
        <f>SUM(AB37:AK37)</f>
        <v>0</v>
      </c>
      <c r="AM37" s="27" t="str">
        <f>IFERROR(VLOOKUP(B37,MGMT,4,FALSE),"")</f>
        <v>MPP_ZPP SCHOOLS</v>
      </c>
    </row>
    <row r="38" spans="1:39" ht="27.75" customHeight="1" x14ac:dyDescent="0.25">
      <c r="A38" s="30">
        <v>35</v>
      </c>
      <c r="B38" s="30">
        <v>28120206001</v>
      </c>
      <c r="C38" s="58" t="s">
        <v>82</v>
      </c>
      <c r="D38" s="31" t="s">
        <v>251</v>
      </c>
      <c r="E38" s="31" t="s">
        <v>252</v>
      </c>
      <c r="F38" s="35">
        <v>3</v>
      </c>
      <c r="G38" s="35">
        <v>3</v>
      </c>
      <c r="H38" s="35">
        <v>3</v>
      </c>
      <c r="I38" s="35">
        <v>5</v>
      </c>
      <c r="J38" s="35">
        <v>16</v>
      </c>
      <c r="K38" s="35">
        <v>6</v>
      </c>
      <c r="L38" s="35">
        <v>0</v>
      </c>
      <c r="M38" s="35">
        <v>0</v>
      </c>
      <c r="N38" s="35">
        <v>0</v>
      </c>
      <c r="O38" s="35">
        <v>0</v>
      </c>
      <c r="P38" s="35">
        <v>36</v>
      </c>
      <c r="Q38" s="38">
        <f>IFERROR(VLOOKUP(B38,ENROLL24082023,3,FALSE),"")</f>
        <v>14</v>
      </c>
      <c r="R38" s="38">
        <f>IFERROR(VLOOKUP(B38,ENROLL24082023,4,FALSE),"")</f>
        <v>3</v>
      </c>
      <c r="S38" s="38">
        <f>IFERROR(VLOOKUP(B38,ENROLL24082023,5,FALSE),"")</f>
        <v>2</v>
      </c>
      <c r="T38" s="38">
        <f>IFERROR(VLOOKUP(B38,ENROLL24082023,6,FALSE),"")</f>
        <v>5</v>
      </c>
      <c r="U38" s="38">
        <f>IFERROR(VLOOKUP(B38,ENROLL24082023,7,FALSE),"")</f>
        <v>8</v>
      </c>
      <c r="V38" s="38">
        <f>IFERROR(VLOOKUP(B38,ENROLL24082023,8,FALSE),"")</f>
        <v>0</v>
      </c>
      <c r="W38" s="38">
        <f>IFERROR(VLOOKUP(B38,ENROLL24082023,9,FALSE),"")</f>
        <v>0</v>
      </c>
      <c r="X38" s="38">
        <f>IFERROR(VLOOKUP(B38,ENROLL24082023,10,FALSE),"")</f>
        <v>0</v>
      </c>
      <c r="Y38" s="38">
        <f>IFERROR(VLOOKUP(B38,ENROLL24082023,11,FALSE),"")</f>
        <v>0</v>
      </c>
      <c r="Z38" s="38">
        <f>IFERROR(VLOOKUP(B38,ENROLL24082023,12,FALSE),"")</f>
        <v>0</v>
      </c>
      <c r="AA38" s="38">
        <f>SUM(Q38:Z38)</f>
        <v>32</v>
      </c>
      <c r="AB38" s="38">
        <f>F38-Q38</f>
        <v>-11</v>
      </c>
      <c r="AC38" s="38">
        <f>G38-R38</f>
        <v>0</v>
      </c>
      <c r="AD38" s="38">
        <f>H38-S38</f>
        <v>1</v>
      </c>
      <c r="AE38" s="38">
        <f>I38-T38</f>
        <v>0</v>
      </c>
      <c r="AF38" s="38">
        <f>J38-U38</f>
        <v>8</v>
      </c>
      <c r="AG38" s="38">
        <f>K38-V38</f>
        <v>6</v>
      </c>
      <c r="AH38" s="38">
        <f>L38-W38</f>
        <v>0</v>
      </c>
      <c r="AI38" s="38">
        <f>M38-X38</f>
        <v>0</v>
      </c>
      <c r="AJ38" s="38">
        <f>N38-Y38</f>
        <v>0</v>
      </c>
      <c r="AK38" s="38">
        <f>O38-Z38</f>
        <v>0</v>
      </c>
      <c r="AL38" s="38">
        <f>SUM(AB38:AK38)</f>
        <v>4</v>
      </c>
      <c r="AM38" s="27" t="str">
        <f>IFERROR(VLOOKUP(B38,MGMT,4,FALSE),"")</f>
        <v>MPP_ZPP SCHOOLS</v>
      </c>
    </row>
    <row r="39" spans="1:39" ht="27.75" customHeight="1" x14ac:dyDescent="0.25">
      <c r="A39" s="30">
        <v>36</v>
      </c>
      <c r="B39" s="30">
        <v>28120206903</v>
      </c>
      <c r="C39" s="58" t="s">
        <v>90</v>
      </c>
      <c r="D39" s="31" t="s">
        <v>251</v>
      </c>
      <c r="E39" s="31" t="s">
        <v>252</v>
      </c>
      <c r="F39" s="35">
        <v>3</v>
      </c>
      <c r="G39" s="35">
        <v>3</v>
      </c>
      <c r="H39" s="35">
        <v>5</v>
      </c>
      <c r="I39" s="35">
        <v>5</v>
      </c>
      <c r="J39" s="35">
        <v>3</v>
      </c>
      <c r="K39" s="35">
        <v>5</v>
      </c>
      <c r="L39" s="35">
        <v>0</v>
      </c>
      <c r="M39" s="35">
        <v>0</v>
      </c>
      <c r="N39" s="35">
        <v>0</v>
      </c>
      <c r="O39" s="35">
        <v>0</v>
      </c>
      <c r="P39" s="35">
        <v>24</v>
      </c>
      <c r="Q39" s="38">
        <f>IFERROR(VLOOKUP(B39,ENROLL24082023,3,FALSE),"")</f>
        <v>5</v>
      </c>
      <c r="R39" s="38">
        <f>IFERROR(VLOOKUP(B39,ENROLL24082023,4,FALSE),"")</f>
        <v>3</v>
      </c>
      <c r="S39" s="38">
        <f>IFERROR(VLOOKUP(B39,ENROLL24082023,5,FALSE),"")</f>
        <v>7</v>
      </c>
      <c r="T39" s="38">
        <f>IFERROR(VLOOKUP(B39,ENROLL24082023,6,FALSE),"")</f>
        <v>6</v>
      </c>
      <c r="U39" s="38">
        <f>IFERROR(VLOOKUP(B39,ENROLL24082023,7,FALSE),"")</f>
        <v>3</v>
      </c>
      <c r="V39" s="38">
        <f>IFERROR(VLOOKUP(B39,ENROLL24082023,8,FALSE),"")</f>
        <v>0</v>
      </c>
      <c r="W39" s="38">
        <f>IFERROR(VLOOKUP(B39,ENROLL24082023,9,FALSE),"")</f>
        <v>0</v>
      </c>
      <c r="X39" s="38">
        <f>IFERROR(VLOOKUP(B39,ENROLL24082023,10,FALSE),"")</f>
        <v>0</v>
      </c>
      <c r="Y39" s="38">
        <f>IFERROR(VLOOKUP(B39,ENROLL24082023,11,FALSE),"")</f>
        <v>0</v>
      </c>
      <c r="Z39" s="38">
        <f>IFERROR(VLOOKUP(B39,ENROLL24082023,12,FALSE),"")</f>
        <v>0</v>
      </c>
      <c r="AA39" s="38">
        <f>SUM(Q39:Z39)</f>
        <v>24</v>
      </c>
      <c r="AB39" s="38">
        <f>F39-Q39</f>
        <v>-2</v>
      </c>
      <c r="AC39" s="38">
        <f>G39-R39</f>
        <v>0</v>
      </c>
      <c r="AD39" s="38">
        <f>H39-S39</f>
        <v>-2</v>
      </c>
      <c r="AE39" s="38">
        <f>I39-T39</f>
        <v>-1</v>
      </c>
      <c r="AF39" s="38">
        <f>J39-U39</f>
        <v>0</v>
      </c>
      <c r="AG39" s="38">
        <f>K39-V39</f>
        <v>5</v>
      </c>
      <c r="AH39" s="38">
        <f>L39-W39</f>
        <v>0</v>
      </c>
      <c r="AI39" s="38">
        <f>M39-X39</f>
        <v>0</v>
      </c>
      <c r="AJ39" s="38">
        <f>N39-Y39</f>
        <v>0</v>
      </c>
      <c r="AK39" s="38">
        <f>O39-Z39</f>
        <v>0</v>
      </c>
      <c r="AL39" s="38">
        <f>SUM(AB39:AK39)</f>
        <v>0</v>
      </c>
      <c r="AM39" s="27" t="str">
        <f>IFERROR(VLOOKUP(B39,MGMT,4,FALSE),"")</f>
        <v>MPP_ZPP SCHOOLS</v>
      </c>
    </row>
    <row r="40" spans="1:39" ht="27.75" customHeight="1" x14ac:dyDescent="0.25">
      <c r="A40" s="30">
        <v>37</v>
      </c>
      <c r="B40" s="30">
        <v>28120208401</v>
      </c>
      <c r="C40" s="58" t="s">
        <v>121</v>
      </c>
      <c r="D40" s="31" t="s">
        <v>251</v>
      </c>
      <c r="E40" s="31" t="s">
        <v>252</v>
      </c>
      <c r="F40" s="35">
        <v>2</v>
      </c>
      <c r="G40" s="35">
        <v>2</v>
      </c>
      <c r="H40" s="35">
        <v>4</v>
      </c>
      <c r="I40" s="35">
        <v>3</v>
      </c>
      <c r="J40" s="35">
        <v>2</v>
      </c>
      <c r="K40" s="35">
        <v>2</v>
      </c>
      <c r="L40" s="35">
        <v>0</v>
      </c>
      <c r="M40" s="35">
        <v>0</v>
      </c>
      <c r="N40" s="35">
        <v>0</v>
      </c>
      <c r="O40" s="35">
        <v>0</v>
      </c>
      <c r="P40" s="35">
        <v>15</v>
      </c>
      <c r="Q40" s="38">
        <f>IFERROR(VLOOKUP(B40,ENROLL24082023,3,FALSE),"")</f>
        <v>1</v>
      </c>
      <c r="R40" s="38">
        <f>IFERROR(VLOOKUP(B40,ENROLL24082023,4,FALSE),"")</f>
        <v>2</v>
      </c>
      <c r="S40" s="38">
        <f>IFERROR(VLOOKUP(B40,ENROLL24082023,5,FALSE),"")</f>
        <v>5</v>
      </c>
      <c r="T40" s="38">
        <f>IFERROR(VLOOKUP(B40,ENROLL24082023,6,FALSE),"")</f>
        <v>4</v>
      </c>
      <c r="U40" s="38">
        <f>IFERROR(VLOOKUP(B40,ENROLL24082023,7,FALSE),"")</f>
        <v>2</v>
      </c>
      <c r="V40" s="38">
        <f>IFERROR(VLOOKUP(B40,ENROLL24082023,8,FALSE),"")</f>
        <v>0</v>
      </c>
      <c r="W40" s="38">
        <f>IFERROR(VLOOKUP(B40,ENROLL24082023,9,FALSE),"")</f>
        <v>0</v>
      </c>
      <c r="X40" s="38">
        <f>IFERROR(VLOOKUP(B40,ENROLL24082023,10,FALSE),"")</f>
        <v>0</v>
      </c>
      <c r="Y40" s="38">
        <f>IFERROR(VLOOKUP(B40,ENROLL24082023,11,FALSE),"")</f>
        <v>0</v>
      </c>
      <c r="Z40" s="38">
        <f>IFERROR(VLOOKUP(B40,ENROLL24082023,12,FALSE),"")</f>
        <v>0</v>
      </c>
      <c r="AA40" s="38">
        <f>SUM(Q40:Z40)</f>
        <v>14</v>
      </c>
      <c r="AB40" s="38">
        <f>F40-Q40</f>
        <v>1</v>
      </c>
      <c r="AC40" s="38">
        <f>G40-R40</f>
        <v>0</v>
      </c>
      <c r="AD40" s="38">
        <f>H40-S40</f>
        <v>-1</v>
      </c>
      <c r="AE40" s="38">
        <f>I40-T40</f>
        <v>-1</v>
      </c>
      <c r="AF40" s="38">
        <f>J40-U40</f>
        <v>0</v>
      </c>
      <c r="AG40" s="38">
        <f>K40-V40</f>
        <v>2</v>
      </c>
      <c r="AH40" s="38">
        <f>L40-W40</f>
        <v>0</v>
      </c>
      <c r="AI40" s="38">
        <f>M40-X40</f>
        <v>0</v>
      </c>
      <c r="AJ40" s="38">
        <f>N40-Y40</f>
        <v>0</v>
      </c>
      <c r="AK40" s="38">
        <f>O40-Z40</f>
        <v>0</v>
      </c>
      <c r="AL40" s="38">
        <f>SUM(AB40:AK40)</f>
        <v>1</v>
      </c>
      <c r="AM40" s="27" t="str">
        <f>IFERROR(VLOOKUP(B40,MGMT,4,FALSE),"")</f>
        <v>MPP_ZPP SCHOOLS</v>
      </c>
    </row>
    <row r="41" spans="1:39" ht="27.75" customHeight="1" x14ac:dyDescent="0.25">
      <c r="A41" s="30">
        <v>38</v>
      </c>
      <c r="B41" s="30">
        <v>28120203403</v>
      </c>
      <c r="C41" s="58" t="s">
        <v>55</v>
      </c>
      <c r="D41" s="31" t="s">
        <v>251</v>
      </c>
      <c r="E41" s="31" t="s">
        <v>252</v>
      </c>
      <c r="F41" s="35">
        <v>0</v>
      </c>
      <c r="G41" s="35">
        <v>0</v>
      </c>
      <c r="H41" s="35">
        <v>3</v>
      </c>
      <c r="I41" s="35">
        <v>1</v>
      </c>
      <c r="J41" s="35">
        <v>5</v>
      </c>
      <c r="K41" s="35">
        <v>3</v>
      </c>
      <c r="L41" s="35">
        <v>0</v>
      </c>
      <c r="M41" s="35">
        <v>0</v>
      </c>
      <c r="N41" s="35">
        <v>0</v>
      </c>
      <c r="O41" s="35">
        <v>0</v>
      </c>
      <c r="P41" s="35">
        <v>12</v>
      </c>
      <c r="Q41" s="38">
        <f>IFERROR(VLOOKUP(B41,ENROLL24082023,3,FALSE),"")</f>
        <v>1</v>
      </c>
      <c r="R41" s="38">
        <f>IFERROR(VLOOKUP(B41,ENROLL24082023,4,FALSE),"")</f>
        <v>0</v>
      </c>
      <c r="S41" s="38">
        <f>IFERROR(VLOOKUP(B41,ENROLL24082023,5,FALSE),"")</f>
        <v>3</v>
      </c>
      <c r="T41" s="38">
        <f>IFERROR(VLOOKUP(B41,ENROLL24082023,6,FALSE),"")</f>
        <v>0</v>
      </c>
      <c r="U41" s="38">
        <f>IFERROR(VLOOKUP(B41,ENROLL24082023,7,FALSE),"")</f>
        <v>5</v>
      </c>
      <c r="V41" s="38">
        <f>IFERROR(VLOOKUP(B41,ENROLL24082023,8,FALSE),"")</f>
        <v>0</v>
      </c>
      <c r="W41" s="38">
        <f>IFERROR(VLOOKUP(B41,ENROLL24082023,9,FALSE),"")</f>
        <v>0</v>
      </c>
      <c r="X41" s="38">
        <f>IFERROR(VLOOKUP(B41,ENROLL24082023,10,FALSE),"")</f>
        <v>0</v>
      </c>
      <c r="Y41" s="38">
        <f>IFERROR(VLOOKUP(B41,ENROLL24082023,11,FALSE),"")</f>
        <v>0</v>
      </c>
      <c r="Z41" s="38">
        <f>IFERROR(VLOOKUP(B41,ENROLL24082023,12,FALSE),"")</f>
        <v>0</v>
      </c>
      <c r="AA41" s="38">
        <f>SUM(Q41:Z41)</f>
        <v>9</v>
      </c>
      <c r="AB41" s="38">
        <f>F41-Q41</f>
        <v>-1</v>
      </c>
      <c r="AC41" s="38">
        <f>G41-R41</f>
        <v>0</v>
      </c>
      <c r="AD41" s="38">
        <f>H41-S41</f>
        <v>0</v>
      </c>
      <c r="AE41" s="38">
        <f>I41-T41</f>
        <v>1</v>
      </c>
      <c r="AF41" s="38">
        <f>J41-U41</f>
        <v>0</v>
      </c>
      <c r="AG41" s="38">
        <f>K41-V41</f>
        <v>3</v>
      </c>
      <c r="AH41" s="38">
        <f>L41-W41</f>
        <v>0</v>
      </c>
      <c r="AI41" s="38">
        <f>M41-X41</f>
        <v>0</v>
      </c>
      <c r="AJ41" s="38">
        <f>N41-Y41</f>
        <v>0</v>
      </c>
      <c r="AK41" s="38">
        <f>O41-Z41</f>
        <v>0</v>
      </c>
      <c r="AL41" s="38">
        <f>SUM(AB41:AK41)</f>
        <v>3</v>
      </c>
      <c r="AM41" s="27" t="str">
        <f>IFERROR(VLOOKUP(B41,MGMT,4,FALSE),"")</f>
        <v>MPP_ZPP SCHOOLS</v>
      </c>
    </row>
    <row r="42" spans="1:39" ht="27.75" customHeight="1" x14ac:dyDescent="0.25">
      <c r="A42" s="30">
        <v>39</v>
      </c>
      <c r="B42" s="30">
        <v>28120208801</v>
      </c>
      <c r="C42" s="58" t="s">
        <v>124</v>
      </c>
      <c r="D42" s="31" t="s">
        <v>251</v>
      </c>
      <c r="E42" s="31" t="s">
        <v>252</v>
      </c>
      <c r="F42" s="35">
        <v>9</v>
      </c>
      <c r="G42" s="35">
        <v>9</v>
      </c>
      <c r="H42" s="35">
        <v>0</v>
      </c>
      <c r="I42" s="35">
        <v>2</v>
      </c>
      <c r="J42" s="35">
        <v>12</v>
      </c>
      <c r="K42" s="35">
        <v>4</v>
      </c>
      <c r="L42" s="35">
        <v>0</v>
      </c>
      <c r="M42" s="35">
        <v>0</v>
      </c>
      <c r="N42" s="35">
        <v>0</v>
      </c>
      <c r="O42" s="35">
        <v>0</v>
      </c>
      <c r="P42" s="35">
        <v>36</v>
      </c>
      <c r="Q42" s="38">
        <f>IFERROR(VLOOKUP(B42,ENROLL24082023,3,FALSE),"")</f>
        <v>5</v>
      </c>
      <c r="R42" s="38">
        <f>IFERROR(VLOOKUP(B42,ENROLL24082023,4,FALSE),"")</f>
        <v>9</v>
      </c>
      <c r="S42" s="38">
        <f>IFERROR(VLOOKUP(B42,ENROLL24082023,5,FALSE),"")</f>
        <v>0</v>
      </c>
      <c r="T42" s="38">
        <f>IFERROR(VLOOKUP(B42,ENROLL24082023,6,FALSE),"")</f>
        <v>2</v>
      </c>
      <c r="U42" s="38">
        <f>IFERROR(VLOOKUP(B42,ENROLL24082023,7,FALSE),"")</f>
        <v>12</v>
      </c>
      <c r="V42" s="38">
        <f>IFERROR(VLOOKUP(B42,ENROLL24082023,8,FALSE),"")</f>
        <v>0</v>
      </c>
      <c r="W42" s="38">
        <f>IFERROR(VLOOKUP(B42,ENROLL24082023,9,FALSE),"")</f>
        <v>0</v>
      </c>
      <c r="X42" s="38">
        <f>IFERROR(VLOOKUP(B42,ENROLL24082023,10,FALSE),"")</f>
        <v>0</v>
      </c>
      <c r="Y42" s="38">
        <f>IFERROR(VLOOKUP(B42,ENROLL24082023,11,FALSE),"")</f>
        <v>0</v>
      </c>
      <c r="Z42" s="38">
        <f>IFERROR(VLOOKUP(B42,ENROLL24082023,12,FALSE),"")</f>
        <v>0</v>
      </c>
      <c r="AA42" s="38">
        <f>SUM(Q42:Z42)</f>
        <v>28</v>
      </c>
      <c r="AB42" s="38">
        <f>F42-Q42</f>
        <v>4</v>
      </c>
      <c r="AC42" s="38">
        <f>G42-R42</f>
        <v>0</v>
      </c>
      <c r="AD42" s="38">
        <f>H42-S42</f>
        <v>0</v>
      </c>
      <c r="AE42" s="38">
        <f>I42-T42</f>
        <v>0</v>
      </c>
      <c r="AF42" s="38">
        <f>J42-U42</f>
        <v>0</v>
      </c>
      <c r="AG42" s="38">
        <f>K42-V42</f>
        <v>4</v>
      </c>
      <c r="AH42" s="38">
        <f>L42-W42</f>
        <v>0</v>
      </c>
      <c r="AI42" s="38">
        <f>M42-X42</f>
        <v>0</v>
      </c>
      <c r="AJ42" s="38">
        <f>N42-Y42</f>
        <v>0</v>
      </c>
      <c r="AK42" s="38">
        <f>O42-Z42</f>
        <v>0</v>
      </c>
      <c r="AL42" s="38">
        <f>SUM(AB42:AK42)</f>
        <v>8</v>
      </c>
      <c r="AM42" s="27" t="str">
        <f>IFERROR(VLOOKUP(B42,MGMT,4,FALSE),"")</f>
        <v>MPP_ZPP SCHOOLS</v>
      </c>
    </row>
    <row r="43" spans="1:39" ht="27.75" customHeight="1" x14ac:dyDescent="0.25">
      <c r="A43" s="30">
        <v>40</v>
      </c>
      <c r="B43" s="30">
        <v>28120206301</v>
      </c>
      <c r="C43" s="58" t="s">
        <v>84</v>
      </c>
      <c r="D43" s="31" t="s">
        <v>251</v>
      </c>
      <c r="E43" s="31" t="s">
        <v>252</v>
      </c>
      <c r="F43" s="35">
        <v>11</v>
      </c>
      <c r="G43" s="35">
        <v>11</v>
      </c>
      <c r="H43" s="35">
        <v>7</v>
      </c>
      <c r="I43" s="35">
        <v>12</v>
      </c>
      <c r="J43" s="35">
        <v>8</v>
      </c>
      <c r="K43" s="35">
        <v>6</v>
      </c>
      <c r="L43" s="35">
        <v>0</v>
      </c>
      <c r="M43" s="35">
        <v>0</v>
      </c>
      <c r="N43" s="35">
        <v>0</v>
      </c>
      <c r="O43" s="35">
        <v>0</v>
      </c>
      <c r="P43" s="35">
        <v>55</v>
      </c>
      <c r="Q43" s="38">
        <f>IFERROR(VLOOKUP(B43,ENROLL24082023,3,FALSE),"")</f>
        <v>9</v>
      </c>
      <c r="R43" s="38">
        <f>IFERROR(VLOOKUP(B43,ENROLL24082023,4,FALSE),"")</f>
        <v>12</v>
      </c>
      <c r="S43" s="38">
        <f>IFERROR(VLOOKUP(B43,ENROLL24082023,5,FALSE),"")</f>
        <v>8</v>
      </c>
      <c r="T43" s="38">
        <f>IFERROR(VLOOKUP(B43,ENROLL24082023,6,FALSE),"")</f>
        <v>12</v>
      </c>
      <c r="U43" s="38">
        <f>IFERROR(VLOOKUP(B43,ENROLL24082023,7,FALSE),"")</f>
        <v>8</v>
      </c>
      <c r="V43" s="38">
        <f>IFERROR(VLOOKUP(B43,ENROLL24082023,8,FALSE),"")</f>
        <v>0</v>
      </c>
      <c r="W43" s="38">
        <f>IFERROR(VLOOKUP(B43,ENROLL24082023,9,FALSE),"")</f>
        <v>0</v>
      </c>
      <c r="X43" s="38">
        <f>IFERROR(VLOOKUP(B43,ENROLL24082023,10,FALSE),"")</f>
        <v>0</v>
      </c>
      <c r="Y43" s="38">
        <f>IFERROR(VLOOKUP(B43,ENROLL24082023,11,FALSE),"")</f>
        <v>0</v>
      </c>
      <c r="Z43" s="38">
        <f>IFERROR(VLOOKUP(B43,ENROLL24082023,12,FALSE),"")</f>
        <v>0</v>
      </c>
      <c r="AA43" s="38">
        <f>SUM(Q43:Z43)</f>
        <v>49</v>
      </c>
      <c r="AB43" s="38">
        <f>F43-Q43</f>
        <v>2</v>
      </c>
      <c r="AC43" s="38">
        <f>G43-R43</f>
        <v>-1</v>
      </c>
      <c r="AD43" s="38">
        <f>H43-S43</f>
        <v>-1</v>
      </c>
      <c r="AE43" s="38">
        <f>I43-T43</f>
        <v>0</v>
      </c>
      <c r="AF43" s="38">
        <f>J43-U43</f>
        <v>0</v>
      </c>
      <c r="AG43" s="38">
        <f>K43-V43</f>
        <v>6</v>
      </c>
      <c r="AH43" s="38">
        <f>L43-W43</f>
        <v>0</v>
      </c>
      <c r="AI43" s="38">
        <f>M43-X43</f>
        <v>0</v>
      </c>
      <c r="AJ43" s="38">
        <f>N43-Y43</f>
        <v>0</v>
      </c>
      <c r="AK43" s="38">
        <f>O43-Z43</f>
        <v>0</v>
      </c>
      <c r="AL43" s="38">
        <f>SUM(AB43:AK43)</f>
        <v>6</v>
      </c>
      <c r="AM43" s="27" t="str">
        <f>IFERROR(VLOOKUP(B43,MGMT,4,FALSE),"")</f>
        <v>MPP_ZPP SCHOOLS</v>
      </c>
    </row>
    <row r="44" spans="1:39" ht="27.75" customHeight="1" x14ac:dyDescent="0.25">
      <c r="A44" s="30">
        <v>41</v>
      </c>
      <c r="B44" s="30">
        <v>28120210801</v>
      </c>
      <c r="C44" s="58" t="s">
        <v>149</v>
      </c>
      <c r="D44" s="31" t="s">
        <v>251</v>
      </c>
      <c r="E44" s="31" t="s">
        <v>252</v>
      </c>
      <c r="F44" s="35">
        <v>10</v>
      </c>
      <c r="G44" s="35">
        <v>10</v>
      </c>
      <c r="H44" s="35">
        <v>16</v>
      </c>
      <c r="I44" s="35">
        <v>21</v>
      </c>
      <c r="J44" s="35">
        <v>19</v>
      </c>
      <c r="K44" s="35">
        <v>12</v>
      </c>
      <c r="L44" s="35">
        <v>0</v>
      </c>
      <c r="M44" s="35">
        <v>0</v>
      </c>
      <c r="N44" s="35">
        <v>0</v>
      </c>
      <c r="O44" s="35">
        <v>0</v>
      </c>
      <c r="P44" s="35">
        <v>88</v>
      </c>
      <c r="Q44" s="38">
        <f>IFERROR(VLOOKUP(B44,ENROLL24082023,3,FALSE),"")</f>
        <v>12</v>
      </c>
      <c r="R44" s="38">
        <f>IFERROR(VLOOKUP(B44,ENROLL24082023,4,FALSE),"")</f>
        <v>10</v>
      </c>
      <c r="S44" s="38">
        <f>IFERROR(VLOOKUP(B44,ENROLL24082023,5,FALSE),"")</f>
        <v>15</v>
      </c>
      <c r="T44" s="38">
        <f>IFERROR(VLOOKUP(B44,ENROLL24082023,6,FALSE),"")</f>
        <v>21</v>
      </c>
      <c r="U44" s="38">
        <f>IFERROR(VLOOKUP(B44,ENROLL24082023,7,FALSE),"")</f>
        <v>9</v>
      </c>
      <c r="V44" s="38">
        <f>IFERROR(VLOOKUP(B44,ENROLL24082023,8,FALSE),"")</f>
        <v>0</v>
      </c>
      <c r="W44" s="38">
        <f>IFERROR(VLOOKUP(B44,ENROLL24082023,9,FALSE),"")</f>
        <v>0</v>
      </c>
      <c r="X44" s="38">
        <f>IFERROR(VLOOKUP(B44,ENROLL24082023,10,FALSE),"")</f>
        <v>0</v>
      </c>
      <c r="Y44" s="38">
        <f>IFERROR(VLOOKUP(B44,ENROLL24082023,11,FALSE),"")</f>
        <v>0</v>
      </c>
      <c r="Z44" s="38">
        <f>IFERROR(VLOOKUP(B44,ENROLL24082023,12,FALSE),"")</f>
        <v>0</v>
      </c>
      <c r="AA44" s="38">
        <f>SUM(Q44:Z44)</f>
        <v>67</v>
      </c>
      <c r="AB44" s="38">
        <f>F44-Q44</f>
        <v>-2</v>
      </c>
      <c r="AC44" s="38">
        <f>G44-R44</f>
        <v>0</v>
      </c>
      <c r="AD44" s="38">
        <f>H44-S44</f>
        <v>1</v>
      </c>
      <c r="AE44" s="38">
        <f>I44-T44</f>
        <v>0</v>
      </c>
      <c r="AF44" s="38">
        <f>J44-U44</f>
        <v>10</v>
      </c>
      <c r="AG44" s="38">
        <f>K44-V44</f>
        <v>12</v>
      </c>
      <c r="AH44" s="38">
        <f>L44-W44</f>
        <v>0</v>
      </c>
      <c r="AI44" s="38">
        <f>M44-X44</f>
        <v>0</v>
      </c>
      <c r="AJ44" s="38">
        <f>N44-Y44</f>
        <v>0</v>
      </c>
      <c r="AK44" s="38">
        <f>O44-Z44</f>
        <v>0</v>
      </c>
      <c r="AL44" s="38">
        <f>SUM(AB44:AK44)</f>
        <v>21</v>
      </c>
      <c r="AM44" s="27" t="str">
        <f>IFERROR(VLOOKUP(B44,MGMT,4,FALSE),"")</f>
        <v>MPP_ZPP SCHOOLS</v>
      </c>
    </row>
    <row r="45" spans="1:39" ht="27.75" customHeight="1" x14ac:dyDescent="0.25">
      <c r="A45" s="30">
        <v>42</v>
      </c>
      <c r="B45" s="30">
        <v>28120210401</v>
      </c>
      <c r="C45" s="58" t="s">
        <v>146</v>
      </c>
      <c r="D45" s="31" t="s">
        <v>251</v>
      </c>
      <c r="E45" s="31" t="s">
        <v>252</v>
      </c>
      <c r="F45" s="35">
        <v>4</v>
      </c>
      <c r="G45" s="35">
        <v>4</v>
      </c>
      <c r="H45" s="35">
        <v>4</v>
      </c>
      <c r="I45" s="35">
        <v>3</v>
      </c>
      <c r="J45" s="35">
        <v>3</v>
      </c>
      <c r="K45" s="35">
        <v>4</v>
      </c>
      <c r="L45" s="35">
        <v>0</v>
      </c>
      <c r="M45" s="35">
        <v>0</v>
      </c>
      <c r="N45" s="35">
        <v>0</v>
      </c>
      <c r="O45" s="35">
        <v>0</v>
      </c>
      <c r="P45" s="35">
        <v>22</v>
      </c>
      <c r="Q45" s="38">
        <f>IFERROR(VLOOKUP(B45,ENROLL24082023,3,FALSE),"")</f>
        <v>4</v>
      </c>
      <c r="R45" s="38">
        <f>IFERROR(VLOOKUP(B45,ENROLL24082023,4,FALSE),"")</f>
        <v>4</v>
      </c>
      <c r="S45" s="38">
        <f>IFERROR(VLOOKUP(B45,ENROLL24082023,5,FALSE),"")</f>
        <v>4</v>
      </c>
      <c r="T45" s="38">
        <f>IFERROR(VLOOKUP(B45,ENROLL24082023,6,FALSE),"")</f>
        <v>3</v>
      </c>
      <c r="U45" s="38">
        <f>IFERROR(VLOOKUP(B45,ENROLL24082023,7,FALSE),"")</f>
        <v>3</v>
      </c>
      <c r="V45" s="38">
        <f>IFERROR(VLOOKUP(B45,ENROLL24082023,8,FALSE),"")</f>
        <v>0</v>
      </c>
      <c r="W45" s="38">
        <f>IFERROR(VLOOKUP(B45,ENROLL24082023,9,FALSE),"")</f>
        <v>0</v>
      </c>
      <c r="X45" s="38">
        <f>IFERROR(VLOOKUP(B45,ENROLL24082023,10,FALSE),"")</f>
        <v>0</v>
      </c>
      <c r="Y45" s="38">
        <f>IFERROR(VLOOKUP(B45,ENROLL24082023,11,FALSE),"")</f>
        <v>0</v>
      </c>
      <c r="Z45" s="38">
        <f>IFERROR(VLOOKUP(B45,ENROLL24082023,12,FALSE),"")</f>
        <v>0</v>
      </c>
      <c r="AA45" s="38">
        <f>SUM(Q45:Z45)</f>
        <v>18</v>
      </c>
      <c r="AB45" s="38">
        <f>F45-Q45</f>
        <v>0</v>
      </c>
      <c r="AC45" s="38">
        <f>G45-R45</f>
        <v>0</v>
      </c>
      <c r="AD45" s="38">
        <f>H45-S45</f>
        <v>0</v>
      </c>
      <c r="AE45" s="38">
        <f>I45-T45</f>
        <v>0</v>
      </c>
      <c r="AF45" s="38">
        <f>J45-U45</f>
        <v>0</v>
      </c>
      <c r="AG45" s="38">
        <f>K45-V45</f>
        <v>4</v>
      </c>
      <c r="AH45" s="38">
        <f>L45-W45</f>
        <v>0</v>
      </c>
      <c r="AI45" s="38">
        <f>M45-X45</f>
        <v>0</v>
      </c>
      <c r="AJ45" s="38">
        <f>N45-Y45</f>
        <v>0</v>
      </c>
      <c r="AK45" s="38">
        <f>O45-Z45</f>
        <v>0</v>
      </c>
      <c r="AL45" s="38">
        <f>SUM(AB45:AK45)</f>
        <v>4</v>
      </c>
      <c r="AM45" s="27" t="str">
        <f>IFERROR(VLOOKUP(B45,MGMT,4,FALSE),"")</f>
        <v>MPP_ZPP SCHOOLS</v>
      </c>
    </row>
    <row r="46" spans="1:39" ht="27.75" customHeight="1" x14ac:dyDescent="0.25">
      <c r="A46" s="30">
        <v>43</v>
      </c>
      <c r="B46" s="30">
        <v>28120208501</v>
      </c>
      <c r="C46" s="58" t="s">
        <v>122</v>
      </c>
      <c r="D46" s="31" t="s">
        <v>251</v>
      </c>
      <c r="E46" s="31" t="s">
        <v>252</v>
      </c>
      <c r="F46" s="35">
        <v>3</v>
      </c>
      <c r="G46" s="35">
        <v>3</v>
      </c>
      <c r="H46" s="35">
        <v>1</v>
      </c>
      <c r="I46" s="35">
        <v>3</v>
      </c>
      <c r="J46" s="35">
        <v>1</v>
      </c>
      <c r="K46" s="35">
        <v>1</v>
      </c>
      <c r="L46" s="35">
        <v>0</v>
      </c>
      <c r="M46" s="35">
        <v>0</v>
      </c>
      <c r="N46" s="35">
        <v>0</v>
      </c>
      <c r="O46" s="35">
        <v>0</v>
      </c>
      <c r="P46" s="35">
        <v>12</v>
      </c>
      <c r="Q46" s="38">
        <f>IFERROR(VLOOKUP(B46,ENROLL24082023,3,FALSE),"")</f>
        <v>1</v>
      </c>
      <c r="R46" s="38">
        <f>IFERROR(VLOOKUP(B46,ENROLL24082023,4,FALSE),"")</f>
        <v>3</v>
      </c>
      <c r="S46" s="38">
        <f>IFERROR(VLOOKUP(B46,ENROLL24082023,5,FALSE),"")</f>
        <v>1</v>
      </c>
      <c r="T46" s="38">
        <f>IFERROR(VLOOKUP(B46,ENROLL24082023,6,FALSE),"")</f>
        <v>3</v>
      </c>
      <c r="U46" s="38">
        <f>IFERROR(VLOOKUP(B46,ENROLL24082023,7,FALSE),"")</f>
        <v>1</v>
      </c>
      <c r="V46" s="38">
        <f>IFERROR(VLOOKUP(B46,ENROLL24082023,8,FALSE),"")</f>
        <v>0</v>
      </c>
      <c r="W46" s="38">
        <f>IFERROR(VLOOKUP(B46,ENROLL24082023,9,FALSE),"")</f>
        <v>0</v>
      </c>
      <c r="X46" s="38">
        <f>IFERROR(VLOOKUP(B46,ENROLL24082023,10,FALSE),"")</f>
        <v>0</v>
      </c>
      <c r="Y46" s="38">
        <f>IFERROR(VLOOKUP(B46,ENROLL24082023,11,FALSE),"")</f>
        <v>0</v>
      </c>
      <c r="Z46" s="38">
        <f>IFERROR(VLOOKUP(B46,ENROLL24082023,12,FALSE),"")</f>
        <v>0</v>
      </c>
      <c r="AA46" s="38">
        <f>SUM(Q46:Z46)</f>
        <v>9</v>
      </c>
      <c r="AB46" s="38">
        <f>F46-Q46</f>
        <v>2</v>
      </c>
      <c r="AC46" s="38">
        <f>G46-R46</f>
        <v>0</v>
      </c>
      <c r="AD46" s="38">
        <f>H46-S46</f>
        <v>0</v>
      </c>
      <c r="AE46" s="38">
        <f>I46-T46</f>
        <v>0</v>
      </c>
      <c r="AF46" s="38">
        <f>J46-U46</f>
        <v>0</v>
      </c>
      <c r="AG46" s="38">
        <f>K46-V46</f>
        <v>1</v>
      </c>
      <c r="AH46" s="38">
        <f>L46-W46</f>
        <v>0</v>
      </c>
      <c r="AI46" s="38">
        <f>M46-X46</f>
        <v>0</v>
      </c>
      <c r="AJ46" s="38">
        <f>N46-Y46</f>
        <v>0</v>
      </c>
      <c r="AK46" s="38">
        <f>O46-Z46</f>
        <v>0</v>
      </c>
      <c r="AL46" s="38">
        <f>SUM(AB46:AK46)</f>
        <v>3</v>
      </c>
      <c r="AM46" s="27" t="str">
        <f>IFERROR(VLOOKUP(B46,MGMT,4,FALSE),"")</f>
        <v>MPP_ZPP SCHOOLS</v>
      </c>
    </row>
    <row r="47" spans="1:39" ht="27.75" customHeight="1" x14ac:dyDescent="0.25">
      <c r="A47" s="30">
        <v>44</v>
      </c>
      <c r="B47" s="30">
        <v>28120201708</v>
      </c>
      <c r="C47" s="58" t="s">
        <v>31</v>
      </c>
      <c r="D47" s="31" t="s">
        <v>251</v>
      </c>
      <c r="E47" s="31" t="s">
        <v>252</v>
      </c>
      <c r="F47" s="35">
        <v>5</v>
      </c>
      <c r="G47" s="35">
        <v>5</v>
      </c>
      <c r="H47" s="35">
        <v>3</v>
      </c>
      <c r="I47" s="35">
        <v>6</v>
      </c>
      <c r="J47" s="35">
        <v>9</v>
      </c>
      <c r="K47" s="35">
        <v>5</v>
      </c>
      <c r="L47" s="35">
        <v>0</v>
      </c>
      <c r="M47" s="35">
        <v>0</v>
      </c>
      <c r="N47" s="35">
        <v>0</v>
      </c>
      <c r="O47" s="35">
        <v>0</v>
      </c>
      <c r="P47" s="35">
        <v>33</v>
      </c>
      <c r="Q47" s="38">
        <f>IFERROR(VLOOKUP(B47,ENROLL24082023,3,FALSE),"")</f>
        <v>5</v>
      </c>
      <c r="R47" s="38">
        <f>IFERROR(VLOOKUP(B47,ENROLL24082023,4,FALSE),"")</f>
        <v>5</v>
      </c>
      <c r="S47" s="38">
        <f>IFERROR(VLOOKUP(B47,ENROLL24082023,5,FALSE),"")</f>
        <v>5</v>
      </c>
      <c r="T47" s="38">
        <f>IFERROR(VLOOKUP(B47,ENROLL24082023,6,FALSE),"")</f>
        <v>7</v>
      </c>
      <c r="U47" s="38">
        <f>IFERROR(VLOOKUP(B47,ENROLL24082023,7,FALSE),"")</f>
        <v>8</v>
      </c>
      <c r="V47" s="38">
        <f>IFERROR(VLOOKUP(B47,ENROLL24082023,8,FALSE),"")</f>
        <v>0</v>
      </c>
      <c r="W47" s="38">
        <f>IFERROR(VLOOKUP(B47,ENROLL24082023,9,FALSE),"")</f>
        <v>0</v>
      </c>
      <c r="X47" s="38">
        <f>IFERROR(VLOOKUP(B47,ENROLL24082023,10,FALSE),"")</f>
        <v>0</v>
      </c>
      <c r="Y47" s="38">
        <f>IFERROR(VLOOKUP(B47,ENROLL24082023,11,FALSE),"")</f>
        <v>0</v>
      </c>
      <c r="Z47" s="38">
        <f>IFERROR(VLOOKUP(B47,ENROLL24082023,12,FALSE),"")</f>
        <v>0</v>
      </c>
      <c r="AA47" s="38">
        <f>SUM(Q47:Z47)</f>
        <v>30</v>
      </c>
      <c r="AB47" s="38">
        <f>F47-Q47</f>
        <v>0</v>
      </c>
      <c r="AC47" s="38">
        <f>G47-R47</f>
        <v>0</v>
      </c>
      <c r="AD47" s="38">
        <f>H47-S47</f>
        <v>-2</v>
      </c>
      <c r="AE47" s="38">
        <f>I47-T47</f>
        <v>-1</v>
      </c>
      <c r="AF47" s="38">
        <f>J47-U47</f>
        <v>1</v>
      </c>
      <c r="AG47" s="38">
        <f>K47-V47</f>
        <v>5</v>
      </c>
      <c r="AH47" s="38">
        <f>L47-W47</f>
        <v>0</v>
      </c>
      <c r="AI47" s="38">
        <f>M47-X47</f>
        <v>0</v>
      </c>
      <c r="AJ47" s="38">
        <f>N47-Y47</f>
        <v>0</v>
      </c>
      <c r="AK47" s="38">
        <f>O47-Z47</f>
        <v>0</v>
      </c>
      <c r="AL47" s="38">
        <f>SUM(AB47:AK47)</f>
        <v>3</v>
      </c>
      <c r="AM47" s="27" t="str">
        <f>IFERROR(VLOOKUP(B47,MGMT,4,FALSE),"")</f>
        <v>MPP_ZPP SCHOOLS</v>
      </c>
    </row>
    <row r="48" spans="1:39" ht="27.75" customHeight="1" x14ac:dyDescent="0.25">
      <c r="A48" s="30">
        <v>45</v>
      </c>
      <c r="B48" s="30">
        <v>28120207001</v>
      </c>
      <c r="C48" s="58" t="s">
        <v>91</v>
      </c>
      <c r="D48" s="31" t="s">
        <v>251</v>
      </c>
      <c r="E48" s="31" t="s">
        <v>252</v>
      </c>
      <c r="F48" s="35">
        <v>6</v>
      </c>
      <c r="G48" s="35">
        <v>6</v>
      </c>
      <c r="H48" s="35">
        <v>6</v>
      </c>
      <c r="I48" s="35">
        <v>8</v>
      </c>
      <c r="J48" s="35">
        <v>5</v>
      </c>
      <c r="K48" s="35">
        <v>10</v>
      </c>
      <c r="L48" s="35">
        <v>0</v>
      </c>
      <c r="M48" s="35">
        <v>0</v>
      </c>
      <c r="N48" s="35">
        <v>0</v>
      </c>
      <c r="O48" s="35">
        <v>0</v>
      </c>
      <c r="P48" s="35">
        <v>41</v>
      </c>
      <c r="Q48" s="38">
        <f>IFERROR(VLOOKUP(B48,ENROLL24082023,3,FALSE),"")</f>
        <v>5</v>
      </c>
      <c r="R48" s="38">
        <f>IFERROR(VLOOKUP(B48,ENROLL24082023,4,FALSE),"")</f>
        <v>6</v>
      </c>
      <c r="S48" s="38">
        <f>IFERROR(VLOOKUP(B48,ENROLL24082023,5,FALSE),"")</f>
        <v>7</v>
      </c>
      <c r="T48" s="38">
        <f>IFERROR(VLOOKUP(B48,ENROLL24082023,6,FALSE),"")</f>
        <v>8</v>
      </c>
      <c r="U48" s="38">
        <f>IFERROR(VLOOKUP(B48,ENROLL24082023,7,FALSE),"")</f>
        <v>5</v>
      </c>
      <c r="V48" s="38">
        <f>IFERROR(VLOOKUP(B48,ENROLL24082023,8,FALSE),"")</f>
        <v>0</v>
      </c>
      <c r="W48" s="38">
        <f>IFERROR(VLOOKUP(B48,ENROLL24082023,9,FALSE),"")</f>
        <v>0</v>
      </c>
      <c r="X48" s="38">
        <f>IFERROR(VLOOKUP(B48,ENROLL24082023,10,FALSE),"")</f>
        <v>0</v>
      </c>
      <c r="Y48" s="38">
        <f>IFERROR(VLOOKUP(B48,ENROLL24082023,11,FALSE),"")</f>
        <v>0</v>
      </c>
      <c r="Z48" s="38">
        <f>IFERROR(VLOOKUP(B48,ENROLL24082023,12,FALSE),"")</f>
        <v>0</v>
      </c>
      <c r="AA48" s="38">
        <f>SUM(Q48:Z48)</f>
        <v>31</v>
      </c>
      <c r="AB48" s="38">
        <f>F48-Q48</f>
        <v>1</v>
      </c>
      <c r="AC48" s="38">
        <f>G48-R48</f>
        <v>0</v>
      </c>
      <c r="AD48" s="38">
        <f>H48-S48</f>
        <v>-1</v>
      </c>
      <c r="AE48" s="38">
        <f>I48-T48</f>
        <v>0</v>
      </c>
      <c r="AF48" s="38">
        <f>J48-U48</f>
        <v>0</v>
      </c>
      <c r="AG48" s="38">
        <f>K48-V48</f>
        <v>10</v>
      </c>
      <c r="AH48" s="38">
        <f>L48-W48</f>
        <v>0</v>
      </c>
      <c r="AI48" s="38">
        <f>M48-X48</f>
        <v>0</v>
      </c>
      <c r="AJ48" s="38">
        <f>N48-Y48</f>
        <v>0</v>
      </c>
      <c r="AK48" s="38">
        <f>O48-Z48</f>
        <v>0</v>
      </c>
      <c r="AL48" s="38">
        <f>SUM(AB48:AK48)</f>
        <v>10</v>
      </c>
      <c r="AM48" s="27" t="str">
        <f>IFERROR(VLOOKUP(B48,MGMT,4,FALSE),"")</f>
        <v>MPP_ZPP SCHOOLS</v>
      </c>
    </row>
    <row r="49" spans="1:39" ht="27.75" customHeight="1" x14ac:dyDescent="0.25">
      <c r="A49" s="30">
        <v>46</v>
      </c>
      <c r="B49" s="30">
        <v>28120208802</v>
      </c>
      <c r="C49" s="58" t="s">
        <v>125</v>
      </c>
      <c r="D49" s="31" t="s">
        <v>251</v>
      </c>
      <c r="E49" s="31" t="s">
        <v>252</v>
      </c>
      <c r="F49" s="35">
        <v>9</v>
      </c>
      <c r="G49" s="35">
        <v>9</v>
      </c>
      <c r="H49" s="35">
        <v>8</v>
      </c>
      <c r="I49" s="35">
        <v>15</v>
      </c>
      <c r="J49" s="35">
        <v>3</v>
      </c>
      <c r="K49" s="35">
        <v>2</v>
      </c>
      <c r="L49" s="35">
        <v>0</v>
      </c>
      <c r="M49" s="35">
        <v>0</v>
      </c>
      <c r="N49" s="35">
        <v>0</v>
      </c>
      <c r="O49" s="35">
        <v>0</v>
      </c>
      <c r="P49" s="35">
        <v>46</v>
      </c>
      <c r="Q49" s="38">
        <f>IFERROR(VLOOKUP(B49,ENROLL24082023,3,FALSE),"")</f>
        <v>9</v>
      </c>
      <c r="R49" s="38">
        <f>IFERROR(VLOOKUP(B49,ENROLL24082023,4,FALSE),"")</f>
        <v>9</v>
      </c>
      <c r="S49" s="38">
        <f>IFERROR(VLOOKUP(B49,ENROLL24082023,5,FALSE),"")</f>
        <v>6</v>
      </c>
      <c r="T49" s="38">
        <f>IFERROR(VLOOKUP(B49,ENROLL24082023,6,FALSE),"")</f>
        <v>13</v>
      </c>
      <c r="U49" s="38">
        <f>IFERROR(VLOOKUP(B49,ENROLL24082023,7,FALSE),"")</f>
        <v>3</v>
      </c>
      <c r="V49" s="38">
        <f>IFERROR(VLOOKUP(B49,ENROLL24082023,8,FALSE),"")</f>
        <v>0</v>
      </c>
      <c r="W49" s="38">
        <f>IFERROR(VLOOKUP(B49,ENROLL24082023,9,FALSE),"")</f>
        <v>0</v>
      </c>
      <c r="X49" s="38">
        <f>IFERROR(VLOOKUP(B49,ENROLL24082023,10,FALSE),"")</f>
        <v>0</v>
      </c>
      <c r="Y49" s="38">
        <f>IFERROR(VLOOKUP(B49,ENROLL24082023,11,FALSE),"")</f>
        <v>0</v>
      </c>
      <c r="Z49" s="38">
        <f>IFERROR(VLOOKUP(B49,ENROLL24082023,12,FALSE),"")</f>
        <v>0</v>
      </c>
      <c r="AA49" s="38">
        <f>SUM(Q49:Z49)</f>
        <v>40</v>
      </c>
      <c r="AB49" s="38">
        <f>F49-Q49</f>
        <v>0</v>
      </c>
      <c r="AC49" s="38">
        <f>G49-R49</f>
        <v>0</v>
      </c>
      <c r="AD49" s="38">
        <f>H49-S49</f>
        <v>2</v>
      </c>
      <c r="AE49" s="38">
        <f>I49-T49</f>
        <v>2</v>
      </c>
      <c r="AF49" s="38">
        <f>J49-U49</f>
        <v>0</v>
      </c>
      <c r="AG49" s="38">
        <f>K49-V49</f>
        <v>2</v>
      </c>
      <c r="AH49" s="38">
        <f>L49-W49</f>
        <v>0</v>
      </c>
      <c r="AI49" s="38">
        <f>M49-X49</f>
        <v>0</v>
      </c>
      <c r="AJ49" s="38">
        <f>N49-Y49</f>
        <v>0</v>
      </c>
      <c r="AK49" s="38">
        <f>O49-Z49</f>
        <v>0</v>
      </c>
      <c r="AL49" s="38">
        <f>SUM(AB49:AK49)</f>
        <v>6</v>
      </c>
      <c r="AM49" s="27" t="str">
        <f>IFERROR(VLOOKUP(B49,MGMT,4,FALSE),"")</f>
        <v>MPP_ZPP SCHOOLS</v>
      </c>
    </row>
    <row r="50" spans="1:39" ht="27.75" customHeight="1" x14ac:dyDescent="0.25">
      <c r="A50" s="30">
        <v>47</v>
      </c>
      <c r="B50" s="30">
        <v>28120208901</v>
      </c>
      <c r="C50" s="58" t="s">
        <v>127</v>
      </c>
      <c r="D50" s="31" t="s">
        <v>251</v>
      </c>
      <c r="E50" s="31" t="s">
        <v>252</v>
      </c>
      <c r="F50" s="35">
        <v>11</v>
      </c>
      <c r="G50" s="35">
        <v>11</v>
      </c>
      <c r="H50" s="35">
        <v>4</v>
      </c>
      <c r="I50" s="35">
        <v>6</v>
      </c>
      <c r="J50" s="35">
        <v>0</v>
      </c>
      <c r="K50" s="35">
        <v>0</v>
      </c>
      <c r="L50" s="35">
        <v>0</v>
      </c>
      <c r="M50" s="35">
        <v>0</v>
      </c>
      <c r="N50" s="35">
        <v>0</v>
      </c>
      <c r="O50" s="35">
        <v>0</v>
      </c>
      <c r="P50" s="35">
        <v>32</v>
      </c>
      <c r="Q50" s="38">
        <f>IFERROR(VLOOKUP(B50,ENROLL24082023,3,FALSE),"")</f>
        <v>8</v>
      </c>
      <c r="R50" s="38">
        <f>IFERROR(VLOOKUP(B50,ENROLL24082023,4,FALSE),"")</f>
        <v>11</v>
      </c>
      <c r="S50" s="38">
        <f>IFERROR(VLOOKUP(B50,ENROLL24082023,5,FALSE),"")</f>
        <v>3</v>
      </c>
      <c r="T50" s="38">
        <f>IFERROR(VLOOKUP(B50,ENROLL24082023,6,FALSE),"")</f>
        <v>2</v>
      </c>
      <c r="U50" s="38">
        <f>IFERROR(VLOOKUP(B50,ENROLL24082023,7,FALSE),"")</f>
        <v>0</v>
      </c>
      <c r="V50" s="38">
        <f>IFERROR(VLOOKUP(B50,ENROLL24082023,8,FALSE),"")</f>
        <v>0</v>
      </c>
      <c r="W50" s="38">
        <f>IFERROR(VLOOKUP(B50,ENROLL24082023,9,FALSE),"")</f>
        <v>0</v>
      </c>
      <c r="X50" s="38">
        <f>IFERROR(VLOOKUP(B50,ENROLL24082023,10,FALSE),"")</f>
        <v>0</v>
      </c>
      <c r="Y50" s="38">
        <f>IFERROR(VLOOKUP(B50,ENROLL24082023,11,FALSE),"")</f>
        <v>0</v>
      </c>
      <c r="Z50" s="38">
        <f>IFERROR(VLOOKUP(B50,ENROLL24082023,12,FALSE),"")</f>
        <v>0</v>
      </c>
      <c r="AA50" s="38">
        <f>SUM(Q50:Z50)</f>
        <v>24</v>
      </c>
      <c r="AB50" s="38">
        <f>F50-Q50</f>
        <v>3</v>
      </c>
      <c r="AC50" s="38">
        <f>G50-R50</f>
        <v>0</v>
      </c>
      <c r="AD50" s="38">
        <f>H50-S50</f>
        <v>1</v>
      </c>
      <c r="AE50" s="38">
        <f>I50-T50</f>
        <v>4</v>
      </c>
      <c r="AF50" s="38">
        <f>J50-U50</f>
        <v>0</v>
      </c>
      <c r="AG50" s="38">
        <f>K50-V50</f>
        <v>0</v>
      </c>
      <c r="AH50" s="38">
        <f>L50-W50</f>
        <v>0</v>
      </c>
      <c r="AI50" s="38">
        <f>M50-X50</f>
        <v>0</v>
      </c>
      <c r="AJ50" s="38">
        <f>N50-Y50</f>
        <v>0</v>
      </c>
      <c r="AK50" s="38">
        <f>O50-Z50</f>
        <v>0</v>
      </c>
      <c r="AL50" s="38">
        <f>SUM(AB50:AK50)</f>
        <v>8</v>
      </c>
      <c r="AM50" s="27" t="str">
        <f>IFERROR(VLOOKUP(B50,MGMT,4,FALSE),"")</f>
        <v>MPP_ZPP SCHOOLS</v>
      </c>
    </row>
    <row r="51" spans="1:39" ht="27.75" customHeight="1" x14ac:dyDescent="0.25">
      <c r="A51" s="30">
        <v>48</v>
      </c>
      <c r="B51" s="30">
        <v>28120201401</v>
      </c>
      <c r="C51" s="58" t="s">
        <v>26</v>
      </c>
      <c r="D51" s="31" t="s">
        <v>251</v>
      </c>
      <c r="E51" s="31" t="s">
        <v>252</v>
      </c>
      <c r="F51" s="35">
        <v>7</v>
      </c>
      <c r="G51" s="35">
        <v>7</v>
      </c>
      <c r="H51" s="35">
        <v>2</v>
      </c>
      <c r="I51" s="35">
        <v>5</v>
      </c>
      <c r="J51" s="35">
        <v>5</v>
      </c>
      <c r="K51" s="35">
        <v>2</v>
      </c>
      <c r="L51" s="35">
        <v>0</v>
      </c>
      <c r="M51" s="35">
        <v>0</v>
      </c>
      <c r="N51" s="35">
        <v>0</v>
      </c>
      <c r="O51" s="35">
        <v>0</v>
      </c>
      <c r="P51" s="35">
        <v>28</v>
      </c>
      <c r="Q51" s="38">
        <f>IFERROR(VLOOKUP(B51,ENROLL24082023,3,FALSE),"")</f>
        <v>2</v>
      </c>
      <c r="R51" s="38">
        <f>IFERROR(VLOOKUP(B51,ENROLL24082023,4,FALSE),"")</f>
        <v>7</v>
      </c>
      <c r="S51" s="38">
        <f>IFERROR(VLOOKUP(B51,ENROLL24082023,5,FALSE),"")</f>
        <v>2</v>
      </c>
      <c r="T51" s="38">
        <f>IFERROR(VLOOKUP(B51,ENROLL24082023,6,FALSE),"")</f>
        <v>8</v>
      </c>
      <c r="U51" s="38">
        <f>IFERROR(VLOOKUP(B51,ENROLL24082023,7,FALSE),"")</f>
        <v>5</v>
      </c>
      <c r="V51" s="38">
        <f>IFERROR(VLOOKUP(B51,ENROLL24082023,8,FALSE),"")</f>
        <v>0</v>
      </c>
      <c r="W51" s="38">
        <f>IFERROR(VLOOKUP(B51,ENROLL24082023,9,FALSE),"")</f>
        <v>0</v>
      </c>
      <c r="X51" s="38">
        <f>IFERROR(VLOOKUP(B51,ENROLL24082023,10,FALSE),"")</f>
        <v>0</v>
      </c>
      <c r="Y51" s="38">
        <f>IFERROR(VLOOKUP(B51,ENROLL24082023,11,FALSE),"")</f>
        <v>0</v>
      </c>
      <c r="Z51" s="38">
        <f>IFERROR(VLOOKUP(B51,ENROLL24082023,12,FALSE),"")</f>
        <v>0</v>
      </c>
      <c r="AA51" s="38">
        <f>SUM(Q51:Z51)</f>
        <v>24</v>
      </c>
      <c r="AB51" s="38">
        <f>F51-Q51</f>
        <v>5</v>
      </c>
      <c r="AC51" s="38">
        <f>G51-R51</f>
        <v>0</v>
      </c>
      <c r="AD51" s="38">
        <f>H51-S51</f>
        <v>0</v>
      </c>
      <c r="AE51" s="38">
        <f>I51-T51</f>
        <v>-3</v>
      </c>
      <c r="AF51" s="38">
        <f>J51-U51</f>
        <v>0</v>
      </c>
      <c r="AG51" s="38">
        <f>K51-V51</f>
        <v>2</v>
      </c>
      <c r="AH51" s="38">
        <f>L51-W51</f>
        <v>0</v>
      </c>
      <c r="AI51" s="38">
        <f>M51-X51</f>
        <v>0</v>
      </c>
      <c r="AJ51" s="38">
        <f>N51-Y51</f>
        <v>0</v>
      </c>
      <c r="AK51" s="38">
        <f>O51-Z51</f>
        <v>0</v>
      </c>
      <c r="AL51" s="38">
        <f>SUM(AB51:AK51)</f>
        <v>4</v>
      </c>
      <c r="AM51" s="27" t="str">
        <f>IFERROR(VLOOKUP(B51,MGMT,4,FALSE),"")</f>
        <v>MPP_ZPP SCHOOLS</v>
      </c>
    </row>
    <row r="52" spans="1:39" ht="27.75" customHeight="1" x14ac:dyDescent="0.25">
      <c r="A52" s="30">
        <v>49</v>
      </c>
      <c r="B52" s="30">
        <v>28120207201</v>
      </c>
      <c r="C52" s="58" t="s">
        <v>96</v>
      </c>
      <c r="D52" s="31" t="s">
        <v>251</v>
      </c>
      <c r="E52" s="31" t="s">
        <v>252</v>
      </c>
      <c r="F52" s="35">
        <v>9</v>
      </c>
      <c r="G52" s="35">
        <v>9</v>
      </c>
      <c r="H52" s="35">
        <v>5</v>
      </c>
      <c r="I52" s="35">
        <v>11</v>
      </c>
      <c r="J52" s="35">
        <v>10</v>
      </c>
      <c r="K52" s="35">
        <v>6</v>
      </c>
      <c r="L52" s="35">
        <v>0</v>
      </c>
      <c r="M52" s="35">
        <v>0</v>
      </c>
      <c r="N52" s="35">
        <v>0</v>
      </c>
      <c r="O52" s="35">
        <v>0</v>
      </c>
      <c r="P52" s="35">
        <v>50</v>
      </c>
      <c r="Q52" s="38">
        <f>IFERROR(VLOOKUP(B52,ENROLL24082023,3,FALSE),"")</f>
        <v>7</v>
      </c>
      <c r="R52" s="38">
        <f>IFERROR(VLOOKUP(B52,ENROLL24082023,4,FALSE),"")</f>
        <v>9</v>
      </c>
      <c r="S52" s="38">
        <f>IFERROR(VLOOKUP(B52,ENROLL24082023,5,FALSE),"")</f>
        <v>6</v>
      </c>
      <c r="T52" s="38">
        <f>IFERROR(VLOOKUP(B52,ENROLL24082023,6,FALSE),"")</f>
        <v>11</v>
      </c>
      <c r="U52" s="38">
        <f>IFERROR(VLOOKUP(B52,ENROLL24082023,7,FALSE),"")</f>
        <v>9</v>
      </c>
      <c r="V52" s="38">
        <f>IFERROR(VLOOKUP(B52,ENROLL24082023,8,FALSE),"")</f>
        <v>0</v>
      </c>
      <c r="W52" s="38">
        <f>IFERROR(VLOOKUP(B52,ENROLL24082023,9,FALSE),"")</f>
        <v>0</v>
      </c>
      <c r="X52" s="38">
        <f>IFERROR(VLOOKUP(B52,ENROLL24082023,10,FALSE),"")</f>
        <v>0</v>
      </c>
      <c r="Y52" s="38">
        <f>IFERROR(VLOOKUP(B52,ENROLL24082023,11,FALSE),"")</f>
        <v>0</v>
      </c>
      <c r="Z52" s="38">
        <f>IFERROR(VLOOKUP(B52,ENROLL24082023,12,FALSE),"")</f>
        <v>0</v>
      </c>
      <c r="AA52" s="38">
        <f>SUM(Q52:Z52)</f>
        <v>42</v>
      </c>
      <c r="AB52" s="38">
        <f>F52-Q52</f>
        <v>2</v>
      </c>
      <c r="AC52" s="38">
        <f>G52-R52</f>
        <v>0</v>
      </c>
      <c r="AD52" s="38">
        <f>H52-S52</f>
        <v>-1</v>
      </c>
      <c r="AE52" s="38">
        <f>I52-T52</f>
        <v>0</v>
      </c>
      <c r="AF52" s="38">
        <f>J52-U52</f>
        <v>1</v>
      </c>
      <c r="AG52" s="38">
        <f>K52-V52</f>
        <v>6</v>
      </c>
      <c r="AH52" s="38">
        <f>L52-W52</f>
        <v>0</v>
      </c>
      <c r="AI52" s="38">
        <f>M52-X52</f>
        <v>0</v>
      </c>
      <c r="AJ52" s="38">
        <f>N52-Y52</f>
        <v>0</v>
      </c>
      <c r="AK52" s="38">
        <f>O52-Z52</f>
        <v>0</v>
      </c>
      <c r="AL52" s="38">
        <f>SUM(AB52:AK52)</f>
        <v>8</v>
      </c>
      <c r="AM52" s="27" t="str">
        <f>IFERROR(VLOOKUP(B52,MGMT,4,FALSE),"")</f>
        <v>MPP_ZPP SCHOOLS</v>
      </c>
    </row>
    <row r="53" spans="1:39" ht="27.75" customHeight="1" x14ac:dyDescent="0.25">
      <c r="A53" s="30">
        <v>50</v>
      </c>
      <c r="B53" s="30">
        <v>28120212401</v>
      </c>
      <c r="C53" s="58" t="s">
        <v>173</v>
      </c>
      <c r="D53" s="31" t="s">
        <v>251</v>
      </c>
      <c r="E53" s="31" t="s">
        <v>252</v>
      </c>
      <c r="F53" s="35">
        <v>5</v>
      </c>
      <c r="G53" s="35">
        <v>5</v>
      </c>
      <c r="H53" s="35">
        <v>6</v>
      </c>
      <c r="I53" s="35">
        <v>5</v>
      </c>
      <c r="J53" s="35">
        <v>3</v>
      </c>
      <c r="K53" s="35">
        <v>10</v>
      </c>
      <c r="L53" s="35">
        <v>0</v>
      </c>
      <c r="M53" s="35">
        <v>0</v>
      </c>
      <c r="N53" s="35">
        <v>0</v>
      </c>
      <c r="O53" s="35">
        <v>0</v>
      </c>
      <c r="P53" s="35">
        <v>34</v>
      </c>
      <c r="Q53" s="38">
        <f>IFERROR(VLOOKUP(B53,ENROLL24082023,3,FALSE),"")</f>
        <v>6</v>
      </c>
      <c r="R53" s="38">
        <f>IFERROR(VLOOKUP(B53,ENROLL24082023,4,FALSE),"")</f>
        <v>5</v>
      </c>
      <c r="S53" s="38">
        <f>IFERROR(VLOOKUP(B53,ENROLL24082023,5,FALSE),"")</f>
        <v>6</v>
      </c>
      <c r="T53" s="38">
        <f>IFERROR(VLOOKUP(B53,ENROLL24082023,6,FALSE),"")</f>
        <v>5</v>
      </c>
      <c r="U53" s="38">
        <f>IFERROR(VLOOKUP(B53,ENROLL24082023,7,FALSE),"")</f>
        <v>4</v>
      </c>
      <c r="V53" s="38">
        <f>IFERROR(VLOOKUP(B53,ENROLL24082023,8,FALSE),"")</f>
        <v>0</v>
      </c>
      <c r="W53" s="38">
        <f>IFERROR(VLOOKUP(B53,ENROLL24082023,9,FALSE),"")</f>
        <v>0</v>
      </c>
      <c r="X53" s="38">
        <f>IFERROR(VLOOKUP(B53,ENROLL24082023,10,FALSE),"")</f>
        <v>0</v>
      </c>
      <c r="Y53" s="38">
        <f>IFERROR(VLOOKUP(B53,ENROLL24082023,11,FALSE),"")</f>
        <v>0</v>
      </c>
      <c r="Z53" s="38">
        <f>IFERROR(VLOOKUP(B53,ENROLL24082023,12,FALSE),"")</f>
        <v>0</v>
      </c>
      <c r="AA53" s="38">
        <f>SUM(Q53:Z53)</f>
        <v>26</v>
      </c>
      <c r="AB53" s="38">
        <f>F53-Q53</f>
        <v>-1</v>
      </c>
      <c r="AC53" s="38">
        <f>G53-R53</f>
        <v>0</v>
      </c>
      <c r="AD53" s="38">
        <f>H53-S53</f>
        <v>0</v>
      </c>
      <c r="AE53" s="38">
        <f>I53-T53</f>
        <v>0</v>
      </c>
      <c r="AF53" s="38">
        <f>J53-U53</f>
        <v>-1</v>
      </c>
      <c r="AG53" s="38">
        <f>K53-V53</f>
        <v>10</v>
      </c>
      <c r="AH53" s="38">
        <f>L53-W53</f>
        <v>0</v>
      </c>
      <c r="AI53" s="38">
        <f>M53-X53</f>
        <v>0</v>
      </c>
      <c r="AJ53" s="38">
        <f>N53-Y53</f>
        <v>0</v>
      </c>
      <c r="AK53" s="38">
        <f>O53-Z53</f>
        <v>0</v>
      </c>
      <c r="AL53" s="38">
        <f>SUM(AB53:AK53)</f>
        <v>8</v>
      </c>
      <c r="AM53" s="27" t="str">
        <f>IFERROR(VLOOKUP(B53,MGMT,4,FALSE),"")</f>
        <v>MPP_ZPP SCHOOLS</v>
      </c>
    </row>
    <row r="54" spans="1:39" ht="27.75" customHeight="1" x14ac:dyDescent="0.25">
      <c r="A54" s="30">
        <v>51</v>
      </c>
      <c r="B54" s="30">
        <v>28120210501</v>
      </c>
      <c r="C54" s="58" t="s">
        <v>147</v>
      </c>
      <c r="D54" s="31" t="s">
        <v>251</v>
      </c>
      <c r="E54" s="31" t="s">
        <v>252</v>
      </c>
      <c r="F54" s="35">
        <v>2</v>
      </c>
      <c r="G54" s="35">
        <v>2</v>
      </c>
      <c r="H54" s="35">
        <v>4</v>
      </c>
      <c r="I54" s="35">
        <v>1</v>
      </c>
      <c r="J54" s="35">
        <v>3</v>
      </c>
      <c r="K54" s="35">
        <v>2</v>
      </c>
      <c r="L54" s="35">
        <v>0</v>
      </c>
      <c r="M54" s="35">
        <v>0</v>
      </c>
      <c r="N54" s="35">
        <v>0</v>
      </c>
      <c r="O54" s="35">
        <v>0</v>
      </c>
      <c r="P54" s="35">
        <v>14</v>
      </c>
      <c r="Q54" s="38">
        <f>IFERROR(VLOOKUP(B54,ENROLL24082023,3,FALSE),"")</f>
        <v>3</v>
      </c>
      <c r="R54" s="38">
        <f>IFERROR(VLOOKUP(B54,ENROLL24082023,4,FALSE),"")</f>
        <v>3</v>
      </c>
      <c r="S54" s="38">
        <f>IFERROR(VLOOKUP(B54,ENROLL24082023,5,FALSE),"")</f>
        <v>4</v>
      </c>
      <c r="T54" s="38">
        <f>IFERROR(VLOOKUP(B54,ENROLL24082023,6,FALSE),"")</f>
        <v>1</v>
      </c>
      <c r="U54" s="38">
        <f>IFERROR(VLOOKUP(B54,ENROLL24082023,7,FALSE),"")</f>
        <v>3</v>
      </c>
      <c r="V54" s="38">
        <f>IFERROR(VLOOKUP(B54,ENROLL24082023,8,FALSE),"")</f>
        <v>0</v>
      </c>
      <c r="W54" s="38">
        <f>IFERROR(VLOOKUP(B54,ENROLL24082023,9,FALSE),"")</f>
        <v>0</v>
      </c>
      <c r="X54" s="38">
        <f>IFERROR(VLOOKUP(B54,ENROLL24082023,10,FALSE),"")</f>
        <v>0</v>
      </c>
      <c r="Y54" s="38">
        <f>IFERROR(VLOOKUP(B54,ENROLL24082023,11,FALSE),"")</f>
        <v>0</v>
      </c>
      <c r="Z54" s="38">
        <f>IFERROR(VLOOKUP(B54,ENROLL24082023,12,FALSE),"")</f>
        <v>0</v>
      </c>
      <c r="AA54" s="38">
        <f>SUM(Q54:Z54)</f>
        <v>14</v>
      </c>
      <c r="AB54" s="38">
        <f>F54-Q54</f>
        <v>-1</v>
      </c>
      <c r="AC54" s="38">
        <f>G54-R54</f>
        <v>-1</v>
      </c>
      <c r="AD54" s="38">
        <f>H54-S54</f>
        <v>0</v>
      </c>
      <c r="AE54" s="38">
        <f>I54-T54</f>
        <v>0</v>
      </c>
      <c r="AF54" s="38">
        <f>J54-U54</f>
        <v>0</v>
      </c>
      <c r="AG54" s="38">
        <f>K54-V54</f>
        <v>2</v>
      </c>
      <c r="AH54" s="38">
        <f>L54-W54</f>
        <v>0</v>
      </c>
      <c r="AI54" s="38">
        <f>M54-X54</f>
        <v>0</v>
      </c>
      <c r="AJ54" s="38">
        <f>N54-Y54</f>
        <v>0</v>
      </c>
      <c r="AK54" s="38">
        <f>O54-Z54</f>
        <v>0</v>
      </c>
      <c r="AL54" s="38">
        <f>SUM(AB54:AK54)</f>
        <v>0</v>
      </c>
      <c r="AM54" s="27" t="str">
        <f>IFERROR(VLOOKUP(B54,MGMT,4,FALSE),"")</f>
        <v>MPP_ZPP SCHOOLS</v>
      </c>
    </row>
    <row r="55" spans="1:39" ht="27.75" customHeight="1" x14ac:dyDescent="0.25">
      <c r="A55" s="30">
        <v>52</v>
      </c>
      <c r="B55" s="30">
        <v>28120206701</v>
      </c>
      <c r="C55" s="58" t="s">
        <v>87</v>
      </c>
      <c r="D55" s="31" t="s">
        <v>251</v>
      </c>
      <c r="E55" s="31" t="s">
        <v>252</v>
      </c>
      <c r="F55" s="35">
        <v>11</v>
      </c>
      <c r="G55" s="35">
        <v>11</v>
      </c>
      <c r="H55" s="35">
        <v>4</v>
      </c>
      <c r="I55" s="35">
        <v>8</v>
      </c>
      <c r="J55" s="35">
        <v>10</v>
      </c>
      <c r="K55" s="35">
        <v>8</v>
      </c>
      <c r="L55" s="35">
        <v>0</v>
      </c>
      <c r="M55" s="35">
        <v>0</v>
      </c>
      <c r="N55" s="35">
        <v>0</v>
      </c>
      <c r="O55" s="35">
        <v>0</v>
      </c>
      <c r="P55" s="35">
        <v>52</v>
      </c>
      <c r="Q55" s="38">
        <f>IFERROR(VLOOKUP(B55,ENROLL24082023,3,FALSE),"")</f>
        <v>5</v>
      </c>
      <c r="R55" s="38">
        <f>IFERROR(VLOOKUP(B55,ENROLL24082023,4,FALSE),"")</f>
        <v>11</v>
      </c>
      <c r="S55" s="38">
        <f>IFERROR(VLOOKUP(B55,ENROLL24082023,5,FALSE),"")</f>
        <v>14</v>
      </c>
      <c r="T55" s="38">
        <f>IFERROR(VLOOKUP(B55,ENROLL24082023,6,FALSE),"")</f>
        <v>10</v>
      </c>
      <c r="U55" s="38">
        <f>IFERROR(VLOOKUP(B55,ENROLL24082023,7,FALSE),"")</f>
        <v>5</v>
      </c>
      <c r="V55" s="38">
        <f>IFERROR(VLOOKUP(B55,ENROLL24082023,8,FALSE),"")</f>
        <v>0</v>
      </c>
      <c r="W55" s="38">
        <f>IFERROR(VLOOKUP(B55,ENROLL24082023,9,FALSE),"")</f>
        <v>0</v>
      </c>
      <c r="X55" s="38">
        <f>IFERROR(VLOOKUP(B55,ENROLL24082023,10,FALSE),"")</f>
        <v>0</v>
      </c>
      <c r="Y55" s="38">
        <f>IFERROR(VLOOKUP(B55,ENROLL24082023,11,FALSE),"")</f>
        <v>0</v>
      </c>
      <c r="Z55" s="38">
        <f>IFERROR(VLOOKUP(B55,ENROLL24082023,12,FALSE),"")</f>
        <v>0</v>
      </c>
      <c r="AA55" s="38">
        <f>SUM(Q55:Z55)</f>
        <v>45</v>
      </c>
      <c r="AB55" s="38">
        <f>F55-Q55</f>
        <v>6</v>
      </c>
      <c r="AC55" s="38">
        <f>G55-R55</f>
        <v>0</v>
      </c>
      <c r="AD55" s="38">
        <f>H55-S55</f>
        <v>-10</v>
      </c>
      <c r="AE55" s="38">
        <f>I55-T55</f>
        <v>-2</v>
      </c>
      <c r="AF55" s="38">
        <f>J55-U55</f>
        <v>5</v>
      </c>
      <c r="AG55" s="38">
        <f>K55-V55</f>
        <v>8</v>
      </c>
      <c r="AH55" s="38">
        <f>L55-W55</f>
        <v>0</v>
      </c>
      <c r="AI55" s="38">
        <f>M55-X55</f>
        <v>0</v>
      </c>
      <c r="AJ55" s="38">
        <f>N55-Y55</f>
        <v>0</v>
      </c>
      <c r="AK55" s="38">
        <f>O55-Z55</f>
        <v>0</v>
      </c>
      <c r="AL55" s="38">
        <f>SUM(AB55:AK55)</f>
        <v>7</v>
      </c>
      <c r="AM55" s="27" t="str">
        <f>IFERROR(VLOOKUP(B55,MGMT,4,FALSE),"")</f>
        <v>MPP_ZPP SCHOOLS</v>
      </c>
    </row>
    <row r="56" spans="1:39" ht="27.75" customHeight="1" x14ac:dyDescent="0.25">
      <c r="A56" s="30">
        <v>53</v>
      </c>
      <c r="B56" s="30">
        <v>28120207701</v>
      </c>
      <c r="C56" s="58" t="s">
        <v>114</v>
      </c>
      <c r="D56" s="31" t="s">
        <v>251</v>
      </c>
      <c r="E56" s="31" t="s">
        <v>252</v>
      </c>
      <c r="F56" s="35">
        <v>6</v>
      </c>
      <c r="G56" s="35">
        <v>6</v>
      </c>
      <c r="H56" s="35">
        <v>6</v>
      </c>
      <c r="I56" s="35">
        <v>6</v>
      </c>
      <c r="J56" s="35">
        <v>14</v>
      </c>
      <c r="K56" s="35">
        <v>6</v>
      </c>
      <c r="L56" s="35">
        <v>0</v>
      </c>
      <c r="M56" s="35">
        <v>0</v>
      </c>
      <c r="N56" s="35">
        <v>0</v>
      </c>
      <c r="O56" s="35">
        <v>0</v>
      </c>
      <c r="P56" s="35">
        <v>44</v>
      </c>
      <c r="Q56" s="38">
        <f>IFERROR(VLOOKUP(B56,ENROLL24082023,3,FALSE),"")</f>
        <v>4</v>
      </c>
      <c r="R56" s="38">
        <f>IFERROR(VLOOKUP(B56,ENROLL24082023,4,FALSE),"")</f>
        <v>6</v>
      </c>
      <c r="S56" s="38">
        <f>IFERROR(VLOOKUP(B56,ENROLL24082023,5,FALSE),"")</f>
        <v>7</v>
      </c>
      <c r="T56" s="38">
        <f>IFERROR(VLOOKUP(B56,ENROLL24082023,6,FALSE),"")</f>
        <v>5</v>
      </c>
      <c r="U56" s="38">
        <f>IFERROR(VLOOKUP(B56,ENROLL24082023,7,FALSE),"")</f>
        <v>12</v>
      </c>
      <c r="V56" s="38">
        <f>IFERROR(VLOOKUP(B56,ENROLL24082023,8,FALSE),"")</f>
        <v>0</v>
      </c>
      <c r="W56" s="38">
        <f>IFERROR(VLOOKUP(B56,ENROLL24082023,9,FALSE),"")</f>
        <v>0</v>
      </c>
      <c r="X56" s="38">
        <f>IFERROR(VLOOKUP(B56,ENROLL24082023,10,FALSE),"")</f>
        <v>0</v>
      </c>
      <c r="Y56" s="38">
        <f>IFERROR(VLOOKUP(B56,ENROLL24082023,11,FALSE),"")</f>
        <v>0</v>
      </c>
      <c r="Z56" s="38">
        <f>IFERROR(VLOOKUP(B56,ENROLL24082023,12,FALSE),"")</f>
        <v>0</v>
      </c>
      <c r="AA56" s="38">
        <f>SUM(Q56:Z56)</f>
        <v>34</v>
      </c>
      <c r="AB56" s="38">
        <f>F56-Q56</f>
        <v>2</v>
      </c>
      <c r="AC56" s="38">
        <f>G56-R56</f>
        <v>0</v>
      </c>
      <c r="AD56" s="38">
        <f>H56-S56</f>
        <v>-1</v>
      </c>
      <c r="AE56" s="38">
        <f>I56-T56</f>
        <v>1</v>
      </c>
      <c r="AF56" s="38">
        <f>J56-U56</f>
        <v>2</v>
      </c>
      <c r="AG56" s="38">
        <f>K56-V56</f>
        <v>6</v>
      </c>
      <c r="AH56" s="38">
        <f>L56-W56</f>
        <v>0</v>
      </c>
      <c r="AI56" s="38">
        <f>M56-X56</f>
        <v>0</v>
      </c>
      <c r="AJ56" s="38">
        <f>N56-Y56</f>
        <v>0</v>
      </c>
      <c r="AK56" s="38">
        <f>O56-Z56</f>
        <v>0</v>
      </c>
      <c r="AL56" s="38">
        <f>SUM(AB56:AK56)</f>
        <v>10</v>
      </c>
      <c r="AM56" s="27" t="str">
        <f>IFERROR(VLOOKUP(B56,MGMT,4,FALSE),"")</f>
        <v>MPP_ZPP SCHOOLS</v>
      </c>
    </row>
    <row r="57" spans="1:39" ht="27.75" customHeight="1" x14ac:dyDescent="0.25">
      <c r="A57" s="30">
        <v>54</v>
      </c>
      <c r="B57" s="30">
        <v>28120204501</v>
      </c>
      <c r="C57" s="58" t="s">
        <v>67</v>
      </c>
      <c r="D57" s="31" t="s">
        <v>251</v>
      </c>
      <c r="E57" s="31" t="s">
        <v>252</v>
      </c>
      <c r="F57" s="35">
        <v>13</v>
      </c>
      <c r="G57" s="35">
        <v>13</v>
      </c>
      <c r="H57" s="35">
        <v>10</v>
      </c>
      <c r="I57" s="35">
        <v>8</v>
      </c>
      <c r="J57" s="35">
        <v>10</v>
      </c>
      <c r="K57" s="35">
        <v>9</v>
      </c>
      <c r="L57" s="35">
        <v>0</v>
      </c>
      <c r="M57" s="35">
        <v>0</v>
      </c>
      <c r="N57" s="35">
        <v>0</v>
      </c>
      <c r="O57" s="35">
        <v>0</v>
      </c>
      <c r="P57" s="35">
        <v>63</v>
      </c>
      <c r="Q57" s="38">
        <f>IFERROR(VLOOKUP(B57,ENROLL24082023,3,FALSE),"")</f>
        <v>16</v>
      </c>
      <c r="R57" s="38">
        <f>IFERROR(VLOOKUP(B57,ENROLL24082023,4,FALSE),"")</f>
        <v>13</v>
      </c>
      <c r="S57" s="38">
        <f>IFERROR(VLOOKUP(B57,ENROLL24082023,5,FALSE),"")</f>
        <v>9</v>
      </c>
      <c r="T57" s="38">
        <f>IFERROR(VLOOKUP(B57,ENROLL24082023,6,FALSE),"")</f>
        <v>7</v>
      </c>
      <c r="U57" s="38">
        <f>IFERROR(VLOOKUP(B57,ENROLL24082023,7,FALSE),"")</f>
        <v>7</v>
      </c>
      <c r="V57" s="38">
        <f>IFERROR(VLOOKUP(B57,ENROLL24082023,8,FALSE),"")</f>
        <v>0</v>
      </c>
      <c r="W57" s="38">
        <f>IFERROR(VLOOKUP(B57,ENROLL24082023,9,FALSE),"")</f>
        <v>0</v>
      </c>
      <c r="X57" s="38">
        <f>IFERROR(VLOOKUP(B57,ENROLL24082023,10,FALSE),"")</f>
        <v>0</v>
      </c>
      <c r="Y57" s="38">
        <f>IFERROR(VLOOKUP(B57,ENROLL24082023,11,FALSE),"")</f>
        <v>0</v>
      </c>
      <c r="Z57" s="38">
        <f>IFERROR(VLOOKUP(B57,ENROLL24082023,12,FALSE),"")</f>
        <v>0</v>
      </c>
      <c r="AA57" s="38">
        <f>SUM(Q57:Z57)</f>
        <v>52</v>
      </c>
      <c r="AB57" s="38">
        <f>F57-Q57</f>
        <v>-3</v>
      </c>
      <c r="AC57" s="38">
        <f>G57-R57</f>
        <v>0</v>
      </c>
      <c r="AD57" s="38">
        <f>H57-S57</f>
        <v>1</v>
      </c>
      <c r="AE57" s="38">
        <f>I57-T57</f>
        <v>1</v>
      </c>
      <c r="AF57" s="38">
        <f>J57-U57</f>
        <v>3</v>
      </c>
      <c r="AG57" s="38">
        <f>K57-V57</f>
        <v>9</v>
      </c>
      <c r="AH57" s="38">
        <f>L57-W57</f>
        <v>0</v>
      </c>
      <c r="AI57" s="38">
        <f>M57-X57</f>
        <v>0</v>
      </c>
      <c r="AJ57" s="38">
        <f>N57-Y57</f>
        <v>0</v>
      </c>
      <c r="AK57" s="38">
        <f>O57-Z57</f>
        <v>0</v>
      </c>
      <c r="AL57" s="38">
        <f>SUM(AB57:AK57)</f>
        <v>11</v>
      </c>
      <c r="AM57" s="27" t="str">
        <f>IFERROR(VLOOKUP(B57,MGMT,4,FALSE),"")</f>
        <v>MPP_ZPP SCHOOLS</v>
      </c>
    </row>
    <row r="58" spans="1:39" ht="27.75" customHeight="1" x14ac:dyDescent="0.25">
      <c r="A58" s="30">
        <v>55</v>
      </c>
      <c r="B58" s="30">
        <v>28120209301</v>
      </c>
      <c r="C58" s="58" t="s">
        <v>131</v>
      </c>
      <c r="D58" s="31" t="s">
        <v>251</v>
      </c>
      <c r="E58" s="31" t="s">
        <v>252</v>
      </c>
      <c r="F58" s="35">
        <v>8</v>
      </c>
      <c r="G58" s="35">
        <v>8</v>
      </c>
      <c r="H58" s="35">
        <v>5</v>
      </c>
      <c r="I58" s="35">
        <v>8</v>
      </c>
      <c r="J58" s="35">
        <v>1</v>
      </c>
      <c r="K58" s="35">
        <v>0</v>
      </c>
      <c r="L58" s="35">
        <v>0</v>
      </c>
      <c r="M58" s="35">
        <v>0</v>
      </c>
      <c r="N58" s="35">
        <v>0</v>
      </c>
      <c r="O58" s="35">
        <v>0</v>
      </c>
      <c r="P58" s="35">
        <v>30</v>
      </c>
      <c r="Q58" s="38">
        <f>IFERROR(VLOOKUP(B58,ENROLL24082023,3,FALSE),"")</f>
        <v>7</v>
      </c>
      <c r="R58" s="38">
        <f>IFERROR(VLOOKUP(B58,ENROLL24082023,4,FALSE),"")</f>
        <v>8</v>
      </c>
      <c r="S58" s="38">
        <f>IFERROR(VLOOKUP(B58,ENROLL24082023,5,FALSE),"")</f>
        <v>5</v>
      </c>
      <c r="T58" s="38">
        <f>IFERROR(VLOOKUP(B58,ENROLL24082023,6,FALSE),"")</f>
        <v>8</v>
      </c>
      <c r="U58" s="38">
        <f>IFERROR(VLOOKUP(B58,ENROLL24082023,7,FALSE),"")</f>
        <v>0</v>
      </c>
      <c r="V58" s="38">
        <f>IFERROR(VLOOKUP(B58,ENROLL24082023,8,FALSE),"")</f>
        <v>0</v>
      </c>
      <c r="W58" s="38">
        <f>IFERROR(VLOOKUP(B58,ENROLL24082023,9,FALSE),"")</f>
        <v>0</v>
      </c>
      <c r="X58" s="38">
        <f>IFERROR(VLOOKUP(B58,ENROLL24082023,10,FALSE),"")</f>
        <v>0</v>
      </c>
      <c r="Y58" s="38">
        <f>IFERROR(VLOOKUP(B58,ENROLL24082023,11,FALSE),"")</f>
        <v>0</v>
      </c>
      <c r="Z58" s="38">
        <f>IFERROR(VLOOKUP(B58,ENROLL24082023,12,FALSE),"")</f>
        <v>0</v>
      </c>
      <c r="AA58" s="38">
        <f>SUM(Q58:Z58)</f>
        <v>28</v>
      </c>
      <c r="AB58" s="38">
        <f>F58-Q58</f>
        <v>1</v>
      </c>
      <c r="AC58" s="38">
        <f>G58-R58</f>
        <v>0</v>
      </c>
      <c r="AD58" s="38">
        <f>H58-S58</f>
        <v>0</v>
      </c>
      <c r="AE58" s="38">
        <f>I58-T58</f>
        <v>0</v>
      </c>
      <c r="AF58" s="38">
        <f>J58-U58</f>
        <v>1</v>
      </c>
      <c r="AG58" s="38">
        <f>K58-V58</f>
        <v>0</v>
      </c>
      <c r="AH58" s="38">
        <f>L58-W58</f>
        <v>0</v>
      </c>
      <c r="AI58" s="38">
        <f>M58-X58</f>
        <v>0</v>
      </c>
      <c r="AJ58" s="38">
        <f>N58-Y58</f>
        <v>0</v>
      </c>
      <c r="AK58" s="38">
        <f>O58-Z58</f>
        <v>0</v>
      </c>
      <c r="AL58" s="38">
        <f>SUM(AB58:AK58)</f>
        <v>2</v>
      </c>
      <c r="AM58" s="27" t="str">
        <f>IFERROR(VLOOKUP(B58,MGMT,4,FALSE),"")</f>
        <v>MPP_ZPP SCHOOLS</v>
      </c>
    </row>
    <row r="59" spans="1:39" ht="27.75" customHeight="1" x14ac:dyDescent="0.25">
      <c r="A59" s="30">
        <v>56</v>
      </c>
      <c r="B59" s="30">
        <v>28120202001</v>
      </c>
      <c r="C59" s="58" t="s">
        <v>35</v>
      </c>
      <c r="D59" s="31" t="s">
        <v>258</v>
      </c>
      <c r="E59" s="31" t="s">
        <v>252</v>
      </c>
      <c r="F59" s="35">
        <v>5</v>
      </c>
      <c r="G59" s="35">
        <v>5</v>
      </c>
      <c r="H59" s="35">
        <v>4</v>
      </c>
      <c r="I59" s="35">
        <v>8</v>
      </c>
      <c r="J59" s="35">
        <v>6</v>
      </c>
      <c r="K59" s="35">
        <v>2</v>
      </c>
      <c r="L59" s="35">
        <v>0</v>
      </c>
      <c r="M59" s="35">
        <v>0</v>
      </c>
      <c r="N59" s="35">
        <v>0</v>
      </c>
      <c r="O59" s="35">
        <v>0</v>
      </c>
      <c r="P59" s="35">
        <v>30</v>
      </c>
      <c r="Q59" s="38">
        <f>IFERROR(VLOOKUP(B59,ENROLL24082023,3,FALSE),"")</f>
        <v>5</v>
      </c>
      <c r="R59" s="38">
        <f>IFERROR(VLOOKUP(B59,ENROLL24082023,4,FALSE),"")</f>
        <v>5</v>
      </c>
      <c r="S59" s="38">
        <f>IFERROR(VLOOKUP(B59,ENROLL24082023,5,FALSE),"")</f>
        <v>4</v>
      </c>
      <c r="T59" s="38">
        <f>IFERROR(VLOOKUP(B59,ENROLL24082023,6,FALSE),"")</f>
        <v>8</v>
      </c>
      <c r="U59" s="38">
        <f>IFERROR(VLOOKUP(B59,ENROLL24082023,7,FALSE),"")</f>
        <v>6</v>
      </c>
      <c r="V59" s="38">
        <f>IFERROR(VLOOKUP(B59,ENROLL24082023,8,FALSE),"")</f>
        <v>0</v>
      </c>
      <c r="W59" s="38">
        <f>IFERROR(VLOOKUP(B59,ENROLL24082023,9,FALSE),"")</f>
        <v>0</v>
      </c>
      <c r="X59" s="38">
        <f>IFERROR(VLOOKUP(B59,ENROLL24082023,10,FALSE),"")</f>
        <v>0</v>
      </c>
      <c r="Y59" s="38">
        <f>IFERROR(VLOOKUP(B59,ENROLL24082023,11,FALSE),"")</f>
        <v>0</v>
      </c>
      <c r="Z59" s="38">
        <f>IFERROR(VLOOKUP(B59,ENROLL24082023,12,FALSE),"")</f>
        <v>0</v>
      </c>
      <c r="AA59" s="38">
        <f>SUM(Q59:Z59)</f>
        <v>28</v>
      </c>
      <c r="AB59" s="38">
        <f>F59-Q59</f>
        <v>0</v>
      </c>
      <c r="AC59" s="38">
        <f>G59-R59</f>
        <v>0</v>
      </c>
      <c r="AD59" s="38">
        <f>H59-S59</f>
        <v>0</v>
      </c>
      <c r="AE59" s="38">
        <f>I59-T59</f>
        <v>0</v>
      </c>
      <c r="AF59" s="38">
        <f>J59-U59</f>
        <v>0</v>
      </c>
      <c r="AG59" s="38">
        <f>K59-V59</f>
        <v>2</v>
      </c>
      <c r="AH59" s="38">
        <f>L59-W59</f>
        <v>0</v>
      </c>
      <c r="AI59" s="38">
        <f>M59-X59</f>
        <v>0</v>
      </c>
      <c r="AJ59" s="38">
        <f>N59-Y59</f>
        <v>0</v>
      </c>
      <c r="AK59" s="38">
        <f>O59-Z59</f>
        <v>0</v>
      </c>
      <c r="AL59" s="38">
        <f>SUM(AB59:AK59)</f>
        <v>2</v>
      </c>
      <c r="AM59" s="27" t="str">
        <f>IFERROR(VLOOKUP(B59,MGMT,4,FALSE),"")</f>
        <v>PVT.AIDED</v>
      </c>
    </row>
    <row r="60" spans="1:39" ht="27.75" customHeight="1" x14ac:dyDescent="0.25">
      <c r="A60" s="30">
        <v>57</v>
      </c>
      <c r="B60" s="30">
        <v>28120203401</v>
      </c>
      <c r="C60" s="58" t="s">
        <v>54</v>
      </c>
      <c r="D60" s="31" t="s">
        <v>258</v>
      </c>
      <c r="E60" s="31" t="s">
        <v>252</v>
      </c>
      <c r="F60" s="35">
        <v>8</v>
      </c>
      <c r="G60" s="35">
        <v>8</v>
      </c>
      <c r="H60" s="35">
        <v>7</v>
      </c>
      <c r="I60" s="35">
        <v>5</v>
      </c>
      <c r="J60" s="35">
        <v>9</v>
      </c>
      <c r="K60" s="35">
        <v>7</v>
      </c>
      <c r="L60" s="35">
        <v>0</v>
      </c>
      <c r="M60" s="35">
        <v>0</v>
      </c>
      <c r="N60" s="35">
        <v>0</v>
      </c>
      <c r="O60" s="35">
        <v>0</v>
      </c>
      <c r="P60" s="35">
        <v>44</v>
      </c>
      <c r="Q60" s="38">
        <f>IFERROR(VLOOKUP(B60,ENROLL24082023,3,FALSE),"")</f>
        <v>11</v>
      </c>
      <c r="R60" s="38">
        <f>IFERROR(VLOOKUP(B60,ENROLL24082023,4,FALSE),"")</f>
        <v>6</v>
      </c>
      <c r="S60" s="38">
        <f>IFERROR(VLOOKUP(B60,ENROLL24082023,5,FALSE),"")</f>
        <v>9</v>
      </c>
      <c r="T60" s="38">
        <f>IFERROR(VLOOKUP(B60,ENROLL24082023,6,FALSE),"")</f>
        <v>14</v>
      </c>
      <c r="U60" s="38">
        <f>IFERROR(VLOOKUP(B60,ENROLL24082023,7,FALSE),"")</f>
        <v>9</v>
      </c>
      <c r="V60" s="38">
        <f>IFERROR(VLOOKUP(B60,ENROLL24082023,8,FALSE),"")</f>
        <v>0</v>
      </c>
      <c r="W60" s="38">
        <f>IFERROR(VLOOKUP(B60,ENROLL24082023,9,FALSE),"")</f>
        <v>0</v>
      </c>
      <c r="X60" s="38">
        <f>IFERROR(VLOOKUP(B60,ENROLL24082023,10,FALSE),"")</f>
        <v>0</v>
      </c>
      <c r="Y60" s="38">
        <f>IFERROR(VLOOKUP(B60,ENROLL24082023,11,FALSE),"")</f>
        <v>0</v>
      </c>
      <c r="Z60" s="38">
        <f>IFERROR(VLOOKUP(B60,ENROLL24082023,12,FALSE),"")</f>
        <v>0</v>
      </c>
      <c r="AA60" s="38">
        <f>SUM(Q60:Z60)</f>
        <v>49</v>
      </c>
      <c r="AB60" s="38">
        <f>F60-Q60</f>
        <v>-3</v>
      </c>
      <c r="AC60" s="38">
        <f>G60-R60</f>
        <v>2</v>
      </c>
      <c r="AD60" s="38">
        <f>H60-S60</f>
        <v>-2</v>
      </c>
      <c r="AE60" s="38">
        <f>I60-T60</f>
        <v>-9</v>
      </c>
      <c r="AF60" s="38">
        <f>J60-U60</f>
        <v>0</v>
      </c>
      <c r="AG60" s="38">
        <f>K60-V60</f>
        <v>7</v>
      </c>
      <c r="AH60" s="38">
        <f>L60-W60</f>
        <v>0</v>
      </c>
      <c r="AI60" s="38">
        <f>M60-X60</f>
        <v>0</v>
      </c>
      <c r="AJ60" s="38">
        <f>N60-Y60</f>
        <v>0</v>
      </c>
      <c r="AK60" s="38">
        <f>O60-Z60</f>
        <v>0</v>
      </c>
      <c r="AL60" s="38">
        <f>SUM(AB60:AK60)</f>
        <v>-5</v>
      </c>
      <c r="AM60" s="27" t="str">
        <f>IFERROR(VLOOKUP(B60,MGMT,4,FALSE),"")</f>
        <v>PVT.AIDED</v>
      </c>
    </row>
    <row r="61" spans="1:39" ht="27.75" customHeight="1" x14ac:dyDescent="0.25">
      <c r="A61" s="30">
        <v>58</v>
      </c>
      <c r="B61" s="30">
        <v>28120207603</v>
      </c>
      <c r="C61" s="58" t="s">
        <v>110</v>
      </c>
      <c r="D61" s="31" t="s">
        <v>258</v>
      </c>
      <c r="E61" s="31" t="s">
        <v>252</v>
      </c>
      <c r="F61" s="35">
        <v>10</v>
      </c>
      <c r="G61" s="35">
        <v>10</v>
      </c>
      <c r="H61" s="35">
        <v>8</v>
      </c>
      <c r="I61" s="35">
        <v>6</v>
      </c>
      <c r="J61" s="35">
        <v>8</v>
      </c>
      <c r="K61" s="35">
        <v>12</v>
      </c>
      <c r="L61" s="35">
        <v>0</v>
      </c>
      <c r="M61" s="35">
        <v>0</v>
      </c>
      <c r="N61" s="35">
        <v>0</v>
      </c>
      <c r="O61" s="35">
        <v>0</v>
      </c>
      <c r="P61" s="35">
        <v>54</v>
      </c>
      <c r="Q61" s="38">
        <f>IFERROR(VLOOKUP(B61,ENROLL24082023,3,FALSE),"")</f>
        <v>14</v>
      </c>
      <c r="R61" s="38">
        <f>IFERROR(VLOOKUP(B61,ENROLL24082023,4,FALSE),"")</f>
        <v>9</v>
      </c>
      <c r="S61" s="38">
        <f>IFERROR(VLOOKUP(B61,ENROLL24082023,5,FALSE),"")</f>
        <v>9</v>
      </c>
      <c r="T61" s="38">
        <f>IFERROR(VLOOKUP(B61,ENROLL24082023,6,FALSE),"")</f>
        <v>4</v>
      </c>
      <c r="U61" s="38">
        <f>IFERROR(VLOOKUP(B61,ENROLL24082023,7,FALSE),"")</f>
        <v>10</v>
      </c>
      <c r="V61" s="38">
        <f>IFERROR(VLOOKUP(B61,ENROLL24082023,8,FALSE),"")</f>
        <v>0</v>
      </c>
      <c r="W61" s="38">
        <f>IFERROR(VLOOKUP(B61,ENROLL24082023,9,FALSE),"")</f>
        <v>0</v>
      </c>
      <c r="X61" s="38">
        <f>IFERROR(VLOOKUP(B61,ENROLL24082023,10,FALSE),"")</f>
        <v>0</v>
      </c>
      <c r="Y61" s="38">
        <f>IFERROR(VLOOKUP(B61,ENROLL24082023,11,FALSE),"")</f>
        <v>0</v>
      </c>
      <c r="Z61" s="38">
        <f>IFERROR(VLOOKUP(B61,ENROLL24082023,12,FALSE),"")</f>
        <v>0</v>
      </c>
      <c r="AA61" s="38">
        <f>SUM(Q61:Z61)</f>
        <v>46</v>
      </c>
      <c r="AB61" s="38">
        <f>F61-Q61</f>
        <v>-4</v>
      </c>
      <c r="AC61" s="38">
        <f>G61-R61</f>
        <v>1</v>
      </c>
      <c r="AD61" s="38">
        <f>H61-S61</f>
        <v>-1</v>
      </c>
      <c r="AE61" s="38">
        <f>I61-T61</f>
        <v>2</v>
      </c>
      <c r="AF61" s="38">
        <f>J61-U61</f>
        <v>-2</v>
      </c>
      <c r="AG61" s="38">
        <f>K61-V61</f>
        <v>12</v>
      </c>
      <c r="AH61" s="38">
        <f>L61-W61</f>
        <v>0</v>
      </c>
      <c r="AI61" s="38">
        <f>M61-X61</f>
        <v>0</v>
      </c>
      <c r="AJ61" s="38">
        <f>N61-Y61</f>
        <v>0</v>
      </c>
      <c r="AK61" s="38">
        <f>O61-Z61</f>
        <v>0</v>
      </c>
      <c r="AL61" s="38">
        <f>SUM(AB61:AK61)</f>
        <v>8</v>
      </c>
      <c r="AM61" s="27" t="str">
        <f>IFERROR(VLOOKUP(B61,MGMT,4,FALSE),"")</f>
        <v>PVT.AIDED</v>
      </c>
    </row>
    <row r="62" spans="1:39" ht="27.75" customHeight="1" x14ac:dyDescent="0.25">
      <c r="A62" s="30">
        <v>59</v>
      </c>
      <c r="B62" s="30">
        <v>28120210201</v>
      </c>
      <c r="C62" s="58" t="s">
        <v>141</v>
      </c>
      <c r="D62" s="31" t="s">
        <v>254</v>
      </c>
      <c r="E62" s="31" t="s">
        <v>252</v>
      </c>
      <c r="F62" s="35">
        <v>5</v>
      </c>
      <c r="G62" s="35">
        <v>5</v>
      </c>
      <c r="H62" s="35">
        <v>3</v>
      </c>
      <c r="I62" s="35">
        <v>2</v>
      </c>
      <c r="J62" s="35">
        <v>4</v>
      </c>
      <c r="K62" s="35">
        <v>1</v>
      </c>
      <c r="L62" s="35">
        <v>0</v>
      </c>
      <c r="M62" s="35">
        <v>0</v>
      </c>
      <c r="N62" s="35">
        <v>0</v>
      </c>
      <c r="O62" s="35">
        <v>0</v>
      </c>
      <c r="P62" s="35">
        <v>20</v>
      </c>
      <c r="Q62" s="38">
        <f>IFERROR(VLOOKUP(B62,ENROLL24082023,3,FALSE),"")</f>
        <v>6</v>
      </c>
      <c r="R62" s="38">
        <f>IFERROR(VLOOKUP(B62,ENROLL24082023,4,FALSE),"")</f>
        <v>5</v>
      </c>
      <c r="S62" s="38">
        <f>IFERROR(VLOOKUP(B62,ENROLL24082023,5,FALSE),"")</f>
        <v>3</v>
      </c>
      <c r="T62" s="38">
        <f>IFERROR(VLOOKUP(B62,ENROLL24082023,6,FALSE),"")</f>
        <v>2</v>
      </c>
      <c r="U62" s="38">
        <f>IFERROR(VLOOKUP(B62,ENROLL24082023,7,FALSE),"")</f>
        <v>4</v>
      </c>
      <c r="V62" s="38">
        <f>IFERROR(VLOOKUP(B62,ENROLL24082023,8,FALSE),"")</f>
        <v>0</v>
      </c>
      <c r="W62" s="38">
        <f>IFERROR(VLOOKUP(B62,ENROLL24082023,9,FALSE),"")</f>
        <v>0</v>
      </c>
      <c r="X62" s="38">
        <f>IFERROR(VLOOKUP(B62,ENROLL24082023,10,FALSE),"")</f>
        <v>0</v>
      </c>
      <c r="Y62" s="38">
        <f>IFERROR(VLOOKUP(B62,ENROLL24082023,11,FALSE),"")</f>
        <v>0</v>
      </c>
      <c r="Z62" s="38">
        <f>IFERROR(VLOOKUP(B62,ENROLL24082023,12,FALSE),"")</f>
        <v>0</v>
      </c>
      <c r="AA62" s="38">
        <f>SUM(Q62:Z62)</f>
        <v>20</v>
      </c>
      <c r="AB62" s="38">
        <f>F62-Q62</f>
        <v>-1</v>
      </c>
      <c r="AC62" s="38">
        <f>G62-R62</f>
        <v>0</v>
      </c>
      <c r="AD62" s="38">
        <f>H62-S62</f>
        <v>0</v>
      </c>
      <c r="AE62" s="38">
        <f>I62-T62</f>
        <v>0</v>
      </c>
      <c r="AF62" s="38">
        <f>J62-U62</f>
        <v>0</v>
      </c>
      <c r="AG62" s="38">
        <f>K62-V62</f>
        <v>1</v>
      </c>
      <c r="AH62" s="38">
        <f>L62-W62</f>
        <v>0</v>
      </c>
      <c r="AI62" s="38">
        <f>M62-X62</f>
        <v>0</v>
      </c>
      <c r="AJ62" s="38">
        <f>N62-Y62</f>
        <v>0</v>
      </c>
      <c r="AK62" s="38">
        <f>O62-Z62</f>
        <v>0</v>
      </c>
      <c r="AL62" s="38">
        <f>SUM(AB62:AK62)</f>
        <v>0</v>
      </c>
      <c r="AM62" s="27" t="str">
        <f>IFERROR(VLOOKUP(B62,MGMT,4,FALSE),"")</f>
        <v>STATE GOVT.</v>
      </c>
    </row>
    <row r="63" spans="1:39" ht="27.75" customHeight="1" x14ac:dyDescent="0.25">
      <c r="A63" s="30">
        <v>60</v>
      </c>
      <c r="B63" s="30">
        <v>28120204101</v>
      </c>
      <c r="C63" s="58" t="s">
        <v>64</v>
      </c>
      <c r="D63" s="31" t="s">
        <v>254</v>
      </c>
      <c r="E63" s="31" t="s">
        <v>252</v>
      </c>
      <c r="F63" s="35">
        <v>4</v>
      </c>
      <c r="G63" s="35">
        <v>4</v>
      </c>
      <c r="H63" s="35">
        <v>7</v>
      </c>
      <c r="I63" s="35">
        <v>6</v>
      </c>
      <c r="J63" s="35">
        <v>4</v>
      </c>
      <c r="K63" s="35">
        <v>2</v>
      </c>
      <c r="L63" s="35">
        <v>0</v>
      </c>
      <c r="M63" s="35">
        <v>0</v>
      </c>
      <c r="N63" s="35">
        <v>0</v>
      </c>
      <c r="O63" s="35">
        <v>0</v>
      </c>
      <c r="P63" s="35">
        <v>27</v>
      </c>
      <c r="Q63" s="38">
        <f>IFERROR(VLOOKUP(B63,ENROLL24082023,3,FALSE),"")</f>
        <v>8</v>
      </c>
      <c r="R63" s="38">
        <f>IFERROR(VLOOKUP(B63,ENROLL24082023,4,FALSE),"")</f>
        <v>5</v>
      </c>
      <c r="S63" s="38">
        <f>IFERROR(VLOOKUP(B63,ENROLL24082023,5,FALSE),"")</f>
        <v>8</v>
      </c>
      <c r="T63" s="38">
        <f>IFERROR(VLOOKUP(B63,ENROLL24082023,6,FALSE),"")</f>
        <v>6</v>
      </c>
      <c r="U63" s="38">
        <f>IFERROR(VLOOKUP(B63,ENROLL24082023,7,FALSE),"")</f>
        <v>4</v>
      </c>
      <c r="V63" s="38">
        <f>IFERROR(VLOOKUP(B63,ENROLL24082023,8,FALSE),"")</f>
        <v>0</v>
      </c>
      <c r="W63" s="38">
        <f>IFERROR(VLOOKUP(B63,ENROLL24082023,9,FALSE),"")</f>
        <v>0</v>
      </c>
      <c r="X63" s="38">
        <f>IFERROR(VLOOKUP(B63,ENROLL24082023,10,FALSE),"")</f>
        <v>0</v>
      </c>
      <c r="Y63" s="38">
        <f>IFERROR(VLOOKUP(B63,ENROLL24082023,11,FALSE),"")</f>
        <v>0</v>
      </c>
      <c r="Z63" s="38">
        <f>IFERROR(VLOOKUP(B63,ENROLL24082023,12,FALSE),"")</f>
        <v>0</v>
      </c>
      <c r="AA63" s="38">
        <f>SUM(Q63:Z63)</f>
        <v>31</v>
      </c>
      <c r="AB63" s="38">
        <f>F63-Q63</f>
        <v>-4</v>
      </c>
      <c r="AC63" s="38">
        <f>G63-R63</f>
        <v>-1</v>
      </c>
      <c r="AD63" s="38">
        <f>H63-S63</f>
        <v>-1</v>
      </c>
      <c r="AE63" s="38">
        <f>I63-T63</f>
        <v>0</v>
      </c>
      <c r="AF63" s="38">
        <f>J63-U63</f>
        <v>0</v>
      </c>
      <c r="AG63" s="38">
        <f>K63-V63</f>
        <v>2</v>
      </c>
      <c r="AH63" s="38">
        <f>L63-W63</f>
        <v>0</v>
      </c>
      <c r="AI63" s="38">
        <f>M63-X63</f>
        <v>0</v>
      </c>
      <c r="AJ63" s="38">
        <f>N63-Y63</f>
        <v>0</v>
      </c>
      <c r="AK63" s="38">
        <f>O63-Z63</f>
        <v>0</v>
      </c>
      <c r="AL63" s="38">
        <f>SUM(AB63:AK63)</f>
        <v>-4</v>
      </c>
      <c r="AM63" s="27" t="str">
        <f>IFERROR(VLOOKUP(B63,MGMT,4,FALSE),"")</f>
        <v>STATE GOVT.</v>
      </c>
    </row>
    <row r="64" spans="1:39" ht="27.75" customHeight="1" x14ac:dyDescent="0.25">
      <c r="A64" s="30">
        <v>61</v>
      </c>
      <c r="B64" s="30">
        <v>28120202801</v>
      </c>
      <c r="C64" s="58" t="s">
        <v>44</v>
      </c>
      <c r="D64" s="31" t="s">
        <v>254</v>
      </c>
      <c r="E64" s="31" t="s">
        <v>252</v>
      </c>
      <c r="F64" s="35">
        <v>12</v>
      </c>
      <c r="G64" s="35">
        <v>12</v>
      </c>
      <c r="H64" s="35">
        <v>8</v>
      </c>
      <c r="I64" s="35">
        <v>12</v>
      </c>
      <c r="J64" s="35">
        <v>11</v>
      </c>
      <c r="K64" s="35">
        <v>10</v>
      </c>
      <c r="L64" s="35">
        <v>0</v>
      </c>
      <c r="M64" s="35">
        <v>0</v>
      </c>
      <c r="N64" s="35">
        <v>0</v>
      </c>
      <c r="O64" s="35">
        <v>0</v>
      </c>
      <c r="P64" s="35">
        <v>65</v>
      </c>
      <c r="Q64" s="38">
        <f>IFERROR(VLOOKUP(B64,ENROLL24082023,3,FALSE),"")</f>
        <v>11</v>
      </c>
      <c r="R64" s="38">
        <f>IFERROR(VLOOKUP(B64,ENROLL24082023,4,FALSE),"")</f>
        <v>12</v>
      </c>
      <c r="S64" s="38">
        <f>IFERROR(VLOOKUP(B64,ENROLL24082023,5,FALSE),"")</f>
        <v>10</v>
      </c>
      <c r="T64" s="38">
        <f>IFERROR(VLOOKUP(B64,ENROLL24082023,6,FALSE),"")</f>
        <v>12</v>
      </c>
      <c r="U64" s="38">
        <f>IFERROR(VLOOKUP(B64,ENROLL24082023,7,FALSE),"")</f>
        <v>12</v>
      </c>
      <c r="V64" s="38">
        <f>IFERROR(VLOOKUP(B64,ENROLL24082023,8,FALSE),"")</f>
        <v>0</v>
      </c>
      <c r="W64" s="38">
        <f>IFERROR(VLOOKUP(B64,ENROLL24082023,9,FALSE),"")</f>
        <v>0</v>
      </c>
      <c r="X64" s="38">
        <f>IFERROR(VLOOKUP(B64,ENROLL24082023,10,FALSE),"")</f>
        <v>0</v>
      </c>
      <c r="Y64" s="38">
        <f>IFERROR(VLOOKUP(B64,ENROLL24082023,11,FALSE),"")</f>
        <v>0</v>
      </c>
      <c r="Z64" s="38">
        <f>IFERROR(VLOOKUP(B64,ENROLL24082023,12,FALSE),"")</f>
        <v>0</v>
      </c>
      <c r="AA64" s="38">
        <f>SUM(Q64:Z64)</f>
        <v>57</v>
      </c>
      <c r="AB64" s="38">
        <f>F64-Q64</f>
        <v>1</v>
      </c>
      <c r="AC64" s="38">
        <f>G64-R64</f>
        <v>0</v>
      </c>
      <c r="AD64" s="38">
        <f>H64-S64</f>
        <v>-2</v>
      </c>
      <c r="AE64" s="38">
        <f>I64-T64</f>
        <v>0</v>
      </c>
      <c r="AF64" s="38">
        <f>J64-U64</f>
        <v>-1</v>
      </c>
      <c r="AG64" s="38">
        <f>K64-V64</f>
        <v>10</v>
      </c>
      <c r="AH64" s="38">
        <f>L64-W64</f>
        <v>0</v>
      </c>
      <c r="AI64" s="38">
        <f>M64-X64</f>
        <v>0</v>
      </c>
      <c r="AJ64" s="38">
        <f>N64-Y64</f>
        <v>0</v>
      </c>
      <c r="AK64" s="38">
        <f>O64-Z64</f>
        <v>0</v>
      </c>
      <c r="AL64" s="38">
        <f>SUM(AB64:AK64)</f>
        <v>8</v>
      </c>
      <c r="AM64" s="27" t="str">
        <f>IFERROR(VLOOKUP(B64,MGMT,4,FALSE),"")</f>
        <v>STATE GOVT.</v>
      </c>
    </row>
    <row r="65" spans="1:39" ht="27.75" customHeight="1" x14ac:dyDescent="0.25">
      <c r="A65" s="30">
        <v>62</v>
      </c>
      <c r="B65" s="30">
        <v>28120207002</v>
      </c>
      <c r="C65" s="58" t="s">
        <v>92</v>
      </c>
      <c r="D65" s="31" t="s">
        <v>254</v>
      </c>
      <c r="E65" s="31" t="s">
        <v>252</v>
      </c>
      <c r="F65" s="35">
        <v>9</v>
      </c>
      <c r="G65" s="35">
        <v>9</v>
      </c>
      <c r="H65" s="35">
        <v>4</v>
      </c>
      <c r="I65" s="35">
        <v>5</v>
      </c>
      <c r="J65" s="35">
        <v>14</v>
      </c>
      <c r="K65" s="35">
        <v>9</v>
      </c>
      <c r="L65" s="35">
        <v>0</v>
      </c>
      <c r="M65" s="35">
        <v>0</v>
      </c>
      <c r="N65" s="35">
        <v>0</v>
      </c>
      <c r="O65" s="35">
        <v>0</v>
      </c>
      <c r="P65" s="35">
        <v>50</v>
      </c>
      <c r="Q65" s="38">
        <f>IFERROR(VLOOKUP(B65,ENROLL24082023,3,FALSE),"")</f>
        <v>9</v>
      </c>
      <c r="R65" s="38">
        <f>IFERROR(VLOOKUP(B65,ENROLL24082023,4,FALSE),"")</f>
        <v>9</v>
      </c>
      <c r="S65" s="38">
        <f>IFERROR(VLOOKUP(B65,ENROLL24082023,5,FALSE),"")</f>
        <v>5</v>
      </c>
      <c r="T65" s="38">
        <f>IFERROR(VLOOKUP(B65,ENROLL24082023,6,FALSE),"")</f>
        <v>5</v>
      </c>
      <c r="U65" s="38">
        <f>IFERROR(VLOOKUP(B65,ENROLL24082023,7,FALSE),"")</f>
        <v>11</v>
      </c>
      <c r="V65" s="38">
        <f>IFERROR(VLOOKUP(B65,ENROLL24082023,8,FALSE),"")</f>
        <v>0</v>
      </c>
      <c r="W65" s="38">
        <f>IFERROR(VLOOKUP(B65,ENROLL24082023,9,FALSE),"")</f>
        <v>0</v>
      </c>
      <c r="X65" s="38">
        <f>IFERROR(VLOOKUP(B65,ENROLL24082023,10,FALSE),"")</f>
        <v>0</v>
      </c>
      <c r="Y65" s="38">
        <f>IFERROR(VLOOKUP(B65,ENROLL24082023,11,FALSE),"")</f>
        <v>0</v>
      </c>
      <c r="Z65" s="38">
        <f>IFERROR(VLOOKUP(B65,ENROLL24082023,12,FALSE),"")</f>
        <v>0</v>
      </c>
      <c r="AA65" s="38">
        <f>SUM(Q65:Z65)</f>
        <v>39</v>
      </c>
      <c r="AB65" s="38">
        <f>F65-Q65</f>
        <v>0</v>
      </c>
      <c r="AC65" s="38">
        <f>G65-R65</f>
        <v>0</v>
      </c>
      <c r="AD65" s="38">
        <f>H65-S65</f>
        <v>-1</v>
      </c>
      <c r="AE65" s="38">
        <f>I65-T65</f>
        <v>0</v>
      </c>
      <c r="AF65" s="38">
        <f>J65-U65</f>
        <v>3</v>
      </c>
      <c r="AG65" s="38">
        <f>K65-V65</f>
        <v>9</v>
      </c>
      <c r="AH65" s="38">
        <f>L65-W65</f>
        <v>0</v>
      </c>
      <c r="AI65" s="38">
        <f>M65-X65</f>
        <v>0</v>
      </c>
      <c r="AJ65" s="38">
        <f>N65-Y65</f>
        <v>0</v>
      </c>
      <c r="AK65" s="38">
        <f>O65-Z65</f>
        <v>0</v>
      </c>
      <c r="AL65" s="38">
        <f>SUM(AB65:AK65)</f>
        <v>11</v>
      </c>
      <c r="AM65" s="27" t="str">
        <f>IFERROR(VLOOKUP(B65,MGMT,4,FALSE),"")</f>
        <v>STATE GOVT.</v>
      </c>
    </row>
    <row r="66" spans="1:39" ht="27.75" customHeight="1" x14ac:dyDescent="0.25">
      <c r="A66" s="30">
        <v>63</v>
      </c>
      <c r="B66" s="30">
        <v>28120211001</v>
      </c>
      <c r="C66" s="58" t="s">
        <v>151</v>
      </c>
      <c r="D66" s="31" t="s">
        <v>254</v>
      </c>
      <c r="E66" s="31" t="s">
        <v>252</v>
      </c>
      <c r="F66" s="35">
        <v>21</v>
      </c>
      <c r="G66" s="35">
        <v>21</v>
      </c>
      <c r="H66" s="35">
        <v>12</v>
      </c>
      <c r="I66" s="35">
        <v>29</v>
      </c>
      <c r="J66" s="35">
        <v>11</v>
      </c>
      <c r="K66" s="35">
        <v>16</v>
      </c>
      <c r="L66" s="35">
        <v>0</v>
      </c>
      <c r="M66" s="35">
        <v>0</v>
      </c>
      <c r="N66" s="35">
        <v>0</v>
      </c>
      <c r="O66" s="35">
        <v>0</v>
      </c>
      <c r="P66" s="35">
        <v>110</v>
      </c>
      <c r="Q66" s="38">
        <f>IFERROR(VLOOKUP(B66,ENROLL24082023,3,FALSE),"")</f>
        <v>12</v>
      </c>
      <c r="R66" s="38">
        <f>IFERROR(VLOOKUP(B66,ENROLL24082023,4,FALSE),"")</f>
        <v>20</v>
      </c>
      <c r="S66" s="38">
        <f>IFERROR(VLOOKUP(B66,ENROLL24082023,5,FALSE),"")</f>
        <v>11</v>
      </c>
      <c r="T66" s="38">
        <f>IFERROR(VLOOKUP(B66,ENROLL24082023,6,FALSE),"")</f>
        <v>29</v>
      </c>
      <c r="U66" s="38">
        <f>IFERROR(VLOOKUP(B66,ENROLL24082023,7,FALSE),"")</f>
        <v>10</v>
      </c>
      <c r="V66" s="38">
        <f>IFERROR(VLOOKUP(B66,ENROLL24082023,8,FALSE),"")</f>
        <v>0</v>
      </c>
      <c r="W66" s="38">
        <f>IFERROR(VLOOKUP(B66,ENROLL24082023,9,FALSE),"")</f>
        <v>0</v>
      </c>
      <c r="X66" s="38">
        <f>IFERROR(VLOOKUP(B66,ENROLL24082023,10,FALSE),"")</f>
        <v>0</v>
      </c>
      <c r="Y66" s="38">
        <f>IFERROR(VLOOKUP(B66,ENROLL24082023,11,FALSE),"")</f>
        <v>0</v>
      </c>
      <c r="Z66" s="38">
        <f>IFERROR(VLOOKUP(B66,ENROLL24082023,12,FALSE),"")</f>
        <v>0</v>
      </c>
      <c r="AA66" s="38">
        <f>SUM(Q66:Z66)</f>
        <v>82</v>
      </c>
      <c r="AB66" s="38">
        <f>F66-Q66</f>
        <v>9</v>
      </c>
      <c r="AC66" s="38">
        <f>G66-R66</f>
        <v>1</v>
      </c>
      <c r="AD66" s="38">
        <f>H66-S66</f>
        <v>1</v>
      </c>
      <c r="AE66" s="38">
        <f>I66-T66</f>
        <v>0</v>
      </c>
      <c r="AF66" s="38">
        <f>J66-U66</f>
        <v>1</v>
      </c>
      <c r="AG66" s="38">
        <f>K66-V66</f>
        <v>16</v>
      </c>
      <c r="AH66" s="38">
        <f>L66-W66</f>
        <v>0</v>
      </c>
      <c r="AI66" s="38">
        <f>M66-X66</f>
        <v>0</v>
      </c>
      <c r="AJ66" s="38">
        <f>N66-Y66</f>
        <v>0</v>
      </c>
      <c r="AK66" s="38">
        <f>O66-Z66</f>
        <v>0</v>
      </c>
      <c r="AL66" s="38">
        <f>SUM(AB66:AK66)</f>
        <v>28</v>
      </c>
      <c r="AM66" s="27" t="str">
        <f>IFERROR(VLOOKUP(B66,MGMT,4,FALSE),"")</f>
        <v>STATE GOVT.</v>
      </c>
    </row>
    <row r="67" spans="1:39" ht="27.75" customHeight="1" x14ac:dyDescent="0.25">
      <c r="A67" s="30">
        <v>64</v>
      </c>
      <c r="B67" s="30">
        <v>28120205201</v>
      </c>
      <c r="C67" s="58" t="s">
        <v>75</v>
      </c>
      <c r="D67" s="31" t="s">
        <v>254</v>
      </c>
      <c r="E67" s="31" t="s">
        <v>252</v>
      </c>
      <c r="F67" s="35">
        <v>12</v>
      </c>
      <c r="G67" s="35">
        <v>12</v>
      </c>
      <c r="H67" s="35">
        <v>9</v>
      </c>
      <c r="I67" s="35">
        <v>12</v>
      </c>
      <c r="J67" s="35">
        <v>2</v>
      </c>
      <c r="K67" s="35">
        <v>5</v>
      </c>
      <c r="L67" s="35">
        <v>0</v>
      </c>
      <c r="M67" s="35">
        <v>0</v>
      </c>
      <c r="N67" s="35">
        <v>0</v>
      </c>
      <c r="O67" s="35">
        <v>0</v>
      </c>
      <c r="P67" s="35">
        <v>52</v>
      </c>
      <c r="Q67" s="38">
        <f>IFERROR(VLOOKUP(B67,ENROLL24082023,3,FALSE),"")</f>
        <v>9</v>
      </c>
      <c r="R67" s="38">
        <f>IFERROR(VLOOKUP(B67,ENROLL24082023,4,FALSE),"")</f>
        <v>12</v>
      </c>
      <c r="S67" s="38">
        <f>IFERROR(VLOOKUP(B67,ENROLL24082023,5,FALSE),"")</f>
        <v>8</v>
      </c>
      <c r="T67" s="38">
        <f>IFERROR(VLOOKUP(B67,ENROLL24082023,6,FALSE),"")</f>
        <v>9</v>
      </c>
      <c r="U67" s="38">
        <f>IFERROR(VLOOKUP(B67,ENROLL24082023,7,FALSE),"")</f>
        <v>2</v>
      </c>
      <c r="V67" s="38">
        <f>IFERROR(VLOOKUP(B67,ENROLL24082023,8,FALSE),"")</f>
        <v>0</v>
      </c>
      <c r="W67" s="38">
        <f>IFERROR(VLOOKUP(B67,ENROLL24082023,9,FALSE),"")</f>
        <v>0</v>
      </c>
      <c r="X67" s="38">
        <f>IFERROR(VLOOKUP(B67,ENROLL24082023,10,FALSE),"")</f>
        <v>0</v>
      </c>
      <c r="Y67" s="38">
        <f>IFERROR(VLOOKUP(B67,ENROLL24082023,11,FALSE),"")</f>
        <v>0</v>
      </c>
      <c r="Z67" s="38">
        <f>IFERROR(VLOOKUP(B67,ENROLL24082023,12,FALSE),"")</f>
        <v>0</v>
      </c>
      <c r="AA67" s="38">
        <f>SUM(Q67:Z67)</f>
        <v>40</v>
      </c>
      <c r="AB67" s="38">
        <f>F67-Q67</f>
        <v>3</v>
      </c>
      <c r="AC67" s="38">
        <f>G67-R67</f>
        <v>0</v>
      </c>
      <c r="AD67" s="38">
        <f>H67-S67</f>
        <v>1</v>
      </c>
      <c r="AE67" s="38">
        <f>I67-T67</f>
        <v>3</v>
      </c>
      <c r="AF67" s="38">
        <f>J67-U67</f>
        <v>0</v>
      </c>
      <c r="AG67" s="38">
        <f>K67-V67</f>
        <v>5</v>
      </c>
      <c r="AH67" s="38">
        <f>L67-W67</f>
        <v>0</v>
      </c>
      <c r="AI67" s="38">
        <f>M67-X67</f>
        <v>0</v>
      </c>
      <c r="AJ67" s="38">
        <f>N67-Y67</f>
        <v>0</v>
      </c>
      <c r="AK67" s="38">
        <f>O67-Z67</f>
        <v>0</v>
      </c>
      <c r="AL67" s="38">
        <f>SUM(AB67:AK67)</f>
        <v>12</v>
      </c>
      <c r="AM67" s="27" t="str">
        <f>IFERROR(VLOOKUP(B67,MGMT,4,FALSE),"")</f>
        <v>STATE GOVT.</v>
      </c>
    </row>
    <row r="68" spans="1:39" ht="27.75" customHeight="1" x14ac:dyDescent="0.25">
      <c r="A68" s="30">
        <v>65</v>
      </c>
      <c r="B68" s="30">
        <v>28120212203</v>
      </c>
      <c r="C68" s="58" t="s">
        <v>167</v>
      </c>
      <c r="D68" s="31" t="s">
        <v>254</v>
      </c>
      <c r="E68" s="31" t="s">
        <v>252</v>
      </c>
      <c r="F68" s="35">
        <v>6</v>
      </c>
      <c r="G68" s="35">
        <v>6</v>
      </c>
      <c r="H68" s="35">
        <v>9</v>
      </c>
      <c r="I68" s="35">
        <v>4</v>
      </c>
      <c r="J68" s="35">
        <v>6</v>
      </c>
      <c r="K68" s="35">
        <v>3</v>
      </c>
      <c r="L68" s="35">
        <v>0</v>
      </c>
      <c r="M68" s="35">
        <v>0</v>
      </c>
      <c r="N68" s="35">
        <v>0</v>
      </c>
      <c r="O68" s="35">
        <v>0</v>
      </c>
      <c r="P68" s="35">
        <v>34</v>
      </c>
      <c r="Q68" s="38">
        <f>IFERROR(VLOOKUP(B68,ENROLL24082023,3,FALSE),"")</f>
        <v>5</v>
      </c>
      <c r="R68" s="38">
        <f>IFERROR(VLOOKUP(B68,ENROLL24082023,4,FALSE),"")</f>
        <v>6</v>
      </c>
      <c r="S68" s="38">
        <f>IFERROR(VLOOKUP(B68,ENROLL24082023,5,FALSE),"")</f>
        <v>9</v>
      </c>
      <c r="T68" s="38">
        <f>IFERROR(VLOOKUP(B68,ENROLL24082023,6,FALSE),"")</f>
        <v>4</v>
      </c>
      <c r="U68" s="38">
        <f>IFERROR(VLOOKUP(B68,ENROLL24082023,7,FALSE),"")</f>
        <v>6</v>
      </c>
      <c r="V68" s="38">
        <f>IFERROR(VLOOKUP(B68,ENROLL24082023,8,FALSE),"")</f>
        <v>0</v>
      </c>
      <c r="W68" s="38">
        <f>IFERROR(VLOOKUP(B68,ENROLL24082023,9,FALSE),"")</f>
        <v>0</v>
      </c>
      <c r="X68" s="38">
        <f>IFERROR(VLOOKUP(B68,ENROLL24082023,10,FALSE),"")</f>
        <v>0</v>
      </c>
      <c r="Y68" s="38">
        <f>IFERROR(VLOOKUP(B68,ENROLL24082023,11,FALSE),"")</f>
        <v>0</v>
      </c>
      <c r="Z68" s="38">
        <f>IFERROR(VLOOKUP(B68,ENROLL24082023,12,FALSE),"")</f>
        <v>0</v>
      </c>
      <c r="AA68" s="38">
        <f>SUM(Q68:Z68)</f>
        <v>30</v>
      </c>
      <c r="AB68" s="38">
        <f>F68-Q68</f>
        <v>1</v>
      </c>
      <c r="AC68" s="38">
        <f>G68-R68</f>
        <v>0</v>
      </c>
      <c r="AD68" s="38">
        <f>H68-S68</f>
        <v>0</v>
      </c>
      <c r="AE68" s="38">
        <f>I68-T68</f>
        <v>0</v>
      </c>
      <c r="AF68" s="38">
        <f>J68-U68</f>
        <v>0</v>
      </c>
      <c r="AG68" s="38">
        <f>K68-V68</f>
        <v>3</v>
      </c>
      <c r="AH68" s="38">
        <f>L68-W68</f>
        <v>0</v>
      </c>
      <c r="AI68" s="38">
        <f>M68-X68</f>
        <v>0</v>
      </c>
      <c r="AJ68" s="38">
        <f>N68-Y68</f>
        <v>0</v>
      </c>
      <c r="AK68" s="38">
        <f>O68-Z68</f>
        <v>0</v>
      </c>
      <c r="AL68" s="38">
        <f>SUM(AB68:AK68)</f>
        <v>4</v>
      </c>
      <c r="AM68" s="27" t="str">
        <f>IFERROR(VLOOKUP(B68,MGMT,4,FALSE),"")</f>
        <v>STATE GOVT.</v>
      </c>
    </row>
    <row r="69" spans="1:39" ht="27.75" customHeight="1" x14ac:dyDescent="0.25">
      <c r="A69" s="30">
        <v>66</v>
      </c>
      <c r="B69" s="30">
        <v>28120204601</v>
      </c>
      <c r="C69" s="58" t="s">
        <v>68</v>
      </c>
      <c r="D69" s="31" t="s">
        <v>254</v>
      </c>
      <c r="E69" s="31" t="s">
        <v>252</v>
      </c>
      <c r="F69" s="35">
        <v>8</v>
      </c>
      <c r="G69" s="35">
        <v>8</v>
      </c>
      <c r="H69" s="35">
        <v>2</v>
      </c>
      <c r="I69" s="35">
        <v>7</v>
      </c>
      <c r="J69" s="35">
        <v>8</v>
      </c>
      <c r="K69" s="35">
        <v>5</v>
      </c>
      <c r="L69" s="35">
        <v>0</v>
      </c>
      <c r="M69" s="35">
        <v>0</v>
      </c>
      <c r="N69" s="35">
        <v>0</v>
      </c>
      <c r="O69" s="35">
        <v>0</v>
      </c>
      <c r="P69" s="35">
        <v>38</v>
      </c>
      <c r="Q69" s="38">
        <f>IFERROR(VLOOKUP(B69,ENROLL24082023,3,FALSE),"")</f>
        <v>2</v>
      </c>
      <c r="R69" s="38">
        <f>IFERROR(VLOOKUP(B69,ENROLL24082023,4,FALSE),"")</f>
        <v>8</v>
      </c>
      <c r="S69" s="38">
        <f>IFERROR(VLOOKUP(B69,ENROLL24082023,5,FALSE),"")</f>
        <v>2</v>
      </c>
      <c r="T69" s="38">
        <f>IFERROR(VLOOKUP(B69,ENROLL24082023,6,FALSE),"")</f>
        <v>7</v>
      </c>
      <c r="U69" s="38">
        <f>IFERROR(VLOOKUP(B69,ENROLL24082023,7,FALSE),"")</f>
        <v>6</v>
      </c>
      <c r="V69" s="38">
        <f>IFERROR(VLOOKUP(B69,ENROLL24082023,8,FALSE),"")</f>
        <v>0</v>
      </c>
      <c r="W69" s="38">
        <f>IFERROR(VLOOKUP(B69,ENROLL24082023,9,FALSE),"")</f>
        <v>0</v>
      </c>
      <c r="X69" s="38">
        <f>IFERROR(VLOOKUP(B69,ENROLL24082023,10,FALSE),"")</f>
        <v>0</v>
      </c>
      <c r="Y69" s="38">
        <f>IFERROR(VLOOKUP(B69,ENROLL24082023,11,FALSE),"")</f>
        <v>0</v>
      </c>
      <c r="Z69" s="38">
        <f>IFERROR(VLOOKUP(B69,ENROLL24082023,12,FALSE),"")</f>
        <v>0</v>
      </c>
      <c r="AA69" s="38">
        <f>SUM(Q69:Z69)</f>
        <v>25</v>
      </c>
      <c r="AB69" s="38">
        <f>F69-Q69</f>
        <v>6</v>
      </c>
      <c r="AC69" s="38">
        <f>G69-R69</f>
        <v>0</v>
      </c>
      <c r="AD69" s="38">
        <f>H69-S69</f>
        <v>0</v>
      </c>
      <c r="AE69" s="38">
        <f>I69-T69</f>
        <v>0</v>
      </c>
      <c r="AF69" s="38">
        <f>J69-U69</f>
        <v>2</v>
      </c>
      <c r="AG69" s="38">
        <f>K69-V69</f>
        <v>5</v>
      </c>
      <c r="AH69" s="38">
        <f>L69-W69</f>
        <v>0</v>
      </c>
      <c r="AI69" s="38">
        <f>M69-X69</f>
        <v>0</v>
      </c>
      <c r="AJ69" s="38">
        <f>N69-Y69</f>
        <v>0</v>
      </c>
      <c r="AK69" s="38">
        <f>O69-Z69</f>
        <v>0</v>
      </c>
      <c r="AL69" s="38">
        <f>SUM(AB69:AK69)</f>
        <v>13</v>
      </c>
      <c r="AM69" s="27" t="str">
        <f>IFERROR(VLOOKUP(B69,MGMT,4,FALSE),"")</f>
        <v>STATE GOVT.</v>
      </c>
    </row>
    <row r="70" spans="1:39" ht="27.75" customHeight="1" x14ac:dyDescent="0.25">
      <c r="A70" s="30">
        <v>67</v>
      </c>
      <c r="B70" s="30">
        <v>28120207505</v>
      </c>
      <c r="C70" s="58" t="s">
        <v>105</v>
      </c>
      <c r="D70" s="31" t="s">
        <v>254</v>
      </c>
      <c r="E70" s="31" t="s">
        <v>252</v>
      </c>
      <c r="F70" s="35">
        <v>9</v>
      </c>
      <c r="G70" s="35">
        <v>9</v>
      </c>
      <c r="H70" s="35">
        <v>18</v>
      </c>
      <c r="I70" s="35">
        <v>23</v>
      </c>
      <c r="J70" s="35">
        <v>10</v>
      </c>
      <c r="K70" s="35">
        <v>16</v>
      </c>
      <c r="L70" s="35">
        <v>0</v>
      </c>
      <c r="M70" s="35">
        <v>0</v>
      </c>
      <c r="N70" s="35">
        <v>0</v>
      </c>
      <c r="O70" s="35">
        <v>0</v>
      </c>
      <c r="P70" s="35">
        <v>85</v>
      </c>
      <c r="Q70" s="38">
        <f>IFERROR(VLOOKUP(B70,ENROLL24082023,3,FALSE),"")</f>
        <v>10</v>
      </c>
      <c r="R70" s="38">
        <f>IFERROR(VLOOKUP(B70,ENROLL24082023,4,FALSE),"")</f>
        <v>7</v>
      </c>
      <c r="S70" s="38">
        <f>IFERROR(VLOOKUP(B70,ENROLL24082023,5,FALSE),"")</f>
        <v>16</v>
      </c>
      <c r="T70" s="38">
        <f>IFERROR(VLOOKUP(B70,ENROLL24082023,6,FALSE),"")</f>
        <v>20</v>
      </c>
      <c r="U70" s="38">
        <f>IFERROR(VLOOKUP(B70,ENROLL24082023,7,FALSE),"")</f>
        <v>8</v>
      </c>
      <c r="V70" s="38">
        <f>IFERROR(VLOOKUP(B70,ENROLL24082023,8,FALSE),"")</f>
        <v>0</v>
      </c>
      <c r="W70" s="38">
        <f>IFERROR(VLOOKUP(B70,ENROLL24082023,9,FALSE),"")</f>
        <v>0</v>
      </c>
      <c r="X70" s="38">
        <f>IFERROR(VLOOKUP(B70,ENROLL24082023,10,FALSE),"")</f>
        <v>0</v>
      </c>
      <c r="Y70" s="38">
        <f>IFERROR(VLOOKUP(B70,ENROLL24082023,11,FALSE),"")</f>
        <v>0</v>
      </c>
      <c r="Z70" s="38">
        <f>IFERROR(VLOOKUP(B70,ENROLL24082023,12,FALSE),"")</f>
        <v>0</v>
      </c>
      <c r="AA70" s="38">
        <f>SUM(Q70:Z70)</f>
        <v>61</v>
      </c>
      <c r="AB70" s="38">
        <f>F70-Q70</f>
        <v>-1</v>
      </c>
      <c r="AC70" s="38">
        <f>G70-R70</f>
        <v>2</v>
      </c>
      <c r="AD70" s="38">
        <f>H70-S70</f>
        <v>2</v>
      </c>
      <c r="AE70" s="38">
        <f>I70-T70</f>
        <v>3</v>
      </c>
      <c r="AF70" s="38">
        <f>J70-U70</f>
        <v>2</v>
      </c>
      <c r="AG70" s="38">
        <f>K70-V70</f>
        <v>16</v>
      </c>
      <c r="AH70" s="38">
        <f>L70-W70</f>
        <v>0</v>
      </c>
      <c r="AI70" s="38">
        <f>M70-X70</f>
        <v>0</v>
      </c>
      <c r="AJ70" s="38">
        <f>N70-Y70</f>
        <v>0</v>
      </c>
      <c r="AK70" s="38">
        <f>O70-Z70</f>
        <v>0</v>
      </c>
      <c r="AL70" s="38">
        <f>SUM(AB70:AK70)</f>
        <v>24</v>
      </c>
      <c r="AM70" s="27" t="str">
        <f>IFERROR(VLOOKUP(B70,MGMT,4,FALSE),"")</f>
        <v>STATE GOVT.</v>
      </c>
    </row>
    <row r="71" spans="1:39" ht="27.75" customHeight="1" x14ac:dyDescent="0.25">
      <c r="A71" s="30">
        <v>68</v>
      </c>
      <c r="B71" s="30">
        <v>28120206101</v>
      </c>
      <c r="C71" s="58" t="s">
        <v>83</v>
      </c>
      <c r="D71" s="31" t="s">
        <v>254</v>
      </c>
      <c r="E71" s="31" t="s">
        <v>252</v>
      </c>
      <c r="F71" s="35">
        <v>6</v>
      </c>
      <c r="G71" s="35">
        <v>6</v>
      </c>
      <c r="H71" s="35">
        <v>4</v>
      </c>
      <c r="I71" s="35">
        <v>4</v>
      </c>
      <c r="J71" s="35">
        <v>7</v>
      </c>
      <c r="K71" s="35">
        <v>4</v>
      </c>
      <c r="L71" s="35">
        <v>0</v>
      </c>
      <c r="M71" s="35">
        <v>0</v>
      </c>
      <c r="N71" s="35">
        <v>0</v>
      </c>
      <c r="O71" s="35">
        <v>0</v>
      </c>
      <c r="P71" s="35">
        <v>31</v>
      </c>
      <c r="Q71" s="38">
        <f>IFERROR(VLOOKUP(B71,ENROLL24082023,3,FALSE),"")</f>
        <v>7</v>
      </c>
      <c r="R71" s="38">
        <f>IFERROR(VLOOKUP(B71,ENROLL24082023,4,FALSE),"")</f>
        <v>5</v>
      </c>
      <c r="S71" s="38">
        <f>IFERROR(VLOOKUP(B71,ENROLL24082023,5,FALSE),"")</f>
        <v>4</v>
      </c>
      <c r="T71" s="38">
        <f>IFERROR(VLOOKUP(B71,ENROLL24082023,6,FALSE),"")</f>
        <v>4</v>
      </c>
      <c r="U71" s="38">
        <f>IFERROR(VLOOKUP(B71,ENROLL24082023,7,FALSE),"")</f>
        <v>7</v>
      </c>
      <c r="V71" s="38">
        <f>IFERROR(VLOOKUP(B71,ENROLL24082023,8,FALSE),"")</f>
        <v>0</v>
      </c>
      <c r="W71" s="38">
        <f>IFERROR(VLOOKUP(B71,ENROLL24082023,9,FALSE),"")</f>
        <v>0</v>
      </c>
      <c r="X71" s="38">
        <f>IFERROR(VLOOKUP(B71,ENROLL24082023,10,FALSE),"")</f>
        <v>0</v>
      </c>
      <c r="Y71" s="38">
        <f>IFERROR(VLOOKUP(B71,ENROLL24082023,11,FALSE),"")</f>
        <v>0</v>
      </c>
      <c r="Z71" s="38">
        <f>IFERROR(VLOOKUP(B71,ENROLL24082023,12,FALSE),"")</f>
        <v>0</v>
      </c>
      <c r="AA71" s="38">
        <f>SUM(Q71:Z71)</f>
        <v>27</v>
      </c>
      <c r="AB71" s="38">
        <f>F71-Q71</f>
        <v>-1</v>
      </c>
      <c r="AC71" s="38">
        <f>G71-R71</f>
        <v>1</v>
      </c>
      <c r="AD71" s="38">
        <f>H71-S71</f>
        <v>0</v>
      </c>
      <c r="AE71" s="38">
        <f>I71-T71</f>
        <v>0</v>
      </c>
      <c r="AF71" s="38">
        <f>J71-U71</f>
        <v>0</v>
      </c>
      <c r="AG71" s="38">
        <f>K71-V71</f>
        <v>4</v>
      </c>
      <c r="AH71" s="38">
        <f>L71-W71</f>
        <v>0</v>
      </c>
      <c r="AI71" s="38">
        <f>M71-X71</f>
        <v>0</v>
      </c>
      <c r="AJ71" s="38">
        <f>N71-Y71</f>
        <v>0</v>
      </c>
      <c r="AK71" s="38">
        <f>O71-Z71</f>
        <v>0</v>
      </c>
      <c r="AL71" s="38">
        <f>SUM(AB71:AK71)</f>
        <v>4</v>
      </c>
      <c r="AM71" s="27" t="str">
        <f>IFERROR(VLOOKUP(B71,MGMT,4,FALSE),"")</f>
        <v>STATE GOVT.</v>
      </c>
    </row>
    <row r="72" spans="1:39" ht="27.75" customHeight="1" x14ac:dyDescent="0.25">
      <c r="A72" s="30">
        <v>69</v>
      </c>
      <c r="B72" s="30">
        <v>28120209501</v>
      </c>
      <c r="C72" s="58" t="s">
        <v>134</v>
      </c>
      <c r="D72" s="31" t="s">
        <v>254</v>
      </c>
      <c r="E72" s="31" t="s">
        <v>252</v>
      </c>
      <c r="F72" s="35">
        <v>9</v>
      </c>
      <c r="G72" s="35">
        <v>9</v>
      </c>
      <c r="H72" s="35">
        <v>5</v>
      </c>
      <c r="I72" s="35">
        <v>4</v>
      </c>
      <c r="J72" s="35">
        <v>6</v>
      </c>
      <c r="K72" s="35">
        <v>6</v>
      </c>
      <c r="L72" s="35">
        <v>0</v>
      </c>
      <c r="M72" s="35">
        <v>0</v>
      </c>
      <c r="N72" s="35">
        <v>0</v>
      </c>
      <c r="O72" s="35">
        <v>0</v>
      </c>
      <c r="P72" s="35">
        <v>39</v>
      </c>
      <c r="Q72" s="38">
        <f>IFERROR(VLOOKUP(B72,ENROLL24082023,3,FALSE),"")</f>
        <v>4</v>
      </c>
      <c r="R72" s="38">
        <f>IFERROR(VLOOKUP(B72,ENROLL24082023,4,FALSE),"")</f>
        <v>9</v>
      </c>
      <c r="S72" s="38">
        <f>IFERROR(VLOOKUP(B72,ENROLL24082023,5,FALSE),"")</f>
        <v>6</v>
      </c>
      <c r="T72" s="38">
        <f>IFERROR(VLOOKUP(B72,ENROLL24082023,6,FALSE),"")</f>
        <v>4</v>
      </c>
      <c r="U72" s="38">
        <f>IFERROR(VLOOKUP(B72,ENROLL24082023,7,FALSE),"")</f>
        <v>6</v>
      </c>
      <c r="V72" s="38">
        <f>IFERROR(VLOOKUP(B72,ENROLL24082023,8,FALSE),"")</f>
        <v>0</v>
      </c>
      <c r="W72" s="38">
        <f>IFERROR(VLOOKUP(B72,ENROLL24082023,9,FALSE),"")</f>
        <v>0</v>
      </c>
      <c r="X72" s="38">
        <f>IFERROR(VLOOKUP(B72,ENROLL24082023,10,FALSE),"")</f>
        <v>0</v>
      </c>
      <c r="Y72" s="38">
        <f>IFERROR(VLOOKUP(B72,ENROLL24082023,11,FALSE),"")</f>
        <v>0</v>
      </c>
      <c r="Z72" s="38">
        <f>IFERROR(VLOOKUP(B72,ENROLL24082023,12,FALSE),"")</f>
        <v>0</v>
      </c>
      <c r="AA72" s="38">
        <f>SUM(Q72:Z72)</f>
        <v>29</v>
      </c>
      <c r="AB72" s="38">
        <f>F72-Q72</f>
        <v>5</v>
      </c>
      <c r="AC72" s="38">
        <f>G72-R72</f>
        <v>0</v>
      </c>
      <c r="AD72" s="38">
        <f>H72-S72</f>
        <v>-1</v>
      </c>
      <c r="AE72" s="38">
        <f>I72-T72</f>
        <v>0</v>
      </c>
      <c r="AF72" s="38">
        <f>J72-U72</f>
        <v>0</v>
      </c>
      <c r="AG72" s="38">
        <f>K72-V72</f>
        <v>6</v>
      </c>
      <c r="AH72" s="38">
        <f>L72-W72</f>
        <v>0</v>
      </c>
      <c r="AI72" s="38">
        <f>M72-X72</f>
        <v>0</v>
      </c>
      <c r="AJ72" s="38">
        <f>N72-Y72</f>
        <v>0</v>
      </c>
      <c r="AK72" s="38">
        <f>O72-Z72</f>
        <v>0</v>
      </c>
      <c r="AL72" s="38">
        <f>SUM(AB72:AK72)</f>
        <v>10</v>
      </c>
      <c r="AM72" s="27" t="str">
        <f>IFERROR(VLOOKUP(B72,MGMT,4,FALSE),"")</f>
        <v>STATE GOVT.</v>
      </c>
    </row>
    <row r="73" spans="1:39" ht="27.75" customHeight="1" x14ac:dyDescent="0.25">
      <c r="A73" s="30">
        <v>70</v>
      </c>
      <c r="B73" s="30">
        <v>28120207602</v>
      </c>
      <c r="C73" s="58" t="s">
        <v>109</v>
      </c>
      <c r="D73" s="31" t="s">
        <v>254</v>
      </c>
      <c r="E73" s="31" t="s">
        <v>252</v>
      </c>
      <c r="F73" s="35">
        <v>15</v>
      </c>
      <c r="G73" s="35">
        <v>15</v>
      </c>
      <c r="H73" s="35">
        <v>11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41</v>
      </c>
      <c r="Q73" s="38">
        <f>IFERROR(VLOOKUP(B73,ENROLL24082023,3,FALSE),"")</f>
        <v>11</v>
      </c>
      <c r="R73" s="38">
        <f>IFERROR(VLOOKUP(B73,ENROLL24082023,4,FALSE),"")</f>
        <v>14</v>
      </c>
      <c r="S73" s="38">
        <f>IFERROR(VLOOKUP(B73,ENROLL24082023,5,FALSE),"")</f>
        <v>0</v>
      </c>
      <c r="T73" s="38">
        <f>IFERROR(VLOOKUP(B73,ENROLL24082023,6,FALSE),"")</f>
        <v>0</v>
      </c>
      <c r="U73" s="38">
        <f>IFERROR(VLOOKUP(B73,ENROLL24082023,7,FALSE),"")</f>
        <v>0</v>
      </c>
      <c r="V73" s="38">
        <f>IFERROR(VLOOKUP(B73,ENROLL24082023,8,FALSE),"")</f>
        <v>0</v>
      </c>
      <c r="W73" s="38">
        <f>IFERROR(VLOOKUP(B73,ENROLL24082023,9,FALSE),"")</f>
        <v>0</v>
      </c>
      <c r="X73" s="38">
        <f>IFERROR(VLOOKUP(B73,ENROLL24082023,10,FALSE),"")</f>
        <v>0</v>
      </c>
      <c r="Y73" s="38">
        <f>IFERROR(VLOOKUP(B73,ENROLL24082023,11,FALSE),"")</f>
        <v>0</v>
      </c>
      <c r="Z73" s="38">
        <f>IFERROR(VLOOKUP(B73,ENROLL24082023,12,FALSE),"")</f>
        <v>0</v>
      </c>
      <c r="AA73" s="38">
        <f>SUM(Q73:Z73)</f>
        <v>25</v>
      </c>
      <c r="AB73" s="38">
        <f>F73-Q73</f>
        <v>4</v>
      </c>
      <c r="AC73" s="38">
        <f>G73-R73</f>
        <v>1</v>
      </c>
      <c r="AD73" s="38">
        <f>H73-S73</f>
        <v>11</v>
      </c>
      <c r="AE73" s="38">
        <f>I73-T73</f>
        <v>0</v>
      </c>
      <c r="AF73" s="38">
        <f>J73-U73</f>
        <v>0</v>
      </c>
      <c r="AG73" s="38">
        <f>K73-V73</f>
        <v>0</v>
      </c>
      <c r="AH73" s="38">
        <f>L73-W73</f>
        <v>0</v>
      </c>
      <c r="AI73" s="38">
        <f>M73-X73</f>
        <v>0</v>
      </c>
      <c r="AJ73" s="38">
        <f>N73-Y73</f>
        <v>0</v>
      </c>
      <c r="AK73" s="38">
        <f>O73-Z73</f>
        <v>0</v>
      </c>
      <c r="AL73" s="38">
        <f>SUM(AB73:AK73)</f>
        <v>16</v>
      </c>
      <c r="AM73" s="27" t="str">
        <f>IFERROR(VLOOKUP(B73,MGMT,4,FALSE),"")</f>
        <v>STATE GOVT.</v>
      </c>
    </row>
    <row r="74" spans="1:39" ht="27.75" customHeight="1" x14ac:dyDescent="0.25">
      <c r="A74" s="30">
        <v>71</v>
      </c>
      <c r="B74" s="30">
        <v>28120203201</v>
      </c>
      <c r="C74" s="58" t="s">
        <v>50</v>
      </c>
      <c r="D74" s="31" t="s">
        <v>254</v>
      </c>
      <c r="E74" s="31" t="s">
        <v>252</v>
      </c>
      <c r="F74" s="35">
        <v>7</v>
      </c>
      <c r="G74" s="35">
        <v>7</v>
      </c>
      <c r="H74" s="35">
        <v>7</v>
      </c>
      <c r="I74" s="35">
        <v>8</v>
      </c>
      <c r="J74" s="35">
        <v>10</v>
      </c>
      <c r="K74" s="35">
        <v>4</v>
      </c>
      <c r="L74" s="35">
        <v>0</v>
      </c>
      <c r="M74" s="35">
        <v>0</v>
      </c>
      <c r="N74" s="35">
        <v>0</v>
      </c>
      <c r="O74" s="35">
        <v>0</v>
      </c>
      <c r="P74" s="35">
        <v>43</v>
      </c>
      <c r="Q74" s="38">
        <f>IFERROR(VLOOKUP(B74,ENROLL24082023,3,FALSE),"")</f>
        <v>10</v>
      </c>
      <c r="R74" s="38">
        <f>IFERROR(VLOOKUP(B74,ENROLL24082023,4,FALSE),"")</f>
        <v>6</v>
      </c>
      <c r="S74" s="38">
        <f>IFERROR(VLOOKUP(B74,ENROLL24082023,5,FALSE),"")</f>
        <v>8</v>
      </c>
      <c r="T74" s="38">
        <f>IFERROR(VLOOKUP(B74,ENROLL24082023,6,FALSE),"")</f>
        <v>12</v>
      </c>
      <c r="U74" s="38">
        <f>IFERROR(VLOOKUP(B74,ENROLL24082023,7,FALSE),"")</f>
        <v>10</v>
      </c>
      <c r="V74" s="38">
        <f>IFERROR(VLOOKUP(B74,ENROLL24082023,8,FALSE),"")</f>
        <v>0</v>
      </c>
      <c r="W74" s="38">
        <f>IFERROR(VLOOKUP(B74,ENROLL24082023,9,FALSE),"")</f>
        <v>0</v>
      </c>
      <c r="X74" s="38">
        <f>IFERROR(VLOOKUP(B74,ENROLL24082023,10,FALSE),"")</f>
        <v>0</v>
      </c>
      <c r="Y74" s="38">
        <f>IFERROR(VLOOKUP(B74,ENROLL24082023,11,FALSE),"")</f>
        <v>0</v>
      </c>
      <c r="Z74" s="38">
        <f>IFERROR(VLOOKUP(B74,ENROLL24082023,12,FALSE),"")</f>
        <v>0</v>
      </c>
      <c r="AA74" s="38">
        <f>SUM(Q74:Z74)</f>
        <v>46</v>
      </c>
      <c r="AB74" s="38">
        <f>F74-Q74</f>
        <v>-3</v>
      </c>
      <c r="AC74" s="38">
        <f>G74-R74</f>
        <v>1</v>
      </c>
      <c r="AD74" s="38">
        <f>H74-S74</f>
        <v>-1</v>
      </c>
      <c r="AE74" s="38">
        <f>I74-T74</f>
        <v>-4</v>
      </c>
      <c r="AF74" s="38">
        <f>J74-U74</f>
        <v>0</v>
      </c>
      <c r="AG74" s="38">
        <f>K74-V74</f>
        <v>4</v>
      </c>
      <c r="AH74" s="38">
        <f>L74-W74</f>
        <v>0</v>
      </c>
      <c r="AI74" s="38">
        <f>M74-X74</f>
        <v>0</v>
      </c>
      <c r="AJ74" s="38">
        <f>N74-Y74</f>
        <v>0</v>
      </c>
      <c r="AK74" s="38">
        <f>O74-Z74</f>
        <v>0</v>
      </c>
      <c r="AL74" s="38">
        <f>SUM(AB74:AK74)</f>
        <v>-3</v>
      </c>
      <c r="AM74" s="27" t="str">
        <f>IFERROR(VLOOKUP(B74,MGMT,4,FALSE),"")</f>
        <v>STATE GOVT.</v>
      </c>
    </row>
    <row r="75" spans="1:39" ht="27.75" customHeight="1" x14ac:dyDescent="0.25">
      <c r="A75" s="30">
        <v>72</v>
      </c>
      <c r="B75" s="30">
        <v>28120200701</v>
      </c>
      <c r="C75" s="58" t="s">
        <v>13</v>
      </c>
      <c r="D75" s="31" t="s">
        <v>254</v>
      </c>
      <c r="E75" s="31" t="s">
        <v>252</v>
      </c>
      <c r="F75" s="35">
        <v>13</v>
      </c>
      <c r="G75" s="35">
        <v>13</v>
      </c>
      <c r="H75" s="35">
        <v>10</v>
      </c>
      <c r="I75" s="35">
        <v>15</v>
      </c>
      <c r="J75" s="35">
        <v>11</v>
      </c>
      <c r="K75" s="35">
        <v>7</v>
      </c>
      <c r="L75" s="35">
        <v>0</v>
      </c>
      <c r="M75" s="35">
        <v>0</v>
      </c>
      <c r="N75" s="35">
        <v>0</v>
      </c>
      <c r="O75" s="35">
        <v>0</v>
      </c>
      <c r="P75" s="35">
        <v>69</v>
      </c>
      <c r="Q75" s="38">
        <f>IFERROR(VLOOKUP(B75,ENROLL24082023,3,FALSE),"")</f>
        <v>12</v>
      </c>
      <c r="R75" s="38">
        <f>IFERROR(VLOOKUP(B75,ENROLL24082023,4,FALSE),"")</f>
        <v>13</v>
      </c>
      <c r="S75" s="38">
        <f>IFERROR(VLOOKUP(B75,ENROLL24082023,5,FALSE),"")</f>
        <v>10</v>
      </c>
      <c r="T75" s="38">
        <f>IFERROR(VLOOKUP(B75,ENROLL24082023,6,FALSE),"")</f>
        <v>15</v>
      </c>
      <c r="U75" s="38">
        <f>IFERROR(VLOOKUP(B75,ENROLL24082023,7,FALSE),"")</f>
        <v>11</v>
      </c>
      <c r="V75" s="38">
        <f>IFERROR(VLOOKUP(B75,ENROLL24082023,8,FALSE),"")</f>
        <v>0</v>
      </c>
      <c r="W75" s="38">
        <f>IFERROR(VLOOKUP(B75,ENROLL24082023,9,FALSE),"")</f>
        <v>0</v>
      </c>
      <c r="X75" s="38">
        <f>IFERROR(VLOOKUP(B75,ENROLL24082023,10,FALSE),"")</f>
        <v>0</v>
      </c>
      <c r="Y75" s="38">
        <f>IFERROR(VLOOKUP(B75,ENROLL24082023,11,FALSE),"")</f>
        <v>0</v>
      </c>
      <c r="Z75" s="38">
        <f>IFERROR(VLOOKUP(B75,ENROLL24082023,12,FALSE),"")</f>
        <v>0</v>
      </c>
      <c r="AA75" s="38">
        <f>SUM(Q75:Z75)</f>
        <v>61</v>
      </c>
      <c r="AB75" s="38">
        <f>F75-Q75</f>
        <v>1</v>
      </c>
      <c r="AC75" s="38">
        <f>G75-R75</f>
        <v>0</v>
      </c>
      <c r="AD75" s="38">
        <f>H75-S75</f>
        <v>0</v>
      </c>
      <c r="AE75" s="38">
        <f>I75-T75</f>
        <v>0</v>
      </c>
      <c r="AF75" s="38">
        <f>J75-U75</f>
        <v>0</v>
      </c>
      <c r="AG75" s="38">
        <f>K75-V75</f>
        <v>7</v>
      </c>
      <c r="AH75" s="38">
        <f>L75-W75</f>
        <v>0</v>
      </c>
      <c r="AI75" s="38">
        <f>M75-X75</f>
        <v>0</v>
      </c>
      <c r="AJ75" s="38">
        <f>N75-Y75</f>
        <v>0</v>
      </c>
      <c r="AK75" s="38">
        <f>O75-Z75</f>
        <v>0</v>
      </c>
      <c r="AL75" s="38">
        <f>SUM(AB75:AK75)</f>
        <v>8</v>
      </c>
      <c r="AM75" s="27" t="str">
        <f>IFERROR(VLOOKUP(B75,MGMT,4,FALSE),"")</f>
        <v>STATE GOVT.</v>
      </c>
    </row>
    <row r="76" spans="1:39" ht="27.75" customHeight="1" x14ac:dyDescent="0.25">
      <c r="A76" s="30">
        <v>73</v>
      </c>
      <c r="B76" s="30">
        <v>28120204801</v>
      </c>
      <c r="C76" s="58" t="s">
        <v>71</v>
      </c>
      <c r="D76" s="31" t="s">
        <v>254</v>
      </c>
      <c r="E76" s="31" t="s">
        <v>252</v>
      </c>
      <c r="F76" s="35">
        <v>3</v>
      </c>
      <c r="G76" s="35">
        <v>3</v>
      </c>
      <c r="H76" s="35">
        <v>5</v>
      </c>
      <c r="I76" s="35">
        <v>4</v>
      </c>
      <c r="J76" s="35">
        <v>7</v>
      </c>
      <c r="K76" s="35">
        <v>3</v>
      </c>
      <c r="L76" s="35">
        <v>0</v>
      </c>
      <c r="M76" s="35">
        <v>0</v>
      </c>
      <c r="N76" s="35">
        <v>0</v>
      </c>
      <c r="O76" s="35">
        <v>0</v>
      </c>
      <c r="P76" s="35">
        <v>25</v>
      </c>
      <c r="Q76" s="38">
        <f>IFERROR(VLOOKUP(B76,ENROLL24082023,3,FALSE),"")</f>
        <v>6</v>
      </c>
      <c r="R76" s="38">
        <f>IFERROR(VLOOKUP(B76,ENROLL24082023,4,FALSE),"")</f>
        <v>3</v>
      </c>
      <c r="S76" s="38">
        <f>IFERROR(VLOOKUP(B76,ENROLL24082023,5,FALSE),"")</f>
        <v>5</v>
      </c>
      <c r="T76" s="38">
        <f>IFERROR(VLOOKUP(B76,ENROLL24082023,6,FALSE),"")</f>
        <v>5</v>
      </c>
      <c r="U76" s="38">
        <f>IFERROR(VLOOKUP(B76,ENROLL24082023,7,FALSE),"")</f>
        <v>2</v>
      </c>
      <c r="V76" s="38">
        <f>IFERROR(VLOOKUP(B76,ENROLL24082023,8,FALSE),"")</f>
        <v>0</v>
      </c>
      <c r="W76" s="38">
        <f>IFERROR(VLOOKUP(B76,ENROLL24082023,9,FALSE),"")</f>
        <v>0</v>
      </c>
      <c r="X76" s="38">
        <f>IFERROR(VLOOKUP(B76,ENROLL24082023,10,FALSE),"")</f>
        <v>0</v>
      </c>
      <c r="Y76" s="38">
        <f>IFERROR(VLOOKUP(B76,ENROLL24082023,11,FALSE),"")</f>
        <v>0</v>
      </c>
      <c r="Z76" s="38">
        <f>IFERROR(VLOOKUP(B76,ENROLL24082023,12,FALSE),"")</f>
        <v>0</v>
      </c>
      <c r="AA76" s="38">
        <f>SUM(Q76:Z76)</f>
        <v>21</v>
      </c>
      <c r="AB76" s="38">
        <f>F76-Q76</f>
        <v>-3</v>
      </c>
      <c r="AC76" s="38">
        <f>G76-R76</f>
        <v>0</v>
      </c>
      <c r="AD76" s="38">
        <f>H76-S76</f>
        <v>0</v>
      </c>
      <c r="AE76" s="38">
        <f>I76-T76</f>
        <v>-1</v>
      </c>
      <c r="AF76" s="38">
        <f>J76-U76</f>
        <v>5</v>
      </c>
      <c r="AG76" s="38">
        <f>K76-V76</f>
        <v>3</v>
      </c>
      <c r="AH76" s="38">
        <f>L76-W76</f>
        <v>0</v>
      </c>
      <c r="AI76" s="38">
        <f>M76-X76</f>
        <v>0</v>
      </c>
      <c r="AJ76" s="38">
        <f>N76-Y76</f>
        <v>0</v>
      </c>
      <c r="AK76" s="38">
        <f>O76-Z76</f>
        <v>0</v>
      </c>
      <c r="AL76" s="38">
        <f>SUM(AB76:AK76)</f>
        <v>4</v>
      </c>
      <c r="AM76" s="27" t="str">
        <f>IFERROR(VLOOKUP(B76,MGMT,4,FALSE),"")</f>
        <v>STATE GOVT.</v>
      </c>
    </row>
    <row r="77" spans="1:39" ht="27.75" customHeight="1" x14ac:dyDescent="0.25">
      <c r="A77" s="30">
        <v>74</v>
      </c>
      <c r="B77" s="30">
        <v>28120201801</v>
      </c>
      <c r="C77" s="58" t="s">
        <v>32</v>
      </c>
      <c r="D77" s="31" t="s">
        <v>254</v>
      </c>
      <c r="E77" s="31" t="s">
        <v>252</v>
      </c>
      <c r="F77" s="35">
        <v>2</v>
      </c>
      <c r="G77" s="35">
        <v>2</v>
      </c>
      <c r="H77" s="35">
        <v>8</v>
      </c>
      <c r="I77" s="35">
        <v>10</v>
      </c>
      <c r="J77" s="35">
        <v>9</v>
      </c>
      <c r="K77" s="35">
        <v>9</v>
      </c>
      <c r="L77" s="35">
        <v>0</v>
      </c>
      <c r="M77" s="35">
        <v>0</v>
      </c>
      <c r="N77" s="35">
        <v>0</v>
      </c>
      <c r="O77" s="35">
        <v>0</v>
      </c>
      <c r="P77" s="35">
        <v>40</v>
      </c>
      <c r="Q77" s="38">
        <f>IFERROR(VLOOKUP(B77,ENROLL24082023,3,FALSE),"")</f>
        <v>12</v>
      </c>
      <c r="R77" s="38">
        <f>IFERROR(VLOOKUP(B77,ENROLL24082023,4,FALSE),"")</f>
        <v>2</v>
      </c>
      <c r="S77" s="38">
        <f>IFERROR(VLOOKUP(B77,ENROLL24082023,5,FALSE),"")</f>
        <v>8</v>
      </c>
      <c r="T77" s="38">
        <f>IFERROR(VLOOKUP(B77,ENROLL24082023,6,FALSE),"")</f>
        <v>9</v>
      </c>
      <c r="U77" s="38">
        <f>IFERROR(VLOOKUP(B77,ENROLL24082023,7,FALSE),"")</f>
        <v>9</v>
      </c>
      <c r="V77" s="38">
        <f>IFERROR(VLOOKUP(B77,ENROLL24082023,8,FALSE),"")</f>
        <v>0</v>
      </c>
      <c r="W77" s="38">
        <f>IFERROR(VLOOKUP(B77,ENROLL24082023,9,FALSE),"")</f>
        <v>0</v>
      </c>
      <c r="X77" s="38">
        <f>IFERROR(VLOOKUP(B77,ENROLL24082023,10,FALSE),"")</f>
        <v>0</v>
      </c>
      <c r="Y77" s="38">
        <f>IFERROR(VLOOKUP(B77,ENROLL24082023,11,FALSE),"")</f>
        <v>0</v>
      </c>
      <c r="Z77" s="38">
        <f>IFERROR(VLOOKUP(B77,ENROLL24082023,12,FALSE),"")</f>
        <v>0</v>
      </c>
      <c r="AA77" s="38">
        <f>SUM(Q77:Z77)</f>
        <v>40</v>
      </c>
      <c r="AB77" s="38">
        <f>F77-Q77</f>
        <v>-10</v>
      </c>
      <c r="AC77" s="38">
        <f>G77-R77</f>
        <v>0</v>
      </c>
      <c r="AD77" s="38">
        <f>H77-S77</f>
        <v>0</v>
      </c>
      <c r="AE77" s="38">
        <f>I77-T77</f>
        <v>1</v>
      </c>
      <c r="AF77" s="38">
        <f>J77-U77</f>
        <v>0</v>
      </c>
      <c r="AG77" s="38">
        <f>K77-V77</f>
        <v>9</v>
      </c>
      <c r="AH77" s="38">
        <f>L77-W77</f>
        <v>0</v>
      </c>
      <c r="AI77" s="38">
        <f>M77-X77</f>
        <v>0</v>
      </c>
      <c r="AJ77" s="38">
        <f>N77-Y77</f>
        <v>0</v>
      </c>
      <c r="AK77" s="38">
        <f>O77-Z77</f>
        <v>0</v>
      </c>
      <c r="AL77" s="38">
        <f>SUM(AB77:AK77)</f>
        <v>0</v>
      </c>
      <c r="AM77" s="27" t="str">
        <f>IFERROR(VLOOKUP(B77,MGMT,4,FALSE),"")</f>
        <v>STATE GOVT.</v>
      </c>
    </row>
    <row r="78" spans="1:39" ht="27.75" customHeight="1" x14ac:dyDescent="0.25">
      <c r="A78" s="30">
        <v>75</v>
      </c>
      <c r="B78" s="30">
        <v>28120206501</v>
      </c>
      <c r="C78" s="58" t="s">
        <v>86</v>
      </c>
      <c r="D78" s="31" t="s">
        <v>254</v>
      </c>
      <c r="E78" s="31" t="s">
        <v>252</v>
      </c>
      <c r="F78" s="35">
        <v>5</v>
      </c>
      <c r="G78" s="35">
        <v>5</v>
      </c>
      <c r="H78" s="35">
        <v>0</v>
      </c>
      <c r="I78" s="35">
        <v>9</v>
      </c>
      <c r="J78" s="35">
        <v>5</v>
      </c>
      <c r="K78" s="35">
        <v>8</v>
      </c>
      <c r="L78" s="35">
        <v>0</v>
      </c>
      <c r="M78" s="35">
        <v>0</v>
      </c>
      <c r="N78" s="35">
        <v>0</v>
      </c>
      <c r="O78" s="35">
        <v>0</v>
      </c>
      <c r="P78" s="35">
        <v>32</v>
      </c>
      <c r="Q78" s="38">
        <f>IFERROR(VLOOKUP(B78,ENROLL24082023,3,FALSE),"")</f>
        <v>5</v>
      </c>
      <c r="R78" s="38">
        <f>IFERROR(VLOOKUP(B78,ENROLL24082023,4,FALSE),"")</f>
        <v>5</v>
      </c>
      <c r="S78" s="38">
        <f>IFERROR(VLOOKUP(B78,ENROLL24082023,5,FALSE),"")</f>
        <v>5</v>
      </c>
      <c r="T78" s="38">
        <f>IFERROR(VLOOKUP(B78,ENROLL24082023,6,FALSE),"")</f>
        <v>9</v>
      </c>
      <c r="U78" s="38">
        <f>IFERROR(VLOOKUP(B78,ENROLL24082023,7,FALSE),"")</f>
        <v>5</v>
      </c>
      <c r="V78" s="38">
        <f>IFERROR(VLOOKUP(B78,ENROLL24082023,8,FALSE),"")</f>
        <v>0</v>
      </c>
      <c r="W78" s="38">
        <f>IFERROR(VLOOKUP(B78,ENROLL24082023,9,FALSE),"")</f>
        <v>0</v>
      </c>
      <c r="X78" s="38">
        <f>IFERROR(VLOOKUP(B78,ENROLL24082023,10,FALSE),"")</f>
        <v>0</v>
      </c>
      <c r="Y78" s="38">
        <f>IFERROR(VLOOKUP(B78,ENROLL24082023,11,FALSE),"")</f>
        <v>0</v>
      </c>
      <c r="Z78" s="38">
        <f>IFERROR(VLOOKUP(B78,ENROLL24082023,12,FALSE),"")</f>
        <v>0</v>
      </c>
      <c r="AA78" s="38">
        <f>SUM(Q78:Z78)</f>
        <v>29</v>
      </c>
      <c r="AB78" s="38">
        <f>F78-Q78</f>
        <v>0</v>
      </c>
      <c r="AC78" s="38">
        <f>G78-R78</f>
        <v>0</v>
      </c>
      <c r="AD78" s="38">
        <f>H78-S78</f>
        <v>-5</v>
      </c>
      <c r="AE78" s="38">
        <f>I78-T78</f>
        <v>0</v>
      </c>
      <c r="AF78" s="38">
        <f>J78-U78</f>
        <v>0</v>
      </c>
      <c r="AG78" s="38">
        <f>K78-V78</f>
        <v>8</v>
      </c>
      <c r="AH78" s="38">
        <f>L78-W78</f>
        <v>0</v>
      </c>
      <c r="AI78" s="38">
        <f>M78-X78</f>
        <v>0</v>
      </c>
      <c r="AJ78" s="38">
        <f>N78-Y78</f>
        <v>0</v>
      </c>
      <c r="AK78" s="38">
        <f>O78-Z78</f>
        <v>0</v>
      </c>
      <c r="AL78" s="38">
        <f>SUM(AB78:AK78)</f>
        <v>3</v>
      </c>
      <c r="AM78" s="27" t="str">
        <f>IFERROR(VLOOKUP(B78,MGMT,4,FALSE),"")</f>
        <v>STATE GOVT.</v>
      </c>
    </row>
    <row r="79" spans="1:39" ht="27.75" customHeight="1" x14ac:dyDescent="0.25">
      <c r="A79" s="30">
        <v>76</v>
      </c>
      <c r="B79" s="30">
        <v>28120205001</v>
      </c>
      <c r="C79" s="58" t="s">
        <v>74</v>
      </c>
      <c r="D79" s="31" t="s">
        <v>254</v>
      </c>
      <c r="E79" s="31" t="s">
        <v>252</v>
      </c>
      <c r="F79" s="35">
        <v>7</v>
      </c>
      <c r="G79" s="35">
        <v>7</v>
      </c>
      <c r="H79" s="35">
        <v>12</v>
      </c>
      <c r="I79" s="35">
        <v>11</v>
      </c>
      <c r="J79" s="35">
        <v>2</v>
      </c>
      <c r="K79" s="35">
        <v>3</v>
      </c>
      <c r="L79" s="35">
        <v>0</v>
      </c>
      <c r="M79" s="35">
        <v>0</v>
      </c>
      <c r="N79" s="35">
        <v>0</v>
      </c>
      <c r="O79" s="35">
        <v>0</v>
      </c>
      <c r="P79" s="35">
        <v>42</v>
      </c>
      <c r="Q79" s="38">
        <f>IFERROR(VLOOKUP(B79,ENROLL24082023,3,FALSE),"")</f>
        <v>5</v>
      </c>
      <c r="R79" s="38">
        <f>IFERROR(VLOOKUP(B79,ENROLL24082023,4,FALSE),"")</f>
        <v>7</v>
      </c>
      <c r="S79" s="38">
        <f>IFERROR(VLOOKUP(B79,ENROLL24082023,5,FALSE),"")</f>
        <v>12</v>
      </c>
      <c r="T79" s="38">
        <f>IFERROR(VLOOKUP(B79,ENROLL24082023,6,FALSE),"")</f>
        <v>11</v>
      </c>
      <c r="U79" s="38">
        <f>IFERROR(VLOOKUP(B79,ENROLL24082023,7,FALSE),"")</f>
        <v>1</v>
      </c>
      <c r="V79" s="38">
        <f>IFERROR(VLOOKUP(B79,ENROLL24082023,8,FALSE),"")</f>
        <v>0</v>
      </c>
      <c r="W79" s="38">
        <f>IFERROR(VLOOKUP(B79,ENROLL24082023,9,FALSE),"")</f>
        <v>0</v>
      </c>
      <c r="X79" s="38">
        <f>IFERROR(VLOOKUP(B79,ENROLL24082023,10,FALSE),"")</f>
        <v>0</v>
      </c>
      <c r="Y79" s="38">
        <f>IFERROR(VLOOKUP(B79,ENROLL24082023,11,FALSE),"")</f>
        <v>0</v>
      </c>
      <c r="Z79" s="38">
        <f>IFERROR(VLOOKUP(B79,ENROLL24082023,12,FALSE),"")</f>
        <v>0</v>
      </c>
      <c r="AA79" s="38">
        <f>SUM(Q79:Z79)</f>
        <v>36</v>
      </c>
      <c r="AB79" s="38">
        <f>F79-Q79</f>
        <v>2</v>
      </c>
      <c r="AC79" s="38">
        <f>G79-R79</f>
        <v>0</v>
      </c>
      <c r="AD79" s="38">
        <f>H79-S79</f>
        <v>0</v>
      </c>
      <c r="AE79" s="38">
        <f>I79-T79</f>
        <v>0</v>
      </c>
      <c r="AF79" s="38">
        <f>J79-U79</f>
        <v>1</v>
      </c>
      <c r="AG79" s="38">
        <f>K79-V79</f>
        <v>3</v>
      </c>
      <c r="AH79" s="38">
        <f>L79-W79</f>
        <v>0</v>
      </c>
      <c r="AI79" s="38">
        <f>M79-X79</f>
        <v>0</v>
      </c>
      <c r="AJ79" s="38">
        <f>N79-Y79</f>
        <v>0</v>
      </c>
      <c r="AK79" s="38">
        <f>O79-Z79</f>
        <v>0</v>
      </c>
      <c r="AL79" s="38">
        <f>SUM(AB79:AK79)</f>
        <v>6</v>
      </c>
      <c r="AM79" s="27" t="str">
        <f>IFERROR(VLOOKUP(B79,MGMT,4,FALSE),"")</f>
        <v>STATE GOVT.</v>
      </c>
    </row>
    <row r="80" spans="1:39" ht="27.75" customHeight="1" x14ac:dyDescent="0.25">
      <c r="A80" s="30">
        <v>77</v>
      </c>
      <c r="B80" s="30">
        <v>28120206901</v>
      </c>
      <c r="C80" s="58" t="s">
        <v>89</v>
      </c>
      <c r="D80" s="31" t="s">
        <v>254</v>
      </c>
      <c r="E80" s="31" t="s">
        <v>252</v>
      </c>
      <c r="F80" s="35">
        <v>11</v>
      </c>
      <c r="G80" s="35">
        <v>11</v>
      </c>
      <c r="H80" s="35">
        <v>13</v>
      </c>
      <c r="I80" s="35">
        <v>16</v>
      </c>
      <c r="J80" s="35">
        <v>11</v>
      </c>
      <c r="K80" s="35">
        <v>10</v>
      </c>
      <c r="L80" s="35">
        <v>0</v>
      </c>
      <c r="M80" s="35">
        <v>0</v>
      </c>
      <c r="N80" s="35">
        <v>0</v>
      </c>
      <c r="O80" s="35">
        <v>0</v>
      </c>
      <c r="P80" s="35">
        <v>72</v>
      </c>
      <c r="Q80" s="38">
        <f>IFERROR(VLOOKUP(B80,ENROLL24082023,3,FALSE),"")</f>
        <v>2</v>
      </c>
      <c r="R80" s="38">
        <f>IFERROR(VLOOKUP(B80,ENROLL24082023,4,FALSE),"")</f>
        <v>12</v>
      </c>
      <c r="S80" s="38">
        <f>IFERROR(VLOOKUP(B80,ENROLL24082023,5,FALSE),"")</f>
        <v>12</v>
      </c>
      <c r="T80" s="38">
        <f>IFERROR(VLOOKUP(B80,ENROLL24082023,6,FALSE),"")</f>
        <v>11</v>
      </c>
      <c r="U80" s="38">
        <f>IFERROR(VLOOKUP(B80,ENROLL24082023,7,FALSE),"")</f>
        <v>9</v>
      </c>
      <c r="V80" s="38">
        <f>IFERROR(VLOOKUP(B80,ENROLL24082023,8,FALSE),"")</f>
        <v>0</v>
      </c>
      <c r="W80" s="38">
        <f>IFERROR(VLOOKUP(B80,ENROLL24082023,9,FALSE),"")</f>
        <v>0</v>
      </c>
      <c r="X80" s="38">
        <f>IFERROR(VLOOKUP(B80,ENROLL24082023,10,FALSE),"")</f>
        <v>0</v>
      </c>
      <c r="Y80" s="38">
        <f>IFERROR(VLOOKUP(B80,ENROLL24082023,11,FALSE),"")</f>
        <v>0</v>
      </c>
      <c r="Z80" s="38">
        <f>IFERROR(VLOOKUP(B80,ENROLL24082023,12,FALSE),"")</f>
        <v>0</v>
      </c>
      <c r="AA80" s="38">
        <f>SUM(Q80:Z80)</f>
        <v>46</v>
      </c>
      <c r="AB80" s="38">
        <f>F80-Q80</f>
        <v>9</v>
      </c>
      <c r="AC80" s="38">
        <f>G80-R80</f>
        <v>-1</v>
      </c>
      <c r="AD80" s="38">
        <f>H80-S80</f>
        <v>1</v>
      </c>
      <c r="AE80" s="38">
        <f>I80-T80</f>
        <v>5</v>
      </c>
      <c r="AF80" s="38">
        <f>J80-U80</f>
        <v>2</v>
      </c>
      <c r="AG80" s="38">
        <f>K80-V80</f>
        <v>10</v>
      </c>
      <c r="AH80" s="38">
        <f>L80-W80</f>
        <v>0</v>
      </c>
      <c r="AI80" s="38">
        <f>M80-X80</f>
        <v>0</v>
      </c>
      <c r="AJ80" s="38">
        <f>N80-Y80</f>
        <v>0</v>
      </c>
      <c r="AK80" s="38">
        <f>O80-Z80</f>
        <v>0</v>
      </c>
      <c r="AL80" s="38">
        <f>SUM(AB80:AK80)</f>
        <v>26</v>
      </c>
      <c r="AM80" s="27" t="str">
        <f>IFERROR(VLOOKUP(B80,MGMT,4,FALSE),"")</f>
        <v>STATE GOVT.</v>
      </c>
    </row>
    <row r="81" spans="1:39" ht="27.75" customHeight="1" x14ac:dyDescent="0.25">
      <c r="A81" s="30">
        <v>78</v>
      </c>
      <c r="B81" s="30">
        <v>28120212303</v>
      </c>
      <c r="C81" s="58" t="s">
        <v>172</v>
      </c>
      <c r="D81" s="31" t="s">
        <v>254</v>
      </c>
      <c r="E81" s="31" t="s">
        <v>252</v>
      </c>
      <c r="F81" s="35">
        <v>5</v>
      </c>
      <c r="G81" s="35">
        <v>5</v>
      </c>
      <c r="H81" s="35">
        <v>7</v>
      </c>
      <c r="I81" s="35">
        <v>8</v>
      </c>
      <c r="J81" s="35">
        <v>5</v>
      </c>
      <c r="K81" s="35">
        <v>7</v>
      </c>
      <c r="L81" s="35">
        <v>0</v>
      </c>
      <c r="M81" s="35">
        <v>0</v>
      </c>
      <c r="N81" s="35">
        <v>0</v>
      </c>
      <c r="O81" s="35">
        <v>0</v>
      </c>
      <c r="P81" s="35">
        <v>37</v>
      </c>
      <c r="Q81" s="38">
        <f>IFERROR(VLOOKUP(B81,ENROLL24082023,3,FALSE),"")</f>
        <v>3</v>
      </c>
      <c r="R81" s="38">
        <f>IFERROR(VLOOKUP(B81,ENROLL24082023,4,FALSE),"")</f>
        <v>6</v>
      </c>
      <c r="S81" s="38">
        <f>IFERROR(VLOOKUP(B81,ENROLL24082023,5,FALSE),"")</f>
        <v>8</v>
      </c>
      <c r="T81" s="38">
        <f>IFERROR(VLOOKUP(B81,ENROLL24082023,6,FALSE),"")</f>
        <v>8</v>
      </c>
      <c r="U81" s="38">
        <f>IFERROR(VLOOKUP(B81,ENROLL24082023,7,FALSE),"")</f>
        <v>5</v>
      </c>
      <c r="V81" s="38">
        <f>IFERROR(VLOOKUP(B81,ENROLL24082023,8,FALSE),"")</f>
        <v>0</v>
      </c>
      <c r="W81" s="38">
        <f>IFERROR(VLOOKUP(B81,ENROLL24082023,9,FALSE),"")</f>
        <v>0</v>
      </c>
      <c r="X81" s="38">
        <f>IFERROR(VLOOKUP(B81,ENROLL24082023,10,FALSE),"")</f>
        <v>0</v>
      </c>
      <c r="Y81" s="38">
        <f>IFERROR(VLOOKUP(B81,ENROLL24082023,11,FALSE),"")</f>
        <v>0</v>
      </c>
      <c r="Z81" s="38">
        <f>IFERROR(VLOOKUP(B81,ENROLL24082023,12,FALSE),"")</f>
        <v>0</v>
      </c>
      <c r="AA81" s="38">
        <f>SUM(Q81:Z81)</f>
        <v>30</v>
      </c>
      <c r="AB81" s="38">
        <f>F81-Q81</f>
        <v>2</v>
      </c>
      <c r="AC81" s="38">
        <f>G81-R81</f>
        <v>-1</v>
      </c>
      <c r="AD81" s="38">
        <f>H81-S81</f>
        <v>-1</v>
      </c>
      <c r="AE81" s="38">
        <f>I81-T81</f>
        <v>0</v>
      </c>
      <c r="AF81" s="38">
        <f>J81-U81</f>
        <v>0</v>
      </c>
      <c r="AG81" s="38">
        <f>K81-V81</f>
        <v>7</v>
      </c>
      <c r="AH81" s="38">
        <f>L81-W81</f>
        <v>0</v>
      </c>
      <c r="AI81" s="38">
        <f>M81-X81</f>
        <v>0</v>
      </c>
      <c r="AJ81" s="38">
        <f>N81-Y81</f>
        <v>0</v>
      </c>
      <c r="AK81" s="38">
        <f>O81-Z81</f>
        <v>0</v>
      </c>
      <c r="AL81" s="38">
        <f>SUM(AB81:AK81)</f>
        <v>7</v>
      </c>
      <c r="AM81" s="27" t="str">
        <f>IFERROR(VLOOKUP(B81,MGMT,4,FALSE),"")</f>
        <v>STATE GOVT.</v>
      </c>
    </row>
    <row r="82" spans="1:39" ht="27.75" customHeight="1" x14ac:dyDescent="0.25">
      <c r="A82" s="30">
        <v>79</v>
      </c>
      <c r="B82" s="30">
        <v>28120203601</v>
      </c>
      <c r="C82" s="58" t="s">
        <v>58</v>
      </c>
      <c r="D82" s="31" t="s">
        <v>254</v>
      </c>
      <c r="E82" s="31" t="s">
        <v>252</v>
      </c>
      <c r="F82" s="35">
        <v>15</v>
      </c>
      <c r="G82" s="35">
        <v>15</v>
      </c>
      <c r="H82" s="35">
        <v>8</v>
      </c>
      <c r="I82" s="35">
        <v>15</v>
      </c>
      <c r="J82" s="35">
        <v>15</v>
      </c>
      <c r="K82" s="35">
        <v>10</v>
      </c>
      <c r="L82" s="35">
        <v>0</v>
      </c>
      <c r="M82" s="35">
        <v>0</v>
      </c>
      <c r="N82" s="35">
        <v>0</v>
      </c>
      <c r="O82" s="35">
        <v>0</v>
      </c>
      <c r="P82" s="35">
        <v>78</v>
      </c>
      <c r="Q82" s="38">
        <f>IFERROR(VLOOKUP(B82,ENROLL24082023,3,FALSE),"")</f>
        <v>8</v>
      </c>
      <c r="R82" s="38">
        <f>IFERROR(VLOOKUP(B82,ENROLL24082023,4,FALSE),"")</f>
        <v>15</v>
      </c>
      <c r="S82" s="38">
        <f>IFERROR(VLOOKUP(B82,ENROLL24082023,5,FALSE),"")</f>
        <v>11</v>
      </c>
      <c r="T82" s="38">
        <f>IFERROR(VLOOKUP(B82,ENROLL24082023,6,FALSE),"")</f>
        <v>18</v>
      </c>
      <c r="U82" s="38">
        <f>IFERROR(VLOOKUP(B82,ENROLL24082023,7,FALSE),"")</f>
        <v>14</v>
      </c>
      <c r="V82" s="38">
        <f>IFERROR(VLOOKUP(B82,ENROLL24082023,8,FALSE),"")</f>
        <v>0</v>
      </c>
      <c r="W82" s="38">
        <f>IFERROR(VLOOKUP(B82,ENROLL24082023,9,FALSE),"")</f>
        <v>0</v>
      </c>
      <c r="X82" s="38">
        <f>IFERROR(VLOOKUP(B82,ENROLL24082023,10,FALSE),"")</f>
        <v>0</v>
      </c>
      <c r="Y82" s="38">
        <f>IFERROR(VLOOKUP(B82,ENROLL24082023,11,FALSE),"")</f>
        <v>0</v>
      </c>
      <c r="Z82" s="38">
        <f>IFERROR(VLOOKUP(B82,ENROLL24082023,12,FALSE),"")</f>
        <v>0</v>
      </c>
      <c r="AA82" s="38">
        <f>SUM(Q82:Z82)</f>
        <v>66</v>
      </c>
      <c r="AB82" s="38">
        <f>F82-Q82</f>
        <v>7</v>
      </c>
      <c r="AC82" s="38">
        <f>G82-R82</f>
        <v>0</v>
      </c>
      <c r="AD82" s="38">
        <f>H82-S82</f>
        <v>-3</v>
      </c>
      <c r="AE82" s="38">
        <f>I82-T82</f>
        <v>-3</v>
      </c>
      <c r="AF82" s="38">
        <f>J82-U82</f>
        <v>1</v>
      </c>
      <c r="AG82" s="38">
        <f>K82-V82</f>
        <v>10</v>
      </c>
      <c r="AH82" s="38">
        <f>L82-W82</f>
        <v>0</v>
      </c>
      <c r="AI82" s="38">
        <f>M82-X82</f>
        <v>0</v>
      </c>
      <c r="AJ82" s="38">
        <f>N82-Y82</f>
        <v>0</v>
      </c>
      <c r="AK82" s="38">
        <f>O82-Z82</f>
        <v>0</v>
      </c>
      <c r="AL82" s="38">
        <f>SUM(AB82:AK82)</f>
        <v>12</v>
      </c>
      <c r="AM82" s="27" t="str">
        <f>IFERROR(VLOOKUP(B82,MGMT,4,FALSE),"")</f>
        <v>STATE GOVT.</v>
      </c>
    </row>
    <row r="83" spans="1:39" ht="27.75" customHeight="1" x14ac:dyDescent="0.25">
      <c r="A83" s="30">
        <v>80</v>
      </c>
      <c r="B83" s="30">
        <v>28120204902</v>
      </c>
      <c r="C83" s="58" t="s">
        <v>73</v>
      </c>
      <c r="D83" s="31" t="s">
        <v>254</v>
      </c>
      <c r="E83" s="31" t="s">
        <v>252</v>
      </c>
      <c r="F83" s="35">
        <v>3</v>
      </c>
      <c r="G83" s="35">
        <v>3</v>
      </c>
      <c r="H83" s="35">
        <v>10</v>
      </c>
      <c r="I83" s="35">
        <v>10</v>
      </c>
      <c r="J83" s="35">
        <v>9</v>
      </c>
      <c r="K83" s="35">
        <v>8</v>
      </c>
      <c r="L83" s="35">
        <v>0</v>
      </c>
      <c r="M83" s="35">
        <v>0</v>
      </c>
      <c r="N83" s="35">
        <v>0</v>
      </c>
      <c r="O83" s="35">
        <v>0</v>
      </c>
      <c r="P83" s="35">
        <v>43</v>
      </c>
      <c r="Q83" s="38">
        <f>IFERROR(VLOOKUP(B83,ENROLL24082023,3,FALSE),"")</f>
        <v>6</v>
      </c>
      <c r="R83" s="38">
        <f>IFERROR(VLOOKUP(B83,ENROLL24082023,4,FALSE),"")</f>
        <v>4</v>
      </c>
      <c r="S83" s="38">
        <f>IFERROR(VLOOKUP(B83,ENROLL24082023,5,FALSE),"")</f>
        <v>11</v>
      </c>
      <c r="T83" s="38">
        <f>IFERROR(VLOOKUP(B83,ENROLL24082023,6,FALSE),"")</f>
        <v>10</v>
      </c>
      <c r="U83" s="38">
        <f>IFERROR(VLOOKUP(B83,ENROLL24082023,7,FALSE),"")</f>
        <v>9</v>
      </c>
      <c r="V83" s="38">
        <f>IFERROR(VLOOKUP(B83,ENROLL24082023,8,FALSE),"")</f>
        <v>0</v>
      </c>
      <c r="W83" s="38">
        <f>IFERROR(VLOOKUP(B83,ENROLL24082023,9,FALSE),"")</f>
        <v>0</v>
      </c>
      <c r="X83" s="38">
        <f>IFERROR(VLOOKUP(B83,ENROLL24082023,10,FALSE),"")</f>
        <v>0</v>
      </c>
      <c r="Y83" s="38">
        <f>IFERROR(VLOOKUP(B83,ENROLL24082023,11,FALSE),"")</f>
        <v>0</v>
      </c>
      <c r="Z83" s="38">
        <f>IFERROR(VLOOKUP(B83,ENROLL24082023,12,FALSE),"")</f>
        <v>0</v>
      </c>
      <c r="AA83" s="38">
        <f>SUM(Q83:Z83)</f>
        <v>40</v>
      </c>
      <c r="AB83" s="38">
        <f>F83-Q83</f>
        <v>-3</v>
      </c>
      <c r="AC83" s="38">
        <f>G83-R83</f>
        <v>-1</v>
      </c>
      <c r="AD83" s="38">
        <f>H83-S83</f>
        <v>-1</v>
      </c>
      <c r="AE83" s="38">
        <f>I83-T83</f>
        <v>0</v>
      </c>
      <c r="AF83" s="38">
        <f>J83-U83</f>
        <v>0</v>
      </c>
      <c r="AG83" s="38">
        <f>K83-V83</f>
        <v>8</v>
      </c>
      <c r="AH83" s="38">
        <f>L83-W83</f>
        <v>0</v>
      </c>
      <c r="AI83" s="38">
        <f>M83-X83</f>
        <v>0</v>
      </c>
      <c r="AJ83" s="38">
        <f>N83-Y83</f>
        <v>0</v>
      </c>
      <c r="AK83" s="38">
        <f>O83-Z83</f>
        <v>0</v>
      </c>
      <c r="AL83" s="38">
        <f>SUM(AB83:AK83)</f>
        <v>3</v>
      </c>
      <c r="AM83" s="27" t="str">
        <f>IFERROR(VLOOKUP(B83,MGMT,4,FALSE),"")</f>
        <v>STATE GOVT.</v>
      </c>
    </row>
    <row r="84" spans="1:39" ht="27.75" customHeight="1" x14ac:dyDescent="0.25">
      <c r="A84" s="30">
        <v>81</v>
      </c>
      <c r="B84" s="30">
        <v>28120212001</v>
      </c>
      <c r="C84" s="58" t="s">
        <v>160</v>
      </c>
      <c r="D84" s="31" t="s">
        <v>254</v>
      </c>
      <c r="E84" s="31" t="s">
        <v>252</v>
      </c>
      <c r="F84" s="35">
        <v>5</v>
      </c>
      <c r="G84" s="35">
        <v>5</v>
      </c>
      <c r="H84" s="35">
        <v>5</v>
      </c>
      <c r="I84" s="35">
        <v>5</v>
      </c>
      <c r="J84" s="35">
        <v>4</v>
      </c>
      <c r="K84" s="35">
        <v>6</v>
      </c>
      <c r="L84" s="35">
        <v>0</v>
      </c>
      <c r="M84" s="35">
        <v>0</v>
      </c>
      <c r="N84" s="35">
        <v>0</v>
      </c>
      <c r="O84" s="35">
        <v>0</v>
      </c>
      <c r="P84" s="35">
        <v>30</v>
      </c>
      <c r="Q84" s="38">
        <f>IFERROR(VLOOKUP(B84,ENROLL24082023,3,FALSE),"")</f>
        <v>3</v>
      </c>
      <c r="R84" s="38">
        <f>IFERROR(VLOOKUP(B84,ENROLL24082023,4,FALSE),"")</f>
        <v>6</v>
      </c>
      <c r="S84" s="38">
        <f>IFERROR(VLOOKUP(B84,ENROLL24082023,5,FALSE),"")</f>
        <v>6</v>
      </c>
      <c r="T84" s="38">
        <f>IFERROR(VLOOKUP(B84,ENROLL24082023,6,FALSE),"")</f>
        <v>6</v>
      </c>
      <c r="U84" s="38">
        <f>IFERROR(VLOOKUP(B84,ENROLL24082023,7,FALSE),"")</f>
        <v>3</v>
      </c>
      <c r="V84" s="38">
        <f>IFERROR(VLOOKUP(B84,ENROLL24082023,8,FALSE),"")</f>
        <v>0</v>
      </c>
      <c r="W84" s="38">
        <f>IFERROR(VLOOKUP(B84,ENROLL24082023,9,FALSE),"")</f>
        <v>0</v>
      </c>
      <c r="X84" s="38">
        <f>IFERROR(VLOOKUP(B84,ENROLL24082023,10,FALSE),"")</f>
        <v>0</v>
      </c>
      <c r="Y84" s="38">
        <f>IFERROR(VLOOKUP(B84,ENROLL24082023,11,FALSE),"")</f>
        <v>0</v>
      </c>
      <c r="Z84" s="38">
        <f>IFERROR(VLOOKUP(B84,ENROLL24082023,12,FALSE),"")</f>
        <v>0</v>
      </c>
      <c r="AA84" s="38">
        <f>SUM(Q84:Z84)</f>
        <v>24</v>
      </c>
      <c r="AB84" s="38">
        <f>F84-Q84</f>
        <v>2</v>
      </c>
      <c r="AC84" s="38">
        <f>G84-R84</f>
        <v>-1</v>
      </c>
      <c r="AD84" s="38">
        <f>H84-S84</f>
        <v>-1</v>
      </c>
      <c r="AE84" s="38">
        <f>I84-T84</f>
        <v>-1</v>
      </c>
      <c r="AF84" s="38">
        <f>J84-U84</f>
        <v>1</v>
      </c>
      <c r="AG84" s="38">
        <f>K84-V84</f>
        <v>6</v>
      </c>
      <c r="AH84" s="38">
        <f>L84-W84</f>
        <v>0</v>
      </c>
      <c r="AI84" s="38">
        <f>M84-X84</f>
        <v>0</v>
      </c>
      <c r="AJ84" s="38">
        <f>N84-Y84</f>
        <v>0</v>
      </c>
      <c r="AK84" s="38">
        <f>O84-Z84</f>
        <v>0</v>
      </c>
      <c r="AL84" s="38">
        <f>SUM(AB84:AK84)</f>
        <v>6</v>
      </c>
      <c r="AM84" s="27" t="str">
        <f>IFERROR(VLOOKUP(B84,MGMT,4,FALSE),"")</f>
        <v>STATE GOVT.</v>
      </c>
    </row>
    <row r="85" spans="1:39" ht="27.75" customHeight="1" x14ac:dyDescent="0.25">
      <c r="A85" s="30">
        <v>82</v>
      </c>
      <c r="B85" s="30">
        <v>28120207101</v>
      </c>
      <c r="C85" s="58" t="s">
        <v>94</v>
      </c>
      <c r="D85" s="31" t="s">
        <v>254</v>
      </c>
      <c r="E85" s="31" t="s">
        <v>252</v>
      </c>
      <c r="F85" s="35">
        <v>9</v>
      </c>
      <c r="G85" s="35">
        <v>9</v>
      </c>
      <c r="H85" s="35">
        <v>8</v>
      </c>
      <c r="I85" s="35">
        <v>11</v>
      </c>
      <c r="J85" s="35">
        <v>8</v>
      </c>
      <c r="K85" s="35">
        <v>7</v>
      </c>
      <c r="L85" s="35">
        <v>0</v>
      </c>
      <c r="M85" s="35">
        <v>0</v>
      </c>
      <c r="N85" s="35">
        <v>0</v>
      </c>
      <c r="O85" s="35">
        <v>0</v>
      </c>
      <c r="P85" s="35">
        <v>52</v>
      </c>
      <c r="Q85" s="38">
        <f>IFERROR(VLOOKUP(B85,ENROLL24082023,3,FALSE),"")</f>
        <v>12</v>
      </c>
      <c r="R85" s="38">
        <f>IFERROR(VLOOKUP(B85,ENROLL24082023,4,FALSE),"")</f>
        <v>9</v>
      </c>
      <c r="S85" s="38">
        <f>IFERROR(VLOOKUP(B85,ENROLL24082023,5,FALSE),"")</f>
        <v>8</v>
      </c>
      <c r="T85" s="38">
        <f>IFERROR(VLOOKUP(B85,ENROLL24082023,6,FALSE),"")</f>
        <v>11</v>
      </c>
      <c r="U85" s="38">
        <f>IFERROR(VLOOKUP(B85,ENROLL24082023,7,FALSE),"")</f>
        <v>8</v>
      </c>
      <c r="V85" s="38">
        <f>IFERROR(VLOOKUP(B85,ENROLL24082023,8,FALSE),"")</f>
        <v>0</v>
      </c>
      <c r="W85" s="38">
        <f>IFERROR(VLOOKUP(B85,ENROLL24082023,9,FALSE),"")</f>
        <v>0</v>
      </c>
      <c r="X85" s="38">
        <f>IFERROR(VLOOKUP(B85,ENROLL24082023,10,FALSE),"")</f>
        <v>0</v>
      </c>
      <c r="Y85" s="38">
        <f>IFERROR(VLOOKUP(B85,ENROLL24082023,11,FALSE),"")</f>
        <v>0</v>
      </c>
      <c r="Z85" s="38">
        <f>IFERROR(VLOOKUP(B85,ENROLL24082023,12,FALSE),"")</f>
        <v>0</v>
      </c>
      <c r="AA85" s="38">
        <f>SUM(Q85:Z85)</f>
        <v>48</v>
      </c>
      <c r="AB85" s="38">
        <f>F85-Q85</f>
        <v>-3</v>
      </c>
      <c r="AC85" s="38">
        <f>G85-R85</f>
        <v>0</v>
      </c>
      <c r="AD85" s="38">
        <f>H85-S85</f>
        <v>0</v>
      </c>
      <c r="AE85" s="38">
        <f>I85-T85</f>
        <v>0</v>
      </c>
      <c r="AF85" s="38">
        <f>J85-U85</f>
        <v>0</v>
      </c>
      <c r="AG85" s="38">
        <f>K85-V85</f>
        <v>7</v>
      </c>
      <c r="AH85" s="38">
        <f>L85-W85</f>
        <v>0</v>
      </c>
      <c r="AI85" s="38">
        <f>M85-X85</f>
        <v>0</v>
      </c>
      <c r="AJ85" s="38">
        <f>N85-Y85</f>
        <v>0</v>
      </c>
      <c r="AK85" s="38">
        <f>O85-Z85</f>
        <v>0</v>
      </c>
      <c r="AL85" s="38">
        <f>SUM(AB85:AK85)</f>
        <v>4</v>
      </c>
      <c r="AM85" s="27" t="str">
        <f>IFERROR(VLOOKUP(B85,MGMT,4,FALSE),"")</f>
        <v>STATE GOVT.</v>
      </c>
    </row>
    <row r="86" spans="1:39" ht="27.75" customHeight="1" x14ac:dyDescent="0.25">
      <c r="A86" s="30">
        <v>83</v>
      </c>
      <c r="B86" s="30">
        <v>28120203001</v>
      </c>
      <c r="C86" s="58" t="s">
        <v>48</v>
      </c>
      <c r="D86" s="31" t="s">
        <v>254</v>
      </c>
      <c r="E86" s="31" t="s">
        <v>252</v>
      </c>
      <c r="F86" s="35">
        <v>9</v>
      </c>
      <c r="G86" s="35">
        <v>9</v>
      </c>
      <c r="H86" s="35">
        <v>12</v>
      </c>
      <c r="I86" s="35">
        <v>15</v>
      </c>
      <c r="J86" s="35">
        <v>12</v>
      </c>
      <c r="K86" s="35">
        <v>9</v>
      </c>
      <c r="L86" s="35">
        <v>0</v>
      </c>
      <c r="M86" s="35">
        <v>0</v>
      </c>
      <c r="N86" s="35">
        <v>0</v>
      </c>
      <c r="O86" s="35">
        <v>0</v>
      </c>
      <c r="P86" s="35">
        <v>66</v>
      </c>
      <c r="Q86" s="38">
        <f>IFERROR(VLOOKUP(B86,ENROLL24082023,3,FALSE),"")</f>
        <v>15</v>
      </c>
      <c r="R86" s="38">
        <f>IFERROR(VLOOKUP(B86,ENROLL24082023,4,FALSE),"")</f>
        <v>9</v>
      </c>
      <c r="S86" s="38">
        <f>IFERROR(VLOOKUP(B86,ENROLL24082023,5,FALSE),"")</f>
        <v>12</v>
      </c>
      <c r="T86" s="38">
        <f>IFERROR(VLOOKUP(B86,ENROLL24082023,6,FALSE),"")</f>
        <v>16</v>
      </c>
      <c r="U86" s="38">
        <f>IFERROR(VLOOKUP(B86,ENROLL24082023,7,FALSE),"")</f>
        <v>11</v>
      </c>
      <c r="V86" s="38">
        <f>IFERROR(VLOOKUP(B86,ENROLL24082023,8,FALSE),"")</f>
        <v>0</v>
      </c>
      <c r="W86" s="38">
        <f>IFERROR(VLOOKUP(B86,ENROLL24082023,9,FALSE),"")</f>
        <v>0</v>
      </c>
      <c r="X86" s="38">
        <f>IFERROR(VLOOKUP(B86,ENROLL24082023,10,FALSE),"")</f>
        <v>0</v>
      </c>
      <c r="Y86" s="38">
        <f>IFERROR(VLOOKUP(B86,ENROLL24082023,11,FALSE),"")</f>
        <v>0</v>
      </c>
      <c r="Z86" s="38">
        <f>IFERROR(VLOOKUP(B86,ENROLL24082023,12,FALSE),"")</f>
        <v>0</v>
      </c>
      <c r="AA86" s="38">
        <f>SUM(Q86:Z86)</f>
        <v>63</v>
      </c>
      <c r="AB86" s="38">
        <f>F86-Q86</f>
        <v>-6</v>
      </c>
      <c r="AC86" s="38">
        <f>G86-R86</f>
        <v>0</v>
      </c>
      <c r="AD86" s="38">
        <f>H86-S86</f>
        <v>0</v>
      </c>
      <c r="AE86" s="38">
        <f>I86-T86</f>
        <v>-1</v>
      </c>
      <c r="AF86" s="38">
        <f>J86-U86</f>
        <v>1</v>
      </c>
      <c r="AG86" s="38">
        <f>K86-V86</f>
        <v>9</v>
      </c>
      <c r="AH86" s="38">
        <f>L86-W86</f>
        <v>0</v>
      </c>
      <c r="AI86" s="38">
        <f>M86-X86</f>
        <v>0</v>
      </c>
      <c r="AJ86" s="38">
        <f>N86-Y86</f>
        <v>0</v>
      </c>
      <c r="AK86" s="38">
        <f>O86-Z86</f>
        <v>0</v>
      </c>
      <c r="AL86" s="38">
        <f>SUM(AB86:AK86)</f>
        <v>3</v>
      </c>
      <c r="AM86" s="27" t="str">
        <f>IFERROR(VLOOKUP(B86,MGMT,4,FALSE),"")</f>
        <v>STATE GOVT.</v>
      </c>
    </row>
    <row r="87" spans="1:39" ht="27.75" customHeight="1" x14ac:dyDescent="0.25">
      <c r="A87" s="30">
        <v>84</v>
      </c>
      <c r="B87" s="30">
        <v>28120208001</v>
      </c>
      <c r="C87" s="58" t="s">
        <v>118</v>
      </c>
      <c r="D87" s="31" t="s">
        <v>254</v>
      </c>
      <c r="E87" s="31" t="s">
        <v>252</v>
      </c>
      <c r="F87" s="35">
        <v>9</v>
      </c>
      <c r="G87" s="35">
        <v>9</v>
      </c>
      <c r="H87" s="35">
        <v>5</v>
      </c>
      <c r="I87" s="35">
        <v>9</v>
      </c>
      <c r="J87" s="35">
        <v>6</v>
      </c>
      <c r="K87" s="35">
        <v>5</v>
      </c>
      <c r="L87" s="35">
        <v>0</v>
      </c>
      <c r="M87" s="35">
        <v>0</v>
      </c>
      <c r="N87" s="35">
        <v>0</v>
      </c>
      <c r="O87" s="35">
        <v>0</v>
      </c>
      <c r="P87" s="35">
        <v>43</v>
      </c>
      <c r="Q87" s="38">
        <f>IFERROR(VLOOKUP(B87,ENROLL24082023,3,FALSE),"")</f>
        <v>8</v>
      </c>
      <c r="R87" s="38">
        <f>IFERROR(VLOOKUP(B87,ENROLL24082023,4,FALSE),"")</f>
        <v>9</v>
      </c>
      <c r="S87" s="38">
        <f>IFERROR(VLOOKUP(B87,ENROLL24082023,5,FALSE),"")</f>
        <v>5</v>
      </c>
      <c r="T87" s="38">
        <f>IFERROR(VLOOKUP(B87,ENROLL24082023,6,FALSE),"")</f>
        <v>9</v>
      </c>
      <c r="U87" s="38">
        <f>IFERROR(VLOOKUP(B87,ENROLL24082023,7,FALSE),"")</f>
        <v>5</v>
      </c>
      <c r="V87" s="38">
        <f>IFERROR(VLOOKUP(B87,ENROLL24082023,8,FALSE),"")</f>
        <v>0</v>
      </c>
      <c r="W87" s="38">
        <f>IFERROR(VLOOKUP(B87,ENROLL24082023,9,FALSE),"")</f>
        <v>0</v>
      </c>
      <c r="X87" s="38">
        <f>IFERROR(VLOOKUP(B87,ENROLL24082023,10,FALSE),"")</f>
        <v>0</v>
      </c>
      <c r="Y87" s="38">
        <f>IFERROR(VLOOKUP(B87,ENROLL24082023,11,FALSE),"")</f>
        <v>0</v>
      </c>
      <c r="Z87" s="38">
        <f>IFERROR(VLOOKUP(B87,ENROLL24082023,12,FALSE),"")</f>
        <v>0</v>
      </c>
      <c r="AA87" s="38">
        <f>SUM(Q87:Z87)</f>
        <v>36</v>
      </c>
      <c r="AB87" s="38">
        <f>F87-Q87</f>
        <v>1</v>
      </c>
      <c r="AC87" s="38">
        <f>G87-R87</f>
        <v>0</v>
      </c>
      <c r="AD87" s="38">
        <f>H87-S87</f>
        <v>0</v>
      </c>
      <c r="AE87" s="38">
        <f>I87-T87</f>
        <v>0</v>
      </c>
      <c r="AF87" s="38">
        <f>J87-U87</f>
        <v>1</v>
      </c>
      <c r="AG87" s="38">
        <f>K87-V87</f>
        <v>5</v>
      </c>
      <c r="AH87" s="38">
        <f>L87-W87</f>
        <v>0</v>
      </c>
      <c r="AI87" s="38">
        <f>M87-X87</f>
        <v>0</v>
      </c>
      <c r="AJ87" s="38">
        <f>N87-Y87</f>
        <v>0</v>
      </c>
      <c r="AK87" s="38">
        <f>O87-Z87</f>
        <v>0</v>
      </c>
      <c r="AL87" s="38">
        <f>SUM(AB87:AK87)</f>
        <v>7</v>
      </c>
      <c r="AM87" s="27" t="str">
        <f>IFERROR(VLOOKUP(B87,MGMT,4,FALSE),"")</f>
        <v>STATE GOVT.</v>
      </c>
    </row>
    <row r="88" spans="1:39" ht="27.75" customHeight="1" x14ac:dyDescent="0.25">
      <c r="A88" s="30">
        <v>85</v>
      </c>
      <c r="B88" s="30">
        <v>28120208701</v>
      </c>
      <c r="C88" s="58" t="s">
        <v>123</v>
      </c>
      <c r="D88" s="31" t="s">
        <v>254</v>
      </c>
      <c r="E88" s="31" t="s">
        <v>252</v>
      </c>
      <c r="F88" s="35">
        <v>0</v>
      </c>
      <c r="G88" s="35">
        <v>0</v>
      </c>
      <c r="H88" s="35">
        <v>6</v>
      </c>
      <c r="I88" s="35">
        <v>4</v>
      </c>
      <c r="J88" s="35">
        <v>7</v>
      </c>
      <c r="K88" s="35">
        <v>1</v>
      </c>
      <c r="L88" s="35">
        <v>0</v>
      </c>
      <c r="M88" s="35">
        <v>0</v>
      </c>
      <c r="N88" s="35">
        <v>0</v>
      </c>
      <c r="O88" s="35">
        <v>0</v>
      </c>
      <c r="P88" s="35">
        <v>18</v>
      </c>
      <c r="Q88" s="38">
        <f>IFERROR(VLOOKUP(B88,ENROLL24082023,3,FALSE),"")</f>
        <v>5</v>
      </c>
      <c r="R88" s="38">
        <f>IFERROR(VLOOKUP(B88,ENROLL24082023,4,FALSE),"")</f>
        <v>3</v>
      </c>
      <c r="S88" s="38">
        <f>IFERROR(VLOOKUP(B88,ENROLL24082023,5,FALSE),"")</f>
        <v>3</v>
      </c>
      <c r="T88" s="38">
        <f>IFERROR(VLOOKUP(B88,ENROLL24082023,6,FALSE),"")</f>
        <v>4</v>
      </c>
      <c r="U88" s="38">
        <f>IFERROR(VLOOKUP(B88,ENROLL24082023,7,FALSE),"")</f>
        <v>7</v>
      </c>
      <c r="V88" s="38">
        <f>IFERROR(VLOOKUP(B88,ENROLL24082023,8,FALSE),"")</f>
        <v>0</v>
      </c>
      <c r="W88" s="38">
        <f>IFERROR(VLOOKUP(B88,ENROLL24082023,9,FALSE),"")</f>
        <v>0</v>
      </c>
      <c r="X88" s="38">
        <f>IFERROR(VLOOKUP(B88,ENROLL24082023,10,FALSE),"")</f>
        <v>0</v>
      </c>
      <c r="Y88" s="38">
        <f>IFERROR(VLOOKUP(B88,ENROLL24082023,11,FALSE),"")</f>
        <v>0</v>
      </c>
      <c r="Z88" s="38">
        <f>IFERROR(VLOOKUP(B88,ENROLL24082023,12,FALSE),"")</f>
        <v>0</v>
      </c>
      <c r="AA88" s="38">
        <f>SUM(Q88:Z88)</f>
        <v>22</v>
      </c>
      <c r="AB88" s="38">
        <f>F88-Q88</f>
        <v>-5</v>
      </c>
      <c r="AC88" s="38">
        <f>G88-R88</f>
        <v>-3</v>
      </c>
      <c r="AD88" s="38">
        <f>H88-S88</f>
        <v>3</v>
      </c>
      <c r="AE88" s="38">
        <f>I88-T88</f>
        <v>0</v>
      </c>
      <c r="AF88" s="38">
        <f>J88-U88</f>
        <v>0</v>
      </c>
      <c r="AG88" s="38">
        <f>K88-V88</f>
        <v>1</v>
      </c>
      <c r="AH88" s="38">
        <f>L88-W88</f>
        <v>0</v>
      </c>
      <c r="AI88" s="38">
        <f>M88-X88</f>
        <v>0</v>
      </c>
      <c r="AJ88" s="38">
        <f>N88-Y88</f>
        <v>0</v>
      </c>
      <c r="AK88" s="38">
        <f>O88-Z88</f>
        <v>0</v>
      </c>
      <c r="AL88" s="38">
        <f>SUM(AB88:AK88)</f>
        <v>-4</v>
      </c>
      <c r="AM88" s="27" t="str">
        <f>IFERROR(VLOOKUP(B88,MGMT,4,FALSE),"")</f>
        <v>STATE GOVT.</v>
      </c>
    </row>
    <row r="89" spans="1:39" ht="27.75" customHeight="1" x14ac:dyDescent="0.25">
      <c r="A89" s="30">
        <v>86</v>
      </c>
      <c r="B89" s="30">
        <v>28120201501</v>
      </c>
      <c r="C89" s="58" t="s">
        <v>27</v>
      </c>
      <c r="D89" s="31" t="s">
        <v>254</v>
      </c>
      <c r="E89" s="31" t="s">
        <v>252</v>
      </c>
      <c r="F89" s="35">
        <v>11</v>
      </c>
      <c r="G89" s="35">
        <v>11</v>
      </c>
      <c r="H89" s="35">
        <v>11</v>
      </c>
      <c r="I89" s="35">
        <v>11</v>
      </c>
      <c r="J89" s="35">
        <v>16</v>
      </c>
      <c r="K89" s="35">
        <v>9</v>
      </c>
      <c r="L89" s="35">
        <v>0</v>
      </c>
      <c r="M89" s="35">
        <v>0</v>
      </c>
      <c r="N89" s="35">
        <v>0</v>
      </c>
      <c r="O89" s="35">
        <v>0</v>
      </c>
      <c r="P89" s="35">
        <v>69</v>
      </c>
      <c r="Q89" s="38">
        <f>IFERROR(VLOOKUP(B89,ENROLL24082023,3,FALSE),"")</f>
        <v>11</v>
      </c>
      <c r="R89" s="38">
        <f>IFERROR(VLOOKUP(B89,ENROLL24082023,4,FALSE),"")</f>
        <v>10</v>
      </c>
      <c r="S89" s="38">
        <f>IFERROR(VLOOKUP(B89,ENROLL24082023,5,FALSE),"")</f>
        <v>9</v>
      </c>
      <c r="T89" s="38">
        <f>IFERROR(VLOOKUP(B89,ENROLL24082023,6,FALSE),"")</f>
        <v>10</v>
      </c>
      <c r="U89" s="38">
        <f>IFERROR(VLOOKUP(B89,ENROLL24082023,7,FALSE),"")</f>
        <v>13</v>
      </c>
      <c r="V89" s="38">
        <f>IFERROR(VLOOKUP(B89,ENROLL24082023,8,FALSE),"")</f>
        <v>0</v>
      </c>
      <c r="W89" s="38">
        <f>IFERROR(VLOOKUP(B89,ENROLL24082023,9,FALSE),"")</f>
        <v>0</v>
      </c>
      <c r="X89" s="38">
        <f>IFERROR(VLOOKUP(B89,ENROLL24082023,10,FALSE),"")</f>
        <v>0</v>
      </c>
      <c r="Y89" s="38">
        <f>IFERROR(VLOOKUP(B89,ENROLL24082023,11,FALSE),"")</f>
        <v>0</v>
      </c>
      <c r="Z89" s="38">
        <f>IFERROR(VLOOKUP(B89,ENROLL24082023,12,FALSE),"")</f>
        <v>0</v>
      </c>
      <c r="AA89" s="38">
        <f>SUM(Q89:Z89)</f>
        <v>53</v>
      </c>
      <c r="AB89" s="38">
        <f>F89-Q89</f>
        <v>0</v>
      </c>
      <c r="AC89" s="38">
        <f>G89-R89</f>
        <v>1</v>
      </c>
      <c r="AD89" s="38">
        <f>H89-S89</f>
        <v>2</v>
      </c>
      <c r="AE89" s="38">
        <f>I89-T89</f>
        <v>1</v>
      </c>
      <c r="AF89" s="38">
        <f>J89-U89</f>
        <v>3</v>
      </c>
      <c r="AG89" s="38">
        <f>K89-V89</f>
        <v>9</v>
      </c>
      <c r="AH89" s="38">
        <f>L89-W89</f>
        <v>0</v>
      </c>
      <c r="AI89" s="38">
        <f>M89-X89</f>
        <v>0</v>
      </c>
      <c r="AJ89" s="38">
        <f>N89-Y89</f>
        <v>0</v>
      </c>
      <c r="AK89" s="38">
        <f>O89-Z89</f>
        <v>0</v>
      </c>
      <c r="AL89" s="38">
        <f>SUM(AB89:AK89)</f>
        <v>16</v>
      </c>
      <c r="AM89" s="27" t="str">
        <f>IFERROR(VLOOKUP(B89,MGMT,4,FALSE),"")</f>
        <v>STATE GOVT.</v>
      </c>
    </row>
    <row r="90" spans="1:39" ht="27.75" customHeight="1" x14ac:dyDescent="0.25">
      <c r="A90" s="30">
        <v>87</v>
      </c>
      <c r="B90" s="30">
        <v>28120203901</v>
      </c>
      <c r="C90" s="58" t="s">
        <v>62</v>
      </c>
      <c r="D90" s="31" t="s">
        <v>254</v>
      </c>
      <c r="E90" s="31" t="s">
        <v>252</v>
      </c>
      <c r="F90" s="35">
        <v>6</v>
      </c>
      <c r="G90" s="35">
        <v>6</v>
      </c>
      <c r="H90" s="35">
        <v>1</v>
      </c>
      <c r="I90" s="35">
        <v>5</v>
      </c>
      <c r="J90" s="35">
        <v>3</v>
      </c>
      <c r="K90" s="35">
        <v>4</v>
      </c>
      <c r="L90" s="35">
        <v>0</v>
      </c>
      <c r="M90" s="35">
        <v>0</v>
      </c>
      <c r="N90" s="35">
        <v>0</v>
      </c>
      <c r="O90" s="35">
        <v>0</v>
      </c>
      <c r="P90" s="35">
        <v>25</v>
      </c>
      <c r="Q90" s="38">
        <f>IFERROR(VLOOKUP(B90,ENROLL24082023,3,FALSE),"")</f>
        <v>0</v>
      </c>
      <c r="R90" s="38">
        <f>IFERROR(VLOOKUP(B90,ENROLL24082023,4,FALSE),"")</f>
        <v>6</v>
      </c>
      <c r="S90" s="38">
        <f>IFERROR(VLOOKUP(B90,ENROLL24082023,5,FALSE),"")</f>
        <v>1</v>
      </c>
      <c r="T90" s="38">
        <f>IFERROR(VLOOKUP(B90,ENROLL24082023,6,FALSE),"")</f>
        <v>5</v>
      </c>
      <c r="U90" s="38">
        <f>IFERROR(VLOOKUP(B90,ENROLL24082023,7,FALSE),"")</f>
        <v>3</v>
      </c>
      <c r="V90" s="38">
        <f>IFERROR(VLOOKUP(B90,ENROLL24082023,8,FALSE),"")</f>
        <v>0</v>
      </c>
      <c r="W90" s="38">
        <f>IFERROR(VLOOKUP(B90,ENROLL24082023,9,FALSE),"")</f>
        <v>0</v>
      </c>
      <c r="X90" s="38">
        <f>IFERROR(VLOOKUP(B90,ENROLL24082023,10,FALSE),"")</f>
        <v>0</v>
      </c>
      <c r="Y90" s="38">
        <f>IFERROR(VLOOKUP(B90,ENROLL24082023,11,FALSE),"")</f>
        <v>0</v>
      </c>
      <c r="Z90" s="38">
        <f>IFERROR(VLOOKUP(B90,ENROLL24082023,12,FALSE),"")</f>
        <v>0</v>
      </c>
      <c r="AA90" s="38">
        <f>SUM(Q90:Z90)</f>
        <v>15</v>
      </c>
      <c r="AB90" s="38">
        <f>F90-Q90</f>
        <v>6</v>
      </c>
      <c r="AC90" s="38">
        <f>G90-R90</f>
        <v>0</v>
      </c>
      <c r="AD90" s="38">
        <f>H90-S90</f>
        <v>0</v>
      </c>
      <c r="AE90" s="38">
        <f>I90-T90</f>
        <v>0</v>
      </c>
      <c r="AF90" s="38">
        <f>J90-U90</f>
        <v>0</v>
      </c>
      <c r="AG90" s="38">
        <f>K90-V90</f>
        <v>4</v>
      </c>
      <c r="AH90" s="38">
        <f>L90-W90</f>
        <v>0</v>
      </c>
      <c r="AI90" s="38">
        <f>M90-X90</f>
        <v>0</v>
      </c>
      <c r="AJ90" s="38">
        <f>N90-Y90</f>
        <v>0</v>
      </c>
      <c r="AK90" s="38">
        <f>O90-Z90</f>
        <v>0</v>
      </c>
      <c r="AL90" s="38">
        <f>SUM(AB90:AK90)</f>
        <v>10</v>
      </c>
      <c r="AM90" s="27" t="str">
        <f>IFERROR(VLOOKUP(B90,MGMT,4,FALSE),"")</f>
        <v>STATE GOVT.</v>
      </c>
    </row>
    <row r="91" spans="1:39" ht="27.75" customHeight="1" x14ac:dyDescent="0.25">
      <c r="A91" s="30">
        <v>88</v>
      </c>
      <c r="B91" s="30">
        <v>28120200301</v>
      </c>
      <c r="C91" s="58" t="s">
        <v>8</v>
      </c>
      <c r="D91" s="31" t="s">
        <v>254</v>
      </c>
      <c r="E91" s="31" t="s">
        <v>252</v>
      </c>
      <c r="F91" s="35">
        <v>3</v>
      </c>
      <c r="G91" s="35">
        <v>3</v>
      </c>
      <c r="H91" s="35">
        <v>6</v>
      </c>
      <c r="I91" s="35">
        <v>11</v>
      </c>
      <c r="J91" s="35">
        <v>9</v>
      </c>
      <c r="K91" s="35">
        <v>5</v>
      </c>
      <c r="L91" s="35">
        <v>0</v>
      </c>
      <c r="M91" s="35">
        <v>0</v>
      </c>
      <c r="N91" s="35">
        <v>0</v>
      </c>
      <c r="O91" s="35">
        <v>0</v>
      </c>
      <c r="P91" s="35">
        <v>37</v>
      </c>
      <c r="Q91" s="38">
        <f>IFERROR(VLOOKUP(B91,ENROLL24082023,3,FALSE),"")</f>
        <v>7</v>
      </c>
      <c r="R91" s="38">
        <f>IFERROR(VLOOKUP(B91,ENROLL24082023,4,FALSE),"")</f>
        <v>3</v>
      </c>
      <c r="S91" s="38">
        <f>IFERROR(VLOOKUP(B91,ENROLL24082023,5,FALSE),"")</f>
        <v>6</v>
      </c>
      <c r="T91" s="38">
        <f>IFERROR(VLOOKUP(B91,ENROLL24082023,6,FALSE),"")</f>
        <v>11</v>
      </c>
      <c r="U91" s="38">
        <f>IFERROR(VLOOKUP(B91,ENROLL24082023,7,FALSE),"")</f>
        <v>9</v>
      </c>
      <c r="V91" s="38">
        <f>IFERROR(VLOOKUP(B91,ENROLL24082023,8,FALSE),"")</f>
        <v>0</v>
      </c>
      <c r="W91" s="38">
        <f>IFERROR(VLOOKUP(B91,ENROLL24082023,9,FALSE),"")</f>
        <v>0</v>
      </c>
      <c r="X91" s="38">
        <f>IFERROR(VLOOKUP(B91,ENROLL24082023,10,FALSE),"")</f>
        <v>0</v>
      </c>
      <c r="Y91" s="38">
        <f>IFERROR(VLOOKUP(B91,ENROLL24082023,11,FALSE),"")</f>
        <v>0</v>
      </c>
      <c r="Z91" s="38">
        <f>IFERROR(VLOOKUP(B91,ENROLL24082023,12,FALSE),"")</f>
        <v>0</v>
      </c>
      <c r="AA91" s="38">
        <f>SUM(Q91:Z91)</f>
        <v>36</v>
      </c>
      <c r="AB91" s="38">
        <f>F91-Q91</f>
        <v>-4</v>
      </c>
      <c r="AC91" s="38">
        <f>G91-R91</f>
        <v>0</v>
      </c>
      <c r="AD91" s="38">
        <f>H91-S91</f>
        <v>0</v>
      </c>
      <c r="AE91" s="38">
        <f>I91-T91</f>
        <v>0</v>
      </c>
      <c r="AF91" s="38">
        <f>J91-U91</f>
        <v>0</v>
      </c>
      <c r="AG91" s="38">
        <f>K91-V91</f>
        <v>5</v>
      </c>
      <c r="AH91" s="38">
        <f>L91-W91</f>
        <v>0</v>
      </c>
      <c r="AI91" s="38">
        <f>M91-X91</f>
        <v>0</v>
      </c>
      <c r="AJ91" s="38">
        <f>N91-Y91</f>
        <v>0</v>
      </c>
      <c r="AK91" s="38">
        <f>O91-Z91</f>
        <v>0</v>
      </c>
      <c r="AL91" s="38">
        <f>SUM(AB91:AK91)</f>
        <v>1</v>
      </c>
      <c r="AM91" s="27" t="str">
        <f>IFERROR(VLOOKUP(B91,MGMT,4,FALSE),"")</f>
        <v>STATE GOVT.</v>
      </c>
    </row>
    <row r="92" spans="1:39" ht="27.75" customHeight="1" x14ac:dyDescent="0.25">
      <c r="A92" s="30">
        <v>89</v>
      </c>
      <c r="B92" s="30">
        <v>28120209101</v>
      </c>
      <c r="C92" s="58" t="s">
        <v>129</v>
      </c>
      <c r="D92" s="31" t="s">
        <v>254</v>
      </c>
      <c r="E92" s="31" t="s">
        <v>252</v>
      </c>
      <c r="F92" s="35">
        <v>6</v>
      </c>
      <c r="G92" s="35">
        <v>6</v>
      </c>
      <c r="H92" s="35">
        <v>4</v>
      </c>
      <c r="I92" s="35">
        <v>3</v>
      </c>
      <c r="J92" s="35">
        <v>6</v>
      </c>
      <c r="K92" s="35">
        <v>3</v>
      </c>
      <c r="L92" s="35">
        <v>0</v>
      </c>
      <c r="M92" s="35">
        <v>0</v>
      </c>
      <c r="N92" s="35">
        <v>0</v>
      </c>
      <c r="O92" s="35">
        <v>0</v>
      </c>
      <c r="P92" s="35">
        <v>28</v>
      </c>
      <c r="Q92" s="38">
        <f>IFERROR(VLOOKUP(B92,ENROLL24082023,3,FALSE),"")</f>
        <v>6</v>
      </c>
      <c r="R92" s="38">
        <f>IFERROR(VLOOKUP(B92,ENROLL24082023,4,FALSE),"")</f>
        <v>6</v>
      </c>
      <c r="S92" s="38">
        <f>IFERROR(VLOOKUP(B92,ENROLL24082023,5,FALSE),"")</f>
        <v>4</v>
      </c>
      <c r="T92" s="38">
        <f>IFERROR(VLOOKUP(B92,ENROLL24082023,6,FALSE),"")</f>
        <v>3</v>
      </c>
      <c r="U92" s="38">
        <f>IFERROR(VLOOKUP(B92,ENROLL24082023,7,FALSE),"")</f>
        <v>3</v>
      </c>
      <c r="V92" s="38">
        <f>IFERROR(VLOOKUP(B92,ENROLL24082023,8,FALSE),"")</f>
        <v>0</v>
      </c>
      <c r="W92" s="38">
        <f>IFERROR(VLOOKUP(B92,ENROLL24082023,9,FALSE),"")</f>
        <v>0</v>
      </c>
      <c r="X92" s="38">
        <f>IFERROR(VLOOKUP(B92,ENROLL24082023,10,FALSE),"")</f>
        <v>0</v>
      </c>
      <c r="Y92" s="38">
        <f>IFERROR(VLOOKUP(B92,ENROLL24082023,11,FALSE),"")</f>
        <v>0</v>
      </c>
      <c r="Z92" s="38">
        <f>IFERROR(VLOOKUP(B92,ENROLL24082023,12,FALSE),"")</f>
        <v>0</v>
      </c>
      <c r="AA92" s="38">
        <f>SUM(Q92:Z92)</f>
        <v>22</v>
      </c>
      <c r="AB92" s="38">
        <f>F92-Q92</f>
        <v>0</v>
      </c>
      <c r="AC92" s="38">
        <f>G92-R92</f>
        <v>0</v>
      </c>
      <c r="AD92" s="38">
        <f>H92-S92</f>
        <v>0</v>
      </c>
      <c r="AE92" s="38">
        <f>I92-T92</f>
        <v>0</v>
      </c>
      <c r="AF92" s="38">
        <f>J92-U92</f>
        <v>3</v>
      </c>
      <c r="AG92" s="38">
        <f>K92-V92</f>
        <v>3</v>
      </c>
      <c r="AH92" s="38">
        <f>L92-W92</f>
        <v>0</v>
      </c>
      <c r="AI92" s="38">
        <f>M92-X92</f>
        <v>0</v>
      </c>
      <c r="AJ92" s="38">
        <f>N92-Y92</f>
        <v>0</v>
      </c>
      <c r="AK92" s="38">
        <f>O92-Z92</f>
        <v>0</v>
      </c>
      <c r="AL92" s="38">
        <f>SUM(AB92:AK92)</f>
        <v>6</v>
      </c>
      <c r="AM92" s="27" t="str">
        <f>IFERROR(VLOOKUP(B92,MGMT,4,FALSE),"")</f>
        <v>STATE GOVT.</v>
      </c>
    </row>
    <row r="93" spans="1:39" ht="27.75" customHeight="1" x14ac:dyDescent="0.25">
      <c r="A93" s="30">
        <v>90</v>
      </c>
      <c r="B93" s="30">
        <v>28120205501</v>
      </c>
      <c r="C93" s="58" t="s">
        <v>78</v>
      </c>
      <c r="D93" s="31" t="s">
        <v>254</v>
      </c>
      <c r="E93" s="31" t="s">
        <v>252</v>
      </c>
      <c r="F93" s="35">
        <v>8</v>
      </c>
      <c r="G93" s="35">
        <v>8</v>
      </c>
      <c r="H93" s="35">
        <v>9</v>
      </c>
      <c r="I93" s="35">
        <v>2</v>
      </c>
      <c r="J93" s="35">
        <v>8</v>
      </c>
      <c r="K93" s="35">
        <v>6</v>
      </c>
      <c r="L93" s="35">
        <v>0</v>
      </c>
      <c r="M93" s="35">
        <v>0</v>
      </c>
      <c r="N93" s="35">
        <v>0</v>
      </c>
      <c r="O93" s="35">
        <v>0</v>
      </c>
      <c r="P93" s="35">
        <v>41</v>
      </c>
      <c r="Q93" s="38">
        <f>IFERROR(VLOOKUP(B93,ENROLL24082023,3,FALSE),"")</f>
        <v>6</v>
      </c>
      <c r="R93" s="38">
        <f>IFERROR(VLOOKUP(B93,ENROLL24082023,4,FALSE),"")</f>
        <v>8</v>
      </c>
      <c r="S93" s="38">
        <f>IFERROR(VLOOKUP(B93,ENROLL24082023,5,FALSE),"")</f>
        <v>9</v>
      </c>
      <c r="T93" s="38">
        <f>IFERROR(VLOOKUP(B93,ENROLL24082023,6,FALSE),"")</f>
        <v>2</v>
      </c>
      <c r="U93" s="38">
        <f>IFERROR(VLOOKUP(B93,ENROLL24082023,7,FALSE),"")</f>
        <v>8</v>
      </c>
      <c r="V93" s="38">
        <f>IFERROR(VLOOKUP(B93,ENROLL24082023,8,FALSE),"")</f>
        <v>0</v>
      </c>
      <c r="W93" s="38">
        <f>IFERROR(VLOOKUP(B93,ENROLL24082023,9,FALSE),"")</f>
        <v>0</v>
      </c>
      <c r="X93" s="38">
        <f>IFERROR(VLOOKUP(B93,ENROLL24082023,10,FALSE),"")</f>
        <v>0</v>
      </c>
      <c r="Y93" s="38">
        <f>IFERROR(VLOOKUP(B93,ENROLL24082023,11,FALSE),"")</f>
        <v>0</v>
      </c>
      <c r="Z93" s="38">
        <f>IFERROR(VLOOKUP(B93,ENROLL24082023,12,FALSE),"")</f>
        <v>0</v>
      </c>
      <c r="AA93" s="38">
        <f>SUM(Q93:Z93)</f>
        <v>33</v>
      </c>
      <c r="AB93" s="38">
        <f>F93-Q93</f>
        <v>2</v>
      </c>
      <c r="AC93" s="38">
        <f>G93-R93</f>
        <v>0</v>
      </c>
      <c r="AD93" s="38">
        <f>H93-S93</f>
        <v>0</v>
      </c>
      <c r="AE93" s="38">
        <f>I93-T93</f>
        <v>0</v>
      </c>
      <c r="AF93" s="38">
        <f>J93-U93</f>
        <v>0</v>
      </c>
      <c r="AG93" s="38">
        <f>K93-V93</f>
        <v>6</v>
      </c>
      <c r="AH93" s="38">
        <f>L93-W93</f>
        <v>0</v>
      </c>
      <c r="AI93" s="38">
        <f>M93-X93</f>
        <v>0</v>
      </c>
      <c r="AJ93" s="38">
        <f>N93-Y93</f>
        <v>0</v>
      </c>
      <c r="AK93" s="38">
        <f>O93-Z93</f>
        <v>0</v>
      </c>
      <c r="AL93" s="38">
        <f>SUM(AB93:AK93)</f>
        <v>8</v>
      </c>
      <c r="AM93" s="27" t="str">
        <f>IFERROR(VLOOKUP(B93,MGMT,4,FALSE),"")</f>
        <v>STATE GOVT.</v>
      </c>
    </row>
    <row r="94" spans="1:39" ht="27.75" customHeight="1" x14ac:dyDescent="0.25">
      <c r="A94" s="30">
        <v>91</v>
      </c>
      <c r="B94" s="30">
        <v>28120209901</v>
      </c>
      <c r="C94" s="58" t="s">
        <v>138</v>
      </c>
      <c r="D94" s="31" t="s">
        <v>254</v>
      </c>
      <c r="E94" s="31" t="s">
        <v>252</v>
      </c>
      <c r="F94" s="35">
        <v>9</v>
      </c>
      <c r="G94" s="35">
        <v>9</v>
      </c>
      <c r="H94" s="35">
        <v>3</v>
      </c>
      <c r="I94" s="35">
        <v>1</v>
      </c>
      <c r="J94" s="35">
        <v>2</v>
      </c>
      <c r="K94" s="35">
        <v>3</v>
      </c>
      <c r="L94" s="35">
        <v>0</v>
      </c>
      <c r="M94" s="35">
        <v>0</v>
      </c>
      <c r="N94" s="35">
        <v>0</v>
      </c>
      <c r="O94" s="35">
        <v>0</v>
      </c>
      <c r="P94" s="35">
        <v>27</v>
      </c>
      <c r="Q94" s="38">
        <f>IFERROR(VLOOKUP(B94,ENROLL24082023,3,FALSE),"")</f>
        <v>6</v>
      </c>
      <c r="R94" s="38">
        <f>IFERROR(VLOOKUP(B94,ENROLL24082023,4,FALSE),"")</f>
        <v>9</v>
      </c>
      <c r="S94" s="38">
        <f>IFERROR(VLOOKUP(B94,ENROLL24082023,5,FALSE),"")</f>
        <v>3</v>
      </c>
      <c r="T94" s="38">
        <f>IFERROR(VLOOKUP(B94,ENROLL24082023,6,FALSE),"")</f>
        <v>1</v>
      </c>
      <c r="U94" s="38">
        <f>IFERROR(VLOOKUP(B94,ENROLL24082023,7,FALSE),"")</f>
        <v>2</v>
      </c>
      <c r="V94" s="38">
        <f>IFERROR(VLOOKUP(B94,ENROLL24082023,8,FALSE),"")</f>
        <v>0</v>
      </c>
      <c r="W94" s="38">
        <f>IFERROR(VLOOKUP(B94,ENROLL24082023,9,FALSE),"")</f>
        <v>0</v>
      </c>
      <c r="X94" s="38">
        <f>IFERROR(VLOOKUP(B94,ENROLL24082023,10,FALSE),"")</f>
        <v>0</v>
      </c>
      <c r="Y94" s="38">
        <f>IFERROR(VLOOKUP(B94,ENROLL24082023,11,FALSE),"")</f>
        <v>0</v>
      </c>
      <c r="Z94" s="38">
        <f>IFERROR(VLOOKUP(B94,ENROLL24082023,12,FALSE),"")</f>
        <v>0</v>
      </c>
      <c r="AA94" s="38">
        <f>SUM(Q94:Z94)</f>
        <v>21</v>
      </c>
      <c r="AB94" s="38">
        <f>F94-Q94</f>
        <v>3</v>
      </c>
      <c r="AC94" s="38">
        <f>G94-R94</f>
        <v>0</v>
      </c>
      <c r="AD94" s="38">
        <f>H94-S94</f>
        <v>0</v>
      </c>
      <c r="AE94" s="38">
        <f>I94-T94</f>
        <v>0</v>
      </c>
      <c r="AF94" s="38">
        <f>J94-U94</f>
        <v>0</v>
      </c>
      <c r="AG94" s="38">
        <f>K94-V94</f>
        <v>3</v>
      </c>
      <c r="AH94" s="38">
        <f>L94-W94</f>
        <v>0</v>
      </c>
      <c r="AI94" s="38">
        <f>M94-X94</f>
        <v>0</v>
      </c>
      <c r="AJ94" s="38">
        <f>N94-Y94</f>
        <v>0</v>
      </c>
      <c r="AK94" s="38">
        <f>O94-Z94</f>
        <v>0</v>
      </c>
      <c r="AL94" s="38">
        <f>SUM(AB94:AK94)</f>
        <v>6</v>
      </c>
      <c r="AM94" s="27" t="str">
        <f>IFERROR(VLOOKUP(B94,MGMT,4,FALSE),"")</f>
        <v>STATE GOVT.</v>
      </c>
    </row>
    <row r="95" spans="1:39" ht="27.75" customHeight="1" x14ac:dyDescent="0.25">
      <c r="A95" s="30">
        <v>92</v>
      </c>
      <c r="B95" s="30">
        <v>28120200901</v>
      </c>
      <c r="C95" s="58" t="s">
        <v>15</v>
      </c>
      <c r="D95" s="31" t="s">
        <v>254</v>
      </c>
      <c r="E95" s="31" t="s">
        <v>252</v>
      </c>
      <c r="F95" s="35">
        <v>8</v>
      </c>
      <c r="G95" s="35">
        <v>8</v>
      </c>
      <c r="H95" s="35">
        <v>14</v>
      </c>
      <c r="I95" s="35">
        <v>8</v>
      </c>
      <c r="J95" s="35">
        <v>10</v>
      </c>
      <c r="K95" s="35">
        <v>9</v>
      </c>
      <c r="L95" s="35">
        <v>0</v>
      </c>
      <c r="M95" s="35">
        <v>0</v>
      </c>
      <c r="N95" s="35">
        <v>0</v>
      </c>
      <c r="O95" s="35">
        <v>0</v>
      </c>
      <c r="P95" s="35">
        <v>57</v>
      </c>
      <c r="Q95" s="38">
        <f>IFERROR(VLOOKUP(B95,ENROLL24082023,3,FALSE),"")</f>
        <v>9</v>
      </c>
      <c r="R95" s="38">
        <f>IFERROR(VLOOKUP(B95,ENROLL24082023,4,FALSE),"")</f>
        <v>8</v>
      </c>
      <c r="S95" s="38">
        <f>IFERROR(VLOOKUP(B95,ENROLL24082023,5,FALSE),"")</f>
        <v>14</v>
      </c>
      <c r="T95" s="38">
        <f>IFERROR(VLOOKUP(B95,ENROLL24082023,6,FALSE),"")</f>
        <v>8</v>
      </c>
      <c r="U95" s="38">
        <f>IFERROR(VLOOKUP(B95,ENROLL24082023,7,FALSE),"")</f>
        <v>10</v>
      </c>
      <c r="V95" s="38">
        <f>IFERROR(VLOOKUP(B95,ENROLL24082023,8,FALSE),"")</f>
        <v>0</v>
      </c>
      <c r="W95" s="38">
        <f>IFERROR(VLOOKUP(B95,ENROLL24082023,9,FALSE),"")</f>
        <v>0</v>
      </c>
      <c r="X95" s="38">
        <f>IFERROR(VLOOKUP(B95,ENROLL24082023,10,FALSE),"")</f>
        <v>0</v>
      </c>
      <c r="Y95" s="38">
        <f>IFERROR(VLOOKUP(B95,ENROLL24082023,11,FALSE),"")</f>
        <v>0</v>
      </c>
      <c r="Z95" s="38">
        <f>IFERROR(VLOOKUP(B95,ENROLL24082023,12,FALSE),"")</f>
        <v>0</v>
      </c>
      <c r="AA95" s="38">
        <f>SUM(Q95:Z95)</f>
        <v>49</v>
      </c>
      <c r="AB95" s="38">
        <f>F95-Q95</f>
        <v>-1</v>
      </c>
      <c r="AC95" s="38">
        <f>G95-R95</f>
        <v>0</v>
      </c>
      <c r="AD95" s="38">
        <f>H95-S95</f>
        <v>0</v>
      </c>
      <c r="AE95" s="38">
        <f>I95-T95</f>
        <v>0</v>
      </c>
      <c r="AF95" s="38">
        <f>J95-U95</f>
        <v>0</v>
      </c>
      <c r="AG95" s="38">
        <f>K95-V95</f>
        <v>9</v>
      </c>
      <c r="AH95" s="38">
        <f>L95-W95</f>
        <v>0</v>
      </c>
      <c r="AI95" s="38">
        <f>M95-X95</f>
        <v>0</v>
      </c>
      <c r="AJ95" s="38">
        <f>N95-Y95</f>
        <v>0</v>
      </c>
      <c r="AK95" s="38">
        <f>O95-Z95</f>
        <v>0</v>
      </c>
      <c r="AL95" s="38">
        <f>SUM(AB95:AK95)</f>
        <v>8</v>
      </c>
      <c r="AM95" s="27" t="str">
        <f>IFERROR(VLOOKUP(B95,MGMT,4,FALSE),"")</f>
        <v>STATE GOVT.</v>
      </c>
    </row>
    <row r="96" spans="1:39" ht="27.75" customHeight="1" x14ac:dyDescent="0.25">
      <c r="A96" s="30">
        <v>93</v>
      </c>
      <c r="B96" s="30">
        <v>28120201204</v>
      </c>
      <c r="C96" s="58" t="s">
        <v>22</v>
      </c>
      <c r="D96" s="31" t="s">
        <v>254</v>
      </c>
      <c r="E96" s="31" t="s">
        <v>255</v>
      </c>
      <c r="F96" s="35">
        <v>10</v>
      </c>
      <c r="G96" s="35">
        <v>10</v>
      </c>
      <c r="H96" s="35">
        <v>17</v>
      </c>
      <c r="I96" s="35">
        <v>13</v>
      </c>
      <c r="J96" s="35">
        <v>22</v>
      </c>
      <c r="K96" s="35">
        <v>13</v>
      </c>
      <c r="L96" s="35">
        <v>6</v>
      </c>
      <c r="M96" s="35">
        <v>6</v>
      </c>
      <c r="N96" s="35">
        <v>0</v>
      </c>
      <c r="O96" s="35">
        <v>0</v>
      </c>
      <c r="P96" s="35">
        <v>97</v>
      </c>
      <c r="Q96" s="38">
        <f>IFERROR(VLOOKUP(B96,ENROLL24082023,3,FALSE),"")</f>
        <v>18</v>
      </c>
      <c r="R96" s="38">
        <f>IFERROR(VLOOKUP(B96,ENROLL24082023,4,FALSE),"")</f>
        <v>7</v>
      </c>
      <c r="S96" s="38">
        <f>IFERROR(VLOOKUP(B96,ENROLL24082023,5,FALSE),"")</f>
        <v>19</v>
      </c>
      <c r="T96" s="38">
        <f>IFERROR(VLOOKUP(B96,ENROLL24082023,6,FALSE),"")</f>
        <v>14</v>
      </c>
      <c r="U96" s="38">
        <f>IFERROR(VLOOKUP(B96,ENROLL24082023,7,FALSE),"")</f>
        <v>20</v>
      </c>
      <c r="V96" s="38">
        <f>IFERROR(VLOOKUP(B96,ENROLL24082023,8,FALSE),"")</f>
        <v>9</v>
      </c>
      <c r="W96" s="38">
        <f>IFERROR(VLOOKUP(B96,ENROLL24082023,9,FALSE),"")</f>
        <v>1</v>
      </c>
      <c r="X96" s="38">
        <f>IFERROR(VLOOKUP(B96,ENROLL24082023,10,FALSE),"")</f>
        <v>3</v>
      </c>
      <c r="Y96" s="38">
        <f>IFERROR(VLOOKUP(B96,ENROLL24082023,11,FALSE),"")</f>
        <v>0</v>
      </c>
      <c r="Z96" s="38">
        <f>IFERROR(VLOOKUP(B96,ENROLL24082023,12,FALSE),"")</f>
        <v>0</v>
      </c>
      <c r="AA96" s="38">
        <f>SUM(Q96:Z96)</f>
        <v>91</v>
      </c>
      <c r="AB96" s="38">
        <f>F96-Q96</f>
        <v>-8</v>
      </c>
      <c r="AC96" s="38">
        <f>G96-R96</f>
        <v>3</v>
      </c>
      <c r="AD96" s="38">
        <f>H96-S96</f>
        <v>-2</v>
      </c>
      <c r="AE96" s="38">
        <f>I96-T96</f>
        <v>-1</v>
      </c>
      <c r="AF96" s="38">
        <f>J96-U96</f>
        <v>2</v>
      </c>
      <c r="AG96" s="38">
        <f>K96-V96</f>
        <v>4</v>
      </c>
      <c r="AH96" s="38">
        <f>L96-W96</f>
        <v>5</v>
      </c>
      <c r="AI96" s="38">
        <f>M96-X96</f>
        <v>3</v>
      </c>
      <c r="AJ96" s="38">
        <f>N96-Y96</f>
        <v>0</v>
      </c>
      <c r="AK96" s="38">
        <f>O96-Z96</f>
        <v>0</v>
      </c>
      <c r="AL96" s="38">
        <f>SUM(AB96:AK96)</f>
        <v>6</v>
      </c>
      <c r="AM96" s="27" t="str">
        <f>IFERROR(VLOOKUP(B96,MGMT,4,FALSE),"")</f>
        <v>STATE GOVT.</v>
      </c>
    </row>
    <row r="97" spans="1:39" ht="27.75" customHeight="1" x14ac:dyDescent="0.25">
      <c r="A97" s="30">
        <v>94</v>
      </c>
      <c r="B97" s="30">
        <v>28120203702</v>
      </c>
      <c r="C97" s="58" t="s">
        <v>60</v>
      </c>
      <c r="D97" s="31" t="s">
        <v>253</v>
      </c>
      <c r="E97" s="31" t="s">
        <v>252</v>
      </c>
      <c r="F97" s="35">
        <v>3</v>
      </c>
      <c r="G97" s="35">
        <v>3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  <c r="P97" s="35">
        <v>7</v>
      </c>
      <c r="Q97" s="38">
        <f>IFERROR(VLOOKUP(B97,ENROLL24082023,3,FALSE),"")</f>
        <v>0</v>
      </c>
      <c r="R97" s="38">
        <f>IFERROR(VLOOKUP(B97,ENROLL24082023,4,FALSE),"")</f>
        <v>3</v>
      </c>
      <c r="S97" s="38">
        <f>IFERROR(VLOOKUP(B97,ENROLL24082023,5,FALSE),"")</f>
        <v>0</v>
      </c>
      <c r="T97" s="38">
        <f>IFERROR(VLOOKUP(B97,ENROLL24082023,6,FALSE),"")</f>
        <v>0</v>
      </c>
      <c r="U97" s="38">
        <f>IFERROR(VLOOKUP(B97,ENROLL24082023,7,FALSE),"")</f>
        <v>0</v>
      </c>
      <c r="V97" s="38">
        <f>IFERROR(VLOOKUP(B97,ENROLL24082023,8,FALSE),"")</f>
        <v>0</v>
      </c>
      <c r="W97" s="38">
        <f>IFERROR(VLOOKUP(B97,ENROLL24082023,9,FALSE),"")</f>
        <v>0</v>
      </c>
      <c r="X97" s="38">
        <f>IFERROR(VLOOKUP(B97,ENROLL24082023,10,FALSE),"")</f>
        <v>0</v>
      </c>
      <c r="Y97" s="38">
        <f>IFERROR(VLOOKUP(B97,ENROLL24082023,11,FALSE),"")</f>
        <v>0</v>
      </c>
      <c r="Z97" s="38">
        <f>IFERROR(VLOOKUP(B97,ENROLL24082023,12,FALSE),"")</f>
        <v>0</v>
      </c>
      <c r="AA97" s="38">
        <f>SUM(Q97:Z97)</f>
        <v>3</v>
      </c>
      <c r="AB97" s="38">
        <f>F97-Q97</f>
        <v>3</v>
      </c>
      <c r="AC97" s="38">
        <f>G97-R97</f>
        <v>0</v>
      </c>
      <c r="AD97" s="38">
        <f>H97-S97</f>
        <v>0</v>
      </c>
      <c r="AE97" s="38">
        <f>I97-T97</f>
        <v>0</v>
      </c>
      <c r="AF97" s="38">
        <f>J97-U97</f>
        <v>0</v>
      </c>
      <c r="AG97" s="38">
        <f>K97-V97</f>
        <v>0</v>
      </c>
      <c r="AH97" s="38">
        <f>L97-W97</f>
        <v>0</v>
      </c>
      <c r="AI97" s="38">
        <f>M97-X97</f>
        <v>0</v>
      </c>
      <c r="AJ97" s="38">
        <f>N97-Y97</f>
        <v>0</v>
      </c>
      <c r="AK97" s="38">
        <f>O97-Z97</f>
        <v>0</v>
      </c>
      <c r="AL97" s="38">
        <f>SUM(AB97:AK97)</f>
        <v>3</v>
      </c>
      <c r="AM97" s="27" t="str">
        <f>IFERROR(VLOOKUP(B97,MGMT,4,FALSE),"")</f>
        <v>GOVT TW DEPT.PRIMARY SCHOOLS</v>
      </c>
    </row>
    <row r="98" spans="1:39" ht="27.75" customHeight="1" x14ac:dyDescent="0.25">
      <c r="A98" s="30">
        <v>95</v>
      </c>
      <c r="B98" s="30">
        <v>28120205701</v>
      </c>
      <c r="C98" s="58" t="s">
        <v>80</v>
      </c>
      <c r="D98" s="31" t="s">
        <v>253</v>
      </c>
      <c r="E98" s="31" t="s">
        <v>252</v>
      </c>
      <c r="F98" s="35">
        <v>7</v>
      </c>
      <c r="G98" s="35">
        <v>7</v>
      </c>
      <c r="H98" s="35">
        <v>0</v>
      </c>
      <c r="I98" s="35">
        <v>0</v>
      </c>
      <c r="J98" s="35">
        <v>0</v>
      </c>
      <c r="K98" s="35">
        <v>0</v>
      </c>
      <c r="L98" s="35">
        <v>0</v>
      </c>
      <c r="M98" s="35">
        <v>0</v>
      </c>
      <c r="N98" s="35">
        <v>0</v>
      </c>
      <c r="O98" s="35">
        <v>0</v>
      </c>
      <c r="P98" s="35">
        <v>19</v>
      </c>
      <c r="Q98" s="38">
        <f>IFERROR(VLOOKUP(B98,ENROLL24082023,3,FALSE),"")</f>
        <v>7</v>
      </c>
      <c r="R98" s="38">
        <f>IFERROR(VLOOKUP(B98,ENROLL24082023,4,FALSE),"")</f>
        <v>7</v>
      </c>
      <c r="S98" s="38">
        <f>IFERROR(VLOOKUP(B98,ENROLL24082023,5,FALSE),"")</f>
        <v>0</v>
      </c>
      <c r="T98" s="38">
        <f>IFERROR(VLOOKUP(B98,ENROLL24082023,6,FALSE),"")</f>
        <v>0</v>
      </c>
      <c r="U98" s="38">
        <f>IFERROR(VLOOKUP(B98,ENROLL24082023,7,FALSE),"")</f>
        <v>0</v>
      </c>
      <c r="V98" s="38">
        <f>IFERROR(VLOOKUP(B98,ENROLL24082023,8,FALSE),"")</f>
        <v>0</v>
      </c>
      <c r="W98" s="38">
        <f>IFERROR(VLOOKUP(B98,ENROLL24082023,9,FALSE),"")</f>
        <v>0</v>
      </c>
      <c r="X98" s="38">
        <f>IFERROR(VLOOKUP(B98,ENROLL24082023,10,FALSE),"")</f>
        <v>0</v>
      </c>
      <c r="Y98" s="38">
        <f>IFERROR(VLOOKUP(B98,ENROLL24082023,11,FALSE),"")</f>
        <v>0</v>
      </c>
      <c r="Z98" s="38">
        <f>IFERROR(VLOOKUP(B98,ENROLL24082023,12,FALSE),"")</f>
        <v>0</v>
      </c>
      <c r="AA98" s="38">
        <f>SUM(Q98:Z98)</f>
        <v>14</v>
      </c>
      <c r="AB98" s="38">
        <f>F98-Q98</f>
        <v>0</v>
      </c>
      <c r="AC98" s="38">
        <f>G98-R98</f>
        <v>0</v>
      </c>
      <c r="AD98" s="38">
        <f>H98-S98</f>
        <v>0</v>
      </c>
      <c r="AE98" s="38">
        <f>I98-T98</f>
        <v>0</v>
      </c>
      <c r="AF98" s="38">
        <f>J98-U98</f>
        <v>0</v>
      </c>
      <c r="AG98" s="38">
        <f>K98-V98</f>
        <v>0</v>
      </c>
      <c r="AH98" s="38">
        <f>L98-W98</f>
        <v>0</v>
      </c>
      <c r="AI98" s="38">
        <f>M98-X98</f>
        <v>0</v>
      </c>
      <c r="AJ98" s="38">
        <f>N98-Y98</f>
        <v>0</v>
      </c>
      <c r="AK98" s="38">
        <f>O98-Z98</f>
        <v>0</v>
      </c>
      <c r="AL98" s="38">
        <f>SUM(AB98:AK98)</f>
        <v>0</v>
      </c>
      <c r="AM98" s="27" t="str">
        <f>IFERROR(VLOOKUP(B98,MGMT,4,FALSE),"")</f>
        <v>GOVT TW DEPT.PRIMARY SCHOOLS</v>
      </c>
    </row>
    <row r="99" spans="1:39" ht="27.75" customHeight="1" x14ac:dyDescent="0.25">
      <c r="A99" s="30">
        <v>96</v>
      </c>
      <c r="B99" s="30">
        <v>28120207703</v>
      </c>
      <c r="C99" s="58" t="s">
        <v>116</v>
      </c>
      <c r="D99" s="31" t="s">
        <v>253</v>
      </c>
      <c r="E99" s="31" t="s">
        <v>252</v>
      </c>
      <c r="F99" s="35">
        <v>6</v>
      </c>
      <c r="G99" s="35">
        <v>6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17</v>
      </c>
      <c r="Q99" s="38">
        <f>IFERROR(VLOOKUP(B99,ENROLL24082023,3,FALSE),"")</f>
        <v>5</v>
      </c>
      <c r="R99" s="38">
        <f>IFERROR(VLOOKUP(B99,ENROLL24082023,4,FALSE),"")</f>
        <v>6</v>
      </c>
      <c r="S99" s="38">
        <f>IFERROR(VLOOKUP(B99,ENROLL24082023,5,FALSE),"")</f>
        <v>0</v>
      </c>
      <c r="T99" s="38">
        <f>IFERROR(VLOOKUP(B99,ENROLL24082023,6,FALSE),"")</f>
        <v>0</v>
      </c>
      <c r="U99" s="38">
        <f>IFERROR(VLOOKUP(B99,ENROLL24082023,7,FALSE),"")</f>
        <v>0</v>
      </c>
      <c r="V99" s="38">
        <f>IFERROR(VLOOKUP(B99,ENROLL24082023,8,FALSE),"")</f>
        <v>0</v>
      </c>
      <c r="W99" s="38">
        <f>IFERROR(VLOOKUP(B99,ENROLL24082023,9,FALSE),"")</f>
        <v>0</v>
      </c>
      <c r="X99" s="38">
        <f>IFERROR(VLOOKUP(B99,ENROLL24082023,10,FALSE),"")</f>
        <v>0</v>
      </c>
      <c r="Y99" s="38">
        <f>IFERROR(VLOOKUP(B99,ENROLL24082023,11,FALSE),"")</f>
        <v>0</v>
      </c>
      <c r="Z99" s="38">
        <f>IFERROR(VLOOKUP(B99,ENROLL24082023,12,FALSE),"")</f>
        <v>0</v>
      </c>
      <c r="AA99" s="38">
        <f>SUM(Q99:Z99)</f>
        <v>11</v>
      </c>
      <c r="AB99" s="38">
        <f>F99-Q99</f>
        <v>1</v>
      </c>
      <c r="AC99" s="38">
        <f>G99-R99</f>
        <v>0</v>
      </c>
      <c r="AD99" s="38">
        <f>H99-S99</f>
        <v>0</v>
      </c>
      <c r="AE99" s="38">
        <f>I99-T99</f>
        <v>0</v>
      </c>
      <c r="AF99" s="38">
        <f>J99-U99</f>
        <v>0</v>
      </c>
      <c r="AG99" s="38">
        <f>K99-V99</f>
        <v>0</v>
      </c>
      <c r="AH99" s="38">
        <f>L99-W99</f>
        <v>0</v>
      </c>
      <c r="AI99" s="38">
        <f>M99-X99</f>
        <v>0</v>
      </c>
      <c r="AJ99" s="38">
        <f>N99-Y99</f>
        <v>0</v>
      </c>
      <c r="AK99" s="38">
        <f>O99-Z99</f>
        <v>0</v>
      </c>
      <c r="AL99" s="38">
        <f>SUM(AB99:AK99)</f>
        <v>1</v>
      </c>
      <c r="AM99" s="27" t="str">
        <f>IFERROR(VLOOKUP(B99,MGMT,4,FALSE),"")</f>
        <v>GOVT TW DEPT.PRIMARY SCHOOLS</v>
      </c>
    </row>
    <row r="100" spans="1:39" ht="18" customHeight="1" x14ac:dyDescent="0.25">
      <c r="A100" s="30">
        <v>97</v>
      </c>
      <c r="B100" s="30">
        <v>28120203502</v>
      </c>
      <c r="C100" s="58" t="s">
        <v>57</v>
      </c>
      <c r="D100" s="31" t="s">
        <v>253</v>
      </c>
      <c r="E100" s="31" t="s">
        <v>252</v>
      </c>
      <c r="F100" s="35">
        <v>3</v>
      </c>
      <c r="G100" s="35">
        <v>3</v>
      </c>
      <c r="H100" s="35">
        <v>3</v>
      </c>
      <c r="I100" s="35">
        <v>11</v>
      </c>
      <c r="J100" s="35">
        <v>1</v>
      </c>
      <c r="K100" s="35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21</v>
      </c>
      <c r="Q100" s="38">
        <f>IFERROR(VLOOKUP(B100,ENROLL24082023,3,FALSE),"")</f>
        <v>2</v>
      </c>
      <c r="R100" s="38">
        <f>IFERROR(VLOOKUP(B100,ENROLL24082023,4,FALSE),"")</f>
        <v>3</v>
      </c>
      <c r="S100" s="38">
        <f>IFERROR(VLOOKUP(B100,ENROLL24082023,5,FALSE),"")</f>
        <v>1</v>
      </c>
      <c r="T100" s="38">
        <f>IFERROR(VLOOKUP(B100,ENROLL24082023,6,FALSE),"")</f>
        <v>1</v>
      </c>
      <c r="U100" s="38">
        <f>IFERROR(VLOOKUP(B100,ENROLL24082023,7,FALSE),"")</f>
        <v>1</v>
      </c>
      <c r="V100" s="38">
        <f>IFERROR(VLOOKUP(B100,ENROLL24082023,8,FALSE),"")</f>
        <v>0</v>
      </c>
      <c r="W100" s="38">
        <f>IFERROR(VLOOKUP(B100,ENROLL24082023,9,FALSE),"")</f>
        <v>0</v>
      </c>
      <c r="X100" s="38">
        <f>IFERROR(VLOOKUP(B100,ENROLL24082023,10,FALSE),"")</f>
        <v>0</v>
      </c>
      <c r="Y100" s="38">
        <f>IFERROR(VLOOKUP(B100,ENROLL24082023,11,FALSE),"")</f>
        <v>0</v>
      </c>
      <c r="Z100" s="38">
        <f>IFERROR(VLOOKUP(B100,ENROLL24082023,12,FALSE),"")</f>
        <v>0</v>
      </c>
      <c r="AA100" s="38">
        <f>SUM(Q100:Z100)</f>
        <v>8</v>
      </c>
      <c r="AB100" s="38">
        <f>F100-Q100</f>
        <v>1</v>
      </c>
      <c r="AC100" s="38">
        <f>G100-R100</f>
        <v>0</v>
      </c>
      <c r="AD100" s="38">
        <f>H100-S100</f>
        <v>2</v>
      </c>
      <c r="AE100" s="38">
        <f>I100-T100</f>
        <v>10</v>
      </c>
      <c r="AF100" s="38">
        <f>J100-U100</f>
        <v>0</v>
      </c>
      <c r="AG100" s="38">
        <f>K100-V100</f>
        <v>0</v>
      </c>
      <c r="AH100" s="38">
        <f>L100-W100</f>
        <v>0</v>
      </c>
      <c r="AI100" s="38">
        <f>M100-X100</f>
        <v>0</v>
      </c>
      <c r="AJ100" s="38">
        <f>N100-Y100</f>
        <v>0</v>
      </c>
      <c r="AK100" s="38">
        <f>O100-Z100</f>
        <v>0</v>
      </c>
      <c r="AL100" s="38">
        <f>SUM(AB100:AK100)</f>
        <v>13</v>
      </c>
      <c r="AM100" s="27" t="str">
        <f>IFERROR(VLOOKUP(B100,MGMT,4,FALSE),"")</f>
        <v>GOVT TW DEPT.PRIMARY SCHOOLS</v>
      </c>
    </row>
    <row r="101" spans="1:39" ht="27.75" customHeight="1" x14ac:dyDescent="0.25">
      <c r="A101" s="30">
        <v>98</v>
      </c>
      <c r="B101" s="30">
        <v>28120202003</v>
      </c>
      <c r="C101" s="58" t="s">
        <v>37</v>
      </c>
      <c r="D101" s="31" t="s">
        <v>253</v>
      </c>
      <c r="E101" s="31" t="s">
        <v>252</v>
      </c>
      <c r="F101" s="35">
        <v>5</v>
      </c>
      <c r="G101" s="35">
        <v>5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28</v>
      </c>
      <c r="Q101" s="38">
        <f>IFERROR(VLOOKUP(B101,ENROLL24082023,3,FALSE),"")</f>
        <v>11</v>
      </c>
      <c r="R101" s="38">
        <f>IFERROR(VLOOKUP(B101,ENROLL24082023,4,FALSE),"")</f>
        <v>5</v>
      </c>
      <c r="S101" s="38">
        <f>IFERROR(VLOOKUP(B101,ENROLL24082023,5,FALSE),"")</f>
        <v>0</v>
      </c>
      <c r="T101" s="38">
        <f>IFERROR(VLOOKUP(B101,ENROLL24082023,6,FALSE),"")</f>
        <v>0</v>
      </c>
      <c r="U101" s="38">
        <f>IFERROR(VLOOKUP(B101,ENROLL24082023,7,FALSE),"")</f>
        <v>0</v>
      </c>
      <c r="V101" s="38">
        <f>IFERROR(VLOOKUP(B101,ENROLL24082023,8,FALSE),"")</f>
        <v>0</v>
      </c>
      <c r="W101" s="38">
        <f>IFERROR(VLOOKUP(B101,ENROLL24082023,9,FALSE),"")</f>
        <v>0</v>
      </c>
      <c r="X101" s="38">
        <f>IFERROR(VLOOKUP(B101,ENROLL24082023,10,FALSE),"")</f>
        <v>0</v>
      </c>
      <c r="Y101" s="38">
        <f>IFERROR(VLOOKUP(B101,ENROLL24082023,11,FALSE),"")</f>
        <v>0</v>
      </c>
      <c r="Z101" s="38">
        <f>IFERROR(VLOOKUP(B101,ENROLL24082023,12,FALSE),"")</f>
        <v>0</v>
      </c>
      <c r="AA101" s="38">
        <f>SUM(Q101:Z101)</f>
        <v>16</v>
      </c>
      <c r="AB101" s="38">
        <f>F101-Q101</f>
        <v>-6</v>
      </c>
      <c r="AC101" s="38">
        <f>G101-R101</f>
        <v>0</v>
      </c>
      <c r="AD101" s="38">
        <f>H101-S101</f>
        <v>0</v>
      </c>
      <c r="AE101" s="38">
        <f>I101-T101</f>
        <v>0</v>
      </c>
      <c r="AF101" s="38">
        <f>J101-U101</f>
        <v>0</v>
      </c>
      <c r="AG101" s="38">
        <f>K101-V101</f>
        <v>0</v>
      </c>
      <c r="AH101" s="38">
        <f>L101-W101</f>
        <v>0</v>
      </c>
      <c r="AI101" s="38">
        <f>M101-X101</f>
        <v>0</v>
      </c>
      <c r="AJ101" s="38">
        <f>N101-Y101</f>
        <v>0</v>
      </c>
      <c r="AK101" s="38">
        <f>O101-Z101</f>
        <v>0</v>
      </c>
      <c r="AL101" s="38">
        <f>SUM(AB101:AK101)</f>
        <v>-6</v>
      </c>
      <c r="AM101" s="27" t="str">
        <f>IFERROR(VLOOKUP(B101,MGMT,4,FALSE),"")</f>
        <v>GOVT TW DEPT.PRIMARY SCHOOLS</v>
      </c>
    </row>
    <row r="102" spans="1:39" ht="27.75" customHeight="1" x14ac:dyDescent="0.25">
      <c r="A102" s="30">
        <v>99</v>
      </c>
      <c r="B102" s="30">
        <v>28120211501</v>
      </c>
      <c r="C102" s="58" t="s">
        <v>155</v>
      </c>
      <c r="D102" s="31" t="s">
        <v>253</v>
      </c>
      <c r="E102" s="31" t="s">
        <v>252</v>
      </c>
      <c r="F102" s="35">
        <v>2</v>
      </c>
      <c r="G102" s="35">
        <v>2</v>
      </c>
      <c r="H102" s="35">
        <v>1</v>
      </c>
      <c r="I102" s="35">
        <v>8</v>
      </c>
      <c r="J102" s="35">
        <v>1</v>
      </c>
      <c r="K102" s="35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14</v>
      </c>
      <c r="Q102" s="38">
        <f>IFERROR(VLOOKUP(B102,ENROLL24082023,3,FALSE),"")</f>
        <v>4</v>
      </c>
      <c r="R102" s="38">
        <f>IFERROR(VLOOKUP(B102,ENROLL24082023,4,FALSE),"")</f>
        <v>2</v>
      </c>
      <c r="S102" s="38">
        <f>IFERROR(VLOOKUP(B102,ENROLL24082023,5,FALSE),"")</f>
        <v>1</v>
      </c>
      <c r="T102" s="38">
        <f>IFERROR(VLOOKUP(B102,ENROLL24082023,6,FALSE),"")</f>
        <v>4</v>
      </c>
      <c r="U102" s="38">
        <f>IFERROR(VLOOKUP(B102,ENROLL24082023,7,FALSE),"")</f>
        <v>1</v>
      </c>
      <c r="V102" s="38">
        <f>IFERROR(VLOOKUP(B102,ENROLL24082023,8,FALSE),"")</f>
        <v>0</v>
      </c>
      <c r="W102" s="38">
        <f>IFERROR(VLOOKUP(B102,ENROLL24082023,9,FALSE),"")</f>
        <v>0</v>
      </c>
      <c r="X102" s="38">
        <f>IFERROR(VLOOKUP(B102,ENROLL24082023,10,FALSE),"")</f>
        <v>0</v>
      </c>
      <c r="Y102" s="38">
        <f>IFERROR(VLOOKUP(B102,ENROLL24082023,11,FALSE),"")</f>
        <v>0</v>
      </c>
      <c r="Z102" s="38">
        <f>IFERROR(VLOOKUP(B102,ENROLL24082023,12,FALSE),"")</f>
        <v>0</v>
      </c>
      <c r="AA102" s="38">
        <f>SUM(Q102:Z102)</f>
        <v>12</v>
      </c>
      <c r="AB102" s="38">
        <f>F102-Q102</f>
        <v>-2</v>
      </c>
      <c r="AC102" s="38">
        <f>G102-R102</f>
        <v>0</v>
      </c>
      <c r="AD102" s="38">
        <f>H102-S102</f>
        <v>0</v>
      </c>
      <c r="AE102" s="38">
        <f>I102-T102</f>
        <v>4</v>
      </c>
      <c r="AF102" s="38">
        <f>J102-U102</f>
        <v>0</v>
      </c>
      <c r="AG102" s="38">
        <f>K102-V102</f>
        <v>0</v>
      </c>
      <c r="AH102" s="38">
        <f>L102-W102</f>
        <v>0</v>
      </c>
      <c r="AI102" s="38">
        <f>M102-X102</f>
        <v>0</v>
      </c>
      <c r="AJ102" s="38">
        <f>N102-Y102</f>
        <v>0</v>
      </c>
      <c r="AK102" s="38">
        <f>O102-Z102</f>
        <v>0</v>
      </c>
      <c r="AL102" s="38">
        <f>SUM(AB102:AK102)</f>
        <v>2</v>
      </c>
      <c r="AM102" s="27" t="str">
        <f>IFERROR(VLOOKUP(B102,MGMT,4,FALSE),"")</f>
        <v>GOVT TW DEPT.PRIMARY SCHOOLS</v>
      </c>
    </row>
    <row r="103" spans="1:39" ht="27.75" customHeight="1" x14ac:dyDescent="0.25">
      <c r="A103" s="30">
        <v>100</v>
      </c>
      <c r="B103" s="30">
        <v>28120200201</v>
      </c>
      <c r="C103" s="58" t="s">
        <v>7</v>
      </c>
      <c r="D103" s="31" t="s">
        <v>253</v>
      </c>
      <c r="E103" s="31" t="s">
        <v>252</v>
      </c>
      <c r="F103" s="35">
        <v>1</v>
      </c>
      <c r="G103" s="35">
        <v>1</v>
      </c>
      <c r="H103" s="35">
        <v>0</v>
      </c>
      <c r="I103" s="35">
        <v>0</v>
      </c>
      <c r="J103" s="35">
        <v>0</v>
      </c>
      <c r="K103" s="35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5</v>
      </c>
      <c r="Q103" s="38">
        <f>IFERROR(VLOOKUP(B103,ENROLL24082023,3,FALSE),"")</f>
        <v>2</v>
      </c>
      <c r="R103" s="38">
        <f>IFERROR(VLOOKUP(B103,ENROLL24082023,4,FALSE),"")</f>
        <v>1</v>
      </c>
      <c r="S103" s="38">
        <f>IFERROR(VLOOKUP(B103,ENROLL24082023,5,FALSE),"")</f>
        <v>0</v>
      </c>
      <c r="T103" s="38">
        <f>IFERROR(VLOOKUP(B103,ENROLL24082023,6,FALSE),"")</f>
        <v>0</v>
      </c>
      <c r="U103" s="38">
        <f>IFERROR(VLOOKUP(B103,ENROLL24082023,7,FALSE),"")</f>
        <v>0</v>
      </c>
      <c r="V103" s="38">
        <f>IFERROR(VLOOKUP(B103,ENROLL24082023,8,FALSE),"")</f>
        <v>0</v>
      </c>
      <c r="W103" s="38">
        <f>IFERROR(VLOOKUP(B103,ENROLL24082023,9,FALSE),"")</f>
        <v>0</v>
      </c>
      <c r="X103" s="38">
        <f>IFERROR(VLOOKUP(B103,ENROLL24082023,10,FALSE),"")</f>
        <v>0</v>
      </c>
      <c r="Y103" s="38">
        <f>IFERROR(VLOOKUP(B103,ENROLL24082023,11,FALSE),"")</f>
        <v>0</v>
      </c>
      <c r="Z103" s="38">
        <f>IFERROR(VLOOKUP(B103,ENROLL24082023,12,FALSE),"")</f>
        <v>0</v>
      </c>
      <c r="AA103" s="38">
        <f>SUM(Q103:Z103)</f>
        <v>3</v>
      </c>
      <c r="AB103" s="38">
        <f>F103-Q103</f>
        <v>-1</v>
      </c>
      <c r="AC103" s="38">
        <f>G103-R103</f>
        <v>0</v>
      </c>
      <c r="AD103" s="38">
        <f>H103-S103</f>
        <v>0</v>
      </c>
      <c r="AE103" s="38">
        <f>I103-T103</f>
        <v>0</v>
      </c>
      <c r="AF103" s="38">
        <f>J103-U103</f>
        <v>0</v>
      </c>
      <c r="AG103" s="38">
        <f>K103-V103</f>
        <v>0</v>
      </c>
      <c r="AH103" s="38">
        <f>L103-W103</f>
        <v>0</v>
      </c>
      <c r="AI103" s="38">
        <f>M103-X103</f>
        <v>0</v>
      </c>
      <c r="AJ103" s="38">
        <f>N103-Y103</f>
        <v>0</v>
      </c>
      <c r="AK103" s="38">
        <f>O103-Z103</f>
        <v>0</v>
      </c>
      <c r="AL103" s="38">
        <f>SUM(AB103:AK103)</f>
        <v>-1</v>
      </c>
      <c r="AM103" s="27" t="str">
        <f>IFERROR(VLOOKUP(B103,MGMT,4,FALSE),"")</f>
        <v>GOVT TW DEPT.PRIMARY SCHOOLS</v>
      </c>
    </row>
    <row r="104" spans="1:39" ht="27.75" customHeight="1" x14ac:dyDescent="0.25">
      <c r="A104" s="30">
        <v>101</v>
      </c>
      <c r="B104" s="30">
        <v>28120201702</v>
      </c>
      <c r="C104" s="58" t="s">
        <v>30</v>
      </c>
      <c r="D104" s="31" t="s">
        <v>253</v>
      </c>
      <c r="E104" s="31" t="s">
        <v>252</v>
      </c>
      <c r="F104" s="35">
        <v>4</v>
      </c>
      <c r="G104" s="35">
        <v>4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10</v>
      </c>
      <c r="Q104" s="38">
        <f>IFERROR(VLOOKUP(B104,ENROLL24082023,3,FALSE),"")</f>
        <v>3</v>
      </c>
      <c r="R104" s="38">
        <f>IFERROR(VLOOKUP(B104,ENROLL24082023,4,FALSE),"")</f>
        <v>4</v>
      </c>
      <c r="S104" s="38">
        <f>IFERROR(VLOOKUP(B104,ENROLL24082023,5,FALSE),"")</f>
        <v>0</v>
      </c>
      <c r="T104" s="38">
        <f>IFERROR(VLOOKUP(B104,ENROLL24082023,6,FALSE),"")</f>
        <v>0</v>
      </c>
      <c r="U104" s="38">
        <f>IFERROR(VLOOKUP(B104,ENROLL24082023,7,FALSE),"")</f>
        <v>0</v>
      </c>
      <c r="V104" s="38">
        <f>IFERROR(VLOOKUP(B104,ENROLL24082023,8,FALSE),"")</f>
        <v>0</v>
      </c>
      <c r="W104" s="38">
        <f>IFERROR(VLOOKUP(B104,ENROLL24082023,9,FALSE),"")</f>
        <v>0</v>
      </c>
      <c r="X104" s="38">
        <f>IFERROR(VLOOKUP(B104,ENROLL24082023,10,FALSE),"")</f>
        <v>0</v>
      </c>
      <c r="Y104" s="38">
        <f>IFERROR(VLOOKUP(B104,ENROLL24082023,11,FALSE),"")</f>
        <v>0</v>
      </c>
      <c r="Z104" s="38">
        <f>IFERROR(VLOOKUP(B104,ENROLL24082023,12,FALSE),"")</f>
        <v>0</v>
      </c>
      <c r="AA104" s="38">
        <f>SUM(Q104:Z104)</f>
        <v>7</v>
      </c>
      <c r="AB104" s="38">
        <f>F104-Q104</f>
        <v>1</v>
      </c>
      <c r="AC104" s="38">
        <f>G104-R104</f>
        <v>0</v>
      </c>
      <c r="AD104" s="38">
        <f>H104-S104</f>
        <v>0</v>
      </c>
      <c r="AE104" s="38">
        <f>I104-T104</f>
        <v>0</v>
      </c>
      <c r="AF104" s="38">
        <f>J104-U104</f>
        <v>0</v>
      </c>
      <c r="AG104" s="38">
        <f>K104-V104</f>
        <v>0</v>
      </c>
      <c r="AH104" s="38">
        <f>L104-W104</f>
        <v>0</v>
      </c>
      <c r="AI104" s="38">
        <f>M104-X104</f>
        <v>0</v>
      </c>
      <c r="AJ104" s="38">
        <f>N104-Y104</f>
        <v>0</v>
      </c>
      <c r="AK104" s="38">
        <f>O104-Z104</f>
        <v>0</v>
      </c>
      <c r="AL104" s="38">
        <f>SUM(AB104:AK104)</f>
        <v>1</v>
      </c>
      <c r="AM104" s="27" t="str">
        <f>IFERROR(VLOOKUP(B104,MGMT,4,FALSE),"")</f>
        <v>GOVT TW DEPT.PRIMARY SCHOOLS</v>
      </c>
    </row>
    <row r="105" spans="1:39" ht="27.75" customHeight="1" x14ac:dyDescent="0.25">
      <c r="A105" s="30">
        <v>102</v>
      </c>
      <c r="B105" s="30">
        <v>28120203101</v>
      </c>
      <c r="C105" s="58" t="s">
        <v>49</v>
      </c>
      <c r="D105" s="31" t="s">
        <v>253</v>
      </c>
      <c r="E105" s="31" t="s">
        <v>252</v>
      </c>
      <c r="F105" s="35">
        <v>5</v>
      </c>
      <c r="G105" s="35">
        <v>5</v>
      </c>
      <c r="H105" s="35">
        <v>0</v>
      </c>
      <c r="I105" s="35">
        <v>0</v>
      </c>
      <c r="J105" s="35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v>22</v>
      </c>
      <c r="Q105" s="38">
        <f>IFERROR(VLOOKUP(B105,ENROLL24082023,3,FALSE),"")</f>
        <v>9</v>
      </c>
      <c r="R105" s="38">
        <f>IFERROR(VLOOKUP(B105,ENROLL24082023,4,FALSE),"")</f>
        <v>5</v>
      </c>
      <c r="S105" s="38">
        <f>IFERROR(VLOOKUP(B105,ENROLL24082023,5,FALSE),"")</f>
        <v>0</v>
      </c>
      <c r="T105" s="38">
        <f>IFERROR(VLOOKUP(B105,ENROLL24082023,6,FALSE),"")</f>
        <v>0</v>
      </c>
      <c r="U105" s="38">
        <f>IFERROR(VLOOKUP(B105,ENROLL24082023,7,FALSE),"")</f>
        <v>0</v>
      </c>
      <c r="V105" s="38">
        <f>IFERROR(VLOOKUP(B105,ENROLL24082023,8,FALSE),"")</f>
        <v>0</v>
      </c>
      <c r="W105" s="38">
        <f>IFERROR(VLOOKUP(B105,ENROLL24082023,9,FALSE),"")</f>
        <v>0</v>
      </c>
      <c r="X105" s="38">
        <f>IFERROR(VLOOKUP(B105,ENROLL24082023,10,FALSE),"")</f>
        <v>0</v>
      </c>
      <c r="Y105" s="38">
        <f>IFERROR(VLOOKUP(B105,ENROLL24082023,11,FALSE),"")</f>
        <v>0</v>
      </c>
      <c r="Z105" s="38">
        <f>IFERROR(VLOOKUP(B105,ENROLL24082023,12,FALSE),"")</f>
        <v>0</v>
      </c>
      <c r="AA105" s="38">
        <f>SUM(Q105:Z105)</f>
        <v>14</v>
      </c>
      <c r="AB105" s="38">
        <f>F105-Q105</f>
        <v>-4</v>
      </c>
      <c r="AC105" s="38">
        <f>G105-R105</f>
        <v>0</v>
      </c>
      <c r="AD105" s="38">
        <f>H105-S105</f>
        <v>0</v>
      </c>
      <c r="AE105" s="38">
        <f>I105-T105</f>
        <v>0</v>
      </c>
      <c r="AF105" s="38">
        <f>J105-U105</f>
        <v>0</v>
      </c>
      <c r="AG105" s="38">
        <f>K105-V105</f>
        <v>0</v>
      </c>
      <c r="AH105" s="38">
        <f>L105-W105</f>
        <v>0</v>
      </c>
      <c r="AI105" s="38">
        <f>M105-X105</f>
        <v>0</v>
      </c>
      <c r="AJ105" s="38">
        <f>N105-Y105</f>
        <v>0</v>
      </c>
      <c r="AK105" s="38">
        <f>O105-Z105</f>
        <v>0</v>
      </c>
      <c r="AL105" s="38">
        <f>SUM(AB105:AK105)</f>
        <v>-4</v>
      </c>
      <c r="AM105" s="27" t="str">
        <f>IFERROR(VLOOKUP(B105,MGMT,4,FALSE),"")</f>
        <v>GOVT TW DEPT.PRIMARY SCHOOLS</v>
      </c>
    </row>
    <row r="106" spans="1:39" ht="18" customHeight="1" x14ac:dyDescent="0.25">
      <c r="A106" s="30">
        <v>103</v>
      </c>
      <c r="B106" s="30">
        <v>28120202101</v>
      </c>
      <c r="C106" s="58" t="s">
        <v>38</v>
      </c>
      <c r="D106" s="31" t="s">
        <v>253</v>
      </c>
      <c r="E106" s="31" t="s">
        <v>252</v>
      </c>
      <c r="F106" s="35">
        <v>1</v>
      </c>
      <c r="G106" s="35">
        <v>1</v>
      </c>
      <c r="H106" s="35">
        <v>4</v>
      </c>
      <c r="I106" s="35">
        <v>7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13</v>
      </c>
      <c r="Q106" s="38">
        <f>IFERROR(VLOOKUP(B106,ENROLL24082023,3,FALSE),"")</f>
        <v>1</v>
      </c>
      <c r="R106" s="38">
        <f>IFERROR(VLOOKUP(B106,ENROLL24082023,4,FALSE),"")</f>
        <v>1</v>
      </c>
      <c r="S106" s="38">
        <f>IFERROR(VLOOKUP(B106,ENROLL24082023,5,FALSE),"")</f>
        <v>4</v>
      </c>
      <c r="T106" s="38">
        <f>IFERROR(VLOOKUP(B106,ENROLL24082023,6,FALSE),"")</f>
        <v>0</v>
      </c>
      <c r="U106" s="38">
        <f>IFERROR(VLOOKUP(B106,ENROLL24082023,7,FALSE),"")</f>
        <v>0</v>
      </c>
      <c r="V106" s="38">
        <f>IFERROR(VLOOKUP(B106,ENROLL24082023,8,FALSE),"")</f>
        <v>0</v>
      </c>
      <c r="W106" s="38">
        <f>IFERROR(VLOOKUP(B106,ENROLL24082023,9,FALSE),"")</f>
        <v>0</v>
      </c>
      <c r="X106" s="38">
        <f>IFERROR(VLOOKUP(B106,ENROLL24082023,10,FALSE),"")</f>
        <v>0</v>
      </c>
      <c r="Y106" s="38">
        <f>IFERROR(VLOOKUP(B106,ENROLL24082023,11,FALSE),"")</f>
        <v>0</v>
      </c>
      <c r="Z106" s="38">
        <f>IFERROR(VLOOKUP(B106,ENROLL24082023,12,FALSE),"")</f>
        <v>0</v>
      </c>
      <c r="AA106" s="38">
        <f>SUM(Q106:Z106)</f>
        <v>6</v>
      </c>
      <c r="AB106" s="38">
        <f>F106-Q106</f>
        <v>0</v>
      </c>
      <c r="AC106" s="38">
        <f>G106-R106</f>
        <v>0</v>
      </c>
      <c r="AD106" s="38">
        <f>H106-S106</f>
        <v>0</v>
      </c>
      <c r="AE106" s="38">
        <f>I106-T106</f>
        <v>7</v>
      </c>
      <c r="AF106" s="38">
        <f>J106-U106</f>
        <v>0</v>
      </c>
      <c r="AG106" s="38">
        <f>K106-V106</f>
        <v>0</v>
      </c>
      <c r="AH106" s="38">
        <f>L106-W106</f>
        <v>0</v>
      </c>
      <c r="AI106" s="38">
        <f>M106-X106</f>
        <v>0</v>
      </c>
      <c r="AJ106" s="38">
        <f>N106-Y106</f>
        <v>0</v>
      </c>
      <c r="AK106" s="38">
        <f>O106-Z106</f>
        <v>0</v>
      </c>
      <c r="AL106" s="38">
        <f>SUM(AB106:AK106)</f>
        <v>7</v>
      </c>
      <c r="AM106" s="27" t="str">
        <f>IFERROR(VLOOKUP(B106,MGMT,4,FALSE),"")</f>
        <v>GOVT TW DEPT.PRIMARY SCHOOLS</v>
      </c>
    </row>
    <row r="107" spans="1:39" ht="27.75" customHeight="1" x14ac:dyDescent="0.25">
      <c r="A107" s="30">
        <v>104</v>
      </c>
      <c r="B107" s="30">
        <v>28120208301</v>
      </c>
      <c r="C107" s="58" t="s">
        <v>120</v>
      </c>
      <c r="D107" s="31" t="s">
        <v>253</v>
      </c>
      <c r="E107" s="31" t="s">
        <v>252</v>
      </c>
      <c r="F107" s="35">
        <v>13</v>
      </c>
      <c r="G107" s="35">
        <v>13</v>
      </c>
      <c r="H107" s="35">
        <v>6</v>
      </c>
      <c r="I107" s="35">
        <v>5</v>
      </c>
      <c r="J107" s="35">
        <v>8</v>
      </c>
      <c r="K107" s="35">
        <v>5</v>
      </c>
      <c r="L107" s="35">
        <v>0</v>
      </c>
      <c r="M107" s="35">
        <v>0</v>
      </c>
      <c r="N107" s="35">
        <v>0</v>
      </c>
      <c r="O107" s="35">
        <v>0</v>
      </c>
      <c r="P107" s="35">
        <v>50</v>
      </c>
      <c r="Q107" s="38">
        <f>IFERROR(VLOOKUP(B107,ENROLL24082023,3,FALSE),"")</f>
        <v>3</v>
      </c>
      <c r="R107" s="38">
        <f>IFERROR(VLOOKUP(B107,ENROLL24082023,4,FALSE),"")</f>
        <v>13</v>
      </c>
      <c r="S107" s="38">
        <f>IFERROR(VLOOKUP(B107,ENROLL24082023,5,FALSE),"")</f>
        <v>6</v>
      </c>
      <c r="T107" s="38">
        <f>IFERROR(VLOOKUP(B107,ENROLL24082023,6,FALSE),"")</f>
        <v>5</v>
      </c>
      <c r="U107" s="38">
        <f>IFERROR(VLOOKUP(B107,ENROLL24082023,7,FALSE),"")</f>
        <v>8</v>
      </c>
      <c r="V107" s="38">
        <f>IFERROR(VLOOKUP(B107,ENROLL24082023,8,FALSE),"")</f>
        <v>0</v>
      </c>
      <c r="W107" s="38">
        <f>IFERROR(VLOOKUP(B107,ENROLL24082023,9,FALSE),"")</f>
        <v>0</v>
      </c>
      <c r="X107" s="38">
        <f>IFERROR(VLOOKUP(B107,ENROLL24082023,10,FALSE),"")</f>
        <v>0</v>
      </c>
      <c r="Y107" s="38">
        <f>IFERROR(VLOOKUP(B107,ENROLL24082023,11,FALSE),"")</f>
        <v>0</v>
      </c>
      <c r="Z107" s="38">
        <f>IFERROR(VLOOKUP(B107,ENROLL24082023,12,FALSE),"")</f>
        <v>0</v>
      </c>
      <c r="AA107" s="38">
        <f>SUM(Q107:Z107)</f>
        <v>35</v>
      </c>
      <c r="AB107" s="38">
        <f>F107-Q107</f>
        <v>10</v>
      </c>
      <c r="AC107" s="38">
        <f>G107-R107</f>
        <v>0</v>
      </c>
      <c r="AD107" s="38">
        <f>H107-S107</f>
        <v>0</v>
      </c>
      <c r="AE107" s="38">
        <f>I107-T107</f>
        <v>0</v>
      </c>
      <c r="AF107" s="38">
        <f>J107-U107</f>
        <v>0</v>
      </c>
      <c r="AG107" s="38">
        <f>K107-V107</f>
        <v>5</v>
      </c>
      <c r="AH107" s="38">
        <f>L107-W107</f>
        <v>0</v>
      </c>
      <c r="AI107" s="38">
        <f>M107-X107</f>
        <v>0</v>
      </c>
      <c r="AJ107" s="38">
        <f>N107-Y107</f>
        <v>0</v>
      </c>
      <c r="AK107" s="38">
        <f>O107-Z107</f>
        <v>0</v>
      </c>
      <c r="AL107" s="38">
        <f>SUM(AB107:AK107)</f>
        <v>15</v>
      </c>
      <c r="AM107" s="27" t="str">
        <f>IFERROR(VLOOKUP(B107,MGMT,4,FALSE),"")</f>
        <v>GOVT TW DEPT.PRIMARY SCHOOLS</v>
      </c>
    </row>
    <row r="108" spans="1:39" ht="27.75" customHeight="1" x14ac:dyDescent="0.25">
      <c r="A108" s="30">
        <v>105</v>
      </c>
      <c r="B108" s="30">
        <v>28120209001</v>
      </c>
      <c r="C108" s="58" t="s">
        <v>128</v>
      </c>
      <c r="D108" s="31" t="s">
        <v>253</v>
      </c>
      <c r="E108" s="31" t="s">
        <v>252</v>
      </c>
      <c r="F108" s="35">
        <v>2</v>
      </c>
      <c r="G108" s="35">
        <v>2</v>
      </c>
      <c r="H108" s="35">
        <v>4</v>
      </c>
      <c r="I108" s="35">
        <v>5</v>
      </c>
      <c r="J108" s="35">
        <v>2</v>
      </c>
      <c r="K108" s="35">
        <v>0</v>
      </c>
      <c r="L108" s="35">
        <v>0</v>
      </c>
      <c r="M108" s="35">
        <v>0</v>
      </c>
      <c r="N108" s="35">
        <v>0</v>
      </c>
      <c r="O108" s="35">
        <v>0</v>
      </c>
      <c r="P108" s="35">
        <v>15</v>
      </c>
      <c r="Q108" s="38">
        <f>IFERROR(VLOOKUP(B108,ENROLL24082023,3,FALSE),"")</f>
        <v>5</v>
      </c>
      <c r="R108" s="38">
        <f>IFERROR(VLOOKUP(B108,ENROLL24082023,4,FALSE),"")</f>
        <v>2</v>
      </c>
      <c r="S108" s="38">
        <f>IFERROR(VLOOKUP(B108,ENROLL24082023,5,FALSE),"")</f>
        <v>4</v>
      </c>
      <c r="T108" s="38">
        <f>IFERROR(VLOOKUP(B108,ENROLL24082023,6,FALSE),"")</f>
        <v>1</v>
      </c>
      <c r="U108" s="38">
        <f>IFERROR(VLOOKUP(B108,ENROLL24082023,7,FALSE),"")</f>
        <v>0</v>
      </c>
      <c r="V108" s="38">
        <f>IFERROR(VLOOKUP(B108,ENROLL24082023,8,FALSE),"")</f>
        <v>0</v>
      </c>
      <c r="W108" s="38">
        <f>IFERROR(VLOOKUP(B108,ENROLL24082023,9,FALSE),"")</f>
        <v>0</v>
      </c>
      <c r="X108" s="38">
        <f>IFERROR(VLOOKUP(B108,ENROLL24082023,10,FALSE),"")</f>
        <v>0</v>
      </c>
      <c r="Y108" s="38">
        <f>IFERROR(VLOOKUP(B108,ENROLL24082023,11,FALSE),"")</f>
        <v>0</v>
      </c>
      <c r="Z108" s="38">
        <f>IFERROR(VLOOKUP(B108,ENROLL24082023,12,FALSE),"")</f>
        <v>0</v>
      </c>
      <c r="AA108" s="38">
        <f>SUM(Q108:Z108)</f>
        <v>12</v>
      </c>
      <c r="AB108" s="38">
        <f>F108-Q108</f>
        <v>-3</v>
      </c>
      <c r="AC108" s="38">
        <f>G108-R108</f>
        <v>0</v>
      </c>
      <c r="AD108" s="38">
        <f>H108-S108</f>
        <v>0</v>
      </c>
      <c r="AE108" s="38">
        <f>I108-T108</f>
        <v>4</v>
      </c>
      <c r="AF108" s="38">
        <f>J108-U108</f>
        <v>2</v>
      </c>
      <c r="AG108" s="38">
        <f>K108-V108</f>
        <v>0</v>
      </c>
      <c r="AH108" s="38">
        <f>L108-W108</f>
        <v>0</v>
      </c>
      <c r="AI108" s="38">
        <f>M108-X108</f>
        <v>0</v>
      </c>
      <c r="AJ108" s="38">
        <f>N108-Y108</f>
        <v>0</v>
      </c>
      <c r="AK108" s="38">
        <f>O108-Z108</f>
        <v>0</v>
      </c>
      <c r="AL108" s="38">
        <f>SUM(AB108:AK108)</f>
        <v>3</v>
      </c>
      <c r="AM108" s="27" t="str">
        <f>IFERROR(VLOOKUP(B108,MGMT,4,FALSE),"")</f>
        <v>GOVT TW DEPT.PRIMARY SCHOOLS</v>
      </c>
    </row>
    <row r="109" spans="1:39" ht="27.75" customHeight="1" x14ac:dyDescent="0.25">
      <c r="A109" s="30">
        <v>106</v>
      </c>
      <c r="B109" s="30">
        <v>28120209302</v>
      </c>
      <c r="C109" s="58" t="s">
        <v>132</v>
      </c>
      <c r="D109" s="31" t="s">
        <v>253</v>
      </c>
      <c r="E109" s="31" t="s">
        <v>252</v>
      </c>
      <c r="F109" s="35">
        <v>5</v>
      </c>
      <c r="G109" s="35">
        <v>5</v>
      </c>
      <c r="H109" s="35">
        <v>6</v>
      </c>
      <c r="I109" s="35">
        <v>2</v>
      </c>
      <c r="J109" s="35">
        <v>0</v>
      </c>
      <c r="K109" s="35">
        <v>0</v>
      </c>
      <c r="L109" s="35">
        <v>0</v>
      </c>
      <c r="M109" s="35">
        <v>0</v>
      </c>
      <c r="N109" s="35">
        <v>0</v>
      </c>
      <c r="O109" s="35">
        <v>0</v>
      </c>
      <c r="P109" s="35">
        <v>18</v>
      </c>
      <c r="Q109" s="38">
        <f>IFERROR(VLOOKUP(B109,ENROLL24082023,3,FALSE),"")</f>
        <v>5</v>
      </c>
      <c r="R109" s="38">
        <f>IFERROR(VLOOKUP(B109,ENROLL24082023,4,FALSE),"")</f>
        <v>4</v>
      </c>
      <c r="S109" s="38">
        <f>IFERROR(VLOOKUP(B109,ENROLL24082023,5,FALSE),"")</f>
        <v>6</v>
      </c>
      <c r="T109" s="38">
        <f>IFERROR(VLOOKUP(B109,ENROLL24082023,6,FALSE),"")</f>
        <v>0</v>
      </c>
      <c r="U109" s="38">
        <f>IFERROR(VLOOKUP(B109,ENROLL24082023,7,FALSE),"")</f>
        <v>0</v>
      </c>
      <c r="V109" s="38">
        <f>IFERROR(VLOOKUP(B109,ENROLL24082023,8,FALSE),"")</f>
        <v>0</v>
      </c>
      <c r="W109" s="38">
        <f>IFERROR(VLOOKUP(B109,ENROLL24082023,9,FALSE),"")</f>
        <v>0</v>
      </c>
      <c r="X109" s="38">
        <f>IFERROR(VLOOKUP(B109,ENROLL24082023,10,FALSE),"")</f>
        <v>0</v>
      </c>
      <c r="Y109" s="38">
        <f>IFERROR(VLOOKUP(B109,ENROLL24082023,11,FALSE),"")</f>
        <v>0</v>
      </c>
      <c r="Z109" s="38">
        <f>IFERROR(VLOOKUP(B109,ENROLL24082023,12,FALSE),"")</f>
        <v>0</v>
      </c>
      <c r="AA109" s="38">
        <f>SUM(Q109:Z109)</f>
        <v>15</v>
      </c>
      <c r="AB109" s="38">
        <f>F109-Q109</f>
        <v>0</v>
      </c>
      <c r="AC109" s="38">
        <f>G109-R109</f>
        <v>1</v>
      </c>
      <c r="AD109" s="38">
        <f>H109-S109</f>
        <v>0</v>
      </c>
      <c r="AE109" s="38">
        <f>I109-T109</f>
        <v>2</v>
      </c>
      <c r="AF109" s="38">
        <f>J109-U109</f>
        <v>0</v>
      </c>
      <c r="AG109" s="38">
        <f>K109-V109</f>
        <v>0</v>
      </c>
      <c r="AH109" s="38">
        <f>L109-W109</f>
        <v>0</v>
      </c>
      <c r="AI109" s="38">
        <f>M109-X109</f>
        <v>0</v>
      </c>
      <c r="AJ109" s="38">
        <f>N109-Y109</f>
        <v>0</v>
      </c>
      <c r="AK109" s="38">
        <f>O109-Z109</f>
        <v>0</v>
      </c>
      <c r="AL109" s="38">
        <f>SUM(AB109:AK109)</f>
        <v>3</v>
      </c>
      <c r="AM109" s="27" t="str">
        <f>IFERROR(VLOOKUP(B109,MGMT,4,FALSE),"")</f>
        <v>GOVT TW DEPT.PRIMARY SCHOOLS</v>
      </c>
    </row>
    <row r="110" spans="1:39" ht="27.75" customHeight="1" x14ac:dyDescent="0.25">
      <c r="A110" s="30">
        <v>107</v>
      </c>
      <c r="B110" s="30">
        <v>28120211601</v>
      </c>
      <c r="C110" s="58" t="s">
        <v>156</v>
      </c>
      <c r="D110" s="31" t="s">
        <v>253</v>
      </c>
      <c r="E110" s="31" t="s">
        <v>252</v>
      </c>
      <c r="F110" s="35">
        <v>3</v>
      </c>
      <c r="G110" s="35">
        <v>3</v>
      </c>
      <c r="H110" s="35">
        <v>2</v>
      </c>
      <c r="I110" s="35">
        <v>3</v>
      </c>
      <c r="J110" s="35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11</v>
      </c>
      <c r="Q110" s="38">
        <f>IFERROR(VLOOKUP(B110,ENROLL24082023,3,FALSE),"")</f>
        <v>4</v>
      </c>
      <c r="R110" s="38">
        <f>IFERROR(VLOOKUP(B110,ENROLL24082023,4,FALSE),"")</f>
        <v>3</v>
      </c>
      <c r="S110" s="38">
        <f>IFERROR(VLOOKUP(B110,ENROLL24082023,5,FALSE),"")</f>
        <v>2</v>
      </c>
      <c r="T110" s="38">
        <f>IFERROR(VLOOKUP(B110,ENROLL24082023,6,FALSE),"")</f>
        <v>0</v>
      </c>
      <c r="U110" s="38">
        <f>IFERROR(VLOOKUP(B110,ENROLL24082023,7,FALSE),"")</f>
        <v>0</v>
      </c>
      <c r="V110" s="38">
        <f>IFERROR(VLOOKUP(B110,ENROLL24082023,8,FALSE),"")</f>
        <v>0</v>
      </c>
      <c r="W110" s="38">
        <f>IFERROR(VLOOKUP(B110,ENROLL24082023,9,FALSE),"")</f>
        <v>0</v>
      </c>
      <c r="X110" s="38">
        <f>IFERROR(VLOOKUP(B110,ENROLL24082023,10,FALSE),"")</f>
        <v>0</v>
      </c>
      <c r="Y110" s="38">
        <f>IFERROR(VLOOKUP(B110,ENROLL24082023,11,FALSE),"")</f>
        <v>0</v>
      </c>
      <c r="Z110" s="38">
        <f>IFERROR(VLOOKUP(B110,ENROLL24082023,12,FALSE),"")</f>
        <v>0</v>
      </c>
      <c r="AA110" s="38">
        <f>SUM(Q110:Z110)</f>
        <v>9</v>
      </c>
      <c r="AB110" s="38">
        <f>F110-Q110</f>
        <v>-1</v>
      </c>
      <c r="AC110" s="38">
        <f>G110-R110</f>
        <v>0</v>
      </c>
      <c r="AD110" s="38">
        <f>H110-S110</f>
        <v>0</v>
      </c>
      <c r="AE110" s="38">
        <f>I110-T110</f>
        <v>3</v>
      </c>
      <c r="AF110" s="38">
        <f>J110-U110</f>
        <v>0</v>
      </c>
      <c r="AG110" s="38">
        <f>K110-V110</f>
        <v>0</v>
      </c>
      <c r="AH110" s="38">
        <f>L110-W110</f>
        <v>0</v>
      </c>
      <c r="AI110" s="38">
        <f>M110-X110</f>
        <v>0</v>
      </c>
      <c r="AJ110" s="38">
        <f>N110-Y110</f>
        <v>0</v>
      </c>
      <c r="AK110" s="38">
        <f>O110-Z110</f>
        <v>0</v>
      </c>
      <c r="AL110" s="38">
        <f>SUM(AB110:AK110)</f>
        <v>2</v>
      </c>
      <c r="AM110" s="27" t="str">
        <f>IFERROR(VLOOKUP(B110,MGMT,4,FALSE),"")</f>
        <v>GOVT TW DEPT.PRIMARY SCHOOLS</v>
      </c>
    </row>
    <row r="111" spans="1:39" ht="27.75" customHeight="1" x14ac:dyDescent="0.25">
      <c r="A111" s="30">
        <v>108</v>
      </c>
      <c r="B111" s="30">
        <v>28120204001</v>
      </c>
      <c r="C111" s="58" t="s">
        <v>63</v>
      </c>
      <c r="D111" s="31" t="s">
        <v>253</v>
      </c>
      <c r="E111" s="31" t="s">
        <v>252</v>
      </c>
      <c r="F111" s="35">
        <v>4</v>
      </c>
      <c r="G111" s="35">
        <v>4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14</v>
      </c>
      <c r="Q111" s="38">
        <f>IFERROR(VLOOKUP(B111,ENROLL24082023,3,FALSE),"")</f>
        <v>5</v>
      </c>
      <c r="R111" s="38">
        <f>IFERROR(VLOOKUP(B111,ENROLL24082023,4,FALSE),"")</f>
        <v>4</v>
      </c>
      <c r="S111" s="38">
        <f>IFERROR(VLOOKUP(B111,ENROLL24082023,5,FALSE),"")</f>
        <v>0</v>
      </c>
      <c r="T111" s="38">
        <f>IFERROR(VLOOKUP(B111,ENROLL24082023,6,FALSE),"")</f>
        <v>0</v>
      </c>
      <c r="U111" s="38">
        <f>IFERROR(VLOOKUP(B111,ENROLL24082023,7,FALSE),"")</f>
        <v>0</v>
      </c>
      <c r="V111" s="38">
        <f>IFERROR(VLOOKUP(B111,ENROLL24082023,8,FALSE),"")</f>
        <v>0</v>
      </c>
      <c r="W111" s="38">
        <f>IFERROR(VLOOKUP(B111,ENROLL24082023,9,FALSE),"")</f>
        <v>0</v>
      </c>
      <c r="X111" s="38">
        <f>IFERROR(VLOOKUP(B111,ENROLL24082023,10,FALSE),"")</f>
        <v>0</v>
      </c>
      <c r="Y111" s="38">
        <f>IFERROR(VLOOKUP(B111,ENROLL24082023,11,FALSE),"")</f>
        <v>0</v>
      </c>
      <c r="Z111" s="38">
        <f>IFERROR(VLOOKUP(B111,ENROLL24082023,12,FALSE),"")</f>
        <v>0</v>
      </c>
      <c r="AA111" s="38">
        <f>SUM(Q111:Z111)</f>
        <v>9</v>
      </c>
      <c r="AB111" s="38">
        <f>F111-Q111</f>
        <v>-1</v>
      </c>
      <c r="AC111" s="38">
        <f>G111-R111</f>
        <v>0</v>
      </c>
      <c r="AD111" s="38">
        <f>H111-S111</f>
        <v>0</v>
      </c>
      <c r="AE111" s="38">
        <f>I111-T111</f>
        <v>0</v>
      </c>
      <c r="AF111" s="38">
        <f>J111-U111</f>
        <v>0</v>
      </c>
      <c r="AG111" s="38">
        <f>K111-V111</f>
        <v>0</v>
      </c>
      <c r="AH111" s="38">
        <f>L111-W111</f>
        <v>0</v>
      </c>
      <c r="AI111" s="38">
        <f>M111-X111</f>
        <v>0</v>
      </c>
      <c r="AJ111" s="38">
        <f>N111-Y111</f>
        <v>0</v>
      </c>
      <c r="AK111" s="38">
        <f>O111-Z111</f>
        <v>0</v>
      </c>
      <c r="AL111" s="38">
        <f>SUM(AB111:AK111)</f>
        <v>-1</v>
      </c>
      <c r="AM111" s="27" t="str">
        <f>IFERROR(VLOOKUP(B111,MGMT,4,FALSE),"")</f>
        <v>GOVT TW DEPT.PRIMARY SCHOOLS</v>
      </c>
    </row>
    <row r="112" spans="1:39" ht="27.75" customHeight="1" x14ac:dyDescent="0.25">
      <c r="A112" s="30">
        <v>109</v>
      </c>
      <c r="B112" s="30">
        <v>28120205801</v>
      </c>
      <c r="C112" s="58" t="s">
        <v>81</v>
      </c>
      <c r="D112" s="31" t="s">
        <v>253</v>
      </c>
      <c r="E112" s="31" t="s">
        <v>252</v>
      </c>
      <c r="F112" s="35">
        <v>8</v>
      </c>
      <c r="G112" s="35">
        <v>8</v>
      </c>
      <c r="H112" s="35">
        <v>0</v>
      </c>
      <c r="I112" s="35">
        <v>1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17</v>
      </c>
      <c r="Q112" s="38">
        <f>IFERROR(VLOOKUP(B112,ENROLL24082023,3,FALSE),"")</f>
        <v>2</v>
      </c>
      <c r="R112" s="38">
        <f>IFERROR(VLOOKUP(B112,ENROLL24082023,4,FALSE),"")</f>
        <v>9</v>
      </c>
      <c r="S112" s="38">
        <f>IFERROR(VLOOKUP(B112,ENROLL24082023,5,FALSE),"")</f>
        <v>0</v>
      </c>
      <c r="T112" s="38">
        <f>IFERROR(VLOOKUP(B112,ENROLL24082023,6,FALSE),"")</f>
        <v>0</v>
      </c>
      <c r="U112" s="38">
        <f>IFERROR(VLOOKUP(B112,ENROLL24082023,7,FALSE),"")</f>
        <v>0</v>
      </c>
      <c r="V112" s="38">
        <f>IFERROR(VLOOKUP(B112,ENROLL24082023,8,FALSE),"")</f>
        <v>0</v>
      </c>
      <c r="W112" s="38">
        <f>IFERROR(VLOOKUP(B112,ENROLL24082023,9,FALSE),"")</f>
        <v>0</v>
      </c>
      <c r="X112" s="38">
        <f>IFERROR(VLOOKUP(B112,ENROLL24082023,10,FALSE),"")</f>
        <v>0</v>
      </c>
      <c r="Y112" s="38">
        <f>IFERROR(VLOOKUP(B112,ENROLL24082023,11,FALSE),"")</f>
        <v>0</v>
      </c>
      <c r="Z112" s="38">
        <f>IFERROR(VLOOKUP(B112,ENROLL24082023,12,FALSE),"")</f>
        <v>0</v>
      </c>
      <c r="AA112" s="38">
        <f>SUM(Q112:Z112)</f>
        <v>11</v>
      </c>
      <c r="AB112" s="38">
        <f>F112-Q112</f>
        <v>6</v>
      </c>
      <c r="AC112" s="38">
        <f>G112-R112</f>
        <v>-1</v>
      </c>
      <c r="AD112" s="38">
        <f>H112-S112</f>
        <v>0</v>
      </c>
      <c r="AE112" s="38">
        <f>I112-T112</f>
        <v>1</v>
      </c>
      <c r="AF112" s="38">
        <f>J112-U112</f>
        <v>0</v>
      </c>
      <c r="AG112" s="38">
        <f>K112-V112</f>
        <v>0</v>
      </c>
      <c r="AH112" s="38">
        <f>L112-W112</f>
        <v>0</v>
      </c>
      <c r="AI112" s="38">
        <f>M112-X112</f>
        <v>0</v>
      </c>
      <c r="AJ112" s="38">
        <f>N112-Y112</f>
        <v>0</v>
      </c>
      <c r="AK112" s="38">
        <f>O112-Z112</f>
        <v>0</v>
      </c>
      <c r="AL112" s="38">
        <f>SUM(AB112:AK112)</f>
        <v>6</v>
      </c>
      <c r="AM112" s="27" t="str">
        <f>IFERROR(VLOOKUP(B112,MGMT,4,FALSE),"")</f>
        <v>GOVT TW DEPT.PRIMARY SCHOOLS</v>
      </c>
    </row>
    <row r="113" spans="1:39" ht="27.75" customHeight="1" x14ac:dyDescent="0.25">
      <c r="A113" s="30">
        <v>110</v>
      </c>
      <c r="B113" s="30">
        <v>28120201102</v>
      </c>
      <c r="C113" s="58" t="s">
        <v>18</v>
      </c>
      <c r="D113" s="31" t="s">
        <v>253</v>
      </c>
      <c r="E113" s="31" t="s">
        <v>252</v>
      </c>
      <c r="F113" s="35">
        <v>2</v>
      </c>
      <c r="G113" s="35">
        <v>2</v>
      </c>
      <c r="H113" s="35">
        <v>0</v>
      </c>
      <c r="I113" s="35">
        <v>0</v>
      </c>
      <c r="J113" s="35">
        <v>0</v>
      </c>
      <c r="K113" s="35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7</v>
      </c>
      <c r="Q113" s="38">
        <f>IFERROR(VLOOKUP(B113,ENROLL24082023,3,FALSE),"")</f>
        <v>2</v>
      </c>
      <c r="R113" s="38">
        <f>IFERROR(VLOOKUP(B113,ENROLL24082023,4,FALSE),"")</f>
        <v>2</v>
      </c>
      <c r="S113" s="38">
        <f>IFERROR(VLOOKUP(B113,ENROLL24082023,5,FALSE),"")</f>
        <v>0</v>
      </c>
      <c r="T113" s="38">
        <f>IFERROR(VLOOKUP(B113,ENROLL24082023,6,FALSE),"")</f>
        <v>0</v>
      </c>
      <c r="U113" s="38">
        <f>IFERROR(VLOOKUP(B113,ENROLL24082023,7,FALSE),"")</f>
        <v>0</v>
      </c>
      <c r="V113" s="38">
        <f>IFERROR(VLOOKUP(B113,ENROLL24082023,8,FALSE),"")</f>
        <v>0</v>
      </c>
      <c r="W113" s="38">
        <f>IFERROR(VLOOKUP(B113,ENROLL24082023,9,FALSE),"")</f>
        <v>0</v>
      </c>
      <c r="X113" s="38">
        <f>IFERROR(VLOOKUP(B113,ENROLL24082023,10,FALSE),"")</f>
        <v>0</v>
      </c>
      <c r="Y113" s="38">
        <f>IFERROR(VLOOKUP(B113,ENROLL24082023,11,FALSE),"")</f>
        <v>0</v>
      </c>
      <c r="Z113" s="38">
        <f>IFERROR(VLOOKUP(B113,ENROLL24082023,12,FALSE),"")</f>
        <v>0</v>
      </c>
      <c r="AA113" s="38">
        <f>SUM(Q113:Z113)</f>
        <v>4</v>
      </c>
      <c r="AB113" s="38">
        <f>F113-Q113</f>
        <v>0</v>
      </c>
      <c r="AC113" s="38">
        <f>G113-R113</f>
        <v>0</v>
      </c>
      <c r="AD113" s="38">
        <f>H113-S113</f>
        <v>0</v>
      </c>
      <c r="AE113" s="38">
        <f>I113-T113</f>
        <v>0</v>
      </c>
      <c r="AF113" s="38">
        <f>J113-U113</f>
        <v>0</v>
      </c>
      <c r="AG113" s="38">
        <f>K113-V113</f>
        <v>0</v>
      </c>
      <c r="AH113" s="38">
        <f>L113-W113</f>
        <v>0</v>
      </c>
      <c r="AI113" s="38">
        <f>M113-X113</f>
        <v>0</v>
      </c>
      <c r="AJ113" s="38">
        <f>N113-Y113</f>
        <v>0</v>
      </c>
      <c r="AK113" s="38">
        <f>O113-Z113</f>
        <v>0</v>
      </c>
      <c r="AL113" s="38">
        <f>SUM(AB113:AK113)</f>
        <v>0</v>
      </c>
      <c r="AM113" s="27" t="str">
        <f>IFERROR(VLOOKUP(B113,MGMT,4,FALSE),"")</f>
        <v>GOVT TW DEPT.PRIMARY SCHOOLS</v>
      </c>
    </row>
    <row r="114" spans="1:39" ht="20.25" customHeight="1" x14ac:dyDescent="0.25">
      <c r="A114" s="30">
        <v>111</v>
      </c>
      <c r="B114" s="30">
        <v>28120209701</v>
      </c>
      <c r="C114" s="58" t="s">
        <v>136</v>
      </c>
      <c r="D114" s="31" t="s">
        <v>253</v>
      </c>
      <c r="E114" s="31" t="s">
        <v>252</v>
      </c>
      <c r="F114" s="35">
        <v>9</v>
      </c>
      <c r="G114" s="35">
        <v>9</v>
      </c>
      <c r="H114" s="35">
        <v>9</v>
      </c>
      <c r="I114" s="35">
        <v>11</v>
      </c>
      <c r="J114" s="35">
        <v>0</v>
      </c>
      <c r="K114" s="35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38</v>
      </c>
      <c r="Q114" s="38">
        <f>IFERROR(VLOOKUP(B114,ENROLL24082023,3,FALSE),"")</f>
        <v>13</v>
      </c>
      <c r="R114" s="38">
        <f>IFERROR(VLOOKUP(B114,ENROLL24082023,4,FALSE),"")</f>
        <v>9</v>
      </c>
      <c r="S114" s="38">
        <f>IFERROR(VLOOKUP(B114,ENROLL24082023,5,FALSE),"")</f>
        <v>9</v>
      </c>
      <c r="T114" s="38">
        <f>IFERROR(VLOOKUP(B114,ENROLL24082023,6,FALSE),"")</f>
        <v>0</v>
      </c>
      <c r="U114" s="38">
        <f>IFERROR(VLOOKUP(B114,ENROLL24082023,7,FALSE),"")</f>
        <v>0</v>
      </c>
      <c r="V114" s="38">
        <f>IFERROR(VLOOKUP(B114,ENROLL24082023,8,FALSE),"")</f>
        <v>0</v>
      </c>
      <c r="W114" s="38">
        <f>IFERROR(VLOOKUP(B114,ENROLL24082023,9,FALSE),"")</f>
        <v>0</v>
      </c>
      <c r="X114" s="38">
        <f>IFERROR(VLOOKUP(B114,ENROLL24082023,10,FALSE),"")</f>
        <v>0</v>
      </c>
      <c r="Y114" s="38">
        <f>IFERROR(VLOOKUP(B114,ENROLL24082023,11,FALSE),"")</f>
        <v>0</v>
      </c>
      <c r="Z114" s="38">
        <f>IFERROR(VLOOKUP(B114,ENROLL24082023,12,FALSE),"")</f>
        <v>0</v>
      </c>
      <c r="AA114" s="38">
        <f>SUM(Q114:Z114)</f>
        <v>31</v>
      </c>
      <c r="AB114" s="38">
        <f>F114-Q114</f>
        <v>-4</v>
      </c>
      <c r="AC114" s="38">
        <f>G114-R114</f>
        <v>0</v>
      </c>
      <c r="AD114" s="38">
        <f>H114-S114</f>
        <v>0</v>
      </c>
      <c r="AE114" s="38">
        <f>I114-T114</f>
        <v>11</v>
      </c>
      <c r="AF114" s="38">
        <f>J114-U114</f>
        <v>0</v>
      </c>
      <c r="AG114" s="38">
        <f>K114-V114</f>
        <v>0</v>
      </c>
      <c r="AH114" s="38">
        <f>L114-W114</f>
        <v>0</v>
      </c>
      <c r="AI114" s="38">
        <f>M114-X114</f>
        <v>0</v>
      </c>
      <c r="AJ114" s="38">
        <f>N114-Y114</f>
        <v>0</v>
      </c>
      <c r="AK114" s="38">
        <f>O114-Z114</f>
        <v>0</v>
      </c>
      <c r="AL114" s="38">
        <f>SUM(AB114:AK114)</f>
        <v>7</v>
      </c>
      <c r="AM114" s="27" t="str">
        <f>IFERROR(VLOOKUP(B114,MGMT,4,FALSE),"")</f>
        <v>GOVT TW DEPT.PRIMARY SCHOOLS</v>
      </c>
    </row>
    <row r="115" spans="1:39" ht="27.75" customHeight="1" x14ac:dyDescent="0.25">
      <c r="A115" s="30">
        <v>112</v>
      </c>
      <c r="B115" s="30">
        <v>28120210203</v>
      </c>
      <c r="C115" s="58" t="s">
        <v>142</v>
      </c>
      <c r="D115" s="31" t="s">
        <v>253</v>
      </c>
      <c r="E115" s="31" t="s">
        <v>252</v>
      </c>
      <c r="F115" s="35">
        <v>7</v>
      </c>
      <c r="G115" s="35">
        <v>7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0</v>
      </c>
      <c r="N115" s="35">
        <v>0</v>
      </c>
      <c r="O115" s="35">
        <v>0</v>
      </c>
      <c r="P115" s="35">
        <v>20</v>
      </c>
      <c r="Q115" s="38">
        <f>IFERROR(VLOOKUP(B115,ENROLL24082023,3,FALSE),"")</f>
        <v>8</v>
      </c>
      <c r="R115" s="38">
        <f>IFERROR(VLOOKUP(B115,ENROLL24082023,4,FALSE),"")</f>
        <v>8</v>
      </c>
      <c r="S115" s="38">
        <f>IFERROR(VLOOKUP(B115,ENROLL24082023,5,FALSE),"")</f>
        <v>0</v>
      </c>
      <c r="T115" s="38">
        <f>IFERROR(VLOOKUP(B115,ENROLL24082023,6,FALSE),"")</f>
        <v>0</v>
      </c>
      <c r="U115" s="38">
        <f>IFERROR(VLOOKUP(B115,ENROLL24082023,7,FALSE),"")</f>
        <v>0</v>
      </c>
      <c r="V115" s="38">
        <f>IFERROR(VLOOKUP(B115,ENROLL24082023,8,FALSE),"")</f>
        <v>0</v>
      </c>
      <c r="W115" s="38">
        <f>IFERROR(VLOOKUP(B115,ENROLL24082023,9,FALSE),"")</f>
        <v>0</v>
      </c>
      <c r="X115" s="38">
        <f>IFERROR(VLOOKUP(B115,ENROLL24082023,10,FALSE),"")</f>
        <v>0</v>
      </c>
      <c r="Y115" s="38">
        <f>IFERROR(VLOOKUP(B115,ENROLL24082023,11,FALSE),"")</f>
        <v>0</v>
      </c>
      <c r="Z115" s="38">
        <f>IFERROR(VLOOKUP(B115,ENROLL24082023,12,FALSE),"")</f>
        <v>0</v>
      </c>
      <c r="AA115" s="38">
        <f>SUM(Q115:Z115)</f>
        <v>16</v>
      </c>
      <c r="AB115" s="38">
        <f>F115-Q115</f>
        <v>-1</v>
      </c>
      <c r="AC115" s="38">
        <f>G115-R115</f>
        <v>-1</v>
      </c>
      <c r="AD115" s="38">
        <f>H115-S115</f>
        <v>0</v>
      </c>
      <c r="AE115" s="38">
        <f>I115-T115</f>
        <v>0</v>
      </c>
      <c r="AF115" s="38">
        <f>J115-U115</f>
        <v>0</v>
      </c>
      <c r="AG115" s="38">
        <f>K115-V115</f>
        <v>0</v>
      </c>
      <c r="AH115" s="38">
        <f>L115-W115</f>
        <v>0</v>
      </c>
      <c r="AI115" s="38">
        <f>M115-X115</f>
        <v>0</v>
      </c>
      <c r="AJ115" s="38">
        <f>N115-Y115</f>
        <v>0</v>
      </c>
      <c r="AK115" s="38">
        <f>O115-Z115</f>
        <v>0</v>
      </c>
      <c r="AL115" s="38">
        <f>SUM(AB115:AK115)</f>
        <v>-2</v>
      </c>
      <c r="AM115" s="27" t="str">
        <f>IFERROR(VLOOKUP(B115,MGMT,4,FALSE),"")</f>
        <v>GOVT TW DEPT.PRIMARY SCHOOLS</v>
      </c>
    </row>
    <row r="116" spans="1:39" ht="27.75" customHeight="1" x14ac:dyDescent="0.25">
      <c r="A116" s="30">
        <v>113</v>
      </c>
      <c r="B116" s="30">
        <v>28120200903</v>
      </c>
      <c r="C116" s="58" t="s">
        <v>16</v>
      </c>
      <c r="D116" s="31" t="s">
        <v>253</v>
      </c>
      <c r="E116" s="31" t="s">
        <v>252</v>
      </c>
      <c r="F116" s="35">
        <v>2</v>
      </c>
      <c r="G116" s="35">
        <v>2</v>
      </c>
      <c r="H116" s="35">
        <v>0</v>
      </c>
      <c r="I116" s="35">
        <v>0</v>
      </c>
      <c r="J116" s="35">
        <v>0</v>
      </c>
      <c r="K116" s="35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5</v>
      </c>
      <c r="Q116" s="38">
        <f>IFERROR(VLOOKUP(B116,ENROLL24082023,3,FALSE),"")</f>
        <v>2</v>
      </c>
      <c r="R116" s="38">
        <f>IFERROR(VLOOKUP(B116,ENROLL24082023,4,FALSE),"")</f>
        <v>2</v>
      </c>
      <c r="S116" s="38">
        <f>IFERROR(VLOOKUP(B116,ENROLL24082023,5,FALSE),"")</f>
        <v>0</v>
      </c>
      <c r="T116" s="38">
        <f>IFERROR(VLOOKUP(B116,ENROLL24082023,6,FALSE),"")</f>
        <v>0</v>
      </c>
      <c r="U116" s="38">
        <f>IFERROR(VLOOKUP(B116,ENROLL24082023,7,FALSE),"")</f>
        <v>0</v>
      </c>
      <c r="V116" s="38">
        <f>IFERROR(VLOOKUP(B116,ENROLL24082023,8,FALSE),"")</f>
        <v>0</v>
      </c>
      <c r="W116" s="38">
        <f>IFERROR(VLOOKUP(B116,ENROLL24082023,9,FALSE),"")</f>
        <v>0</v>
      </c>
      <c r="X116" s="38">
        <f>IFERROR(VLOOKUP(B116,ENROLL24082023,10,FALSE),"")</f>
        <v>0</v>
      </c>
      <c r="Y116" s="38">
        <f>IFERROR(VLOOKUP(B116,ENROLL24082023,11,FALSE),"")</f>
        <v>0</v>
      </c>
      <c r="Z116" s="38">
        <f>IFERROR(VLOOKUP(B116,ENROLL24082023,12,FALSE),"")</f>
        <v>0</v>
      </c>
      <c r="AA116" s="38">
        <f>SUM(Q116:Z116)</f>
        <v>4</v>
      </c>
      <c r="AB116" s="38">
        <f>F116-Q116</f>
        <v>0</v>
      </c>
      <c r="AC116" s="38">
        <f>G116-R116</f>
        <v>0</v>
      </c>
      <c r="AD116" s="38">
        <f>H116-S116</f>
        <v>0</v>
      </c>
      <c r="AE116" s="38">
        <f>I116-T116</f>
        <v>0</v>
      </c>
      <c r="AF116" s="38">
        <f>J116-U116</f>
        <v>0</v>
      </c>
      <c r="AG116" s="38">
        <f>K116-V116</f>
        <v>0</v>
      </c>
      <c r="AH116" s="38">
        <f>L116-W116</f>
        <v>0</v>
      </c>
      <c r="AI116" s="38">
        <f>M116-X116</f>
        <v>0</v>
      </c>
      <c r="AJ116" s="38">
        <f>N116-Y116</f>
        <v>0</v>
      </c>
      <c r="AK116" s="38">
        <f>O116-Z116</f>
        <v>0</v>
      </c>
      <c r="AL116" s="38">
        <f>SUM(AB116:AK116)</f>
        <v>0</v>
      </c>
      <c r="AM116" s="27" t="str">
        <f>IFERROR(VLOOKUP(B116,MGMT,4,FALSE),"")</f>
        <v>GOVT TW DEPT.PRIMARY SCHOOLS</v>
      </c>
    </row>
    <row r="117" spans="1:39" ht="27.75" customHeight="1" x14ac:dyDescent="0.25">
      <c r="A117" s="30">
        <v>114</v>
      </c>
      <c r="B117" s="30">
        <v>28120208803</v>
      </c>
      <c r="C117" s="58" t="s">
        <v>126</v>
      </c>
      <c r="D117" s="31" t="s">
        <v>253</v>
      </c>
      <c r="E117" s="31" t="s">
        <v>252</v>
      </c>
      <c r="F117" s="35">
        <v>4</v>
      </c>
      <c r="G117" s="35">
        <v>4</v>
      </c>
      <c r="H117" s="35">
        <v>1</v>
      </c>
      <c r="I117" s="35">
        <v>5</v>
      </c>
      <c r="J117" s="35">
        <v>0</v>
      </c>
      <c r="K117" s="35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14</v>
      </c>
      <c r="Q117" s="38">
        <f>IFERROR(VLOOKUP(B117,ENROLL24082023,3,FALSE),"")</f>
        <v>9</v>
      </c>
      <c r="R117" s="38">
        <f>IFERROR(VLOOKUP(B117,ENROLL24082023,4,FALSE),"")</f>
        <v>4</v>
      </c>
      <c r="S117" s="38">
        <f>IFERROR(VLOOKUP(B117,ENROLL24082023,5,FALSE),"")</f>
        <v>1</v>
      </c>
      <c r="T117" s="38">
        <f>IFERROR(VLOOKUP(B117,ENROLL24082023,6,FALSE),"")</f>
        <v>0</v>
      </c>
      <c r="U117" s="38">
        <f>IFERROR(VLOOKUP(B117,ENROLL24082023,7,FALSE),"")</f>
        <v>0</v>
      </c>
      <c r="V117" s="38">
        <f>IFERROR(VLOOKUP(B117,ENROLL24082023,8,FALSE),"")</f>
        <v>0</v>
      </c>
      <c r="W117" s="38">
        <f>IFERROR(VLOOKUP(B117,ENROLL24082023,9,FALSE),"")</f>
        <v>0</v>
      </c>
      <c r="X117" s="38">
        <f>IFERROR(VLOOKUP(B117,ENROLL24082023,10,FALSE),"")</f>
        <v>0</v>
      </c>
      <c r="Y117" s="38">
        <f>IFERROR(VLOOKUP(B117,ENROLL24082023,11,FALSE),"")</f>
        <v>0</v>
      </c>
      <c r="Z117" s="38">
        <f>IFERROR(VLOOKUP(B117,ENROLL24082023,12,FALSE),"")</f>
        <v>0</v>
      </c>
      <c r="AA117" s="38">
        <f>SUM(Q117:Z117)</f>
        <v>14</v>
      </c>
      <c r="AB117" s="38">
        <f>F117-Q117</f>
        <v>-5</v>
      </c>
      <c r="AC117" s="38">
        <f>G117-R117</f>
        <v>0</v>
      </c>
      <c r="AD117" s="38">
        <f>H117-S117</f>
        <v>0</v>
      </c>
      <c r="AE117" s="38">
        <f>I117-T117</f>
        <v>5</v>
      </c>
      <c r="AF117" s="38">
        <f>J117-U117</f>
        <v>0</v>
      </c>
      <c r="AG117" s="38">
        <f>K117-V117</f>
        <v>0</v>
      </c>
      <c r="AH117" s="38">
        <f>L117-W117</f>
        <v>0</v>
      </c>
      <c r="AI117" s="38">
        <f>M117-X117</f>
        <v>0</v>
      </c>
      <c r="AJ117" s="38">
        <f>N117-Y117</f>
        <v>0</v>
      </c>
      <c r="AK117" s="38">
        <f>O117-Z117</f>
        <v>0</v>
      </c>
      <c r="AL117" s="38">
        <f>SUM(AB117:AK117)</f>
        <v>0</v>
      </c>
      <c r="AM117" s="27" t="str">
        <f>IFERROR(VLOOKUP(B117,MGMT,4,FALSE),"")</f>
        <v>GOVT TW DEPT.PRIMARY SCHOOLS</v>
      </c>
    </row>
    <row r="118" spans="1:39" ht="27.75" customHeight="1" x14ac:dyDescent="0.25">
      <c r="A118" s="30">
        <v>115</v>
      </c>
      <c r="B118" s="30">
        <v>28120204401</v>
      </c>
      <c r="C118" s="58" t="s">
        <v>66</v>
      </c>
      <c r="D118" s="31" t="s">
        <v>253</v>
      </c>
      <c r="E118" s="31" t="s">
        <v>252</v>
      </c>
      <c r="F118" s="35">
        <v>9</v>
      </c>
      <c r="G118" s="35">
        <v>9</v>
      </c>
      <c r="H118" s="35">
        <v>0</v>
      </c>
      <c r="I118" s="35">
        <v>0</v>
      </c>
      <c r="J118" s="35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5">
        <v>26</v>
      </c>
      <c r="Q118" s="38">
        <f>IFERROR(VLOOKUP(B118,ENROLL24082023,3,FALSE),"")</f>
        <v>6</v>
      </c>
      <c r="R118" s="38">
        <f>IFERROR(VLOOKUP(B118,ENROLL24082023,4,FALSE),"")</f>
        <v>8</v>
      </c>
      <c r="S118" s="38">
        <f>IFERROR(VLOOKUP(B118,ENROLL24082023,5,FALSE),"")</f>
        <v>0</v>
      </c>
      <c r="T118" s="38">
        <f>IFERROR(VLOOKUP(B118,ENROLL24082023,6,FALSE),"")</f>
        <v>0</v>
      </c>
      <c r="U118" s="38">
        <f>IFERROR(VLOOKUP(B118,ENROLL24082023,7,FALSE),"")</f>
        <v>0</v>
      </c>
      <c r="V118" s="38">
        <f>IFERROR(VLOOKUP(B118,ENROLL24082023,8,FALSE),"")</f>
        <v>0</v>
      </c>
      <c r="W118" s="38">
        <f>IFERROR(VLOOKUP(B118,ENROLL24082023,9,FALSE),"")</f>
        <v>0</v>
      </c>
      <c r="X118" s="38">
        <f>IFERROR(VLOOKUP(B118,ENROLL24082023,10,FALSE),"")</f>
        <v>0</v>
      </c>
      <c r="Y118" s="38">
        <f>IFERROR(VLOOKUP(B118,ENROLL24082023,11,FALSE),"")</f>
        <v>0</v>
      </c>
      <c r="Z118" s="38">
        <f>IFERROR(VLOOKUP(B118,ENROLL24082023,12,FALSE),"")</f>
        <v>0</v>
      </c>
      <c r="AA118" s="38">
        <f>SUM(Q118:Z118)</f>
        <v>14</v>
      </c>
      <c r="AB118" s="38">
        <f>F118-Q118</f>
        <v>3</v>
      </c>
      <c r="AC118" s="38">
        <f>G118-R118</f>
        <v>1</v>
      </c>
      <c r="AD118" s="38">
        <f>H118-S118</f>
        <v>0</v>
      </c>
      <c r="AE118" s="38">
        <f>I118-T118</f>
        <v>0</v>
      </c>
      <c r="AF118" s="38">
        <f>J118-U118</f>
        <v>0</v>
      </c>
      <c r="AG118" s="38">
        <f>K118-V118</f>
        <v>0</v>
      </c>
      <c r="AH118" s="38">
        <f>L118-W118</f>
        <v>0</v>
      </c>
      <c r="AI118" s="38">
        <f>M118-X118</f>
        <v>0</v>
      </c>
      <c r="AJ118" s="38">
        <f>N118-Y118</f>
        <v>0</v>
      </c>
      <c r="AK118" s="38">
        <f>O118-Z118</f>
        <v>0</v>
      </c>
      <c r="AL118" s="38">
        <f>SUM(AB118:AK118)</f>
        <v>4</v>
      </c>
      <c r="AM118" s="27" t="str">
        <f>IFERROR(VLOOKUP(B118,MGMT,4,FALSE),"")</f>
        <v>GOVT TW DEPT.PRIMARY SCHOOLS</v>
      </c>
    </row>
    <row r="119" spans="1:39" ht="27.75" customHeight="1" x14ac:dyDescent="0.25">
      <c r="A119" s="30">
        <v>116</v>
      </c>
      <c r="B119" s="30">
        <v>28120211901</v>
      </c>
      <c r="C119" s="58" t="s">
        <v>159</v>
      </c>
      <c r="D119" s="31" t="s">
        <v>253</v>
      </c>
      <c r="E119" s="31" t="s">
        <v>252</v>
      </c>
      <c r="F119" s="35">
        <v>12</v>
      </c>
      <c r="G119" s="35">
        <v>12</v>
      </c>
      <c r="H119" s="35">
        <v>11</v>
      </c>
      <c r="I119" s="35">
        <v>22</v>
      </c>
      <c r="J119" s="35">
        <v>4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61</v>
      </c>
      <c r="Q119" s="38">
        <f>IFERROR(VLOOKUP(B119,ENROLL24082023,3,FALSE),"")</f>
        <v>18</v>
      </c>
      <c r="R119" s="38">
        <f>IFERROR(VLOOKUP(B119,ENROLL24082023,4,FALSE),"")</f>
        <v>12</v>
      </c>
      <c r="S119" s="38">
        <f>IFERROR(VLOOKUP(B119,ENROLL24082023,5,FALSE),"")</f>
        <v>11</v>
      </c>
      <c r="T119" s="38">
        <f>IFERROR(VLOOKUP(B119,ENROLL24082023,6,FALSE),"")</f>
        <v>2</v>
      </c>
      <c r="U119" s="38">
        <f>IFERROR(VLOOKUP(B119,ENROLL24082023,7,FALSE),"")</f>
        <v>0</v>
      </c>
      <c r="V119" s="38">
        <f>IFERROR(VLOOKUP(B119,ENROLL24082023,8,FALSE),"")</f>
        <v>0</v>
      </c>
      <c r="W119" s="38">
        <f>IFERROR(VLOOKUP(B119,ENROLL24082023,9,FALSE),"")</f>
        <v>0</v>
      </c>
      <c r="X119" s="38">
        <f>IFERROR(VLOOKUP(B119,ENROLL24082023,10,FALSE),"")</f>
        <v>0</v>
      </c>
      <c r="Y119" s="38">
        <f>IFERROR(VLOOKUP(B119,ENROLL24082023,11,FALSE),"")</f>
        <v>0</v>
      </c>
      <c r="Z119" s="38">
        <f>IFERROR(VLOOKUP(B119,ENROLL24082023,12,FALSE),"")</f>
        <v>0</v>
      </c>
      <c r="AA119" s="38">
        <f>SUM(Q119:Z119)</f>
        <v>43</v>
      </c>
      <c r="AB119" s="38">
        <f>F119-Q119</f>
        <v>-6</v>
      </c>
      <c r="AC119" s="38">
        <f>G119-R119</f>
        <v>0</v>
      </c>
      <c r="AD119" s="38">
        <f>H119-S119</f>
        <v>0</v>
      </c>
      <c r="AE119" s="38">
        <f>I119-T119</f>
        <v>20</v>
      </c>
      <c r="AF119" s="38">
        <f>J119-U119</f>
        <v>4</v>
      </c>
      <c r="AG119" s="38">
        <f>K119-V119</f>
        <v>0</v>
      </c>
      <c r="AH119" s="38">
        <f>L119-W119</f>
        <v>0</v>
      </c>
      <c r="AI119" s="38">
        <f>M119-X119</f>
        <v>0</v>
      </c>
      <c r="AJ119" s="38">
        <f>N119-Y119</f>
        <v>0</v>
      </c>
      <c r="AK119" s="38">
        <f>O119-Z119</f>
        <v>0</v>
      </c>
      <c r="AL119" s="38">
        <f>SUM(AB119:AK119)</f>
        <v>18</v>
      </c>
      <c r="AM119" s="27" t="str">
        <f>IFERROR(VLOOKUP(B119,MGMT,4,FALSE),"")</f>
        <v>GOVT TW DEPT.PRIMARY SCHOOLS</v>
      </c>
    </row>
    <row r="120" spans="1:39" ht="27.75" customHeight="1" x14ac:dyDescent="0.25">
      <c r="A120" s="30">
        <v>117</v>
      </c>
      <c r="B120" s="30">
        <v>28120202701</v>
      </c>
      <c r="C120" s="58" t="s">
        <v>43</v>
      </c>
      <c r="D120" s="31" t="s">
        <v>253</v>
      </c>
      <c r="E120" s="31" t="s">
        <v>252</v>
      </c>
      <c r="F120" s="35">
        <v>3</v>
      </c>
      <c r="G120" s="35">
        <v>3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9</v>
      </c>
      <c r="Q120" s="38">
        <f>IFERROR(VLOOKUP(B120,ENROLL24082023,3,FALSE),"")</f>
        <v>7</v>
      </c>
      <c r="R120" s="38">
        <f>IFERROR(VLOOKUP(B120,ENROLL24082023,4,FALSE),"")</f>
        <v>3</v>
      </c>
      <c r="S120" s="38">
        <f>IFERROR(VLOOKUP(B120,ENROLL24082023,5,FALSE),"")</f>
        <v>0</v>
      </c>
      <c r="T120" s="38">
        <f>IFERROR(VLOOKUP(B120,ENROLL24082023,6,FALSE),"")</f>
        <v>0</v>
      </c>
      <c r="U120" s="38">
        <f>IFERROR(VLOOKUP(B120,ENROLL24082023,7,FALSE),"")</f>
        <v>0</v>
      </c>
      <c r="V120" s="38">
        <f>IFERROR(VLOOKUP(B120,ENROLL24082023,8,FALSE),"")</f>
        <v>0</v>
      </c>
      <c r="W120" s="38">
        <f>IFERROR(VLOOKUP(B120,ENROLL24082023,9,FALSE),"")</f>
        <v>0</v>
      </c>
      <c r="X120" s="38">
        <f>IFERROR(VLOOKUP(B120,ENROLL24082023,10,FALSE),"")</f>
        <v>0</v>
      </c>
      <c r="Y120" s="38">
        <f>IFERROR(VLOOKUP(B120,ENROLL24082023,11,FALSE),"")</f>
        <v>0</v>
      </c>
      <c r="Z120" s="38">
        <f>IFERROR(VLOOKUP(B120,ENROLL24082023,12,FALSE),"")</f>
        <v>0</v>
      </c>
      <c r="AA120" s="38">
        <f>SUM(Q120:Z120)</f>
        <v>10</v>
      </c>
      <c r="AB120" s="38">
        <f>F120-Q120</f>
        <v>-4</v>
      </c>
      <c r="AC120" s="38">
        <f>G120-R120</f>
        <v>0</v>
      </c>
      <c r="AD120" s="38">
        <f>H120-S120</f>
        <v>0</v>
      </c>
      <c r="AE120" s="38">
        <f>I120-T120</f>
        <v>0</v>
      </c>
      <c r="AF120" s="38">
        <f>J120-U120</f>
        <v>0</v>
      </c>
      <c r="AG120" s="38">
        <f>K120-V120</f>
        <v>0</v>
      </c>
      <c r="AH120" s="38">
        <f>L120-W120</f>
        <v>0</v>
      </c>
      <c r="AI120" s="38">
        <f>M120-X120</f>
        <v>0</v>
      </c>
      <c r="AJ120" s="38">
        <f>N120-Y120</f>
        <v>0</v>
      </c>
      <c r="AK120" s="38">
        <f>O120-Z120</f>
        <v>0</v>
      </c>
      <c r="AL120" s="38">
        <f>SUM(AB120:AK120)</f>
        <v>-4</v>
      </c>
      <c r="AM120" s="27" t="str">
        <f>IFERROR(VLOOKUP(B120,MGMT,4,FALSE),"")</f>
        <v>GOVT TW DEPT.PRIMARY SCHOOLS</v>
      </c>
    </row>
    <row r="121" spans="1:39" ht="27.75" customHeight="1" x14ac:dyDescent="0.25">
      <c r="A121" s="30">
        <v>118</v>
      </c>
      <c r="B121" s="30">
        <v>28120202802</v>
      </c>
      <c r="C121" s="58" t="s">
        <v>45</v>
      </c>
      <c r="D121" s="31" t="s">
        <v>253</v>
      </c>
      <c r="E121" s="31" t="s">
        <v>252</v>
      </c>
      <c r="F121" s="35">
        <v>7</v>
      </c>
      <c r="G121" s="35">
        <v>7</v>
      </c>
      <c r="H121" s="35">
        <v>0</v>
      </c>
      <c r="I121" s="35">
        <v>0</v>
      </c>
      <c r="J121" s="35">
        <v>0</v>
      </c>
      <c r="K121" s="35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14</v>
      </c>
      <c r="Q121" s="38">
        <f>IFERROR(VLOOKUP(B121,ENROLL24082023,3,FALSE),"")</f>
        <v>5</v>
      </c>
      <c r="R121" s="38">
        <f>IFERROR(VLOOKUP(B121,ENROLL24082023,4,FALSE),"")</f>
        <v>7</v>
      </c>
      <c r="S121" s="38">
        <f>IFERROR(VLOOKUP(B121,ENROLL24082023,5,FALSE),"")</f>
        <v>0</v>
      </c>
      <c r="T121" s="38">
        <f>IFERROR(VLOOKUP(B121,ENROLL24082023,6,FALSE),"")</f>
        <v>0</v>
      </c>
      <c r="U121" s="38">
        <f>IFERROR(VLOOKUP(B121,ENROLL24082023,7,FALSE),"")</f>
        <v>0</v>
      </c>
      <c r="V121" s="38">
        <f>IFERROR(VLOOKUP(B121,ENROLL24082023,8,FALSE),"")</f>
        <v>0</v>
      </c>
      <c r="W121" s="38">
        <f>IFERROR(VLOOKUP(B121,ENROLL24082023,9,FALSE),"")</f>
        <v>0</v>
      </c>
      <c r="X121" s="38">
        <f>IFERROR(VLOOKUP(B121,ENROLL24082023,10,FALSE),"")</f>
        <v>0</v>
      </c>
      <c r="Y121" s="38">
        <f>IFERROR(VLOOKUP(B121,ENROLL24082023,11,FALSE),"")</f>
        <v>0</v>
      </c>
      <c r="Z121" s="38">
        <f>IFERROR(VLOOKUP(B121,ENROLL24082023,12,FALSE),"")</f>
        <v>0</v>
      </c>
      <c r="AA121" s="38">
        <f>SUM(Q121:Z121)</f>
        <v>12</v>
      </c>
      <c r="AB121" s="38">
        <f>F121-Q121</f>
        <v>2</v>
      </c>
      <c r="AC121" s="38">
        <f>G121-R121</f>
        <v>0</v>
      </c>
      <c r="AD121" s="38">
        <f>H121-S121</f>
        <v>0</v>
      </c>
      <c r="AE121" s="38">
        <f>I121-T121</f>
        <v>0</v>
      </c>
      <c r="AF121" s="38">
        <f>J121-U121</f>
        <v>0</v>
      </c>
      <c r="AG121" s="38">
        <f>K121-V121</f>
        <v>0</v>
      </c>
      <c r="AH121" s="38">
        <f>L121-W121</f>
        <v>0</v>
      </c>
      <c r="AI121" s="38">
        <f>M121-X121</f>
        <v>0</v>
      </c>
      <c r="AJ121" s="38">
        <f>N121-Y121</f>
        <v>0</v>
      </c>
      <c r="AK121" s="38">
        <f>O121-Z121</f>
        <v>0</v>
      </c>
      <c r="AL121" s="38">
        <f>SUM(AB121:AK121)</f>
        <v>2</v>
      </c>
      <c r="AM121" s="27" t="str">
        <f>IFERROR(VLOOKUP(B121,MGMT,4,FALSE),"")</f>
        <v>GOVT TW DEPT.PRIMARY SCHOOLS</v>
      </c>
    </row>
    <row r="122" spans="1:39" ht="27.75" customHeight="1" x14ac:dyDescent="0.25">
      <c r="A122" s="30">
        <v>119</v>
      </c>
      <c r="B122" s="30">
        <v>28120209401</v>
      </c>
      <c r="C122" s="58" t="s">
        <v>133</v>
      </c>
      <c r="D122" s="31" t="s">
        <v>253</v>
      </c>
      <c r="E122" s="31" t="s">
        <v>252</v>
      </c>
      <c r="F122" s="35">
        <v>11</v>
      </c>
      <c r="G122" s="35">
        <v>11</v>
      </c>
      <c r="H122" s="35">
        <v>1</v>
      </c>
      <c r="I122" s="35">
        <v>8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31</v>
      </c>
      <c r="Q122" s="38">
        <f>IFERROR(VLOOKUP(B122,ENROLL24082023,3,FALSE),"")</f>
        <v>3</v>
      </c>
      <c r="R122" s="38">
        <f>IFERROR(VLOOKUP(B122,ENROLL24082023,4,FALSE),"")</f>
        <v>11</v>
      </c>
      <c r="S122" s="38">
        <f>IFERROR(VLOOKUP(B122,ENROLL24082023,5,FALSE),"")</f>
        <v>1</v>
      </c>
      <c r="T122" s="38">
        <f>IFERROR(VLOOKUP(B122,ENROLL24082023,6,FALSE),"")</f>
        <v>0</v>
      </c>
      <c r="U122" s="38">
        <f>IFERROR(VLOOKUP(B122,ENROLL24082023,7,FALSE),"")</f>
        <v>0</v>
      </c>
      <c r="V122" s="38">
        <f>IFERROR(VLOOKUP(B122,ENROLL24082023,8,FALSE),"")</f>
        <v>0</v>
      </c>
      <c r="W122" s="38">
        <f>IFERROR(VLOOKUP(B122,ENROLL24082023,9,FALSE),"")</f>
        <v>0</v>
      </c>
      <c r="X122" s="38">
        <f>IFERROR(VLOOKUP(B122,ENROLL24082023,10,FALSE),"")</f>
        <v>0</v>
      </c>
      <c r="Y122" s="38">
        <f>IFERROR(VLOOKUP(B122,ENROLL24082023,11,FALSE),"")</f>
        <v>0</v>
      </c>
      <c r="Z122" s="38">
        <f>IFERROR(VLOOKUP(B122,ENROLL24082023,12,FALSE),"")</f>
        <v>0</v>
      </c>
      <c r="AA122" s="38">
        <f>SUM(Q122:Z122)</f>
        <v>15</v>
      </c>
      <c r="AB122" s="38">
        <f>F122-Q122</f>
        <v>8</v>
      </c>
      <c r="AC122" s="38">
        <f>G122-R122</f>
        <v>0</v>
      </c>
      <c r="AD122" s="38">
        <f>H122-S122</f>
        <v>0</v>
      </c>
      <c r="AE122" s="38">
        <f>I122-T122</f>
        <v>8</v>
      </c>
      <c r="AF122" s="38">
        <f>J122-U122</f>
        <v>0</v>
      </c>
      <c r="AG122" s="38">
        <f>K122-V122</f>
        <v>0</v>
      </c>
      <c r="AH122" s="38">
        <f>L122-W122</f>
        <v>0</v>
      </c>
      <c r="AI122" s="38">
        <f>M122-X122</f>
        <v>0</v>
      </c>
      <c r="AJ122" s="38">
        <f>N122-Y122</f>
        <v>0</v>
      </c>
      <c r="AK122" s="38">
        <f>O122-Z122</f>
        <v>0</v>
      </c>
      <c r="AL122" s="38">
        <f>SUM(AB122:AK122)</f>
        <v>16</v>
      </c>
      <c r="AM122" s="27" t="str">
        <f>IFERROR(VLOOKUP(B122,MGMT,4,FALSE),"")</f>
        <v>GOVT TW DEPT.PRIMARY SCHOOLS</v>
      </c>
    </row>
    <row r="123" spans="1:39" ht="27.75" customHeight="1" x14ac:dyDescent="0.25">
      <c r="A123" s="30">
        <v>120</v>
      </c>
      <c r="B123" s="30">
        <v>28120202501</v>
      </c>
      <c r="C123" s="58" t="s">
        <v>41</v>
      </c>
      <c r="D123" s="31" t="s">
        <v>253</v>
      </c>
      <c r="E123" s="31" t="s">
        <v>252</v>
      </c>
      <c r="F123" s="35">
        <v>4</v>
      </c>
      <c r="G123" s="35">
        <v>4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0</v>
      </c>
      <c r="N123" s="35">
        <v>0</v>
      </c>
      <c r="O123" s="35">
        <v>0</v>
      </c>
      <c r="P123" s="35">
        <v>11</v>
      </c>
      <c r="Q123" s="38">
        <f>IFERROR(VLOOKUP(B123,ENROLL24082023,3,FALSE),"")</f>
        <v>4</v>
      </c>
      <c r="R123" s="38">
        <f>IFERROR(VLOOKUP(B123,ENROLL24082023,4,FALSE),"")</f>
        <v>4</v>
      </c>
      <c r="S123" s="38">
        <f>IFERROR(VLOOKUP(B123,ENROLL24082023,5,FALSE),"")</f>
        <v>0</v>
      </c>
      <c r="T123" s="38">
        <f>IFERROR(VLOOKUP(B123,ENROLL24082023,6,FALSE),"")</f>
        <v>0</v>
      </c>
      <c r="U123" s="38">
        <f>IFERROR(VLOOKUP(B123,ENROLL24082023,7,FALSE),"")</f>
        <v>0</v>
      </c>
      <c r="V123" s="38">
        <f>IFERROR(VLOOKUP(B123,ENROLL24082023,8,FALSE),"")</f>
        <v>0</v>
      </c>
      <c r="W123" s="38">
        <f>IFERROR(VLOOKUP(B123,ENROLL24082023,9,FALSE),"")</f>
        <v>0</v>
      </c>
      <c r="X123" s="38">
        <f>IFERROR(VLOOKUP(B123,ENROLL24082023,10,FALSE),"")</f>
        <v>0</v>
      </c>
      <c r="Y123" s="38">
        <f>IFERROR(VLOOKUP(B123,ENROLL24082023,11,FALSE),"")</f>
        <v>0</v>
      </c>
      <c r="Z123" s="38">
        <f>IFERROR(VLOOKUP(B123,ENROLL24082023,12,FALSE),"")</f>
        <v>0</v>
      </c>
      <c r="AA123" s="38">
        <f>SUM(Q123:Z123)</f>
        <v>8</v>
      </c>
      <c r="AB123" s="38">
        <f>F123-Q123</f>
        <v>0</v>
      </c>
      <c r="AC123" s="38">
        <f>G123-R123</f>
        <v>0</v>
      </c>
      <c r="AD123" s="38">
        <f>H123-S123</f>
        <v>0</v>
      </c>
      <c r="AE123" s="38">
        <f>I123-T123</f>
        <v>0</v>
      </c>
      <c r="AF123" s="38">
        <f>J123-U123</f>
        <v>0</v>
      </c>
      <c r="AG123" s="38">
        <f>K123-V123</f>
        <v>0</v>
      </c>
      <c r="AH123" s="38">
        <f>L123-W123</f>
        <v>0</v>
      </c>
      <c r="AI123" s="38">
        <f>M123-X123</f>
        <v>0</v>
      </c>
      <c r="AJ123" s="38">
        <f>N123-Y123</f>
        <v>0</v>
      </c>
      <c r="AK123" s="38">
        <f>O123-Z123</f>
        <v>0</v>
      </c>
      <c r="AL123" s="38">
        <f>SUM(AB123:AK123)</f>
        <v>0</v>
      </c>
      <c r="AM123" s="27" t="str">
        <f>IFERROR(VLOOKUP(B123,MGMT,4,FALSE),"")</f>
        <v>GOVT TW DEPT.PRIMARY SCHOOLS</v>
      </c>
    </row>
    <row r="124" spans="1:39" ht="27.75" customHeight="1" x14ac:dyDescent="0.25">
      <c r="A124" s="30">
        <v>121</v>
      </c>
      <c r="B124" s="30">
        <v>28120202201</v>
      </c>
      <c r="C124" s="58" t="s">
        <v>39</v>
      </c>
      <c r="D124" s="31" t="s">
        <v>253</v>
      </c>
      <c r="E124" s="31" t="s">
        <v>252</v>
      </c>
      <c r="F124" s="35">
        <v>8</v>
      </c>
      <c r="G124" s="35">
        <v>8</v>
      </c>
      <c r="H124" s="35">
        <v>0</v>
      </c>
      <c r="I124" s="35">
        <v>0</v>
      </c>
      <c r="J124" s="35">
        <v>0</v>
      </c>
      <c r="K124" s="35">
        <v>0</v>
      </c>
      <c r="L124" s="35">
        <v>0</v>
      </c>
      <c r="M124" s="35">
        <v>0</v>
      </c>
      <c r="N124" s="35">
        <v>0</v>
      </c>
      <c r="O124" s="35">
        <v>0</v>
      </c>
      <c r="P124" s="35">
        <v>21</v>
      </c>
      <c r="Q124" s="38">
        <f>IFERROR(VLOOKUP(B124,ENROLL24082023,3,FALSE),"")</f>
        <v>6</v>
      </c>
      <c r="R124" s="38">
        <f>IFERROR(VLOOKUP(B124,ENROLL24082023,4,FALSE),"")</f>
        <v>8</v>
      </c>
      <c r="S124" s="38">
        <f>IFERROR(VLOOKUP(B124,ENROLL24082023,5,FALSE),"")</f>
        <v>0</v>
      </c>
      <c r="T124" s="38">
        <f>IFERROR(VLOOKUP(B124,ENROLL24082023,6,FALSE),"")</f>
        <v>0</v>
      </c>
      <c r="U124" s="38">
        <f>IFERROR(VLOOKUP(B124,ENROLL24082023,7,FALSE),"")</f>
        <v>0</v>
      </c>
      <c r="V124" s="38">
        <f>IFERROR(VLOOKUP(B124,ENROLL24082023,8,FALSE),"")</f>
        <v>0</v>
      </c>
      <c r="W124" s="38">
        <f>IFERROR(VLOOKUP(B124,ENROLL24082023,9,FALSE),"")</f>
        <v>0</v>
      </c>
      <c r="X124" s="38">
        <f>IFERROR(VLOOKUP(B124,ENROLL24082023,10,FALSE),"")</f>
        <v>0</v>
      </c>
      <c r="Y124" s="38">
        <f>IFERROR(VLOOKUP(B124,ENROLL24082023,11,FALSE),"")</f>
        <v>0</v>
      </c>
      <c r="Z124" s="38">
        <f>IFERROR(VLOOKUP(B124,ENROLL24082023,12,FALSE),"")</f>
        <v>0</v>
      </c>
      <c r="AA124" s="38">
        <f>SUM(Q124:Z124)</f>
        <v>14</v>
      </c>
      <c r="AB124" s="38">
        <f>F124-Q124</f>
        <v>2</v>
      </c>
      <c r="AC124" s="38">
        <f>G124-R124</f>
        <v>0</v>
      </c>
      <c r="AD124" s="38">
        <f>H124-S124</f>
        <v>0</v>
      </c>
      <c r="AE124" s="38">
        <f>I124-T124</f>
        <v>0</v>
      </c>
      <c r="AF124" s="38">
        <f>J124-U124</f>
        <v>0</v>
      </c>
      <c r="AG124" s="38">
        <f>K124-V124</f>
        <v>0</v>
      </c>
      <c r="AH124" s="38">
        <f>L124-W124</f>
        <v>0</v>
      </c>
      <c r="AI124" s="38">
        <f>M124-X124</f>
        <v>0</v>
      </c>
      <c r="AJ124" s="38">
        <f>N124-Y124</f>
        <v>0</v>
      </c>
      <c r="AK124" s="38">
        <f>O124-Z124</f>
        <v>0</v>
      </c>
      <c r="AL124" s="38">
        <f>SUM(AB124:AK124)</f>
        <v>2</v>
      </c>
      <c r="AM124" s="27" t="str">
        <f>IFERROR(VLOOKUP(B124,MGMT,4,FALSE),"")</f>
        <v>GOVT TW DEPT.PRIMARY SCHOOLS</v>
      </c>
    </row>
    <row r="125" spans="1:39" ht="27.75" customHeight="1" x14ac:dyDescent="0.25">
      <c r="A125" s="30">
        <v>122</v>
      </c>
      <c r="B125" s="30">
        <v>28120202002</v>
      </c>
      <c r="C125" s="58" t="s">
        <v>36</v>
      </c>
      <c r="D125" s="31" t="s">
        <v>253</v>
      </c>
      <c r="E125" s="31" t="s">
        <v>252</v>
      </c>
      <c r="F125" s="35">
        <v>1</v>
      </c>
      <c r="G125" s="35">
        <v>1</v>
      </c>
      <c r="H125" s="35">
        <v>0</v>
      </c>
      <c r="I125" s="35">
        <v>0</v>
      </c>
      <c r="J125" s="35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6</v>
      </c>
      <c r="Q125" s="38">
        <f>IFERROR(VLOOKUP(B125,ENROLL24082023,3,FALSE),"")</f>
        <v>5</v>
      </c>
      <c r="R125" s="38">
        <f>IFERROR(VLOOKUP(B125,ENROLL24082023,4,FALSE),"")</f>
        <v>1</v>
      </c>
      <c r="S125" s="38">
        <f>IFERROR(VLOOKUP(B125,ENROLL24082023,5,FALSE),"")</f>
        <v>0</v>
      </c>
      <c r="T125" s="38">
        <f>IFERROR(VLOOKUP(B125,ENROLL24082023,6,FALSE),"")</f>
        <v>0</v>
      </c>
      <c r="U125" s="38">
        <f>IFERROR(VLOOKUP(B125,ENROLL24082023,7,FALSE),"")</f>
        <v>0</v>
      </c>
      <c r="V125" s="38">
        <f>IFERROR(VLOOKUP(B125,ENROLL24082023,8,FALSE),"")</f>
        <v>0</v>
      </c>
      <c r="W125" s="38">
        <f>IFERROR(VLOOKUP(B125,ENROLL24082023,9,FALSE),"")</f>
        <v>0</v>
      </c>
      <c r="X125" s="38">
        <f>IFERROR(VLOOKUP(B125,ENROLL24082023,10,FALSE),"")</f>
        <v>0</v>
      </c>
      <c r="Y125" s="38">
        <f>IFERROR(VLOOKUP(B125,ENROLL24082023,11,FALSE),"")</f>
        <v>0</v>
      </c>
      <c r="Z125" s="38">
        <f>IFERROR(VLOOKUP(B125,ENROLL24082023,12,FALSE),"")</f>
        <v>0</v>
      </c>
      <c r="AA125" s="38">
        <f>SUM(Q125:Z125)</f>
        <v>6</v>
      </c>
      <c r="AB125" s="38">
        <f>F125-Q125</f>
        <v>-4</v>
      </c>
      <c r="AC125" s="38">
        <f>G125-R125</f>
        <v>0</v>
      </c>
      <c r="AD125" s="38">
        <f>H125-S125</f>
        <v>0</v>
      </c>
      <c r="AE125" s="38">
        <f>I125-T125</f>
        <v>0</v>
      </c>
      <c r="AF125" s="38">
        <f>J125-U125</f>
        <v>0</v>
      </c>
      <c r="AG125" s="38">
        <f>K125-V125</f>
        <v>0</v>
      </c>
      <c r="AH125" s="38">
        <f>L125-W125</f>
        <v>0</v>
      </c>
      <c r="AI125" s="38">
        <f>M125-X125</f>
        <v>0</v>
      </c>
      <c r="AJ125" s="38">
        <f>N125-Y125</f>
        <v>0</v>
      </c>
      <c r="AK125" s="38">
        <f>O125-Z125</f>
        <v>0</v>
      </c>
      <c r="AL125" s="38">
        <f>SUM(AB125:AK125)</f>
        <v>-4</v>
      </c>
      <c r="AM125" s="27" t="str">
        <f>IFERROR(VLOOKUP(B125,MGMT,4,FALSE),"")</f>
        <v>GOVT TW DEPT.PRIMARY SCHOOLS</v>
      </c>
    </row>
    <row r="126" spans="1:39" ht="27.75" customHeight="1" x14ac:dyDescent="0.25">
      <c r="A126" s="30">
        <v>123</v>
      </c>
      <c r="B126" s="30">
        <v>28120201203</v>
      </c>
      <c r="C126" s="58" t="s">
        <v>21</v>
      </c>
      <c r="D126" s="31" t="s">
        <v>253</v>
      </c>
      <c r="E126" s="31" t="s">
        <v>252</v>
      </c>
      <c r="F126" s="35">
        <v>2</v>
      </c>
      <c r="G126" s="35">
        <v>2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6</v>
      </c>
      <c r="Q126" s="38">
        <f>IFERROR(VLOOKUP(B126,ENROLL24082023,3,FALSE),"")</f>
        <v>4</v>
      </c>
      <c r="R126" s="38">
        <f>IFERROR(VLOOKUP(B126,ENROLL24082023,4,FALSE),"")</f>
        <v>2</v>
      </c>
      <c r="S126" s="38">
        <f>IFERROR(VLOOKUP(B126,ENROLL24082023,5,FALSE),"")</f>
        <v>0</v>
      </c>
      <c r="T126" s="38">
        <f>IFERROR(VLOOKUP(B126,ENROLL24082023,6,FALSE),"")</f>
        <v>0</v>
      </c>
      <c r="U126" s="38">
        <f>IFERROR(VLOOKUP(B126,ENROLL24082023,7,FALSE),"")</f>
        <v>0</v>
      </c>
      <c r="V126" s="38">
        <f>IFERROR(VLOOKUP(B126,ENROLL24082023,8,FALSE),"")</f>
        <v>0</v>
      </c>
      <c r="W126" s="38">
        <f>IFERROR(VLOOKUP(B126,ENROLL24082023,9,FALSE),"")</f>
        <v>0</v>
      </c>
      <c r="X126" s="38">
        <f>IFERROR(VLOOKUP(B126,ENROLL24082023,10,FALSE),"")</f>
        <v>0</v>
      </c>
      <c r="Y126" s="38">
        <f>IFERROR(VLOOKUP(B126,ENROLL24082023,11,FALSE),"")</f>
        <v>0</v>
      </c>
      <c r="Z126" s="38">
        <f>IFERROR(VLOOKUP(B126,ENROLL24082023,12,FALSE),"")</f>
        <v>0</v>
      </c>
      <c r="AA126" s="38">
        <f>SUM(Q126:Z126)</f>
        <v>6</v>
      </c>
      <c r="AB126" s="38">
        <f>F126-Q126</f>
        <v>-2</v>
      </c>
      <c r="AC126" s="38">
        <f>G126-R126</f>
        <v>0</v>
      </c>
      <c r="AD126" s="38">
        <f>H126-S126</f>
        <v>0</v>
      </c>
      <c r="AE126" s="38">
        <f>I126-T126</f>
        <v>0</v>
      </c>
      <c r="AF126" s="38">
        <f>J126-U126</f>
        <v>0</v>
      </c>
      <c r="AG126" s="38">
        <f>K126-V126</f>
        <v>0</v>
      </c>
      <c r="AH126" s="38">
        <f>L126-W126</f>
        <v>0</v>
      </c>
      <c r="AI126" s="38">
        <f>M126-X126</f>
        <v>0</v>
      </c>
      <c r="AJ126" s="38">
        <f>N126-Y126</f>
        <v>0</v>
      </c>
      <c r="AK126" s="38">
        <f>O126-Z126</f>
        <v>0</v>
      </c>
      <c r="AL126" s="38">
        <f>SUM(AB126:AK126)</f>
        <v>-2</v>
      </c>
      <c r="AM126" s="27" t="str">
        <f>IFERROR(VLOOKUP(B126,MGMT,4,FALSE),"")</f>
        <v>GOVT TW DEPT.PRIMARY SCHOOLS</v>
      </c>
    </row>
    <row r="127" spans="1:39" ht="27.75" customHeight="1" x14ac:dyDescent="0.25">
      <c r="A127" s="30">
        <v>124</v>
      </c>
      <c r="B127" s="30">
        <v>28120203303</v>
      </c>
      <c r="C127" s="58" t="s">
        <v>53</v>
      </c>
      <c r="D127" s="31" t="s">
        <v>253</v>
      </c>
      <c r="E127" s="31" t="s">
        <v>252</v>
      </c>
      <c r="F127" s="35">
        <v>1</v>
      </c>
      <c r="G127" s="35">
        <v>1</v>
      </c>
      <c r="H127" s="35">
        <v>0</v>
      </c>
      <c r="I127" s="35">
        <v>2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4</v>
      </c>
      <c r="Q127" s="38">
        <f>IFERROR(VLOOKUP(B127,ENROLL24082023,3,FALSE),"")</f>
        <v>2</v>
      </c>
      <c r="R127" s="38">
        <f>IFERROR(VLOOKUP(B127,ENROLL24082023,4,FALSE),"")</f>
        <v>1</v>
      </c>
      <c r="S127" s="38">
        <f>IFERROR(VLOOKUP(B127,ENROLL24082023,5,FALSE),"")</f>
        <v>0</v>
      </c>
      <c r="T127" s="38">
        <f>IFERROR(VLOOKUP(B127,ENROLL24082023,6,FALSE),"")</f>
        <v>0</v>
      </c>
      <c r="U127" s="38">
        <f>IFERROR(VLOOKUP(B127,ENROLL24082023,7,FALSE),"")</f>
        <v>0</v>
      </c>
      <c r="V127" s="38">
        <f>IFERROR(VLOOKUP(B127,ENROLL24082023,8,FALSE),"")</f>
        <v>0</v>
      </c>
      <c r="W127" s="38">
        <f>IFERROR(VLOOKUP(B127,ENROLL24082023,9,FALSE),"")</f>
        <v>0</v>
      </c>
      <c r="X127" s="38">
        <f>IFERROR(VLOOKUP(B127,ENROLL24082023,10,FALSE),"")</f>
        <v>0</v>
      </c>
      <c r="Y127" s="38">
        <f>IFERROR(VLOOKUP(B127,ENROLL24082023,11,FALSE),"")</f>
        <v>0</v>
      </c>
      <c r="Z127" s="38">
        <f>IFERROR(VLOOKUP(B127,ENROLL24082023,12,FALSE),"")</f>
        <v>0</v>
      </c>
      <c r="AA127" s="38">
        <f>SUM(Q127:Z127)</f>
        <v>3</v>
      </c>
      <c r="AB127" s="38">
        <f>F127-Q127</f>
        <v>-1</v>
      </c>
      <c r="AC127" s="38">
        <f>G127-R127</f>
        <v>0</v>
      </c>
      <c r="AD127" s="38">
        <f>H127-S127</f>
        <v>0</v>
      </c>
      <c r="AE127" s="38">
        <f>I127-T127</f>
        <v>2</v>
      </c>
      <c r="AF127" s="38">
        <f>J127-U127</f>
        <v>0</v>
      </c>
      <c r="AG127" s="38">
        <f>K127-V127</f>
        <v>0</v>
      </c>
      <c r="AH127" s="38">
        <f>L127-W127</f>
        <v>0</v>
      </c>
      <c r="AI127" s="38">
        <f>M127-X127</f>
        <v>0</v>
      </c>
      <c r="AJ127" s="38">
        <f>N127-Y127</f>
        <v>0</v>
      </c>
      <c r="AK127" s="38">
        <f>O127-Z127</f>
        <v>0</v>
      </c>
      <c r="AL127" s="38">
        <f>SUM(AB127:AK127)</f>
        <v>1</v>
      </c>
      <c r="AM127" s="27" t="str">
        <f>IFERROR(VLOOKUP(B127,MGMT,4,FALSE),"")</f>
        <v>GOVT TW DEPT.PRIMARY SCHOOLS</v>
      </c>
    </row>
    <row r="128" spans="1:39" ht="27.75" customHeight="1" x14ac:dyDescent="0.25">
      <c r="A128" s="30">
        <v>125</v>
      </c>
      <c r="B128" s="30">
        <v>28120212103</v>
      </c>
      <c r="C128" s="58" t="s">
        <v>162</v>
      </c>
      <c r="D128" s="31" t="s">
        <v>253</v>
      </c>
      <c r="E128" s="31" t="s">
        <v>252</v>
      </c>
      <c r="F128" s="35">
        <v>0</v>
      </c>
      <c r="G128" s="35">
        <v>0</v>
      </c>
      <c r="H128" s="35">
        <v>1</v>
      </c>
      <c r="I128" s="35">
        <v>5</v>
      </c>
      <c r="J128" s="35">
        <v>3</v>
      </c>
      <c r="K128" s="35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9</v>
      </c>
      <c r="Q128" s="38">
        <f>IFERROR(VLOOKUP(B128,ENROLL24082023,3,FALSE),"")</f>
        <v>4</v>
      </c>
      <c r="R128" s="38">
        <f>IFERROR(VLOOKUP(B128,ENROLL24082023,4,FALSE),"")</f>
        <v>0</v>
      </c>
      <c r="S128" s="38">
        <f>IFERROR(VLOOKUP(B128,ENROLL24082023,5,FALSE),"")</f>
        <v>1</v>
      </c>
      <c r="T128" s="38">
        <f>IFERROR(VLOOKUP(B128,ENROLL24082023,6,FALSE),"")</f>
        <v>5</v>
      </c>
      <c r="U128" s="38">
        <f>IFERROR(VLOOKUP(B128,ENROLL24082023,7,FALSE),"")</f>
        <v>0</v>
      </c>
      <c r="V128" s="38">
        <f>IFERROR(VLOOKUP(B128,ENROLL24082023,8,FALSE),"")</f>
        <v>0</v>
      </c>
      <c r="W128" s="38">
        <f>IFERROR(VLOOKUP(B128,ENROLL24082023,9,FALSE),"")</f>
        <v>0</v>
      </c>
      <c r="X128" s="38">
        <f>IFERROR(VLOOKUP(B128,ENROLL24082023,10,FALSE),"")</f>
        <v>0</v>
      </c>
      <c r="Y128" s="38">
        <f>IFERROR(VLOOKUP(B128,ENROLL24082023,11,FALSE),"")</f>
        <v>0</v>
      </c>
      <c r="Z128" s="38">
        <f>IFERROR(VLOOKUP(B128,ENROLL24082023,12,FALSE),"")</f>
        <v>0</v>
      </c>
      <c r="AA128" s="38">
        <f>SUM(Q128:Z128)</f>
        <v>10</v>
      </c>
      <c r="AB128" s="38">
        <f>F128-Q128</f>
        <v>-4</v>
      </c>
      <c r="AC128" s="38">
        <f>G128-R128</f>
        <v>0</v>
      </c>
      <c r="AD128" s="38">
        <f>H128-S128</f>
        <v>0</v>
      </c>
      <c r="AE128" s="38">
        <f>I128-T128</f>
        <v>0</v>
      </c>
      <c r="AF128" s="38">
        <f>J128-U128</f>
        <v>3</v>
      </c>
      <c r="AG128" s="38">
        <f>K128-V128</f>
        <v>0</v>
      </c>
      <c r="AH128" s="38">
        <f>L128-W128</f>
        <v>0</v>
      </c>
      <c r="AI128" s="38">
        <f>M128-X128</f>
        <v>0</v>
      </c>
      <c r="AJ128" s="38">
        <f>N128-Y128</f>
        <v>0</v>
      </c>
      <c r="AK128" s="38">
        <f>O128-Z128</f>
        <v>0</v>
      </c>
      <c r="AL128" s="38">
        <f>SUM(AB128:AK128)</f>
        <v>-1</v>
      </c>
      <c r="AM128" s="27" t="str">
        <f>IFERROR(VLOOKUP(B128,MGMT,4,FALSE),"")</f>
        <v>GOVT TW DEPT.PRIMARY SCHOOLS</v>
      </c>
    </row>
    <row r="129" spans="1:39" ht="27.75" customHeight="1" x14ac:dyDescent="0.25">
      <c r="A129" s="30">
        <v>126</v>
      </c>
      <c r="B129" s="30">
        <v>28120211401</v>
      </c>
      <c r="C129" s="58" t="s">
        <v>154</v>
      </c>
      <c r="D129" s="31" t="s">
        <v>253</v>
      </c>
      <c r="E129" s="31" t="s">
        <v>252</v>
      </c>
      <c r="F129" s="35">
        <v>6</v>
      </c>
      <c r="G129" s="35">
        <v>6</v>
      </c>
      <c r="H129" s="35">
        <v>5</v>
      </c>
      <c r="I129" s="35">
        <v>10</v>
      </c>
      <c r="J129" s="35">
        <v>1</v>
      </c>
      <c r="K129" s="35">
        <v>0</v>
      </c>
      <c r="L129" s="35">
        <v>0</v>
      </c>
      <c r="M129" s="35">
        <v>0</v>
      </c>
      <c r="N129" s="35">
        <v>0</v>
      </c>
      <c r="O129" s="35">
        <v>0</v>
      </c>
      <c r="P129" s="35">
        <v>28</v>
      </c>
      <c r="Q129" s="38">
        <f>IFERROR(VLOOKUP(B129,ENROLL24082023,3,FALSE),"")</f>
        <v>5</v>
      </c>
      <c r="R129" s="38">
        <f>IFERROR(VLOOKUP(B129,ENROLL24082023,4,FALSE),"")</f>
        <v>5</v>
      </c>
      <c r="S129" s="38">
        <f>IFERROR(VLOOKUP(B129,ENROLL24082023,5,FALSE),"")</f>
        <v>5</v>
      </c>
      <c r="T129" s="38">
        <f>IFERROR(VLOOKUP(B129,ENROLL24082023,6,FALSE),"")</f>
        <v>0</v>
      </c>
      <c r="U129" s="38">
        <f>IFERROR(VLOOKUP(B129,ENROLL24082023,7,FALSE),"")</f>
        <v>0</v>
      </c>
      <c r="V129" s="38">
        <f>IFERROR(VLOOKUP(B129,ENROLL24082023,8,FALSE),"")</f>
        <v>0</v>
      </c>
      <c r="W129" s="38">
        <f>IFERROR(VLOOKUP(B129,ENROLL24082023,9,FALSE),"")</f>
        <v>0</v>
      </c>
      <c r="X129" s="38">
        <f>IFERROR(VLOOKUP(B129,ENROLL24082023,10,FALSE),"")</f>
        <v>0</v>
      </c>
      <c r="Y129" s="38">
        <f>IFERROR(VLOOKUP(B129,ENROLL24082023,11,FALSE),"")</f>
        <v>0</v>
      </c>
      <c r="Z129" s="38">
        <f>IFERROR(VLOOKUP(B129,ENROLL24082023,12,FALSE),"")</f>
        <v>0</v>
      </c>
      <c r="AA129" s="38">
        <f>SUM(Q129:Z129)</f>
        <v>15</v>
      </c>
      <c r="AB129" s="38">
        <f>F129-Q129</f>
        <v>1</v>
      </c>
      <c r="AC129" s="38">
        <f>G129-R129</f>
        <v>1</v>
      </c>
      <c r="AD129" s="38">
        <f>H129-S129</f>
        <v>0</v>
      </c>
      <c r="AE129" s="38">
        <f>I129-T129</f>
        <v>10</v>
      </c>
      <c r="AF129" s="38">
        <f>J129-U129</f>
        <v>1</v>
      </c>
      <c r="AG129" s="38">
        <f>K129-V129</f>
        <v>0</v>
      </c>
      <c r="AH129" s="38">
        <f>L129-W129</f>
        <v>0</v>
      </c>
      <c r="AI129" s="38">
        <f>M129-X129</f>
        <v>0</v>
      </c>
      <c r="AJ129" s="38">
        <f>N129-Y129</f>
        <v>0</v>
      </c>
      <c r="AK129" s="38">
        <f>O129-Z129</f>
        <v>0</v>
      </c>
      <c r="AL129" s="38">
        <f>SUM(AB129:AK129)</f>
        <v>13</v>
      </c>
      <c r="AM129" s="27" t="str">
        <f>IFERROR(VLOOKUP(B129,MGMT,4,FALSE),"")</f>
        <v>GOVT TW DEPT.PRIMARY SCHOOLS</v>
      </c>
    </row>
    <row r="130" spans="1:39" ht="27.75" customHeight="1" x14ac:dyDescent="0.25">
      <c r="A130" s="30">
        <v>127</v>
      </c>
      <c r="B130" s="30">
        <v>28120201101</v>
      </c>
      <c r="C130" s="58" t="s">
        <v>17</v>
      </c>
      <c r="D130" s="31" t="s">
        <v>253</v>
      </c>
      <c r="E130" s="31" t="s">
        <v>252</v>
      </c>
      <c r="F130" s="35">
        <v>1</v>
      </c>
      <c r="G130" s="35">
        <v>1</v>
      </c>
      <c r="H130" s="35">
        <v>0</v>
      </c>
      <c r="I130" s="35">
        <v>0</v>
      </c>
      <c r="J130" s="35">
        <v>0</v>
      </c>
      <c r="K130" s="35">
        <v>0</v>
      </c>
      <c r="L130" s="35">
        <v>0</v>
      </c>
      <c r="M130" s="35">
        <v>0</v>
      </c>
      <c r="N130" s="35">
        <v>0</v>
      </c>
      <c r="O130" s="35">
        <v>0</v>
      </c>
      <c r="P130" s="35">
        <v>6</v>
      </c>
      <c r="Q130" s="38">
        <f>IFERROR(VLOOKUP(B130,ENROLL24082023,3,FALSE),"")</f>
        <v>4</v>
      </c>
      <c r="R130" s="38">
        <f>IFERROR(VLOOKUP(B130,ENROLL24082023,4,FALSE),"")</f>
        <v>1</v>
      </c>
      <c r="S130" s="38">
        <f>IFERROR(VLOOKUP(B130,ENROLL24082023,5,FALSE),"")</f>
        <v>0</v>
      </c>
      <c r="T130" s="38">
        <f>IFERROR(VLOOKUP(B130,ENROLL24082023,6,FALSE),"")</f>
        <v>0</v>
      </c>
      <c r="U130" s="38">
        <f>IFERROR(VLOOKUP(B130,ENROLL24082023,7,FALSE),"")</f>
        <v>0</v>
      </c>
      <c r="V130" s="38">
        <f>IFERROR(VLOOKUP(B130,ENROLL24082023,8,FALSE),"")</f>
        <v>0</v>
      </c>
      <c r="W130" s="38">
        <f>IFERROR(VLOOKUP(B130,ENROLL24082023,9,FALSE),"")</f>
        <v>0</v>
      </c>
      <c r="X130" s="38">
        <f>IFERROR(VLOOKUP(B130,ENROLL24082023,10,FALSE),"")</f>
        <v>0</v>
      </c>
      <c r="Y130" s="38">
        <f>IFERROR(VLOOKUP(B130,ENROLL24082023,11,FALSE),"")</f>
        <v>0</v>
      </c>
      <c r="Z130" s="38">
        <f>IFERROR(VLOOKUP(B130,ENROLL24082023,12,FALSE),"")</f>
        <v>0</v>
      </c>
      <c r="AA130" s="38">
        <f>SUM(Q130:Z130)</f>
        <v>5</v>
      </c>
      <c r="AB130" s="38">
        <f>F130-Q130</f>
        <v>-3</v>
      </c>
      <c r="AC130" s="38">
        <f>G130-R130</f>
        <v>0</v>
      </c>
      <c r="AD130" s="38">
        <f>H130-S130</f>
        <v>0</v>
      </c>
      <c r="AE130" s="38">
        <f>I130-T130</f>
        <v>0</v>
      </c>
      <c r="AF130" s="38">
        <f>J130-U130</f>
        <v>0</v>
      </c>
      <c r="AG130" s="38">
        <f>K130-V130</f>
        <v>0</v>
      </c>
      <c r="AH130" s="38">
        <f>L130-W130</f>
        <v>0</v>
      </c>
      <c r="AI130" s="38">
        <f>M130-X130</f>
        <v>0</v>
      </c>
      <c r="AJ130" s="38">
        <f>N130-Y130</f>
        <v>0</v>
      </c>
      <c r="AK130" s="38">
        <f>O130-Z130</f>
        <v>0</v>
      </c>
      <c r="AL130" s="38">
        <f>SUM(AB130:AK130)</f>
        <v>-3</v>
      </c>
      <c r="AM130" s="27" t="str">
        <f>IFERROR(VLOOKUP(B130,MGMT,4,FALSE),"")</f>
        <v>GOVT TW DEPT.PRIMARY SCHOOLS</v>
      </c>
    </row>
    <row r="131" spans="1:39" ht="27.75" customHeight="1" x14ac:dyDescent="0.25">
      <c r="A131" s="30">
        <v>128</v>
      </c>
      <c r="B131" s="30">
        <v>28120200403</v>
      </c>
      <c r="C131" s="58" t="s">
        <v>11</v>
      </c>
      <c r="D131" s="31" t="s">
        <v>253</v>
      </c>
      <c r="E131" s="31" t="s">
        <v>252</v>
      </c>
      <c r="F131" s="35">
        <v>1</v>
      </c>
      <c r="G131" s="35">
        <v>1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0</v>
      </c>
      <c r="N131" s="35">
        <v>0</v>
      </c>
      <c r="O131" s="35">
        <v>0</v>
      </c>
      <c r="P131" s="35">
        <v>5</v>
      </c>
      <c r="Q131" s="38">
        <f>IFERROR(VLOOKUP(B131,ENROLL24082023,3,FALSE),"")</f>
        <v>1</v>
      </c>
      <c r="R131" s="38">
        <f>IFERROR(VLOOKUP(B131,ENROLL24082023,4,FALSE),"")</f>
        <v>1</v>
      </c>
      <c r="S131" s="38">
        <f>IFERROR(VLOOKUP(B131,ENROLL24082023,5,FALSE),"")</f>
        <v>0</v>
      </c>
      <c r="T131" s="38">
        <f>IFERROR(VLOOKUP(B131,ENROLL24082023,6,FALSE),"")</f>
        <v>0</v>
      </c>
      <c r="U131" s="38">
        <f>IFERROR(VLOOKUP(B131,ENROLL24082023,7,FALSE),"")</f>
        <v>0</v>
      </c>
      <c r="V131" s="38">
        <f>IFERROR(VLOOKUP(B131,ENROLL24082023,8,FALSE),"")</f>
        <v>0</v>
      </c>
      <c r="W131" s="38">
        <f>IFERROR(VLOOKUP(B131,ENROLL24082023,9,FALSE),"")</f>
        <v>0</v>
      </c>
      <c r="X131" s="38">
        <f>IFERROR(VLOOKUP(B131,ENROLL24082023,10,FALSE),"")</f>
        <v>0</v>
      </c>
      <c r="Y131" s="38">
        <f>IFERROR(VLOOKUP(B131,ENROLL24082023,11,FALSE),"")</f>
        <v>0</v>
      </c>
      <c r="Z131" s="38">
        <f>IFERROR(VLOOKUP(B131,ENROLL24082023,12,FALSE),"")</f>
        <v>0</v>
      </c>
      <c r="AA131" s="38">
        <f>SUM(Q131:Z131)</f>
        <v>2</v>
      </c>
      <c r="AB131" s="38">
        <f>F131-Q131</f>
        <v>0</v>
      </c>
      <c r="AC131" s="38">
        <f>G131-R131</f>
        <v>0</v>
      </c>
      <c r="AD131" s="38">
        <f>H131-S131</f>
        <v>0</v>
      </c>
      <c r="AE131" s="38">
        <f>I131-T131</f>
        <v>0</v>
      </c>
      <c r="AF131" s="38">
        <f>J131-U131</f>
        <v>0</v>
      </c>
      <c r="AG131" s="38">
        <f>K131-V131</f>
        <v>0</v>
      </c>
      <c r="AH131" s="38">
        <f>L131-W131</f>
        <v>0</v>
      </c>
      <c r="AI131" s="38">
        <f>M131-X131</f>
        <v>0</v>
      </c>
      <c r="AJ131" s="38">
        <f>N131-Y131</f>
        <v>0</v>
      </c>
      <c r="AK131" s="38">
        <f>O131-Z131</f>
        <v>0</v>
      </c>
      <c r="AL131" s="38">
        <f>SUM(AB131:AK131)</f>
        <v>0</v>
      </c>
      <c r="AM131" s="27" t="str">
        <f>IFERROR(VLOOKUP(B131,MGMT,4,FALSE),"")</f>
        <v>GOVT TW DEPT.PRIMARY SCHOOLS</v>
      </c>
    </row>
    <row r="132" spans="1:39" ht="27.75" customHeight="1" x14ac:dyDescent="0.25">
      <c r="A132" s="30">
        <v>129</v>
      </c>
      <c r="B132" s="30">
        <v>28120200401</v>
      </c>
      <c r="C132" s="58" t="s">
        <v>9</v>
      </c>
      <c r="D132" s="31" t="s">
        <v>253</v>
      </c>
      <c r="E132" s="31" t="s">
        <v>252</v>
      </c>
      <c r="F132" s="35">
        <v>6</v>
      </c>
      <c r="G132" s="35">
        <v>6</v>
      </c>
      <c r="H132" s="35">
        <v>0</v>
      </c>
      <c r="I132" s="35">
        <v>0</v>
      </c>
      <c r="J132" s="35">
        <v>0</v>
      </c>
      <c r="K132" s="35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13</v>
      </c>
      <c r="Q132" s="38">
        <f>IFERROR(VLOOKUP(B132,ENROLL24082023,3,FALSE),"")</f>
        <v>3</v>
      </c>
      <c r="R132" s="38">
        <f>IFERROR(VLOOKUP(B132,ENROLL24082023,4,FALSE),"")</f>
        <v>6</v>
      </c>
      <c r="S132" s="38">
        <f>IFERROR(VLOOKUP(B132,ENROLL24082023,5,FALSE),"")</f>
        <v>0</v>
      </c>
      <c r="T132" s="38">
        <f>IFERROR(VLOOKUP(B132,ENROLL24082023,6,FALSE),"")</f>
        <v>0</v>
      </c>
      <c r="U132" s="38">
        <f>IFERROR(VLOOKUP(B132,ENROLL24082023,7,FALSE),"")</f>
        <v>0</v>
      </c>
      <c r="V132" s="38">
        <f>IFERROR(VLOOKUP(B132,ENROLL24082023,8,FALSE),"")</f>
        <v>0</v>
      </c>
      <c r="W132" s="38">
        <f>IFERROR(VLOOKUP(B132,ENROLL24082023,9,FALSE),"")</f>
        <v>0</v>
      </c>
      <c r="X132" s="38">
        <f>IFERROR(VLOOKUP(B132,ENROLL24082023,10,FALSE),"")</f>
        <v>0</v>
      </c>
      <c r="Y132" s="38">
        <f>IFERROR(VLOOKUP(B132,ENROLL24082023,11,FALSE),"")</f>
        <v>0</v>
      </c>
      <c r="Z132" s="38">
        <f>IFERROR(VLOOKUP(B132,ENROLL24082023,12,FALSE),"")</f>
        <v>0</v>
      </c>
      <c r="AA132" s="38">
        <f>SUM(Q132:Z132)</f>
        <v>9</v>
      </c>
      <c r="AB132" s="38">
        <f>F132-Q132</f>
        <v>3</v>
      </c>
      <c r="AC132" s="38">
        <f>G132-R132</f>
        <v>0</v>
      </c>
      <c r="AD132" s="38">
        <f>H132-S132</f>
        <v>0</v>
      </c>
      <c r="AE132" s="38">
        <f>I132-T132</f>
        <v>0</v>
      </c>
      <c r="AF132" s="38">
        <f>J132-U132</f>
        <v>0</v>
      </c>
      <c r="AG132" s="38">
        <f>K132-V132</f>
        <v>0</v>
      </c>
      <c r="AH132" s="38">
        <f>L132-W132</f>
        <v>0</v>
      </c>
      <c r="AI132" s="38">
        <f>M132-X132</f>
        <v>0</v>
      </c>
      <c r="AJ132" s="38">
        <f>N132-Y132</f>
        <v>0</v>
      </c>
      <c r="AK132" s="38">
        <f>O132-Z132</f>
        <v>0</v>
      </c>
      <c r="AL132" s="38">
        <f>SUM(AB132:AK132)</f>
        <v>3</v>
      </c>
      <c r="AM132" s="27" t="str">
        <f>IFERROR(VLOOKUP(B132,MGMT,4,FALSE),"")</f>
        <v>GOVT TW DEPT.PRIMARY SCHOOLS</v>
      </c>
    </row>
    <row r="133" spans="1:39" ht="27.75" customHeight="1" x14ac:dyDescent="0.25">
      <c r="A133" s="30">
        <v>130</v>
      </c>
      <c r="B133" s="30">
        <v>28120201202</v>
      </c>
      <c r="C133" s="58" t="s">
        <v>20</v>
      </c>
      <c r="D133" s="31" t="s">
        <v>253</v>
      </c>
      <c r="E133" s="31" t="s">
        <v>252</v>
      </c>
      <c r="F133" s="35">
        <v>5</v>
      </c>
      <c r="G133" s="35">
        <v>5</v>
      </c>
      <c r="H133" s="35">
        <v>0</v>
      </c>
      <c r="I133" s="35">
        <v>0</v>
      </c>
      <c r="J133" s="35">
        <v>0</v>
      </c>
      <c r="K133" s="35">
        <v>0</v>
      </c>
      <c r="L133" s="35">
        <v>0</v>
      </c>
      <c r="M133" s="35">
        <v>0</v>
      </c>
      <c r="N133" s="35">
        <v>0</v>
      </c>
      <c r="O133" s="35">
        <v>0</v>
      </c>
      <c r="P133" s="35">
        <v>18</v>
      </c>
      <c r="Q133" s="38">
        <f>IFERROR(VLOOKUP(B133,ENROLL24082023,3,FALSE),"")</f>
        <v>6</v>
      </c>
      <c r="R133" s="38">
        <f>IFERROR(VLOOKUP(B133,ENROLL24082023,4,FALSE),"")</f>
        <v>6</v>
      </c>
      <c r="S133" s="38">
        <f>IFERROR(VLOOKUP(B133,ENROLL24082023,5,FALSE),"")</f>
        <v>0</v>
      </c>
      <c r="T133" s="38">
        <f>IFERROR(VLOOKUP(B133,ENROLL24082023,6,FALSE),"")</f>
        <v>0</v>
      </c>
      <c r="U133" s="38">
        <f>IFERROR(VLOOKUP(B133,ENROLL24082023,7,FALSE),"")</f>
        <v>0</v>
      </c>
      <c r="V133" s="38">
        <f>IFERROR(VLOOKUP(B133,ENROLL24082023,8,FALSE),"")</f>
        <v>0</v>
      </c>
      <c r="W133" s="38">
        <f>IFERROR(VLOOKUP(B133,ENROLL24082023,9,FALSE),"")</f>
        <v>0</v>
      </c>
      <c r="X133" s="38">
        <f>IFERROR(VLOOKUP(B133,ENROLL24082023,10,FALSE),"")</f>
        <v>0</v>
      </c>
      <c r="Y133" s="38">
        <f>IFERROR(VLOOKUP(B133,ENROLL24082023,11,FALSE),"")</f>
        <v>0</v>
      </c>
      <c r="Z133" s="38">
        <f>IFERROR(VLOOKUP(B133,ENROLL24082023,12,FALSE),"")</f>
        <v>0</v>
      </c>
      <c r="AA133" s="38">
        <f>SUM(Q133:Z133)</f>
        <v>12</v>
      </c>
      <c r="AB133" s="38">
        <f>F133-Q133</f>
        <v>-1</v>
      </c>
      <c r="AC133" s="38">
        <f>G133-R133</f>
        <v>-1</v>
      </c>
      <c r="AD133" s="38">
        <f>H133-S133</f>
        <v>0</v>
      </c>
      <c r="AE133" s="38">
        <f>I133-T133</f>
        <v>0</v>
      </c>
      <c r="AF133" s="38">
        <f>J133-U133</f>
        <v>0</v>
      </c>
      <c r="AG133" s="38">
        <f>K133-V133</f>
        <v>0</v>
      </c>
      <c r="AH133" s="38">
        <f>L133-W133</f>
        <v>0</v>
      </c>
      <c r="AI133" s="38">
        <f>M133-X133</f>
        <v>0</v>
      </c>
      <c r="AJ133" s="38">
        <f>N133-Y133</f>
        <v>0</v>
      </c>
      <c r="AK133" s="38">
        <f>O133-Z133</f>
        <v>0</v>
      </c>
      <c r="AL133" s="38">
        <f>SUM(AB133:AK133)</f>
        <v>-2</v>
      </c>
      <c r="AM133" s="27" t="str">
        <f>IFERROR(VLOOKUP(B133,MGMT,4,FALSE),"")</f>
        <v>GOVT TW DEPT.PRIMARY SCHOOLS</v>
      </c>
    </row>
    <row r="134" spans="1:39" ht="27.75" customHeight="1" x14ac:dyDescent="0.25">
      <c r="A134" s="30">
        <v>131</v>
      </c>
      <c r="B134" s="30">
        <v>28120204702</v>
      </c>
      <c r="C134" s="58" t="s">
        <v>70</v>
      </c>
      <c r="D134" s="31" t="s">
        <v>253</v>
      </c>
      <c r="E134" s="31" t="s">
        <v>252</v>
      </c>
      <c r="F134" s="35">
        <v>2</v>
      </c>
      <c r="G134" s="35">
        <v>2</v>
      </c>
      <c r="H134" s="35">
        <v>0</v>
      </c>
      <c r="I134" s="35">
        <v>0</v>
      </c>
      <c r="J134" s="35">
        <v>0</v>
      </c>
      <c r="K134" s="35">
        <v>0</v>
      </c>
      <c r="L134" s="35">
        <v>0</v>
      </c>
      <c r="M134" s="35">
        <v>0</v>
      </c>
      <c r="N134" s="35">
        <v>0</v>
      </c>
      <c r="O134" s="35">
        <v>0</v>
      </c>
      <c r="P134" s="35">
        <v>10</v>
      </c>
      <c r="Q134" s="38">
        <f>IFERROR(VLOOKUP(B134,ENROLL24082023,3,FALSE),"")</f>
        <v>3</v>
      </c>
      <c r="R134" s="38">
        <f>IFERROR(VLOOKUP(B134,ENROLL24082023,4,FALSE),"")</f>
        <v>2</v>
      </c>
      <c r="S134" s="38">
        <f>IFERROR(VLOOKUP(B134,ENROLL24082023,5,FALSE),"")</f>
        <v>0</v>
      </c>
      <c r="T134" s="38">
        <f>IFERROR(VLOOKUP(B134,ENROLL24082023,6,FALSE),"")</f>
        <v>0</v>
      </c>
      <c r="U134" s="38">
        <f>IFERROR(VLOOKUP(B134,ENROLL24082023,7,FALSE),"")</f>
        <v>0</v>
      </c>
      <c r="V134" s="38">
        <f>IFERROR(VLOOKUP(B134,ENROLL24082023,8,FALSE),"")</f>
        <v>0</v>
      </c>
      <c r="W134" s="38">
        <f>IFERROR(VLOOKUP(B134,ENROLL24082023,9,FALSE),"")</f>
        <v>0</v>
      </c>
      <c r="X134" s="38">
        <f>IFERROR(VLOOKUP(B134,ENROLL24082023,10,FALSE),"")</f>
        <v>0</v>
      </c>
      <c r="Y134" s="38">
        <f>IFERROR(VLOOKUP(B134,ENROLL24082023,11,FALSE),"")</f>
        <v>0</v>
      </c>
      <c r="Z134" s="38">
        <f>IFERROR(VLOOKUP(B134,ENROLL24082023,12,FALSE),"")</f>
        <v>0</v>
      </c>
      <c r="AA134" s="38">
        <f>SUM(Q134:Z134)</f>
        <v>5</v>
      </c>
      <c r="AB134" s="38">
        <f>F134-Q134</f>
        <v>-1</v>
      </c>
      <c r="AC134" s="38">
        <f>G134-R134</f>
        <v>0</v>
      </c>
      <c r="AD134" s="38">
        <f>H134-S134</f>
        <v>0</v>
      </c>
      <c r="AE134" s="38">
        <f>I134-T134</f>
        <v>0</v>
      </c>
      <c r="AF134" s="38">
        <f>J134-U134</f>
        <v>0</v>
      </c>
      <c r="AG134" s="38">
        <f>K134-V134</f>
        <v>0</v>
      </c>
      <c r="AH134" s="38">
        <f>L134-W134</f>
        <v>0</v>
      </c>
      <c r="AI134" s="38">
        <f>M134-X134</f>
        <v>0</v>
      </c>
      <c r="AJ134" s="38">
        <f>N134-Y134</f>
        <v>0</v>
      </c>
      <c r="AK134" s="38">
        <f>O134-Z134</f>
        <v>0</v>
      </c>
      <c r="AL134" s="38">
        <f>SUM(AB134:AK134)</f>
        <v>-1</v>
      </c>
      <c r="AM134" s="27" t="str">
        <f>IFERROR(VLOOKUP(B134,MGMT,4,FALSE),"")</f>
        <v>GOVT TW DEPT.PRIMARY SCHOOLS</v>
      </c>
    </row>
    <row r="135" spans="1:39" ht="27.75" customHeight="1" x14ac:dyDescent="0.25">
      <c r="A135" s="30">
        <v>132</v>
      </c>
      <c r="B135" s="30">
        <v>28120207504</v>
      </c>
      <c r="C135" s="58" t="s">
        <v>104</v>
      </c>
      <c r="D135" s="31" t="s">
        <v>253</v>
      </c>
      <c r="E135" s="31" t="s">
        <v>252</v>
      </c>
      <c r="F135" s="35">
        <v>2</v>
      </c>
      <c r="G135" s="35">
        <v>2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9</v>
      </c>
      <c r="Q135" s="38">
        <f>IFERROR(VLOOKUP(B135,ENROLL24082023,3,FALSE),"")</f>
        <v>1</v>
      </c>
      <c r="R135" s="38">
        <f>IFERROR(VLOOKUP(B135,ENROLL24082023,4,FALSE),"")</f>
        <v>2</v>
      </c>
      <c r="S135" s="38">
        <f>IFERROR(VLOOKUP(B135,ENROLL24082023,5,FALSE),"")</f>
        <v>0</v>
      </c>
      <c r="T135" s="38">
        <f>IFERROR(VLOOKUP(B135,ENROLL24082023,6,FALSE),"")</f>
        <v>0</v>
      </c>
      <c r="U135" s="38">
        <f>IFERROR(VLOOKUP(B135,ENROLL24082023,7,FALSE),"")</f>
        <v>0</v>
      </c>
      <c r="V135" s="38">
        <f>IFERROR(VLOOKUP(B135,ENROLL24082023,8,FALSE),"")</f>
        <v>0</v>
      </c>
      <c r="W135" s="38">
        <f>IFERROR(VLOOKUP(B135,ENROLL24082023,9,FALSE),"")</f>
        <v>0</v>
      </c>
      <c r="X135" s="38">
        <f>IFERROR(VLOOKUP(B135,ENROLL24082023,10,FALSE),"")</f>
        <v>0</v>
      </c>
      <c r="Y135" s="38">
        <f>IFERROR(VLOOKUP(B135,ENROLL24082023,11,FALSE),"")</f>
        <v>0</v>
      </c>
      <c r="Z135" s="38">
        <f>IFERROR(VLOOKUP(B135,ENROLL24082023,12,FALSE),"")</f>
        <v>0</v>
      </c>
      <c r="AA135" s="38">
        <f>SUM(Q135:Z135)</f>
        <v>3</v>
      </c>
      <c r="AB135" s="38">
        <f>F135-Q135</f>
        <v>1</v>
      </c>
      <c r="AC135" s="38">
        <f>G135-R135</f>
        <v>0</v>
      </c>
      <c r="AD135" s="38">
        <f>H135-S135</f>
        <v>0</v>
      </c>
      <c r="AE135" s="38">
        <f>I135-T135</f>
        <v>0</v>
      </c>
      <c r="AF135" s="38">
        <f>J135-U135</f>
        <v>0</v>
      </c>
      <c r="AG135" s="38">
        <f>K135-V135</f>
        <v>0</v>
      </c>
      <c r="AH135" s="38">
        <f>L135-W135</f>
        <v>0</v>
      </c>
      <c r="AI135" s="38">
        <f>M135-X135</f>
        <v>0</v>
      </c>
      <c r="AJ135" s="38">
        <f>N135-Y135</f>
        <v>0</v>
      </c>
      <c r="AK135" s="38">
        <f>O135-Z135</f>
        <v>0</v>
      </c>
      <c r="AL135" s="38">
        <f>SUM(AB135:AK135)</f>
        <v>1</v>
      </c>
      <c r="AM135" s="27" t="str">
        <f>IFERROR(VLOOKUP(B135,MGMT,4,FALSE),"")</f>
        <v>GOVT TW DEPT.PRIMARY SCHOOLS</v>
      </c>
    </row>
    <row r="136" spans="1:39" ht="27.75" customHeight="1" x14ac:dyDescent="0.25">
      <c r="A136" s="30">
        <v>133</v>
      </c>
      <c r="B136" s="30">
        <v>28120212107</v>
      </c>
      <c r="C136" s="58" t="s">
        <v>164</v>
      </c>
      <c r="D136" s="31" t="s">
        <v>253</v>
      </c>
      <c r="E136" s="31" t="s">
        <v>252</v>
      </c>
      <c r="F136" s="35">
        <v>8</v>
      </c>
      <c r="G136" s="35">
        <v>8</v>
      </c>
      <c r="H136" s="35">
        <v>10</v>
      </c>
      <c r="I136" s="35">
        <v>4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30</v>
      </c>
      <c r="Q136" s="38">
        <f>IFERROR(VLOOKUP(B136,ENROLL24082023,3,FALSE),"")</f>
        <v>6</v>
      </c>
      <c r="R136" s="38">
        <f>IFERROR(VLOOKUP(B136,ENROLL24082023,4,FALSE),"")</f>
        <v>7</v>
      </c>
      <c r="S136" s="38">
        <f>IFERROR(VLOOKUP(B136,ENROLL24082023,5,FALSE),"")</f>
        <v>10</v>
      </c>
      <c r="T136" s="38">
        <f>IFERROR(VLOOKUP(B136,ENROLL24082023,6,FALSE),"")</f>
        <v>0</v>
      </c>
      <c r="U136" s="38">
        <f>IFERROR(VLOOKUP(B136,ENROLL24082023,7,FALSE),"")</f>
        <v>0</v>
      </c>
      <c r="V136" s="38">
        <f>IFERROR(VLOOKUP(B136,ENROLL24082023,8,FALSE),"")</f>
        <v>0</v>
      </c>
      <c r="W136" s="38">
        <f>IFERROR(VLOOKUP(B136,ENROLL24082023,9,FALSE),"")</f>
        <v>0</v>
      </c>
      <c r="X136" s="38">
        <f>IFERROR(VLOOKUP(B136,ENROLL24082023,10,FALSE),"")</f>
        <v>0</v>
      </c>
      <c r="Y136" s="38">
        <f>IFERROR(VLOOKUP(B136,ENROLL24082023,11,FALSE),"")</f>
        <v>0</v>
      </c>
      <c r="Z136" s="38">
        <f>IFERROR(VLOOKUP(B136,ENROLL24082023,12,FALSE),"")</f>
        <v>0</v>
      </c>
      <c r="AA136" s="38">
        <f>SUM(Q136:Z136)</f>
        <v>23</v>
      </c>
      <c r="AB136" s="38">
        <f>F136-Q136</f>
        <v>2</v>
      </c>
      <c r="AC136" s="38">
        <f>G136-R136</f>
        <v>1</v>
      </c>
      <c r="AD136" s="38">
        <f>H136-S136</f>
        <v>0</v>
      </c>
      <c r="AE136" s="38">
        <f>I136-T136</f>
        <v>4</v>
      </c>
      <c r="AF136" s="38">
        <f>J136-U136</f>
        <v>0</v>
      </c>
      <c r="AG136" s="38">
        <f>K136-V136</f>
        <v>0</v>
      </c>
      <c r="AH136" s="38">
        <f>L136-W136</f>
        <v>0</v>
      </c>
      <c r="AI136" s="38">
        <f>M136-X136</f>
        <v>0</v>
      </c>
      <c r="AJ136" s="38">
        <f>N136-Y136</f>
        <v>0</v>
      </c>
      <c r="AK136" s="38">
        <f>O136-Z136</f>
        <v>0</v>
      </c>
      <c r="AL136" s="38">
        <f>SUM(AB136:AK136)</f>
        <v>7</v>
      </c>
      <c r="AM136" s="27" t="str">
        <f>IFERROR(VLOOKUP(B136,MGMT,4,FALSE),"")</f>
        <v>GOVT TW DEPT.PRIMARY SCHOOLS</v>
      </c>
    </row>
    <row r="137" spans="1:39" ht="27.75" customHeight="1" x14ac:dyDescent="0.25">
      <c r="A137" s="30">
        <v>134</v>
      </c>
      <c r="B137" s="30">
        <v>28120207901</v>
      </c>
      <c r="C137" s="58" t="s">
        <v>117</v>
      </c>
      <c r="D137" s="31" t="s">
        <v>253</v>
      </c>
      <c r="E137" s="31" t="s">
        <v>252</v>
      </c>
      <c r="F137" s="35">
        <v>3</v>
      </c>
      <c r="G137" s="35">
        <v>3</v>
      </c>
      <c r="H137" s="35">
        <v>4</v>
      </c>
      <c r="I137" s="35">
        <v>3</v>
      </c>
      <c r="J137" s="35">
        <v>1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14</v>
      </c>
      <c r="Q137" s="38">
        <f>IFERROR(VLOOKUP(B137,ENROLL24082023,3,FALSE),"")</f>
        <v>2</v>
      </c>
      <c r="R137" s="38">
        <f>IFERROR(VLOOKUP(B137,ENROLL24082023,4,FALSE),"")</f>
        <v>3</v>
      </c>
      <c r="S137" s="38">
        <f>IFERROR(VLOOKUP(B137,ENROLL24082023,5,FALSE),"")</f>
        <v>4</v>
      </c>
      <c r="T137" s="38">
        <f>IFERROR(VLOOKUP(B137,ENROLL24082023,6,FALSE),"")</f>
        <v>0</v>
      </c>
      <c r="U137" s="38">
        <f>IFERROR(VLOOKUP(B137,ENROLL24082023,7,FALSE),"")</f>
        <v>0</v>
      </c>
      <c r="V137" s="38">
        <f>IFERROR(VLOOKUP(B137,ENROLL24082023,8,FALSE),"")</f>
        <v>0</v>
      </c>
      <c r="W137" s="38">
        <f>IFERROR(VLOOKUP(B137,ENROLL24082023,9,FALSE),"")</f>
        <v>0</v>
      </c>
      <c r="X137" s="38">
        <f>IFERROR(VLOOKUP(B137,ENROLL24082023,10,FALSE),"")</f>
        <v>0</v>
      </c>
      <c r="Y137" s="38">
        <f>IFERROR(VLOOKUP(B137,ENROLL24082023,11,FALSE),"")</f>
        <v>0</v>
      </c>
      <c r="Z137" s="38">
        <f>IFERROR(VLOOKUP(B137,ENROLL24082023,12,FALSE),"")</f>
        <v>0</v>
      </c>
      <c r="AA137" s="38">
        <f>SUM(Q137:Z137)</f>
        <v>9</v>
      </c>
      <c r="AB137" s="38">
        <f>F137-Q137</f>
        <v>1</v>
      </c>
      <c r="AC137" s="38">
        <f>G137-R137</f>
        <v>0</v>
      </c>
      <c r="AD137" s="38">
        <f>H137-S137</f>
        <v>0</v>
      </c>
      <c r="AE137" s="38">
        <f>I137-T137</f>
        <v>3</v>
      </c>
      <c r="AF137" s="38">
        <f>J137-U137</f>
        <v>1</v>
      </c>
      <c r="AG137" s="38">
        <f>K137-V137</f>
        <v>0</v>
      </c>
      <c r="AH137" s="38">
        <f>L137-W137</f>
        <v>0</v>
      </c>
      <c r="AI137" s="38">
        <f>M137-X137</f>
        <v>0</v>
      </c>
      <c r="AJ137" s="38">
        <f>N137-Y137</f>
        <v>0</v>
      </c>
      <c r="AK137" s="38">
        <f>O137-Z137</f>
        <v>0</v>
      </c>
      <c r="AL137" s="38">
        <f>SUM(AB137:AK137)</f>
        <v>5</v>
      </c>
      <c r="AM137" s="27" t="str">
        <f>IFERROR(VLOOKUP(B137,MGMT,4,FALSE),"")</f>
        <v>GOVT TW DEPT.PRIMARY SCHOOLS</v>
      </c>
    </row>
    <row r="138" spans="1:39" ht="27.75" customHeight="1" x14ac:dyDescent="0.25">
      <c r="A138" s="30">
        <v>135</v>
      </c>
      <c r="B138" s="30">
        <v>28120210301</v>
      </c>
      <c r="C138" s="58" t="s">
        <v>145</v>
      </c>
      <c r="D138" s="31" t="s">
        <v>253</v>
      </c>
      <c r="E138" s="31" t="s">
        <v>252</v>
      </c>
      <c r="F138" s="35">
        <v>2</v>
      </c>
      <c r="G138" s="35">
        <v>2</v>
      </c>
      <c r="H138" s="35">
        <v>0</v>
      </c>
      <c r="I138" s="35">
        <v>0</v>
      </c>
      <c r="J138" s="35">
        <v>0</v>
      </c>
      <c r="K138" s="35">
        <v>0</v>
      </c>
      <c r="L138" s="35">
        <v>0</v>
      </c>
      <c r="M138" s="35">
        <v>0</v>
      </c>
      <c r="N138" s="35">
        <v>0</v>
      </c>
      <c r="O138" s="35">
        <v>0</v>
      </c>
      <c r="P138" s="35">
        <v>6</v>
      </c>
      <c r="Q138" s="38">
        <f>IFERROR(VLOOKUP(B138,ENROLL24082023,3,FALSE),"")</f>
        <v>2</v>
      </c>
      <c r="R138" s="38">
        <f>IFERROR(VLOOKUP(B138,ENROLL24082023,4,FALSE),"")</f>
        <v>2</v>
      </c>
      <c r="S138" s="38">
        <f>IFERROR(VLOOKUP(B138,ENROLL24082023,5,FALSE),"")</f>
        <v>0</v>
      </c>
      <c r="T138" s="38">
        <f>IFERROR(VLOOKUP(B138,ENROLL24082023,6,FALSE),"")</f>
        <v>0</v>
      </c>
      <c r="U138" s="38">
        <f>IFERROR(VLOOKUP(B138,ENROLL24082023,7,FALSE),"")</f>
        <v>0</v>
      </c>
      <c r="V138" s="38">
        <f>IFERROR(VLOOKUP(B138,ENROLL24082023,8,FALSE),"")</f>
        <v>0</v>
      </c>
      <c r="W138" s="38">
        <f>IFERROR(VLOOKUP(B138,ENROLL24082023,9,FALSE),"")</f>
        <v>0</v>
      </c>
      <c r="X138" s="38">
        <f>IFERROR(VLOOKUP(B138,ENROLL24082023,10,FALSE),"")</f>
        <v>0</v>
      </c>
      <c r="Y138" s="38">
        <f>IFERROR(VLOOKUP(B138,ENROLL24082023,11,FALSE),"")</f>
        <v>0</v>
      </c>
      <c r="Z138" s="38">
        <f>IFERROR(VLOOKUP(B138,ENROLL24082023,12,FALSE),"")</f>
        <v>0</v>
      </c>
      <c r="AA138" s="38">
        <f>SUM(Q138:Z138)</f>
        <v>4</v>
      </c>
      <c r="AB138" s="38">
        <f>F138-Q138</f>
        <v>0</v>
      </c>
      <c r="AC138" s="38">
        <f>G138-R138</f>
        <v>0</v>
      </c>
      <c r="AD138" s="38">
        <f>H138-S138</f>
        <v>0</v>
      </c>
      <c r="AE138" s="38">
        <f>I138-T138</f>
        <v>0</v>
      </c>
      <c r="AF138" s="38">
        <f>J138-U138</f>
        <v>0</v>
      </c>
      <c r="AG138" s="38">
        <f>K138-V138</f>
        <v>0</v>
      </c>
      <c r="AH138" s="38">
        <f>L138-W138</f>
        <v>0</v>
      </c>
      <c r="AI138" s="38">
        <f>M138-X138</f>
        <v>0</v>
      </c>
      <c r="AJ138" s="38">
        <f>N138-Y138</f>
        <v>0</v>
      </c>
      <c r="AK138" s="38">
        <f>O138-Z138</f>
        <v>0</v>
      </c>
      <c r="AL138" s="38">
        <f>SUM(AB138:AK138)</f>
        <v>0</v>
      </c>
      <c r="AM138" s="27" t="str">
        <f>IFERROR(VLOOKUP(B138,MGMT,4,FALSE),"")</f>
        <v>GOVT TW DEPT.PRIMARY SCHOOLS</v>
      </c>
    </row>
    <row r="139" spans="1:39" ht="27.75" customHeight="1" x14ac:dyDescent="0.25">
      <c r="A139" s="30">
        <v>136</v>
      </c>
      <c r="B139" s="30">
        <v>28120201301</v>
      </c>
      <c r="C139" s="58" t="s">
        <v>24</v>
      </c>
      <c r="D139" s="31" t="s">
        <v>253</v>
      </c>
      <c r="E139" s="31" t="s">
        <v>252</v>
      </c>
      <c r="F139" s="35">
        <v>4</v>
      </c>
      <c r="G139" s="35">
        <v>4</v>
      </c>
      <c r="H139" s="35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0</v>
      </c>
      <c r="N139" s="35">
        <v>0</v>
      </c>
      <c r="O139" s="35">
        <v>0</v>
      </c>
      <c r="P139" s="35">
        <v>10</v>
      </c>
      <c r="Q139" s="38">
        <f>IFERROR(VLOOKUP(B139,ENROLL24082023,3,FALSE),"")</f>
        <v>2</v>
      </c>
      <c r="R139" s="38">
        <f>IFERROR(VLOOKUP(B139,ENROLL24082023,4,FALSE),"")</f>
        <v>4</v>
      </c>
      <c r="S139" s="38">
        <f>IFERROR(VLOOKUP(B139,ENROLL24082023,5,FALSE),"")</f>
        <v>0</v>
      </c>
      <c r="T139" s="38">
        <f>IFERROR(VLOOKUP(B139,ENROLL24082023,6,FALSE),"")</f>
        <v>0</v>
      </c>
      <c r="U139" s="38">
        <f>IFERROR(VLOOKUP(B139,ENROLL24082023,7,FALSE),"")</f>
        <v>0</v>
      </c>
      <c r="V139" s="38">
        <f>IFERROR(VLOOKUP(B139,ENROLL24082023,8,FALSE),"")</f>
        <v>0</v>
      </c>
      <c r="W139" s="38">
        <f>IFERROR(VLOOKUP(B139,ENROLL24082023,9,FALSE),"")</f>
        <v>0</v>
      </c>
      <c r="X139" s="38">
        <f>IFERROR(VLOOKUP(B139,ENROLL24082023,10,FALSE),"")</f>
        <v>0</v>
      </c>
      <c r="Y139" s="38">
        <f>IFERROR(VLOOKUP(B139,ENROLL24082023,11,FALSE),"")</f>
        <v>0</v>
      </c>
      <c r="Z139" s="38">
        <f>IFERROR(VLOOKUP(B139,ENROLL24082023,12,FALSE),"")</f>
        <v>0</v>
      </c>
      <c r="AA139" s="38">
        <f>SUM(Q139:Z139)</f>
        <v>6</v>
      </c>
      <c r="AB139" s="38">
        <f>F139-Q139</f>
        <v>2</v>
      </c>
      <c r="AC139" s="38">
        <f>G139-R139</f>
        <v>0</v>
      </c>
      <c r="AD139" s="38">
        <f>H139-S139</f>
        <v>0</v>
      </c>
      <c r="AE139" s="38">
        <f>I139-T139</f>
        <v>0</v>
      </c>
      <c r="AF139" s="38">
        <f>J139-U139</f>
        <v>0</v>
      </c>
      <c r="AG139" s="38">
        <f>K139-V139</f>
        <v>0</v>
      </c>
      <c r="AH139" s="38">
        <f>L139-W139</f>
        <v>0</v>
      </c>
      <c r="AI139" s="38">
        <f>M139-X139</f>
        <v>0</v>
      </c>
      <c r="AJ139" s="38">
        <f>N139-Y139</f>
        <v>0</v>
      </c>
      <c r="AK139" s="38">
        <f>O139-Z139</f>
        <v>0</v>
      </c>
      <c r="AL139" s="38">
        <f>SUM(AB139:AK139)</f>
        <v>2</v>
      </c>
      <c r="AM139" s="27" t="str">
        <f>IFERROR(VLOOKUP(B139,MGMT,4,FALSE),"")</f>
        <v>GOVT TW DEPT.PRIMARY SCHOOLS</v>
      </c>
    </row>
    <row r="140" spans="1:39" ht="27.75" customHeight="1" x14ac:dyDescent="0.25">
      <c r="A140" s="30">
        <v>137</v>
      </c>
      <c r="B140" s="30">
        <v>28120204201</v>
      </c>
      <c r="C140" s="58" t="s">
        <v>65</v>
      </c>
      <c r="D140" s="31" t="s">
        <v>253</v>
      </c>
      <c r="E140" s="31" t="s">
        <v>252</v>
      </c>
      <c r="F140" s="35">
        <v>4</v>
      </c>
      <c r="G140" s="35">
        <v>4</v>
      </c>
      <c r="H140" s="35">
        <v>6</v>
      </c>
      <c r="I140" s="35">
        <v>1</v>
      </c>
      <c r="J140" s="35">
        <v>0</v>
      </c>
      <c r="K140" s="35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15</v>
      </c>
      <c r="Q140" s="38">
        <f>IFERROR(VLOOKUP(B140,ENROLL24082023,3,FALSE),"")</f>
        <v>6</v>
      </c>
      <c r="R140" s="38">
        <f>IFERROR(VLOOKUP(B140,ENROLL24082023,4,FALSE),"")</f>
        <v>4</v>
      </c>
      <c r="S140" s="38">
        <f>IFERROR(VLOOKUP(B140,ENROLL24082023,5,FALSE),"")</f>
        <v>1</v>
      </c>
      <c r="T140" s="38">
        <f>IFERROR(VLOOKUP(B140,ENROLL24082023,6,FALSE),"")</f>
        <v>0</v>
      </c>
      <c r="U140" s="38">
        <f>IFERROR(VLOOKUP(B140,ENROLL24082023,7,FALSE),"")</f>
        <v>0</v>
      </c>
      <c r="V140" s="38">
        <f>IFERROR(VLOOKUP(B140,ENROLL24082023,8,FALSE),"")</f>
        <v>0</v>
      </c>
      <c r="W140" s="38">
        <f>IFERROR(VLOOKUP(B140,ENROLL24082023,9,FALSE),"")</f>
        <v>0</v>
      </c>
      <c r="X140" s="38">
        <f>IFERROR(VLOOKUP(B140,ENROLL24082023,10,FALSE),"")</f>
        <v>0</v>
      </c>
      <c r="Y140" s="38">
        <f>IFERROR(VLOOKUP(B140,ENROLL24082023,11,FALSE),"")</f>
        <v>0</v>
      </c>
      <c r="Z140" s="38">
        <f>IFERROR(VLOOKUP(B140,ENROLL24082023,12,FALSE),"")</f>
        <v>0</v>
      </c>
      <c r="AA140" s="38">
        <f>SUM(Q140:Z140)</f>
        <v>11</v>
      </c>
      <c r="AB140" s="38">
        <f>F140-Q140</f>
        <v>-2</v>
      </c>
      <c r="AC140" s="38">
        <f>G140-R140</f>
        <v>0</v>
      </c>
      <c r="AD140" s="38">
        <f>H140-S140</f>
        <v>5</v>
      </c>
      <c r="AE140" s="38">
        <f>I140-T140</f>
        <v>1</v>
      </c>
      <c r="AF140" s="38">
        <f>J140-U140</f>
        <v>0</v>
      </c>
      <c r="AG140" s="38">
        <f>K140-V140</f>
        <v>0</v>
      </c>
      <c r="AH140" s="38">
        <f>L140-W140</f>
        <v>0</v>
      </c>
      <c r="AI140" s="38">
        <f>M140-X140</f>
        <v>0</v>
      </c>
      <c r="AJ140" s="38">
        <f>N140-Y140</f>
        <v>0</v>
      </c>
      <c r="AK140" s="38">
        <f>O140-Z140</f>
        <v>0</v>
      </c>
      <c r="AL140" s="38">
        <f>SUM(AB140:AK140)</f>
        <v>4</v>
      </c>
      <c r="AM140" s="27" t="str">
        <f>IFERROR(VLOOKUP(B140,MGMT,4,FALSE),"")</f>
        <v>GOVT TW DEPT.PRIMARY SCHOOLS</v>
      </c>
    </row>
    <row r="141" spans="1:39" ht="27.75" customHeight="1" x14ac:dyDescent="0.25">
      <c r="A141" s="30">
        <v>138</v>
      </c>
      <c r="B141" s="30">
        <v>28120212205</v>
      </c>
      <c r="C141" s="58" t="s">
        <v>168</v>
      </c>
      <c r="D141" s="31" t="s">
        <v>253</v>
      </c>
      <c r="E141" s="31" t="s">
        <v>252</v>
      </c>
      <c r="F141" s="35">
        <v>3</v>
      </c>
      <c r="G141" s="35">
        <v>3</v>
      </c>
      <c r="H141" s="35">
        <v>6</v>
      </c>
      <c r="I141" s="35">
        <v>2</v>
      </c>
      <c r="J141" s="35">
        <v>1</v>
      </c>
      <c r="K141" s="35">
        <v>0</v>
      </c>
      <c r="L141" s="35">
        <v>0</v>
      </c>
      <c r="M141" s="35">
        <v>0</v>
      </c>
      <c r="N141" s="35">
        <v>0</v>
      </c>
      <c r="O141" s="35">
        <v>0</v>
      </c>
      <c r="P141" s="35">
        <v>15</v>
      </c>
      <c r="Q141" s="38">
        <f>IFERROR(VLOOKUP(B141,ENROLL24082023,3,FALSE),"")</f>
        <v>2</v>
      </c>
      <c r="R141" s="38">
        <f>IFERROR(VLOOKUP(B141,ENROLL24082023,4,FALSE),"")</f>
        <v>3</v>
      </c>
      <c r="S141" s="38">
        <f>IFERROR(VLOOKUP(B141,ENROLL24082023,5,FALSE),"")</f>
        <v>5</v>
      </c>
      <c r="T141" s="38">
        <f>IFERROR(VLOOKUP(B141,ENROLL24082023,6,FALSE),"")</f>
        <v>0</v>
      </c>
      <c r="U141" s="38">
        <f>IFERROR(VLOOKUP(B141,ENROLL24082023,7,FALSE),"")</f>
        <v>0</v>
      </c>
      <c r="V141" s="38">
        <f>IFERROR(VLOOKUP(B141,ENROLL24082023,8,FALSE),"")</f>
        <v>0</v>
      </c>
      <c r="W141" s="38">
        <f>IFERROR(VLOOKUP(B141,ENROLL24082023,9,FALSE),"")</f>
        <v>0</v>
      </c>
      <c r="X141" s="38">
        <f>IFERROR(VLOOKUP(B141,ENROLL24082023,10,FALSE),"")</f>
        <v>0</v>
      </c>
      <c r="Y141" s="38">
        <f>IFERROR(VLOOKUP(B141,ENROLL24082023,11,FALSE),"")</f>
        <v>0</v>
      </c>
      <c r="Z141" s="38">
        <f>IFERROR(VLOOKUP(B141,ENROLL24082023,12,FALSE),"")</f>
        <v>0</v>
      </c>
      <c r="AA141" s="38">
        <f>SUM(Q141:Z141)</f>
        <v>10</v>
      </c>
      <c r="AB141" s="38">
        <f>F141-Q141</f>
        <v>1</v>
      </c>
      <c r="AC141" s="38">
        <f>G141-R141</f>
        <v>0</v>
      </c>
      <c r="AD141" s="38">
        <f>H141-S141</f>
        <v>1</v>
      </c>
      <c r="AE141" s="38">
        <f>I141-T141</f>
        <v>2</v>
      </c>
      <c r="AF141" s="38">
        <f>J141-U141</f>
        <v>1</v>
      </c>
      <c r="AG141" s="38">
        <f>K141-V141</f>
        <v>0</v>
      </c>
      <c r="AH141" s="38">
        <f>L141-W141</f>
        <v>0</v>
      </c>
      <c r="AI141" s="38">
        <f>M141-X141</f>
        <v>0</v>
      </c>
      <c r="AJ141" s="38">
        <f>N141-Y141</f>
        <v>0</v>
      </c>
      <c r="AK141" s="38">
        <f>O141-Z141</f>
        <v>0</v>
      </c>
      <c r="AL141" s="38">
        <f>SUM(AB141:AK141)</f>
        <v>5</v>
      </c>
      <c r="AM141" s="27" t="str">
        <f>IFERROR(VLOOKUP(B141,MGMT,4,FALSE),"")</f>
        <v>GOVT TW DEPT.PRIMARY SCHOOLS</v>
      </c>
    </row>
    <row r="142" spans="1:39" ht="27.75" customHeight="1" x14ac:dyDescent="0.25">
      <c r="A142" s="30">
        <v>139</v>
      </c>
      <c r="B142" s="30">
        <v>28120212402</v>
      </c>
      <c r="C142" s="58" t="s">
        <v>174</v>
      </c>
      <c r="D142" s="31" t="s">
        <v>253</v>
      </c>
      <c r="E142" s="31" t="s">
        <v>252</v>
      </c>
      <c r="F142" s="35">
        <v>4</v>
      </c>
      <c r="G142" s="35">
        <v>4</v>
      </c>
      <c r="H142" s="35">
        <v>4</v>
      </c>
      <c r="I142" s="35">
        <v>1</v>
      </c>
      <c r="J142" s="35">
        <v>0</v>
      </c>
      <c r="K142" s="35">
        <v>0</v>
      </c>
      <c r="L142" s="35">
        <v>0</v>
      </c>
      <c r="M142" s="35">
        <v>0</v>
      </c>
      <c r="N142" s="35">
        <v>0</v>
      </c>
      <c r="O142" s="35">
        <v>0</v>
      </c>
      <c r="P142" s="35">
        <v>13</v>
      </c>
      <c r="Q142" s="38">
        <f>IFERROR(VLOOKUP(B142,ENROLL24082023,3,FALSE),"")</f>
        <v>4</v>
      </c>
      <c r="R142" s="38">
        <f>IFERROR(VLOOKUP(B142,ENROLL24082023,4,FALSE),"")</f>
        <v>4</v>
      </c>
      <c r="S142" s="38">
        <f>IFERROR(VLOOKUP(B142,ENROLL24082023,5,FALSE),"")</f>
        <v>1</v>
      </c>
      <c r="T142" s="38">
        <f>IFERROR(VLOOKUP(B142,ENROLL24082023,6,FALSE),"")</f>
        <v>0</v>
      </c>
      <c r="U142" s="38">
        <f>IFERROR(VLOOKUP(B142,ENROLL24082023,7,FALSE),"")</f>
        <v>0</v>
      </c>
      <c r="V142" s="38">
        <f>IFERROR(VLOOKUP(B142,ENROLL24082023,8,FALSE),"")</f>
        <v>0</v>
      </c>
      <c r="W142" s="38">
        <f>IFERROR(VLOOKUP(B142,ENROLL24082023,9,FALSE),"")</f>
        <v>0</v>
      </c>
      <c r="X142" s="38">
        <f>IFERROR(VLOOKUP(B142,ENROLL24082023,10,FALSE),"")</f>
        <v>0</v>
      </c>
      <c r="Y142" s="38">
        <f>IFERROR(VLOOKUP(B142,ENROLL24082023,11,FALSE),"")</f>
        <v>0</v>
      </c>
      <c r="Z142" s="38">
        <f>IFERROR(VLOOKUP(B142,ENROLL24082023,12,FALSE),"")</f>
        <v>0</v>
      </c>
      <c r="AA142" s="38">
        <f>SUM(Q142:Z142)</f>
        <v>9</v>
      </c>
      <c r="AB142" s="38">
        <f>F142-Q142</f>
        <v>0</v>
      </c>
      <c r="AC142" s="38">
        <f>G142-R142</f>
        <v>0</v>
      </c>
      <c r="AD142" s="38">
        <f>H142-S142</f>
        <v>3</v>
      </c>
      <c r="AE142" s="38">
        <f>I142-T142</f>
        <v>1</v>
      </c>
      <c r="AF142" s="38">
        <f>J142-U142</f>
        <v>0</v>
      </c>
      <c r="AG142" s="38">
        <f>K142-V142</f>
        <v>0</v>
      </c>
      <c r="AH142" s="38">
        <f>L142-W142</f>
        <v>0</v>
      </c>
      <c r="AI142" s="38">
        <f>M142-X142</f>
        <v>0</v>
      </c>
      <c r="AJ142" s="38">
        <f>N142-Y142</f>
        <v>0</v>
      </c>
      <c r="AK142" s="38">
        <f>O142-Z142</f>
        <v>0</v>
      </c>
      <c r="AL142" s="38">
        <f>SUM(AB142:AK142)</f>
        <v>4</v>
      </c>
      <c r="AM142" s="27" t="str">
        <f>IFERROR(VLOOKUP(B142,MGMT,4,FALSE),"")</f>
        <v>GOVT TW DEPT.PRIMARY SCHOOLS</v>
      </c>
    </row>
    <row r="143" spans="1:39" ht="27.75" customHeight="1" x14ac:dyDescent="0.25">
      <c r="A143" s="30">
        <v>140</v>
      </c>
      <c r="B143" s="30">
        <v>28120206401</v>
      </c>
      <c r="C143" s="58" t="s">
        <v>85</v>
      </c>
      <c r="D143" s="31" t="s">
        <v>253</v>
      </c>
      <c r="E143" s="31" t="s">
        <v>252</v>
      </c>
      <c r="F143" s="35">
        <v>3</v>
      </c>
      <c r="G143" s="35">
        <v>3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18</v>
      </c>
      <c r="Q143" s="38">
        <f>IFERROR(VLOOKUP(B143,ENROLL24082023,3,FALSE),"")</f>
        <v>4</v>
      </c>
      <c r="R143" s="38">
        <f>IFERROR(VLOOKUP(B143,ENROLL24082023,4,FALSE),"")</f>
        <v>3</v>
      </c>
      <c r="S143" s="38">
        <f>IFERROR(VLOOKUP(B143,ENROLL24082023,5,FALSE),"")</f>
        <v>0</v>
      </c>
      <c r="T143" s="38">
        <f>IFERROR(VLOOKUP(B143,ENROLL24082023,6,FALSE),"")</f>
        <v>0</v>
      </c>
      <c r="U143" s="38">
        <f>IFERROR(VLOOKUP(B143,ENROLL24082023,7,FALSE),"")</f>
        <v>0</v>
      </c>
      <c r="V143" s="38">
        <f>IFERROR(VLOOKUP(B143,ENROLL24082023,8,FALSE),"")</f>
        <v>0</v>
      </c>
      <c r="W143" s="38">
        <f>IFERROR(VLOOKUP(B143,ENROLL24082023,9,FALSE),"")</f>
        <v>0</v>
      </c>
      <c r="X143" s="38">
        <f>IFERROR(VLOOKUP(B143,ENROLL24082023,10,FALSE),"")</f>
        <v>0</v>
      </c>
      <c r="Y143" s="38">
        <f>IFERROR(VLOOKUP(B143,ENROLL24082023,11,FALSE),"")</f>
        <v>0</v>
      </c>
      <c r="Z143" s="38">
        <f>IFERROR(VLOOKUP(B143,ENROLL24082023,12,FALSE),"")</f>
        <v>0</v>
      </c>
      <c r="AA143" s="38">
        <f>SUM(Q143:Z143)</f>
        <v>7</v>
      </c>
      <c r="AB143" s="38">
        <f>F143-Q143</f>
        <v>-1</v>
      </c>
      <c r="AC143" s="38">
        <f>G143-R143</f>
        <v>0</v>
      </c>
      <c r="AD143" s="38">
        <f>H143-S143</f>
        <v>0</v>
      </c>
      <c r="AE143" s="38">
        <f>I143-T143</f>
        <v>0</v>
      </c>
      <c r="AF143" s="38">
        <f>J143-U143</f>
        <v>0</v>
      </c>
      <c r="AG143" s="38">
        <f>K143-V143</f>
        <v>0</v>
      </c>
      <c r="AH143" s="38">
        <f>L143-W143</f>
        <v>0</v>
      </c>
      <c r="AI143" s="38">
        <f>M143-X143</f>
        <v>0</v>
      </c>
      <c r="AJ143" s="38">
        <f>N143-Y143</f>
        <v>0</v>
      </c>
      <c r="AK143" s="38">
        <f>O143-Z143</f>
        <v>0</v>
      </c>
      <c r="AL143" s="38">
        <f>SUM(AB143:AK143)</f>
        <v>-1</v>
      </c>
      <c r="AM143" s="27" t="str">
        <f>IFERROR(VLOOKUP(B143,MGMT,4,FALSE),"")</f>
        <v>GOVT TW DEPT.PRIMARY SCHOOLS</v>
      </c>
    </row>
    <row r="144" spans="1:39" ht="27.75" customHeight="1" x14ac:dyDescent="0.25">
      <c r="A144" s="30">
        <v>141</v>
      </c>
      <c r="B144" s="30">
        <v>28120201901</v>
      </c>
      <c r="C144" s="58" t="s">
        <v>34</v>
      </c>
      <c r="D144" s="31" t="s">
        <v>253</v>
      </c>
      <c r="E144" s="31" t="s">
        <v>252</v>
      </c>
      <c r="F144" s="35">
        <v>10</v>
      </c>
      <c r="G144" s="35">
        <v>10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21</v>
      </c>
      <c r="Q144" s="38">
        <f>IFERROR(VLOOKUP(B144,ENROLL24082023,3,FALSE),"")</f>
        <v>10</v>
      </c>
      <c r="R144" s="38">
        <f>IFERROR(VLOOKUP(B144,ENROLL24082023,4,FALSE),"")</f>
        <v>10</v>
      </c>
      <c r="S144" s="38">
        <f>IFERROR(VLOOKUP(B144,ENROLL24082023,5,FALSE),"")</f>
        <v>0</v>
      </c>
      <c r="T144" s="38">
        <f>IFERROR(VLOOKUP(B144,ENROLL24082023,6,FALSE),"")</f>
        <v>0</v>
      </c>
      <c r="U144" s="38">
        <f>IFERROR(VLOOKUP(B144,ENROLL24082023,7,FALSE),"")</f>
        <v>0</v>
      </c>
      <c r="V144" s="38">
        <f>IFERROR(VLOOKUP(B144,ENROLL24082023,8,FALSE),"")</f>
        <v>0</v>
      </c>
      <c r="W144" s="38">
        <f>IFERROR(VLOOKUP(B144,ENROLL24082023,9,FALSE),"")</f>
        <v>0</v>
      </c>
      <c r="X144" s="38">
        <f>IFERROR(VLOOKUP(B144,ENROLL24082023,10,FALSE),"")</f>
        <v>0</v>
      </c>
      <c r="Y144" s="38">
        <f>IFERROR(VLOOKUP(B144,ENROLL24082023,11,FALSE),"")</f>
        <v>0</v>
      </c>
      <c r="Z144" s="38">
        <f>IFERROR(VLOOKUP(B144,ENROLL24082023,12,FALSE),"")</f>
        <v>0</v>
      </c>
      <c r="AA144" s="38">
        <f>SUM(Q144:Z144)</f>
        <v>20</v>
      </c>
      <c r="AB144" s="38">
        <f>F144-Q144</f>
        <v>0</v>
      </c>
      <c r="AC144" s="38">
        <f>G144-R144</f>
        <v>0</v>
      </c>
      <c r="AD144" s="38">
        <f>H144-S144</f>
        <v>0</v>
      </c>
      <c r="AE144" s="38">
        <f>I144-T144</f>
        <v>0</v>
      </c>
      <c r="AF144" s="38">
        <f>J144-U144</f>
        <v>0</v>
      </c>
      <c r="AG144" s="38">
        <f>K144-V144</f>
        <v>0</v>
      </c>
      <c r="AH144" s="38">
        <f>L144-W144</f>
        <v>0</v>
      </c>
      <c r="AI144" s="38">
        <f>M144-X144</f>
        <v>0</v>
      </c>
      <c r="AJ144" s="38">
        <f>N144-Y144</f>
        <v>0</v>
      </c>
      <c r="AK144" s="38">
        <f>O144-Z144</f>
        <v>0</v>
      </c>
      <c r="AL144" s="38">
        <f>SUM(AB144:AK144)</f>
        <v>0</v>
      </c>
      <c r="AM144" s="27" t="str">
        <f>IFERROR(VLOOKUP(B144,MGMT,4,FALSE),"")</f>
        <v>GOVT TW DEPT.PRIMARY SCHOOLS</v>
      </c>
    </row>
    <row r="145" spans="1:39" ht="27.75" customHeight="1" x14ac:dyDescent="0.25">
      <c r="A145" s="30">
        <v>142</v>
      </c>
      <c r="B145" s="30">
        <v>28120201302</v>
      </c>
      <c r="C145" s="58" t="s">
        <v>25</v>
      </c>
      <c r="D145" s="31" t="s">
        <v>253</v>
      </c>
      <c r="E145" s="31" t="s">
        <v>252</v>
      </c>
      <c r="F145" s="35">
        <v>11</v>
      </c>
      <c r="G145" s="35">
        <v>11</v>
      </c>
      <c r="H145" s="35">
        <v>13</v>
      </c>
      <c r="I145" s="35">
        <v>4</v>
      </c>
      <c r="J145" s="35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v>39</v>
      </c>
      <c r="Q145" s="38">
        <f>IFERROR(VLOOKUP(B145,ENROLL24082023,3,FALSE),"")</f>
        <v>4</v>
      </c>
      <c r="R145" s="38">
        <f>IFERROR(VLOOKUP(B145,ENROLL24082023,4,FALSE),"")</f>
        <v>10</v>
      </c>
      <c r="S145" s="38">
        <f>IFERROR(VLOOKUP(B145,ENROLL24082023,5,FALSE),"")</f>
        <v>12</v>
      </c>
      <c r="T145" s="38">
        <f>IFERROR(VLOOKUP(B145,ENROLL24082023,6,FALSE),"")</f>
        <v>0</v>
      </c>
      <c r="U145" s="38">
        <f>IFERROR(VLOOKUP(B145,ENROLL24082023,7,FALSE),"")</f>
        <v>0</v>
      </c>
      <c r="V145" s="38">
        <f>IFERROR(VLOOKUP(B145,ENROLL24082023,8,FALSE),"")</f>
        <v>0</v>
      </c>
      <c r="W145" s="38">
        <f>IFERROR(VLOOKUP(B145,ENROLL24082023,9,FALSE),"")</f>
        <v>0</v>
      </c>
      <c r="X145" s="38">
        <f>IFERROR(VLOOKUP(B145,ENROLL24082023,10,FALSE),"")</f>
        <v>0</v>
      </c>
      <c r="Y145" s="38">
        <f>IFERROR(VLOOKUP(B145,ENROLL24082023,11,FALSE),"")</f>
        <v>0</v>
      </c>
      <c r="Z145" s="38">
        <f>IFERROR(VLOOKUP(B145,ENROLL24082023,12,FALSE),"")</f>
        <v>0</v>
      </c>
      <c r="AA145" s="38">
        <f>SUM(Q145:Z145)</f>
        <v>26</v>
      </c>
      <c r="AB145" s="38">
        <f>F145-Q145</f>
        <v>7</v>
      </c>
      <c r="AC145" s="38">
        <f>G145-R145</f>
        <v>1</v>
      </c>
      <c r="AD145" s="38">
        <f>H145-S145</f>
        <v>1</v>
      </c>
      <c r="AE145" s="38">
        <f>I145-T145</f>
        <v>4</v>
      </c>
      <c r="AF145" s="38">
        <f>J145-U145</f>
        <v>0</v>
      </c>
      <c r="AG145" s="38">
        <f>K145-V145</f>
        <v>0</v>
      </c>
      <c r="AH145" s="38">
        <f>L145-W145</f>
        <v>0</v>
      </c>
      <c r="AI145" s="38">
        <f>M145-X145</f>
        <v>0</v>
      </c>
      <c r="AJ145" s="38">
        <f>N145-Y145</f>
        <v>0</v>
      </c>
      <c r="AK145" s="38">
        <f>O145-Z145</f>
        <v>0</v>
      </c>
      <c r="AL145" s="38">
        <f>SUM(AB145:AK145)</f>
        <v>13</v>
      </c>
      <c r="AM145" s="27" t="str">
        <f>IFERROR(VLOOKUP(B145,MGMT,4,FALSE),"")</f>
        <v>GOVT TW DEPT.PRIMARY SCHOOLS</v>
      </c>
    </row>
    <row r="146" spans="1:39" ht="27.75" customHeight="1" x14ac:dyDescent="0.25">
      <c r="A146" s="30">
        <v>143</v>
      </c>
      <c r="B146" s="30">
        <v>28120203301</v>
      </c>
      <c r="C146" s="58" t="s">
        <v>51</v>
      </c>
      <c r="D146" s="31" t="s">
        <v>253</v>
      </c>
      <c r="E146" s="31" t="s">
        <v>252</v>
      </c>
      <c r="F146" s="35">
        <v>5</v>
      </c>
      <c r="G146" s="35">
        <v>5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15</v>
      </c>
      <c r="Q146" s="38">
        <f>IFERROR(VLOOKUP(B146,ENROLL24082023,3,FALSE),"")</f>
        <v>8</v>
      </c>
      <c r="R146" s="38">
        <f>IFERROR(VLOOKUP(B146,ENROLL24082023,4,FALSE),"")</f>
        <v>5</v>
      </c>
      <c r="S146" s="38">
        <f>IFERROR(VLOOKUP(B146,ENROLL24082023,5,FALSE),"")</f>
        <v>0</v>
      </c>
      <c r="T146" s="38">
        <f>IFERROR(VLOOKUP(B146,ENROLL24082023,6,FALSE),"")</f>
        <v>0</v>
      </c>
      <c r="U146" s="38">
        <f>IFERROR(VLOOKUP(B146,ENROLL24082023,7,FALSE),"")</f>
        <v>0</v>
      </c>
      <c r="V146" s="38">
        <f>IFERROR(VLOOKUP(B146,ENROLL24082023,8,FALSE),"")</f>
        <v>0</v>
      </c>
      <c r="W146" s="38">
        <f>IFERROR(VLOOKUP(B146,ENROLL24082023,9,FALSE),"")</f>
        <v>0</v>
      </c>
      <c r="X146" s="38">
        <f>IFERROR(VLOOKUP(B146,ENROLL24082023,10,FALSE),"")</f>
        <v>0</v>
      </c>
      <c r="Y146" s="38">
        <f>IFERROR(VLOOKUP(B146,ENROLL24082023,11,FALSE),"")</f>
        <v>0</v>
      </c>
      <c r="Z146" s="38">
        <f>IFERROR(VLOOKUP(B146,ENROLL24082023,12,FALSE),"")</f>
        <v>0</v>
      </c>
      <c r="AA146" s="38">
        <f>SUM(Q146:Z146)</f>
        <v>13</v>
      </c>
      <c r="AB146" s="38">
        <f>F146-Q146</f>
        <v>-3</v>
      </c>
      <c r="AC146" s="38">
        <f>G146-R146</f>
        <v>0</v>
      </c>
      <c r="AD146" s="38">
        <f>H146-S146</f>
        <v>0</v>
      </c>
      <c r="AE146" s="38">
        <f>I146-T146</f>
        <v>0</v>
      </c>
      <c r="AF146" s="38">
        <f>J146-U146</f>
        <v>0</v>
      </c>
      <c r="AG146" s="38">
        <f>K146-V146</f>
        <v>0</v>
      </c>
      <c r="AH146" s="38">
        <f>L146-W146</f>
        <v>0</v>
      </c>
      <c r="AI146" s="38">
        <f>M146-X146</f>
        <v>0</v>
      </c>
      <c r="AJ146" s="38">
        <f>N146-Y146</f>
        <v>0</v>
      </c>
      <c r="AK146" s="38">
        <f>O146-Z146</f>
        <v>0</v>
      </c>
      <c r="AL146" s="38">
        <f>SUM(AB146:AK146)</f>
        <v>-3</v>
      </c>
      <c r="AM146" s="27" t="str">
        <f>IFERROR(VLOOKUP(B146,MGMT,4,FALSE),"")</f>
        <v>GOVT TW DEPT.PRIMARY SCHOOLS</v>
      </c>
    </row>
    <row r="147" spans="1:39" ht="18" customHeight="1" x14ac:dyDescent="0.25">
      <c r="A147" s="30">
        <v>144</v>
      </c>
      <c r="B147" s="30">
        <v>28120207203</v>
      </c>
      <c r="C147" s="58" t="s">
        <v>98</v>
      </c>
      <c r="D147" s="31" t="s">
        <v>253</v>
      </c>
      <c r="E147" s="31" t="s">
        <v>252</v>
      </c>
      <c r="F147" s="35">
        <v>9</v>
      </c>
      <c r="G147" s="35">
        <v>9</v>
      </c>
      <c r="H147" s="35">
        <v>0</v>
      </c>
      <c r="I147" s="35">
        <v>0</v>
      </c>
      <c r="J147" s="35">
        <v>0</v>
      </c>
      <c r="K147" s="35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19</v>
      </c>
      <c r="Q147" s="38">
        <f>IFERROR(VLOOKUP(B147,ENROLL24082023,3,FALSE),"")</f>
        <v>2</v>
      </c>
      <c r="R147" s="38">
        <f>IFERROR(VLOOKUP(B147,ENROLL24082023,4,FALSE),"")</f>
        <v>9</v>
      </c>
      <c r="S147" s="38">
        <f>IFERROR(VLOOKUP(B147,ENROLL24082023,5,FALSE),"")</f>
        <v>0</v>
      </c>
      <c r="T147" s="38">
        <f>IFERROR(VLOOKUP(B147,ENROLL24082023,6,FALSE),"")</f>
        <v>0</v>
      </c>
      <c r="U147" s="38">
        <f>IFERROR(VLOOKUP(B147,ENROLL24082023,7,FALSE),"")</f>
        <v>0</v>
      </c>
      <c r="V147" s="38">
        <f>IFERROR(VLOOKUP(B147,ENROLL24082023,8,FALSE),"")</f>
        <v>0</v>
      </c>
      <c r="W147" s="38">
        <f>IFERROR(VLOOKUP(B147,ENROLL24082023,9,FALSE),"")</f>
        <v>0</v>
      </c>
      <c r="X147" s="38">
        <f>IFERROR(VLOOKUP(B147,ENROLL24082023,10,FALSE),"")</f>
        <v>0</v>
      </c>
      <c r="Y147" s="38">
        <f>IFERROR(VLOOKUP(B147,ENROLL24082023,11,FALSE),"")</f>
        <v>0</v>
      </c>
      <c r="Z147" s="38">
        <f>IFERROR(VLOOKUP(B147,ENROLL24082023,12,FALSE),"")</f>
        <v>0</v>
      </c>
      <c r="AA147" s="38">
        <f>SUM(Q147:Z147)</f>
        <v>11</v>
      </c>
      <c r="AB147" s="38">
        <f>F147-Q147</f>
        <v>7</v>
      </c>
      <c r="AC147" s="38">
        <f>G147-R147</f>
        <v>0</v>
      </c>
      <c r="AD147" s="38">
        <f>H147-S147</f>
        <v>0</v>
      </c>
      <c r="AE147" s="38">
        <f>I147-T147</f>
        <v>0</v>
      </c>
      <c r="AF147" s="38">
        <f>J147-U147</f>
        <v>0</v>
      </c>
      <c r="AG147" s="38">
        <f>K147-V147</f>
        <v>0</v>
      </c>
      <c r="AH147" s="38">
        <f>L147-W147</f>
        <v>0</v>
      </c>
      <c r="AI147" s="38">
        <f>M147-X147</f>
        <v>0</v>
      </c>
      <c r="AJ147" s="38">
        <f>N147-Y147</f>
        <v>0</v>
      </c>
      <c r="AK147" s="38">
        <f>O147-Z147</f>
        <v>0</v>
      </c>
      <c r="AL147" s="38">
        <f>SUM(AB147:AK147)</f>
        <v>7</v>
      </c>
      <c r="AM147" s="27" t="str">
        <f>IFERROR(VLOOKUP(B147,MGMT,4,FALSE),"")</f>
        <v>GOVT TW DEPT.PRIMARY SCHOOLS</v>
      </c>
    </row>
    <row r="148" spans="1:39" ht="18" customHeight="1" x14ac:dyDescent="0.25">
      <c r="A148" s="30">
        <v>145</v>
      </c>
      <c r="B148" s="30">
        <v>28120207702</v>
      </c>
      <c r="C148" s="58" t="s">
        <v>115</v>
      </c>
      <c r="D148" s="31" t="s">
        <v>253</v>
      </c>
      <c r="E148" s="31" t="s">
        <v>252</v>
      </c>
      <c r="F148" s="35">
        <v>2</v>
      </c>
      <c r="G148" s="35">
        <v>2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0</v>
      </c>
      <c r="N148" s="35">
        <v>0</v>
      </c>
      <c r="O148" s="35">
        <v>0</v>
      </c>
      <c r="P148" s="35">
        <v>8</v>
      </c>
      <c r="Q148" s="38">
        <f>IFERROR(VLOOKUP(B148,ENROLL24082023,3,FALSE),"")</f>
        <v>3</v>
      </c>
      <c r="R148" s="38">
        <f>IFERROR(VLOOKUP(B148,ENROLL24082023,4,FALSE),"")</f>
        <v>2</v>
      </c>
      <c r="S148" s="38">
        <f>IFERROR(VLOOKUP(B148,ENROLL24082023,5,FALSE),"")</f>
        <v>0</v>
      </c>
      <c r="T148" s="38">
        <f>IFERROR(VLOOKUP(B148,ENROLL24082023,6,FALSE),"")</f>
        <v>0</v>
      </c>
      <c r="U148" s="38">
        <f>IFERROR(VLOOKUP(B148,ENROLL24082023,7,FALSE),"")</f>
        <v>0</v>
      </c>
      <c r="V148" s="38">
        <f>IFERROR(VLOOKUP(B148,ENROLL24082023,8,FALSE),"")</f>
        <v>0</v>
      </c>
      <c r="W148" s="38">
        <f>IFERROR(VLOOKUP(B148,ENROLL24082023,9,FALSE),"")</f>
        <v>0</v>
      </c>
      <c r="X148" s="38">
        <f>IFERROR(VLOOKUP(B148,ENROLL24082023,10,FALSE),"")</f>
        <v>0</v>
      </c>
      <c r="Y148" s="38">
        <f>IFERROR(VLOOKUP(B148,ENROLL24082023,11,FALSE),"")</f>
        <v>0</v>
      </c>
      <c r="Z148" s="38">
        <f>IFERROR(VLOOKUP(B148,ENROLL24082023,12,FALSE),"")</f>
        <v>0</v>
      </c>
      <c r="AA148" s="38">
        <f>SUM(Q148:Z148)</f>
        <v>5</v>
      </c>
      <c r="AB148" s="38">
        <f>F148-Q148</f>
        <v>-1</v>
      </c>
      <c r="AC148" s="38">
        <f>G148-R148</f>
        <v>0</v>
      </c>
      <c r="AD148" s="38">
        <f>H148-S148</f>
        <v>0</v>
      </c>
      <c r="AE148" s="38">
        <f>I148-T148</f>
        <v>0</v>
      </c>
      <c r="AF148" s="38">
        <f>J148-U148</f>
        <v>0</v>
      </c>
      <c r="AG148" s="38">
        <f>K148-V148</f>
        <v>0</v>
      </c>
      <c r="AH148" s="38">
        <f>L148-W148</f>
        <v>0</v>
      </c>
      <c r="AI148" s="38">
        <f>M148-X148</f>
        <v>0</v>
      </c>
      <c r="AJ148" s="38">
        <f>N148-Y148</f>
        <v>0</v>
      </c>
      <c r="AK148" s="38">
        <f>O148-Z148</f>
        <v>0</v>
      </c>
      <c r="AL148" s="38">
        <f>SUM(AB148:AK148)</f>
        <v>-1</v>
      </c>
      <c r="AM148" s="27" t="str">
        <f>IFERROR(VLOOKUP(B148,MGMT,4,FALSE),"")</f>
        <v>GOVT TW DEPT.PRIMARY SCHOOLS</v>
      </c>
    </row>
    <row r="149" spans="1:39" ht="27.75" customHeight="1" x14ac:dyDescent="0.25">
      <c r="A149" s="30">
        <v>146</v>
      </c>
      <c r="B149" s="30">
        <v>28120207401</v>
      </c>
      <c r="C149" s="58" t="s">
        <v>101</v>
      </c>
      <c r="D149" s="31" t="s">
        <v>253</v>
      </c>
      <c r="E149" s="31" t="s">
        <v>252</v>
      </c>
      <c r="F149" s="35">
        <v>1</v>
      </c>
      <c r="G149" s="35">
        <v>1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4</v>
      </c>
      <c r="Q149" s="38">
        <f>IFERROR(VLOOKUP(B149,ENROLL24082023,3,FALSE),"")</f>
        <v>3</v>
      </c>
      <c r="R149" s="38">
        <f>IFERROR(VLOOKUP(B149,ENROLL24082023,4,FALSE),"")</f>
        <v>1</v>
      </c>
      <c r="S149" s="38">
        <f>IFERROR(VLOOKUP(B149,ENROLL24082023,5,FALSE),"")</f>
        <v>0</v>
      </c>
      <c r="T149" s="38">
        <f>IFERROR(VLOOKUP(B149,ENROLL24082023,6,FALSE),"")</f>
        <v>0</v>
      </c>
      <c r="U149" s="38">
        <f>IFERROR(VLOOKUP(B149,ENROLL24082023,7,FALSE),"")</f>
        <v>0</v>
      </c>
      <c r="V149" s="38">
        <f>IFERROR(VLOOKUP(B149,ENROLL24082023,8,FALSE),"")</f>
        <v>0</v>
      </c>
      <c r="W149" s="38">
        <f>IFERROR(VLOOKUP(B149,ENROLL24082023,9,FALSE),"")</f>
        <v>0</v>
      </c>
      <c r="X149" s="38">
        <f>IFERROR(VLOOKUP(B149,ENROLL24082023,10,FALSE),"")</f>
        <v>0</v>
      </c>
      <c r="Y149" s="38">
        <f>IFERROR(VLOOKUP(B149,ENROLL24082023,11,FALSE),"")</f>
        <v>0</v>
      </c>
      <c r="Z149" s="38">
        <f>IFERROR(VLOOKUP(B149,ENROLL24082023,12,FALSE),"")</f>
        <v>0</v>
      </c>
      <c r="AA149" s="38">
        <f>SUM(Q149:Z149)</f>
        <v>4</v>
      </c>
      <c r="AB149" s="38">
        <f>F149-Q149</f>
        <v>-2</v>
      </c>
      <c r="AC149" s="38">
        <f>G149-R149</f>
        <v>0</v>
      </c>
      <c r="AD149" s="38">
        <f>H149-S149</f>
        <v>0</v>
      </c>
      <c r="AE149" s="38">
        <f>I149-T149</f>
        <v>0</v>
      </c>
      <c r="AF149" s="38">
        <f>J149-U149</f>
        <v>0</v>
      </c>
      <c r="AG149" s="38">
        <f>K149-V149</f>
        <v>0</v>
      </c>
      <c r="AH149" s="38">
        <f>L149-W149</f>
        <v>0</v>
      </c>
      <c r="AI149" s="38">
        <f>M149-X149</f>
        <v>0</v>
      </c>
      <c r="AJ149" s="38">
        <f>N149-Y149</f>
        <v>0</v>
      </c>
      <c r="AK149" s="38">
        <f>O149-Z149</f>
        <v>0</v>
      </c>
      <c r="AL149" s="38">
        <f>SUM(AB149:AK149)</f>
        <v>-2</v>
      </c>
      <c r="AM149" s="27" t="str">
        <f>IFERROR(VLOOKUP(B149,MGMT,4,FALSE),"")</f>
        <v>GOVT TW DEPT.PRIMARY SCHOOLS</v>
      </c>
    </row>
    <row r="150" spans="1:39" ht="27.75" customHeight="1" x14ac:dyDescent="0.25">
      <c r="A150" s="30">
        <v>147</v>
      </c>
      <c r="B150" s="30">
        <v>28120207302</v>
      </c>
      <c r="C150" s="58" t="s">
        <v>100</v>
      </c>
      <c r="D150" s="31" t="s">
        <v>253</v>
      </c>
      <c r="E150" s="31" t="s">
        <v>252</v>
      </c>
      <c r="F150" s="35">
        <v>7</v>
      </c>
      <c r="G150" s="35">
        <v>7</v>
      </c>
      <c r="H150" s="35">
        <v>2</v>
      </c>
      <c r="I150" s="35">
        <v>0</v>
      </c>
      <c r="J150" s="35">
        <v>0</v>
      </c>
      <c r="K150" s="35">
        <v>0</v>
      </c>
      <c r="L150" s="35">
        <v>0</v>
      </c>
      <c r="M150" s="35">
        <v>0</v>
      </c>
      <c r="N150" s="35">
        <v>0</v>
      </c>
      <c r="O150" s="35">
        <v>0</v>
      </c>
      <c r="P150" s="35">
        <v>16</v>
      </c>
      <c r="Q150" s="38">
        <f>IFERROR(VLOOKUP(B150,ENROLL24082023,3,FALSE),"")</f>
        <v>4</v>
      </c>
      <c r="R150" s="38">
        <f>IFERROR(VLOOKUP(B150,ENROLL24082023,4,FALSE),"")</f>
        <v>7</v>
      </c>
      <c r="S150" s="38">
        <f>IFERROR(VLOOKUP(B150,ENROLL24082023,5,FALSE),"")</f>
        <v>1</v>
      </c>
      <c r="T150" s="38">
        <f>IFERROR(VLOOKUP(B150,ENROLL24082023,6,FALSE),"")</f>
        <v>0</v>
      </c>
      <c r="U150" s="38">
        <f>IFERROR(VLOOKUP(B150,ENROLL24082023,7,FALSE),"")</f>
        <v>0</v>
      </c>
      <c r="V150" s="38">
        <f>IFERROR(VLOOKUP(B150,ENROLL24082023,8,FALSE),"")</f>
        <v>0</v>
      </c>
      <c r="W150" s="38">
        <f>IFERROR(VLOOKUP(B150,ENROLL24082023,9,FALSE),"")</f>
        <v>0</v>
      </c>
      <c r="X150" s="38">
        <f>IFERROR(VLOOKUP(B150,ENROLL24082023,10,FALSE),"")</f>
        <v>0</v>
      </c>
      <c r="Y150" s="38">
        <f>IFERROR(VLOOKUP(B150,ENROLL24082023,11,FALSE),"")</f>
        <v>0</v>
      </c>
      <c r="Z150" s="38">
        <f>IFERROR(VLOOKUP(B150,ENROLL24082023,12,FALSE),"")</f>
        <v>0</v>
      </c>
      <c r="AA150" s="38">
        <f>SUM(Q150:Z150)</f>
        <v>12</v>
      </c>
      <c r="AB150" s="38">
        <f>F150-Q150</f>
        <v>3</v>
      </c>
      <c r="AC150" s="38">
        <f>G150-R150</f>
        <v>0</v>
      </c>
      <c r="AD150" s="38">
        <f>H150-S150</f>
        <v>1</v>
      </c>
      <c r="AE150" s="38">
        <f>I150-T150</f>
        <v>0</v>
      </c>
      <c r="AF150" s="38">
        <f>J150-U150</f>
        <v>0</v>
      </c>
      <c r="AG150" s="38">
        <f>K150-V150</f>
        <v>0</v>
      </c>
      <c r="AH150" s="38">
        <f>L150-W150</f>
        <v>0</v>
      </c>
      <c r="AI150" s="38">
        <f>M150-X150</f>
        <v>0</v>
      </c>
      <c r="AJ150" s="38">
        <f>N150-Y150</f>
        <v>0</v>
      </c>
      <c r="AK150" s="38">
        <f>O150-Z150</f>
        <v>0</v>
      </c>
      <c r="AL150" s="38">
        <f>SUM(AB150:AK150)</f>
        <v>4</v>
      </c>
      <c r="AM150" s="27" t="str">
        <f>IFERROR(VLOOKUP(B150,MGMT,4,FALSE),"")</f>
        <v>GOVT TW DEPT.PRIMARY SCHOOLS</v>
      </c>
    </row>
    <row r="151" spans="1:39" ht="27.75" customHeight="1" x14ac:dyDescent="0.25">
      <c r="A151" s="30">
        <v>148</v>
      </c>
      <c r="B151" s="30">
        <v>28120201201</v>
      </c>
      <c r="C151" s="58" t="s">
        <v>19</v>
      </c>
      <c r="D151" s="31" t="s">
        <v>253</v>
      </c>
      <c r="E151" s="31" t="s">
        <v>252</v>
      </c>
      <c r="F151" s="35">
        <v>4</v>
      </c>
      <c r="G151" s="35">
        <v>4</v>
      </c>
      <c r="H151" s="35">
        <v>0</v>
      </c>
      <c r="I151" s="35">
        <v>0</v>
      </c>
      <c r="J151" s="35">
        <v>0</v>
      </c>
      <c r="K151" s="35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9</v>
      </c>
      <c r="Q151" s="38">
        <f>IFERROR(VLOOKUP(B151,ENROLL24082023,3,FALSE),"")</f>
        <v>5</v>
      </c>
      <c r="R151" s="38">
        <f>IFERROR(VLOOKUP(B151,ENROLL24082023,4,FALSE),"")</f>
        <v>4</v>
      </c>
      <c r="S151" s="38">
        <f>IFERROR(VLOOKUP(B151,ENROLL24082023,5,FALSE),"")</f>
        <v>0</v>
      </c>
      <c r="T151" s="38">
        <f>IFERROR(VLOOKUP(B151,ENROLL24082023,6,FALSE),"")</f>
        <v>0</v>
      </c>
      <c r="U151" s="38">
        <f>IFERROR(VLOOKUP(B151,ENROLL24082023,7,FALSE),"")</f>
        <v>0</v>
      </c>
      <c r="V151" s="38">
        <f>IFERROR(VLOOKUP(B151,ENROLL24082023,8,FALSE),"")</f>
        <v>0</v>
      </c>
      <c r="W151" s="38">
        <f>IFERROR(VLOOKUP(B151,ENROLL24082023,9,FALSE),"")</f>
        <v>0</v>
      </c>
      <c r="X151" s="38">
        <f>IFERROR(VLOOKUP(B151,ENROLL24082023,10,FALSE),"")</f>
        <v>0</v>
      </c>
      <c r="Y151" s="38">
        <f>IFERROR(VLOOKUP(B151,ENROLL24082023,11,FALSE),"")</f>
        <v>0</v>
      </c>
      <c r="Z151" s="38">
        <f>IFERROR(VLOOKUP(B151,ENROLL24082023,12,FALSE),"")</f>
        <v>0</v>
      </c>
      <c r="AA151" s="38">
        <f>SUM(Q151:Z151)</f>
        <v>9</v>
      </c>
      <c r="AB151" s="38">
        <f>F151-Q151</f>
        <v>-1</v>
      </c>
      <c r="AC151" s="38">
        <f>G151-R151</f>
        <v>0</v>
      </c>
      <c r="AD151" s="38">
        <f>H151-S151</f>
        <v>0</v>
      </c>
      <c r="AE151" s="38">
        <f>I151-T151</f>
        <v>0</v>
      </c>
      <c r="AF151" s="38">
        <f>J151-U151</f>
        <v>0</v>
      </c>
      <c r="AG151" s="38">
        <f>K151-V151</f>
        <v>0</v>
      </c>
      <c r="AH151" s="38">
        <f>L151-W151</f>
        <v>0</v>
      </c>
      <c r="AI151" s="38">
        <f>M151-X151</f>
        <v>0</v>
      </c>
      <c r="AJ151" s="38">
        <f>N151-Y151</f>
        <v>0</v>
      </c>
      <c r="AK151" s="38">
        <f>O151-Z151</f>
        <v>0</v>
      </c>
      <c r="AL151" s="38">
        <f>SUM(AB151:AK151)</f>
        <v>-1</v>
      </c>
      <c r="AM151" s="27" t="str">
        <f>IFERROR(VLOOKUP(B151,MGMT,4,FALSE),"")</f>
        <v>GOVT TW DEPT.PRIMARY SCHOOLS</v>
      </c>
    </row>
    <row r="152" spans="1:39" ht="19.5" customHeight="1" x14ac:dyDescent="0.25">
      <c r="A152" s="30">
        <v>149</v>
      </c>
      <c r="B152" s="30">
        <v>28120203302</v>
      </c>
      <c r="C152" s="58" t="s">
        <v>52</v>
      </c>
      <c r="D152" s="31" t="s">
        <v>253</v>
      </c>
      <c r="E152" s="31" t="s">
        <v>252</v>
      </c>
      <c r="F152" s="35">
        <v>2</v>
      </c>
      <c r="G152" s="35">
        <v>2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0</v>
      </c>
      <c r="N152" s="35">
        <v>0</v>
      </c>
      <c r="O152" s="35">
        <v>0</v>
      </c>
      <c r="P152" s="35">
        <v>7</v>
      </c>
      <c r="Q152" s="38">
        <f>IFERROR(VLOOKUP(B152,ENROLL24082023,3,FALSE),"")</f>
        <v>6</v>
      </c>
      <c r="R152" s="38">
        <f>IFERROR(VLOOKUP(B152,ENROLL24082023,4,FALSE),"")</f>
        <v>2</v>
      </c>
      <c r="S152" s="38">
        <f>IFERROR(VLOOKUP(B152,ENROLL24082023,5,FALSE),"")</f>
        <v>0</v>
      </c>
      <c r="T152" s="38">
        <f>IFERROR(VLOOKUP(B152,ENROLL24082023,6,FALSE),"")</f>
        <v>0</v>
      </c>
      <c r="U152" s="38">
        <f>IFERROR(VLOOKUP(B152,ENROLL24082023,7,FALSE),"")</f>
        <v>0</v>
      </c>
      <c r="V152" s="38">
        <f>IFERROR(VLOOKUP(B152,ENROLL24082023,8,FALSE),"")</f>
        <v>0</v>
      </c>
      <c r="W152" s="38">
        <f>IFERROR(VLOOKUP(B152,ENROLL24082023,9,FALSE),"")</f>
        <v>0</v>
      </c>
      <c r="X152" s="38">
        <f>IFERROR(VLOOKUP(B152,ENROLL24082023,10,FALSE),"")</f>
        <v>0</v>
      </c>
      <c r="Y152" s="38">
        <f>IFERROR(VLOOKUP(B152,ENROLL24082023,11,FALSE),"")</f>
        <v>0</v>
      </c>
      <c r="Z152" s="38">
        <f>IFERROR(VLOOKUP(B152,ENROLL24082023,12,FALSE),"")</f>
        <v>0</v>
      </c>
      <c r="AA152" s="38">
        <f>SUM(Q152:Z152)</f>
        <v>8</v>
      </c>
      <c r="AB152" s="38">
        <f>F152-Q152</f>
        <v>-4</v>
      </c>
      <c r="AC152" s="38">
        <f>G152-R152</f>
        <v>0</v>
      </c>
      <c r="AD152" s="38">
        <f>H152-S152</f>
        <v>0</v>
      </c>
      <c r="AE152" s="38">
        <f>I152-T152</f>
        <v>0</v>
      </c>
      <c r="AF152" s="38">
        <f>J152-U152</f>
        <v>0</v>
      </c>
      <c r="AG152" s="38">
        <f>K152-V152</f>
        <v>0</v>
      </c>
      <c r="AH152" s="38">
        <f>L152-W152</f>
        <v>0</v>
      </c>
      <c r="AI152" s="38">
        <f>M152-X152</f>
        <v>0</v>
      </c>
      <c r="AJ152" s="38">
        <f>N152-Y152</f>
        <v>0</v>
      </c>
      <c r="AK152" s="38">
        <f>O152-Z152</f>
        <v>0</v>
      </c>
      <c r="AL152" s="38">
        <f>SUM(AB152:AK152)</f>
        <v>-4</v>
      </c>
      <c r="AM152" s="27" t="str">
        <f>IFERROR(VLOOKUP(B152,MGMT,4,FALSE),"")</f>
        <v>GOVT TW DEPT.PRIMARY SCHOOLS</v>
      </c>
    </row>
    <row r="153" spans="1:39" ht="19.5" customHeight="1" x14ac:dyDescent="0.25">
      <c r="A153" s="30">
        <v>150</v>
      </c>
      <c r="B153" s="30">
        <v>28120202601</v>
      </c>
      <c r="C153" s="58" t="s">
        <v>42</v>
      </c>
      <c r="D153" s="31" t="s">
        <v>253</v>
      </c>
      <c r="E153" s="31" t="s">
        <v>252</v>
      </c>
      <c r="F153" s="35">
        <v>1</v>
      </c>
      <c r="G153" s="35">
        <v>1</v>
      </c>
      <c r="H153" s="35">
        <v>0</v>
      </c>
      <c r="I153" s="35">
        <v>0</v>
      </c>
      <c r="J153" s="35">
        <v>0</v>
      </c>
      <c r="K153" s="35">
        <v>0</v>
      </c>
      <c r="L153" s="35">
        <v>0</v>
      </c>
      <c r="M153" s="35">
        <v>0</v>
      </c>
      <c r="N153" s="35">
        <v>0</v>
      </c>
      <c r="O153" s="35">
        <v>0</v>
      </c>
      <c r="P153" s="35">
        <v>7</v>
      </c>
      <c r="Q153" s="38">
        <f>IFERROR(VLOOKUP(B153,ENROLL24082023,3,FALSE),"")</f>
        <v>2</v>
      </c>
      <c r="R153" s="38">
        <f>IFERROR(VLOOKUP(B153,ENROLL24082023,4,FALSE),"")</f>
        <v>1</v>
      </c>
      <c r="S153" s="38">
        <f>IFERROR(VLOOKUP(B153,ENROLL24082023,5,FALSE),"")</f>
        <v>0</v>
      </c>
      <c r="T153" s="38">
        <f>IFERROR(VLOOKUP(B153,ENROLL24082023,6,FALSE),"")</f>
        <v>0</v>
      </c>
      <c r="U153" s="38">
        <f>IFERROR(VLOOKUP(B153,ENROLL24082023,7,FALSE),"")</f>
        <v>0</v>
      </c>
      <c r="V153" s="38">
        <f>IFERROR(VLOOKUP(B153,ENROLL24082023,8,FALSE),"")</f>
        <v>0</v>
      </c>
      <c r="W153" s="38">
        <f>IFERROR(VLOOKUP(B153,ENROLL24082023,9,FALSE),"")</f>
        <v>0</v>
      </c>
      <c r="X153" s="38">
        <f>IFERROR(VLOOKUP(B153,ENROLL24082023,10,FALSE),"")</f>
        <v>0</v>
      </c>
      <c r="Y153" s="38">
        <f>IFERROR(VLOOKUP(B153,ENROLL24082023,11,FALSE),"")</f>
        <v>0</v>
      </c>
      <c r="Z153" s="38">
        <f>IFERROR(VLOOKUP(B153,ENROLL24082023,12,FALSE),"")</f>
        <v>0</v>
      </c>
      <c r="AA153" s="38">
        <f>SUM(Q153:Z153)</f>
        <v>3</v>
      </c>
      <c r="AB153" s="38">
        <f>F153-Q153</f>
        <v>-1</v>
      </c>
      <c r="AC153" s="38">
        <f>G153-R153</f>
        <v>0</v>
      </c>
      <c r="AD153" s="38">
        <f>H153-S153</f>
        <v>0</v>
      </c>
      <c r="AE153" s="38">
        <f>I153-T153</f>
        <v>0</v>
      </c>
      <c r="AF153" s="38">
        <f>J153-U153</f>
        <v>0</v>
      </c>
      <c r="AG153" s="38">
        <f>K153-V153</f>
        <v>0</v>
      </c>
      <c r="AH153" s="38">
        <f>L153-W153</f>
        <v>0</v>
      </c>
      <c r="AI153" s="38">
        <f>M153-X153</f>
        <v>0</v>
      </c>
      <c r="AJ153" s="38">
        <f>N153-Y153</f>
        <v>0</v>
      </c>
      <c r="AK153" s="38">
        <f>O153-Z153</f>
        <v>0</v>
      </c>
      <c r="AL153" s="38">
        <f>SUM(AB153:AK153)</f>
        <v>-1</v>
      </c>
      <c r="AM153" s="27" t="str">
        <f>IFERROR(VLOOKUP(B153,MGMT,4,FALSE),"")</f>
        <v>GOVT TW DEPT.PRIMARY SCHOOLS</v>
      </c>
    </row>
    <row r="154" spans="1:39" ht="27.75" customHeight="1" x14ac:dyDescent="0.25">
      <c r="A154" s="30">
        <v>151</v>
      </c>
      <c r="B154" s="30">
        <v>28120207103</v>
      </c>
      <c r="C154" s="58" t="s">
        <v>95</v>
      </c>
      <c r="D154" s="31" t="s">
        <v>253</v>
      </c>
      <c r="E154" s="31" t="s">
        <v>252</v>
      </c>
      <c r="F154" s="35">
        <v>4</v>
      </c>
      <c r="G154" s="35">
        <v>4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11</v>
      </c>
      <c r="Q154" s="38">
        <f>IFERROR(VLOOKUP(B154,ENROLL24082023,3,FALSE),"")</f>
        <v>7</v>
      </c>
      <c r="R154" s="38">
        <f>IFERROR(VLOOKUP(B154,ENROLL24082023,4,FALSE),"")</f>
        <v>4</v>
      </c>
      <c r="S154" s="38">
        <f>IFERROR(VLOOKUP(B154,ENROLL24082023,5,FALSE),"")</f>
        <v>0</v>
      </c>
      <c r="T154" s="38">
        <f>IFERROR(VLOOKUP(B154,ENROLL24082023,6,FALSE),"")</f>
        <v>0</v>
      </c>
      <c r="U154" s="38">
        <f>IFERROR(VLOOKUP(B154,ENROLL24082023,7,FALSE),"")</f>
        <v>0</v>
      </c>
      <c r="V154" s="38">
        <f>IFERROR(VLOOKUP(B154,ENROLL24082023,8,FALSE),"")</f>
        <v>0</v>
      </c>
      <c r="W154" s="38">
        <f>IFERROR(VLOOKUP(B154,ENROLL24082023,9,FALSE),"")</f>
        <v>0</v>
      </c>
      <c r="X154" s="38">
        <f>IFERROR(VLOOKUP(B154,ENROLL24082023,10,FALSE),"")</f>
        <v>0</v>
      </c>
      <c r="Y154" s="38">
        <f>IFERROR(VLOOKUP(B154,ENROLL24082023,11,FALSE),"")</f>
        <v>0</v>
      </c>
      <c r="Z154" s="38">
        <f>IFERROR(VLOOKUP(B154,ENROLL24082023,12,FALSE),"")</f>
        <v>0</v>
      </c>
      <c r="AA154" s="38">
        <f>SUM(Q154:Z154)</f>
        <v>11</v>
      </c>
      <c r="AB154" s="38">
        <f>F154-Q154</f>
        <v>-3</v>
      </c>
      <c r="AC154" s="38">
        <f>G154-R154</f>
        <v>0</v>
      </c>
      <c r="AD154" s="38">
        <f>H154-S154</f>
        <v>0</v>
      </c>
      <c r="AE154" s="38">
        <f>I154-T154</f>
        <v>0</v>
      </c>
      <c r="AF154" s="38">
        <f>J154-U154</f>
        <v>0</v>
      </c>
      <c r="AG154" s="38">
        <f>K154-V154</f>
        <v>0</v>
      </c>
      <c r="AH154" s="38">
        <f>L154-W154</f>
        <v>0</v>
      </c>
      <c r="AI154" s="38">
        <f>M154-X154</f>
        <v>0</v>
      </c>
      <c r="AJ154" s="38">
        <f>N154-Y154</f>
        <v>0</v>
      </c>
      <c r="AK154" s="38">
        <f>O154-Z154</f>
        <v>0</v>
      </c>
      <c r="AL154" s="38">
        <f>SUM(AB154:AK154)</f>
        <v>-3</v>
      </c>
      <c r="AM154" s="27" t="str">
        <f>IFERROR(VLOOKUP(B154,MGMT,4,FALSE),"")</f>
        <v>GOVT TW DEPT.PRIMARY SCHOOLS</v>
      </c>
    </row>
    <row r="155" spans="1:39" ht="27.75" customHeight="1" x14ac:dyDescent="0.25">
      <c r="A155" s="30">
        <v>152</v>
      </c>
      <c r="B155" s="30">
        <v>28120200402</v>
      </c>
      <c r="C155" s="58" t="s">
        <v>10</v>
      </c>
      <c r="D155" s="31" t="s">
        <v>253</v>
      </c>
      <c r="E155" s="31" t="s">
        <v>252</v>
      </c>
      <c r="F155" s="35">
        <v>4</v>
      </c>
      <c r="G155" s="35">
        <v>4</v>
      </c>
      <c r="H155" s="35">
        <v>0</v>
      </c>
      <c r="I155" s="35">
        <v>0</v>
      </c>
      <c r="J155" s="35">
        <v>0</v>
      </c>
      <c r="K155" s="35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12</v>
      </c>
      <c r="Q155" s="38">
        <f>IFERROR(VLOOKUP(B155,ENROLL24082023,3,FALSE),"")</f>
        <v>3</v>
      </c>
      <c r="R155" s="38">
        <f>IFERROR(VLOOKUP(B155,ENROLL24082023,4,FALSE),"")</f>
        <v>4</v>
      </c>
      <c r="S155" s="38">
        <f>IFERROR(VLOOKUP(B155,ENROLL24082023,5,FALSE),"")</f>
        <v>0</v>
      </c>
      <c r="T155" s="38">
        <f>IFERROR(VLOOKUP(B155,ENROLL24082023,6,FALSE),"")</f>
        <v>0</v>
      </c>
      <c r="U155" s="38">
        <f>IFERROR(VLOOKUP(B155,ENROLL24082023,7,FALSE),"")</f>
        <v>0</v>
      </c>
      <c r="V155" s="38">
        <f>IFERROR(VLOOKUP(B155,ENROLL24082023,8,FALSE),"")</f>
        <v>0</v>
      </c>
      <c r="W155" s="38">
        <f>IFERROR(VLOOKUP(B155,ENROLL24082023,9,FALSE),"")</f>
        <v>0</v>
      </c>
      <c r="X155" s="38">
        <f>IFERROR(VLOOKUP(B155,ENROLL24082023,10,FALSE),"")</f>
        <v>0</v>
      </c>
      <c r="Y155" s="38">
        <f>IFERROR(VLOOKUP(B155,ENROLL24082023,11,FALSE),"")</f>
        <v>0</v>
      </c>
      <c r="Z155" s="38">
        <f>IFERROR(VLOOKUP(B155,ENROLL24082023,12,FALSE),"")</f>
        <v>0</v>
      </c>
      <c r="AA155" s="38">
        <f>SUM(Q155:Z155)</f>
        <v>7</v>
      </c>
      <c r="AB155" s="38">
        <f>F155-Q155</f>
        <v>1</v>
      </c>
      <c r="AC155" s="38">
        <f>G155-R155</f>
        <v>0</v>
      </c>
      <c r="AD155" s="38">
        <f>H155-S155</f>
        <v>0</v>
      </c>
      <c r="AE155" s="38">
        <f>I155-T155</f>
        <v>0</v>
      </c>
      <c r="AF155" s="38">
        <f>J155-U155</f>
        <v>0</v>
      </c>
      <c r="AG155" s="38">
        <f>K155-V155</f>
        <v>0</v>
      </c>
      <c r="AH155" s="38">
        <f>L155-W155</f>
        <v>0</v>
      </c>
      <c r="AI155" s="38">
        <f>M155-X155</f>
        <v>0</v>
      </c>
      <c r="AJ155" s="38">
        <f>N155-Y155</f>
        <v>0</v>
      </c>
      <c r="AK155" s="38">
        <f>O155-Z155</f>
        <v>0</v>
      </c>
      <c r="AL155" s="38">
        <f>SUM(AB155:AK155)</f>
        <v>1</v>
      </c>
      <c r="AM155" s="27" t="str">
        <f>IFERROR(VLOOKUP(B155,MGMT,4,FALSE),"")</f>
        <v>GOVT TW DEPT.PRIMARY SCHOOLS</v>
      </c>
    </row>
    <row r="156" spans="1:39" ht="27.75" customHeight="1" x14ac:dyDescent="0.25">
      <c r="A156" s="30">
        <v>153</v>
      </c>
      <c r="B156" s="30">
        <v>28120211301</v>
      </c>
      <c r="C156" s="58" t="s">
        <v>153</v>
      </c>
      <c r="D156" s="31" t="s">
        <v>253</v>
      </c>
      <c r="E156" s="31" t="s">
        <v>252</v>
      </c>
      <c r="F156" s="35">
        <v>12</v>
      </c>
      <c r="G156" s="35">
        <v>12</v>
      </c>
      <c r="H156" s="35">
        <v>12</v>
      </c>
      <c r="I156" s="35">
        <v>18</v>
      </c>
      <c r="J156" s="35">
        <v>3</v>
      </c>
      <c r="K156" s="35">
        <v>0</v>
      </c>
      <c r="L156" s="35">
        <v>0</v>
      </c>
      <c r="M156" s="35">
        <v>0</v>
      </c>
      <c r="N156" s="35">
        <v>0</v>
      </c>
      <c r="O156" s="35">
        <v>0</v>
      </c>
      <c r="P156" s="35">
        <v>57</v>
      </c>
      <c r="Q156" s="38">
        <f>IFERROR(VLOOKUP(B156,ENROLL24082023,3,FALSE),"")</f>
        <v>11</v>
      </c>
      <c r="R156" s="38">
        <f>IFERROR(VLOOKUP(B156,ENROLL24082023,4,FALSE),"")</f>
        <v>12</v>
      </c>
      <c r="S156" s="38">
        <f>IFERROR(VLOOKUP(B156,ENROLL24082023,5,FALSE),"")</f>
        <v>12</v>
      </c>
      <c r="T156" s="38">
        <f>IFERROR(VLOOKUP(B156,ENROLL24082023,6,FALSE),"")</f>
        <v>3</v>
      </c>
      <c r="U156" s="38">
        <f>IFERROR(VLOOKUP(B156,ENROLL24082023,7,FALSE),"")</f>
        <v>0</v>
      </c>
      <c r="V156" s="38">
        <f>IFERROR(VLOOKUP(B156,ENROLL24082023,8,FALSE),"")</f>
        <v>0</v>
      </c>
      <c r="W156" s="38">
        <f>IFERROR(VLOOKUP(B156,ENROLL24082023,9,FALSE),"")</f>
        <v>0</v>
      </c>
      <c r="X156" s="38">
        <f>IFERROR(VLOOKUP(B156,ENROLL24082023,10,FALSE),"")</f>
        <v>0</v>
      </c>
      <c r="Y156" s="38">
        <f>IFERROR(VLOOKUP(B156,ENROLL24082023,11,FALSE),"")</f>
        <v>0</v>
      </c>
      <c r="Z156" s="38">
        <f>IFERROR(VLOOKUP(B156,ENROLL24082023,12,FALSE),"")</f>
        <v>0</v>
      </c>
      <c r="AA156" s="38">
        <f>SUM(Q156:Z156)</f>
        <v>38</v>
      </c>
      <c r="AB156" s="38">
        <f>F156-Q156</f>
        <v>1</v>
      </c>
      <c r="AC156" s="38">
        <f>G156-R156</f>
        <v>0</v>
      </c>
      <c r="AD156" s="38">
        <f>H156-S156</f>
        <v>0</v>
      </c>
      <c r="AE156" s="38">
        <f>I156-T156</f>
        <v>15</v>
      </c>
      <c r="AF156" s="38">
        <f>J156-U156</f>
        <v>3</v>
      </c>
      <c r="AG156" s="38">
        <f>K156-V156</f>
        <v>0</v>
      </c>
      <c r="AH156" s="38">
        <f>L156-W156</f>
        <v>0</v>
      </c>
      <c r="AI156" s="38">
        <f>M156-X156</f>
        <v>0</v>
      </c>
      <c r="AJ156" s="38">
        <f>N156-Y156</f>
        <v>0</v>
      </c>
      <c r="AK156" s="38">
        <f>O156-Z156</f>
        <v>0</v>
      </c>
      <c r="AL156" s="38">
        <f>SUM(AB156:AK156)</f>
        <v>19</v>
      </c>
      <c r="AM156" s="27" t="str">
        <f>IFERROR(VLOOKUP(B156,MGMT,4,FALSE),"")</f>
        <v>GOVT TW DEPT.PRIMARY SCHOOLS</v>
      </c>
    </row>
    <row r="157" spans="1:39" ht="27.75" customHeight="1" x14ac:dyDescent="0.25">
      <c r="A157" s="30">
        <v>157</v>
      </c>
      <c r="B157" s="30">
        <v>28120210804</v>
      </c>
      <c r="C157" s="58" t="s">
        <v>150</v>
      </c>
      <c r="D157" s="31" t="s">
        <v>256</v>
      </c>
      <c r="E157" s="31" t="s">
        <v>257</v>
      </c>
      <c r="F157" s="35">
        <v>0</v>
      </c>
      <c r="G157" s="35">
        <v>0</v>
      </c>
      <c r="H157" s="35">
        <v>0</v>
      </c>
      <c r="I157" s="35">
        <v>7</v>
      </c>
      <c r="J157" s="35">
        <v>47</v>
      </c>
      <c r="K157" s="35">
        <v>48</v>
      </c>
      <c r="L157" s="35">
        <v>105</v>
      </c>
      <c r="M157" s="35">
        <v>76</v>
      </c>
      <c r="N157" s="35">
        <v>79</v>
      </c>
      <c r="O157" s="35">
        <v>86</v>
      </c>
      <c r="P157" s="35">
        <v>448</v>
      </c>
      <c r="Q157" s="38">
        <f>IFERROR(VLOOKUP(B157,ENROLL24082023,3,FALSE),"")</f>
        <v>0</v>
      </c>
      <c r="R157" s="38">
        <f>IFERROR(VLOOKUP(B157,ENROLL24082023,4,FALSE),"")</f>
        <v>0</v>
      </c>
      <c r="S157" s="38">
        <f>IFERROR(VLOOKUP(B157,ENROLL24082023,5,FALSE),"")</f>
        <v>6</v>
      </c>
      <c r="T157" s="38">
        <f>IFERROR(VLOOKUP(B157,ENROLL24082023,6,FALSE),"")</f>
        <v>42</v>
      </c>
      <c r="U157" s="38">
        <f>IFERROR(VLOOKUP(B157,ENROLL24082023,7,FALSE),"")</f>
        <v>53</v>
      </c>
      <c r="V157" s="38">
        <f>IFERROR(VLOOKUP(B157,ENROLL24082023,8,FALSE),"")</f>
        <v>87</v>
      </c>
      <c r="W157" s="38">
        <f>IFERROR(VLOOKUP(B157,ENROLL24082023,9,FALSE),"")</f>
        <v>97</v>
      </c>
      <c r="X157" s="38">
        <f>IFERROR(VLOOKUP(B157,ENROLL24082023,10,FALSE),"")</f>
        <v>76</v>
      </c>
      <c r="Y157" s="38">
        <f>IFERROR(VLOOKUP(B157,ENROLL24082023,11,FALSE),"")</f>
        <v>77</v>
      </c>
      <c r="Z157" s="38">
        <f>IFERROR(VLOOKUP(B157,ENROLL24082023,12,FALSE),"")</f>
        <v>85</v>
      </c>
      <c r="AA157" s="38">
        <f>SUM(Q157:Z157)</f>
        <v>523</v>
      </c>
      <c r="AB157" s="38">
        <f>F157-Q157</f>
        <v>0</v>
      </c>
      <c r="AC157" s="38">
        <f>G157-R157</f>
        <v>0</v>
      </c>
      <c r="AD157" s="38">
        <f>H157-S157</f>
        <v>-6</v>
      </c>
      <c r="AE157" s="38">
        <f>I157-T157</f>
        <v>-35</v>
      </c>
      <c r="AF157" s="38">
        <f>J157-U157</f>
        <v>-6</v>
      </c>
      <c r="AG157" s="38">
        <f>K157-V157</f>
        <v>-39</v>
      </c>
      <c r="AH157" s="38">
        <f>L157-W157</f>
        <v>8</v>
      </c>
      <c r="AI157" s="38">
        <f>M157-X157</f>
        <v>0</v>
      </c>
      <c r="AJ157" s="38">
        <f>N157-Y157</f>
        <v>2</v>
      </c>
      <c r="AK157" s="38">
        <f>O157-Z157</f>
        <v>1</v>
      </c>
      <c r="AL157" s="38">
        <f>SUM(AB157:AK157)</f>
        <v>-75</v>
      </c>
      <c r="AM157" s="27" t="str">
        <f>IFERROR(VLOOKUP(B157,MGMT,4,FALSE),"")</f>
        <v>TW DEPT. ASHRAM SCHOOLS</v>
      </c>
    </row>
    <row r="158" spans="1:39" ht="27.75" customHeight="1" x14ac:dyDescent="0.25">
      <c r="A158" s="30">
        <v>158</v>
      </c>
      <c r="B158" s="30">
        <v>28120205202</v>
      </c>
      <c r="C158" s="58" t="s">
        <v>76</v>
      </c>
      <c r="D158" s="31" t="s">
        <v>256</v>
      </c>
      <c r="E158" s="31" t="s">
        <v>255</v>
      </c>
      <c r="F158" s="35">
        <v>0</v>
      </c>
      <c r="G158" s="35">
        <v>0</v>
      </c>
      <c r="H158" s="35">
        <v>0</v>
      </c>
      <c r="I158" s="35">
        <v>5</v>
      </c>
      <c r="J158" s="35">
        <v>3</v>
      </c>
      <c r="K158" s="35">
        <v>5</v>
      </c>
      <c r="L158" s="35">
        <v>5</v>
      </c>
      <c r="M158" s="35">
        <v>12</v>
      </c>
      <c r="N158" s="35">
        <v>15</v>
      </c>
      <c r="O158" s="35">
        <v>0</v>
      </c>
      <c r="P158" s="35">
        <v>45</v>
      </c>
      <c r="Q158" s="38">
        <f>IFERROR(VLOOKUP(B158,ENROLL24082023,3,FALSE),"")</f>
        <v>0</v>
      </c>
      <c r="R158" s="38">
        <f>IFERROR(VLOOKUP(B158,ENROLL24082023,4,FALSE),"")</f>
        <v>0</v>
      </c>
      <c r="S158" s="38">
        <f>IFERROR(VLOOKUP(B158,ENROLL24082023,5,FALSE),"")</f>
        <v>0</v>
      </c>
      <c r="T158" s="38">
        <f>IFERROR(VLOOKUP(B158,ENROLL24082023,6,FALSE),"")</f>
        <v>8</v>
      </c>
      <c r="U158" s="38">
        <f>IFERROR(VLOOKUP(B158,ENROLL24082023,7,FALSE),"")</f>
        <v>3</v>
      </c>
      <c r="V158" s="38">
        <f>IFERROR(VLOOKUP(B158,ENROLL24082023,8,FALSE),"")</f>
        <v>6</v>
      </c>
      <c r="W158" s="38">
        <f>IFERROR(VLOOKUP(B158,ENROLL24082023,9,FALSE),"")</f>
        <v>7</v>
      </c>
      <c r="X158" s="38">
        <f>IFERROR(VLOOKUP(B158,ENROLL24082023,10,FALSE),"")</f>
        <v>12</v>
      </c>
      <c r="Y158" s="38">
        <f>IFERROR(VLOOKUP(B158,ENROLL24082023,11,FALSE),"")</f>
        <v>0</v>
      </c>
      <c r="Z158" s="38">
        <f>IFERROR(VLOOKUP(B158,ENROLL24082023,12,FALSE),"")</f>
        <v>0</v>
      </c>
      <c r="AA158" s="38">
        <f>SUM(Q158:Z158)</f>
        <v>36</v>
      </c>
      <c r="AB158" s="38">
        <f>F158-Q158</f>
        <v>0</v>
      </c>
      <c r="AC158" s="38">
        <f>G158-R158</f>
        <v>0</v>
      </c>
      <c r="AD158" s="38">
        <f>H158-S158</f>
        <v>0</v>
      </c>
      <c r="AE158" s="38">
        <f>I158-T158</f>
        <v>-3</v>
      </c>
      <c r="AF158" s="38">
        <f>J158-U158</f>
        <v>0</v>
      </c>
      <c r="AG158" s="38">
        <f>K158-V158</f>
        <v>-1</v>
      </c>
      <c r="AH158" s="38">
        <f>L158-W158</f>
        <v>-2</v>
      </c>
      <c r="AI158" s="38">
        <f>M158-X158</f>
        <v>0</v>
      </c>
      <c r="AJ158" s="38">
        <f>N158-Y158</f>
        <v>15</v>
      </c>
      <c r="AK158" s="38">
        <f>O158-Z158</f>
        <v>0</v>
      </c>
      <c r="AL158" s="38">
        <f>SUM(AB158:AK158)</f>
        <v>9</v>
      </c>
      <c r="AM158" s="27" t="str">
        <f>IFERROR(VLOOKUP(B158,MGMT,4,FALSE),"")</f>
        <v>TW DEPT. ASHRAM SCHOOLS</v>
      </c>
    </row>
    <row r="159" spans="1:39" ht="27.75" customHeight="1" x14ac:dyDescent="0.25">
      <c r="A159" s="30">
        <v>159</v>
      </c>
      <c r="B159" s="30">
        <v>28120210003</v>
      </c>
      <c r="C159" s="58" t="s">
        <v>140</v>
      </c>
      <c r="D159" s="31" t="s">
        <v>256</v>
      </c>
      <c r="E159" s="31" t="s">
        <v>255</v>
      </c>
      <c r="F159" s="35">
        <v>0</v>
      </c>
      <c r="G159" s="35">
        <v>0</v>
      </c>
      <c r="H159" s="35">
        <v>0</v>
      </c>
      <c r="I159" s="35">
        <v>4</v>
      </c>
      <c r="J159" s="35">
        <v>10</v>
      </c>
      <c r="K159" s="35">
        <v>5</v>
      </c>
      <c r="L159" s="35">
        <v>18</v>
      </c>
      <c r="M159" s="35">
        <v>19</v>
      </c>
      <c r="N159" s="35">
        <v>22</v>
      </c>
      <c r="O159" s="35">
        <v>0</v>
      </c>
      <c r="P159" s="35">
        <v>78</v>
      </c>
      <c r="Q159" s="38">
        <f>IFERROR(VLOOKUP(B159,ENROLL24082023,3,FALSE),"")</f>
        <v>0</v>
      </c>
      <c r="R159" s="38">
        <f>IFERROR(VLOOKUP(B159,ENROLL24082023,4,FALSE),"")</f>
        <v>0</v>
      </c>
      <c r="S159" s="38">
        <f>IFERROR(VLOOKUP(B159,ENROLL24082023,5,FALSE),"")</f>
        <v>0</v>
      </c>
      <c r="T159" s="38">
        <f>IFERROR(VLOOKUP(B159,ENROLL24082023,6,FALSE),"")</f>
        <v>4</v>
      </c>
      <c r="U159" s="38">
        <f>IFERROR(VLOOKUP(B159,ENROLL24082023,7,FALSE),"")</f>
        <v>8</v>
      </c>
      <c r="V159" s="38">
        <f>IFERROR(VLOOKUP(B159,ENROLL24082023,8,FALSE),"")</f>
        <v>10</v>
      </c>
      <c r="W159" s="38">
        <f>IFERROR(VLOOKUP(B159,ENROLL24082023,9,FALSE),"")</f>
        <v>19</v>
      </c>
      <c r="X159" s="38">
        <f>IFERROR(VLOOKUP(B159,ENROLL24082023,10,FALSE),"")</f>
        <v>19</v>
      </c>
      <c r="Y159" s="38">
        <f>IFERROR(VLOOKUP(B159,ENROLL24082023,11,FALSE),"")</f>
        <v>0</v>
      </c>
      <c r="Z159" s="38">
        <f>IFERROR(VLOOKUP(B159,ENROLL24082023,12,FALSE),"")</f>
        <v>0</v>
      </c>
      <c r="AA159" s="38">
        <f>SUM(Q159:Z159)</f>
        <v>60</v>
      </c>
      <c r="AB159" s="38">
        <f>F159-Q159</f>
        <v>0</v>
      </c>
      <c r="AC159" s="38">
        <f>G159-R159</f>
        <v>0</v>
      </c>
      <c r="AD159" s="38">
        <f>H159-S159</f>
        <v>0</v>
      </c>
      <c r="AE159" s="38">
        <f>I159-T159</f>
        <v>0</v>
      </c>
      <c r="AF159" s="38">
        <f>J159-U159</f>
        <v>2</v>
      </c>
      <c r="AG159" s="38">
        <f>K159-V159</f>
        <v>-5</v>
      </c>
      <c r="AH159" s="38">
        <f>L159-W159</f>
        <v>-1</v>
      </c>
      <c r="AI159" s="38">
        <f>M159-X159</f>
        <v>0</v>
      </c>
      <c r="AJ159" s="38">
        <f>N159-Y159</f>
        <v>22</v>
      </c>
      <c r="AK159" s="38">
        <f>O159-Z159</f>
        <v>0</v>
      </c>
      <c r="AL159" s="38">
        <f>SUM(AB159:AK159)</f>
        <v>18</v>
      </c>
      <c r="AM159" s="27" t="str">
        <f>IFERROR(VLOOKUP(B159,MGMT,4,FALSE),"")</f>
        <v>TW DEPT. ASHRAM SCHOOLS</v>
      </c>
    </row>
    <row r="160" spans="1:39" ht="27.75" customHeight="1" x14ac:dyDescent="0.25">
      <c r="A160" s="30">
        <v>160</v>
      </c>
      <c r="B160" s="30">
        <v>28120201205</v>
      </c>
      <c r="C160" s="58" t="s">
        <v>23</v>
      </c>
      <c r="D160" s="31" t="s">
        <v>256</v>
      </c>
      <c r="E160" s="31" t="s">
        <v>257</v>
      </c>
      <c r="F160" s="35">
        <v>0</v>
      </c>
      <c r="G160" s="35">
        <v>0</v>
      </c>
      <c r="H160" s="35">
        <v>0</v>
      </c>
      <c r="I160" s="35">
        <v>16</v>
      </c>
      <c r="J160" s="35">
        <v>30</v>
      </c>
      <c r="K160" s="35">
        <v>17</v>
      </c>
      <c r="L160" s="35">
        <v>59</v>
      </c>
      <c r="M160" s="35">
        <v>49</v>
      </c>
      <c r="N160" s="35">
        <v>47</v>
      </c>
      <c r="O160" s="35">
        <v>50</v>
      </c>
      <c r="P160" s="35">
        <v>268</v>
      </c>
      <c r="Q160" s="38">
        <f>IFERROR(VLOOKUP(B160,ENROLL24082023,3,FALSE),"")</f>
        <v>0</v>
      </c>
      <c r="R160" s="38">
        <f>IFERROR(VLOOKUP(B160,ENROLL24082023,4,FALSE),"")</f>
        <v>0</v>
      </c>
      <c r="S160" s="38">
        <f>IFERROR(VLOOKUP(B160,ENROLL24082023,5,FALSE),"")</f>
        <v>18</v>
      </c>
      <c r="T160" s="38">
        <f>IFERROR(VLOOKUP(B160,ENROLL24082023,6,FALSE),"")</f>
        <v>19</v>
      </c>
      <c r="U160" s="38">
        <f>IFERROR(VLOOKUP(B160,ENROLL24082023,7,FALSE),"")</f>
        <v>35</v>
      </c>
      <c r="V160" s="38">
        <f>IFERROR(VLOOKUP(B160,ENROLL24082023,8,FALSE),"")</f>
        <v>61</v>
      </c>
      <c r="W160" s="38">
        <f>IFERROR(VLOOKUP(B160,ENROLL24082023,9,FALSE),"")</f>
        <v>56</v>
      </c>
      <c r="X160" s="38">
        <f>IFERROR(VLOOKUP(B160,ENROLL24082023,10,FALSE),"")</f>
        <v>50</v>
      </c>
      <c r="Y160" s="38">
        <f>IFERROR(VLOOKUP(B160,ENROLL24082023,11,FALSE),"")</f>
        <v>44</v>
      </c>
      <c r="Z160" s="38">
        <f>IFERROR(VLOOKUP(B160,ENROLL24082023,12,FALSE),"")</f>
        <v>42</v>
      </c>
      <c r="AA160" s="38">
        <f>SUM(Q160:Z160)</f>
        <v>325</v>
      </c>
      <c r="AB160" s="38">
        <f>F160-Q160</f>
        <v>0</v>
      </c>
      <c r="AC160" s="38">
        <f>G160-R160</f>
        <v>0</v>
      </c>
      <c r="AD160" s="38">
        <f>H160-S160</f>
        <v>-18</v>
      </c>
      <c r="AE160" s="38">
        <f>I160-T160</f>
        <v>-3</v>
      </c>
      <c r="AF160" s="38">
        <f>J160-U160</f>
        <v>-5</v>
      </c>
      <c r="AG160" s="38">
        <f>K160-V160</f>
        <v>-44</v>
      </c>
      <c r="AH160" s="38">
        <f>L160-W160</f>
        <v>3</v>
      </c>
      <c r="AI160" s="38">
        <f>M160-X160</f>
        <v>-1</v>
      </c>
      <c r="AJ160" s="38">
        <f>N160-Y160</f>
        <v>3</v>
      </c>
      <c r="AK160" s="38">
        <f>O160-Z160</f>
        <v>8</v>
      </c>
      <c r="AL160" s="38">
        <f>SUM(AB160:AK160)</f>
        <v>-57</v>
      </c>
      <c r="AM160" s="27" t="str">
        <f>IFERROR(VLOOKUP(B160,MGMT,4,FALSE),"")</f>
        <v>TW DEPT. ASHRAM SCHOOLS</v>
      </c>
    </row>
    <row r="161" spans="1:39" ht="27.75" customHeight="1" x14ac:dyDescent="0.25">
      <c r="A161" s="30">
        <v>161</v>
      </c>
      <c r="B161" s="30">
        <v>28120201603</v>
      </c>
      <c r="C161" s="58" t="s">
        <v>29</v>
      </c>
      <c r="D161" s="31" t="s">
        <v>256</v>
      </c>
      <c r="E161" s="31" t="s">
        <v>255</v>
      </c>
      <c r="F161" s="35">
        <v>0</v>
      </c>
      <c r="G161" s="35">
        <v>0</v>
      </c>
      <c r="H161" s="35">
        <v>0</v>
      </c>
      <c r="I161" s="35">
        <v>7</v>
      </c>
      <c r="J161" s="35">
        <v>7</v>
      </c>
      <c r="K161" s="35">
        <v>8</v>
      </c>
      <c r="L161" s="35">
        <v>19</v>
      </c>
      <c r="M161" s="35">
        <v>12</v>
      </c>
      <c r="N161" s="35">
        <v>19</v>
      </c>
      <c r="O161" s="35">
        <v>1</v>
      </c>
      <c r="P161" s="35">
        <v>73</v>
      </c>
      <c r="Q161" s="38">
        <f>IFERROR(VLOOKUP(B161,ENROLL24082023,3,FALSE),"")</f>
        <v>0</v>
      </c>
      <c r="R161" s="38">
        <f>IFERROR(VLOOKUP(B161,ENROLL24082023,4,FALSE),"")</f>
        <v>0</v>
      </c>
      <c r="S161" s="38">
        <f>IFERROR(VLOOKUP(B161,ENROLL24082023,5,FALSE),"")</f>
        <v>6</v>
      </c>
      <c r="T161" s="38">
        <f>IFERROR(VLOOKUP(B161,ENROLL24082023,6,FALSE),"")</f>
        <v>12</v>
      </c>
      <c r="U161" s="38">
        <f>IFERROR(VLOOKUP(B161,ENROLL24082023,7,FALSE),"")</f>
        <v>7</v>
      </c>
      <c r="V161" s="38">
        <f>IFERROR(VLOOKUP(B161,ENROLL24082023,8,FALSE),"")</f>
        <v>18</v>
      </c>
      <c r="W161" s="38">
        <f>IFERROR(VLOOKUP(B161,ENROLL24082023,9,FALSE),"")</f>
        <v>20</v>
      </c>
      <c r="X161" s="38">
        <f>IFERROR(VLOOKUP(B161,ENROLL24082023,10,FALSE),"")</f>
        <v>14</v>
      </c>
      <c r="Y161" s="38">
        <f>IFERROR(VLOOKUP(B161,ENROLL24082023,11,FALSE),"")</f>
        <v>0</v>
      </c>
      <c r="Z161" s="38">
        <f>IFERROR(VLOOKUP(B161,ENROLL24082023,12,FALSE),"")</f>
        <v>0</v>
      </c>
      <c r="AA161" s="38">
        <f>SUM(Q161:Z161)</f>
        <v>77</v>
      </c>
      <c r="AB161" s="38">
        <f>F161-Q161</f>
        <v>0</v>
      </c>
      <c r="AC161" s="38">
        <f>G161-R161</f>
        <v>0</v>
      </c>
      <c r="AD161" s="38">
        <f>H161-S161</f>
        <v>-6</v>
      </c>
      <c r="AE161" s="38">
        <f>I161-T161</f>
        <v>-5</v>
      </c>
      <c r="AF161" s="38">
        <f>J161-U161</f>
        <v>0</v>
      </c>
      <c r="AG161" s="38">
        <f>K161-V161</f>
        <v>-10</v>
      </c>
      <c r="AH161" s="38">
        <f>L161-W161</f>
        <v>-1</v>
      </c>
      <c r="AI161" s="38">
        <f>M161-X161</f>
        <v>-2</v>
      </c>
      <c r="AJ161" s="38">
        <f>N161-Y161</f>
        <v>19</v>
      </c>
      <c r="AK161" s="38">
        <f>O161-Z161</f>
        <v>1</v>
      </c>
      <c r="AL161" s="38">
        <f>SUM(AB161:AK161)</f>
        <v>-4</v>
      </c>
      <c r="AM161" s="27" t="str">
        <f>IFERROR(VLOOKUP(B161,MGMT,4,FALSE),"")</f>
        <v>TW DEPT. ASHRAM SCHOOLS</v>
      </c>
    </row>
    <row r="162" spans="1:39" ht="27.75" customHeight="1" x14ac:dyDescent="0.25">
      <c r="A162" s="30">
        <v>162</v>
      </c>
      <c r="B162" s="30">
        <v>28120201803</v>
      </c>
      <c r="C162" s="58" t="s">
        <v>33</v>
      </c>
      <c r="D162" s="31" t="s">
        <v>256</v>
      </c>
      <c r="E162" s="31" t="s">
        <v>257</v>
      </c>
      <c r="F162" s="35">
        <v>0</v>
      </c>
      <c r="G162" s="35">
        <v>0</v>
      </c>
      <c r="H162" s="35">
        <v>0</v>
      </c>
      <c r="I162" s="35">
        <v>43</v>
      </c>
      <c r="J162" s="35">
        <v>28</v>
      </c>
      <c r="K162" s="35">
        <v>35</v>
      </c>
      <c r="L162" s="35">
        <v>67</v>
      </c>
      <c r="M162" s="35">
        <v>64</v>
      </c>
      <c r="N162" s="35">
        <v>81</v>
      </c>
      <c r="O162" s="35">
        <v>44</v>
      </c>
      <c r="P162" s="35">
        <v>362</v>
      </c>
      <c r="Q162" s="38">
        <f>IFERROR(VLOOKUP(B162,ENROLL24082023,3,FALSE),"")</f>
        <v>0</v>
      </c>
      <c r="R162" s="38">
        <f>IFERROR(VLOOKUP(B162,ENROLL24082023,4,FALSE),"")</f>
        <v>0</v>
      </c>
      <c r="S162" s="38">
        <f>IFERROR(VLOOKUP(B162,ENROLL24082023,5,FALSE),"")</f>
        <v>25</v>
      </c>
      <c r="T162" s="38">
        <f>IFERROR(VLOOKUP(B162,ENROLL24082023,6,FALSE),"")</f>
        <v>45</v>
      </c>
      <c r="U162" s="38">
        <f>IFERROR(VLOOKUP(B162,ENROLL24082023,7,FALSE),"")</f>
        <v>30</v>
      </c>
      <c r="V162" s="38">
        <f>IFERROR(VLOOKUP(B162,ENROLL24082023,8,FALSE),"")</f>
        <v>56</v>
      </c>
      <c r="W162" s="38">
        <f>IFERROR(VLOOKUP(B162,ENROLL24082023,9,FALSE),"")</f>
        <v>59</v>
      </c>
      <c r="X162" s="38">
        <f>IFERROR(VLOOKUP(B162,ENROLL24082023,10,FALSE),"")</f>
        <v>59</v>
      </c>
      <c r="Y162" s="38">
        <f>IFERROR(VLOOKUP(B162,ENROLL24082023,11,FALSE),"")</f>
        <v>69</v>
      </c>
      <c r="Z162" s="38">
        <f>IFERROR(VLOOKUP(B162,ENROLL24082023,12,FALSE),"")</f>
        <v>32</v>
      </c>
      <c r="AA162" s="38">
        <f>SUM(Q162:Z162)</f>
        <v>375</v>
      </c>
      <c r="AB162" s="38">
        <f>F162-Q162</f>
        <v>0</v>
      </c>
      <c r="AC162" s="38">
        <f>G162-R162</f>
        <v>0</v>
      </c>
      <c r="AD162" s="38">
        <f>H162-S162</f>
        <v>-25</v>
      </c>
      <c r="AE162" s="38">
        <f>I162-T162</f>
        <v>-2</v>
      </c>
      <c r="AF162" s="38">
        <f>J162-U162</f>
        <v>-2</v>
      </c>
      <c r="AG162" s="38">
        <f>K162-V162</f>
        <v>-21</v>
      </c>
      <c r="AH162" s="38">
        <f>L162-W162</f>
        <v>8</v>
      </c>
      <c r="AI162" s="38">
        <f>M162-X162</f>
        <v>5</v>
      </c>
      <c r="AJ162" s="38">
        <f>N162-Y162</f>
        <v>12</v>
      </c>
      <c r="AK162" s="38">
        <f>O162-Z162</f>
        <v>12</v>
      </c>
      <c r="AL162" s="38">
        <f>SUM(AB162:AK162)</f>
        <v>-13</v>
      </c>
      <c r="AM162" s="27" t="str">
        <f>IFERROR(VLOOKUP(B162,MGMT,4,FALSE),"")</f>
        <v>TW DEPT. ASHRAM SCHOOLS</v>
      </c>
    </row>
    <row r="163" spans="1:39" ht="27.75" customHeight="1" x14ac:dyDescent="0.25">
      <c r="A163" s="30">
        <v>163</v>
      </c>
      <c r="B163" s="30">
        <v>28120207615</v>
      </c>
      <c r="C163" s="58" t="s">
        <v>113</v>
      </c>
      <c r="D163" s="31" t="s">
        <v>256</v>
      </c>
      <c r="E163" s="31" t="s">
        <v>257</v>
      </c>
      <c r="F163" s="35">
        <v>0</v>
      </c>
      <c r="G163" s="35">
        <v>0</v>
      </c>
      <c r="H163" s="35">
        <v>0</v>
      </c>
      <c r="I163" s="35">
        <v>13</v>
      </c>
      <c r="J163" s="35">
        <v>49</v>
      </c>
      <c r="K163" s="35">
        <v>32</v>
      </c>
      <c r="L163" s="35">
        <v>58</v>
      </c>
      <c r="M163" s="35">
        <v>66</v>
      </c>
      <c r="N163" s="35">
        <v>48</v>
      </c>
      <c r="O163" s="35">
        <v>55</v>
      </c>
      <c r="P163" s="35">
        <v>321</v>
      </c>
      <c r="Q163" s="38">
        <f>IFERROR(VLOOKUP(B163,ENROLL24082023,3,FALSE),"")</f>
        <v>0</v>
      </c>
      <c r="R163" s="38">
        <f>IFERROR(VLOOKUP(B163,ENROLL24082023,4,FALSE),"")</f>
        <v>0</v>
      </c>
      <c r="S163" s="38">
        <f>IFERROR(VLOOKUP(B163,ENROLL24082023,5,FALSE),"")</f>
        <v>8</v>
      </c>
      <c r="T163" s="38">
        <f>IFERROR(VLOOKUP(B163,ENROLL24082023,6,FALSE),"")</f>
        <v>28</v>
      </c>
      <c r="U163" s="38">
        <f>IFERROR(VLOOKUP(B163,ENROLL24082023,7,FALSE),"")</f>
        <v>52</v>
      </c>
      <c r="V163" s="38">
        <f>IFERROR(VLOOKUP(B163,ENROLL24082023,8,FALSE),"")</f>
        <v>59</v>
      </c>
      <c r="W163" s="38">
        <f>IFERROR(VLOOKUP(B163,ENROLL24082023,9,FALSE),"")</f>
        <v>65</v>
      </c>
      <c r="X163" s="38">
        <f>IFERROR(VLOOKUP(B163,ENROLL24082023,10,FALSE),"")</f>
        <v>67</v>
      </c>
      <c r="Y163" s="38">
        <f>IFERROR(VLOOKUP(B163,ENROLL24082023,11,FALSE),"")</f>
        <v>56</v>
      </c>
      <c r="Z163" s="38">
        <f>IFERROR(VLOOKUP(B163,ENROLL24082023,12,FALSE),"")</f>
        <v>55</v>
      </c>
      <c r="AA163" s="38">
        <f>SUM(Q163:Z163)</f>
        <v>390</v>
      </c>
      <c r="AB163" s="38">
        <f>F163-Q163</f>
        <v>0</v>
      </c>
      <c r="AC163" s="38">
        <f>G163-R163</f>
        <v>0</v>
      </c>
      <c r="AD163" s="38">
        <f>H163-S163</f>
        <v>-8</v>
      </c>
      <c r="AE163" s="38">
        <f>I163-T163</f>
        <v>-15</v>
      </c>
      <c r="AF163" s="38">
        <f>J163-U163</f>
        <v>-3</v>
      </c>
      <c r="AG163" s="38">
        <f>K163-V163</f>
        <v>-27</v>
      </c>
      <c r="AH163" s="38">
        <f>L163-W163</f>
        <v>-7</v>
      </c>
      <c r="AI163" s="38">
        <f>M163-X163</f>
        <v>-1</v>
      </c>
      <c r="AJ163" s="38">
        <f>N163-Y163</f>
        <v>-8</v>
      </c>
      <c r="AK163" s="38">
        <f>O163-Z163</f>
        <v>0</v>
      </c>
      <c r="AL163" s="38">
        <f>SUM(AB163:AK163)</f>
        <v>-69</v>
      </c>
      <c r="AM163" s="27" t="str">
        <f>IFERROR(VLOOKUP(B163,MGMT,4,FALSE),"")</f>
        <v>TW DEPT. ASHRAM SCHOOLS</v>
      </c>
    </row>
    <row r="164" spans="1:39" ht="27.75" customHeight="1" x14ac:dyDescent="0.25">
      <c r="A164" s="30">
        <v>164</v>
      </c>
      <c r="B164" s="30">
        <v>28120212206</v>
      </c>
      <c r="C164" s="58" t="s">
        <v>169</v>
      </c>
      <c r="D164" s="31" t="s">
        <v>256</v>
      </c>
      <c r="E164" s="31" t="s">
        <v>257</v>
      </c>
      <c r="F164" s="35">
        <v>6</v>
      </c>
      <c r="G164" s="35">
        <v>6</v>
      </c>
      <c r="H164" s="35">
        <v>5</v>
      </c>
      <c r="I164" s="35">
        <v>3</v>
      </c>
      <c r="J164" s="35">
        <v>21</v>
      </c>
      <c r="K164" s="35">
        <v>21</v>
      </c>
      <c r="L164" s="35">
        <v>39</v>
      </c>
      <c r="M164" s="35">
        <v>37</v>
      </c>
      <c r="N164" s="35">
        <v>40</v>
      </c>
      <c r="O164" s="35">
        <v>21</v>
      </c>
      <c r="P164" s="35">
        <v>199</v>
      </c>
      <c r="Q164" s="38">
        <f>IFERROR(VLOOKUP(B164,ENROLL24082023,3,FALSE),"")</f>
        <v>5</v>
      </c>
      <c r="R164" s="38">
        <f>IFERROR(VLOOKUP(B164,ENROLL24082023,4,FALSE),"")</f>
        <v>7</v>
      </c>
      <c r="S164" s="38">
        <f>IFERROR(VLOOKUP(B164,ENROLL24082023,5,FALSE),"")</f>
        <v>14</v>
      </c>
      <c r="T164" s="38">
        <f>IFERROR(VLOOKUP(B164,ENROLL24082023,6,FALSE),"")</f>
        <v>10</v>
      </c>
      <c r="U164" s="38">
        <f>IFERROR(VLOOKUP(B164,ENROLL24082023,7,FALSE),"")</f>
        <v>24</v>
      </c>
      <c r="V164" s="38">
        <f>IFERROR(VLOOKUP(B164,ENROLL24082023,8,FALSE),"")</f>
        <v>38</v>
      </c>
      <c r="W164" s="38">
        <f>IFERROR(VLOOKUP(B164,ENROLL24082023,9,FALSE),"")</f>
        <v>31</v>
      </c>
      <c r="X164" s="38">
        <f>IFERROR(VLOOKUP(B164,ENROLL24082023,10,FALSE),"")</f>
        <v>30</v>
      </c>
      <c r="Y164" s="38">
        <f>IFERROR(VLOOKUP(B164,ENROLL24082023,11,FALSE),"")</f>
        <v>40</v>
      </c>
      <c r="Z164" s="38">
        <f>IFERROR(VLOOKUP(B164,ENROLL24082023,12,FALSE),"")</f>
        <v>19</v>
      </c>
      <c r="AA164" s="38">
        <f>SUM(Q164:Z164)</f>
        <v>218</v>
      </c>
      <c r="AB164" s="38">
        <f>F164-Q164</f>
        <v>1</v>
      </c>
      <c r="AC164" s="38">
        <f>G164-R164</f>
        <v>-1</v>
      </c>
      <c r="AD164" s="38">
        <f>H164-S164</f>
        <v>-9</v>
      </c>
      <c r="AE164" s="38">
        <f>I164-T164</f>
        <v>-7</v>
      </c>
      <c r="AF164" s="38">
        <f>J164-U164</f>
        <v>-3</v>
      </c>
      <c r="AG164" s="38">
        <f>K164-V164</f>
        <v>-17</v>
      </c>
      <c r="AH164" s="38">
        <f>L164-W164</f>
        <v>8</v>
      </c>
      <c r="AI164" s="38">
        <f>M164-X164</f>
        <v>7</v>
      </c>
      <c r="AJ164" s="38">
        <f>N164-Y164</f>
        <v>0</v>
      </c>
      <c r="AK164" s="38">
        <f>O164-Z164</f>
        <v>2</v>
      </c>
      <c r="AL164" s="38">
        <f>SUM(AB164:AK164)</f>
        <v>-19</v>
      </c>
      <c r="AM164" s="27" t="str">
        <f>IFERROR(VLOOKUP(B164,MGMT,4,FALSE),"")</f>
        <v>TW DEPT. ASHRAM SCHOOLS</v>
      </c>
    </row>
    <row r="165" spans="1:39" ht="27.75" customHeight="1" x14ac:dyDescent="0.25">
      <c r="A165" s="30">
        <v>165</v>
      </c>
      <c r="B165" s="30">
        <v>28120212104</v>
      </c>
      <c r="C165" s="58" t="s">
        <v>163</v>
      </c>
      <c r="D165" s="31" t="s">
        <v>256</v>
      </c>
      <c r="E165" s="31" t="s">
        <v>257</v>
      </c>
      <c r="F165" s="35">
        <v>0</v>
      </c>
      <c r="G165" s="35">
        <v>0</v>
      </c>
      <c r="H165" s="35">
        <v>0</v>
      </c>
      <c r="I165" s="35">
        <v>13</v>
      </c>
      <c r="J165" s="35">
        <v>16</v>
      </c>
      <c r="K165" s="35">
        <v>22</v>
      </c>
      <c r="L165" s="35">
        <v>38</v>
      </c>
      <c r="M165" s="35">
        <v>28</v>
      </c>
      <c r="N165" s="35">
        <v>25</v>
      </c>
      <c r="O165" s="35">
        <v>34</v>
      </c>
      <c r="P165" s="35">
        <v>176</v>
      </c>
      <c r="Q165" s="38">
        <f>IFERROR(VLOOKUP(B165,ENROLL24082023,3,FALSE),"")</f>
        <v>0</v>
      </c>
      <c r="R165" s="38">
        <f>IFERROR(VLOOKUP(B165,ENROLL24082023,4,FALSE),"")</f>
        <v>0</v>
      </c>
      <c r="S165" s="38">
        <f>IFERROR(VLOOKUP(B165,ENROLL24082023,5,FALSE),"")</f>
        <v>6</v>
      </c>
      <c r="T165" s="38">
        <f>IFERROR(VLOOKUP(B165,ENROLL24082023,6,FALSE),"")</f>
        <v>48</v>
      </c>
      <c r="U165" s="38">
        <f>IFERROR(VLOOKUP(B165,ENROLL24082023,7,FALSE),"")</f>
        <v>15</v>
      </c>
      <c r="V165" s="38">
        <f>IFERROR(VLOOKUP(B165,ENROLL24082023,8,FALSE),"")</f>
        <v>30</v>
      </c>
      <c r="W165" s="38">
        <f>IFERROR(VLOOKUP(B165,ENROLL24082023,9,FALSE),"")</f>
        <v>35</v>
      </c>
      <c r="X165" s="38">
        <f>IFERROR(VLOOKUP(B165,ENROLL24082023,10,FALSE),"")</f>
        <v>25</v>
      </c>
      <c r="Y165" s="38">
        <f>IFERROR(VLOOKUP(B165,ENROLL24082023,11,FALSE),"")</f>
        <v>30</v>
      </c>
      <c r="Z165" s="38">
        <f>IFERROR(VLOOKUP(B165,ENROLL24082023,12,FALSE),"")</f>
        <v>35</v>
      </c>
      <c r="AA165" s="38">
        <f>SUM(Q165:Z165)</f>
        <v>224</v>
      </c>
      <c r="AB165" s="38">
        <f>F165-Q165</f>
        <v>0</v>
      </c>
      <c r="AC165" s="38">
        <f>G165-R165</f>
        <v>0</v>
      </c>
      <c r="AD165" s="38">
        <f>H165-S165</f>
        <v>-6</v>
      </c>
      <c r="AE165" s="38">
        <f>I165-T165</f>
        <v>-35</v>
      </c>
      <c r="AF165" s="38">
        <f>J165-U165</f>
        <v>1</v>
      </c>
      <c r="AG165" s="38">
        <f>K165-V165</f>
        <v>-8</v>
      </c>
      <c r="AH165" s="38">
        <f>L165-W165</f>
        <v>3</v>
      </c>
      <c r="AI165" s="38">
        <f>M165-X165</f>
        <v>3</v>
      </c>
      <c r="AJ165" s="38">
        <f>N165-Y165</f>
        <v>-5</v>
      </c>
      <c r="AK165" s="38">
        <f>O165-Z165</f>
        <v>-1</v>
      </c>
      <c r="AL165" s="38">
        <f>SUM(AB165:AK165)</f>
        <v>-48</v>
      </c>
      <c r="AM165" s="27" t="str">
        <f>IFERROR(VLOOKUP(B165,MGMT,4,FALSE),"")</f>
        <v>TW DEPT. ASHRAM SCHOOLS</v>
      </c>
    </row>
    <row r="166" spans="1:39" ht="27.75" customHeight="1" x14ac:dyDescent="0.25">
      <c r="A166" s="30">
        <v>166</v>
      </c>
      <c r="B166" s="30">
        <v>28120202803</v>
      </c>
      <c r="C166" s="58" t="s">
        <v>46</v>
      </c>
      <c r="D166" s="31" t="s">
        <v>256</v>
      </c>
      <c r="E166" s="31" t="s">
        <v>257</v>
      </c>
      <c r="F166" s="35">
        <v>0</v>
      </c>
      <c r="G166" s="35">
        <v>0</v>
      </c>
      <c r="H166" s="35">
        <v>0</v>
      </c>
      <c r="I166" s="35">
        <v>10</v>
      </c>
      <c r="J166" s="35">
        <v>18</v>
      </c>
      <c r="K166" s="35">
        <v>23</v>
      </c>
      <c r="L166" s="35">
        <v>46</v>
      </c>
      <c r="M166" s="35">
        <v>42</v>
      </c>
      <c r="N166" s="35">
        <v>59</v>
      </c>
      <c r="O166" s="35">
        <v>39</v>
      </c>
      <c r="P166" s="35">
        <v>237</v>
      </c>
      <c r="Q166" s="38">
        <f>IFERROR(VLOOKUP(B166,ENROLL24082023,3,FALSE),"")</f>
        <v>0</v>
      </c>
      <c r="R166" s="38">
        <f>IFERROR(VLOOKUP(B166,ENROLL24082023,4,FALSE),"")</f>
        <v>0</v>
      </c>
      <c r="S166" s="38">
        <f>IFERROR(VLOOKUP(B166,ENROLL24082023,5,FALSE),"")</f>
        <v>12</v>
      </c>
      <c r="T166" s="38">
        <f>IFERROR(VLOOKUP(B166,ENROLL24082023,6,FALSE),"")</f>
        <v>13</v>
      </c>
      <c r="U166" s="38">
        <f>IFERROR(VLOOKUP(B166,ENROLL24082023,7,FALSE),"")</f>
        <v>19</v>
      </c>
      <c r="V166" s="38">
        <f>IFERROR(VLOOKUP(B166,ENROLL24082023,8,FALSE),"")</f>
        <v>38</v>
      </c>
      <c r="W166" s="38">
        <f>IFERROR(VLOOKUP(B166,ENROLL24082023,9,FALSE),"")</f>
        <v>35</v>
      </c>
      <c r="X166" s="38">
        <f>IFERROR(VLOOKUP(B166,ENROLL24082023,10,FALSE),"")</f>
        <v>44</v>
      </c>
      <c r="Y166" s="38">
        <f>IFERROR(VLOOKUP(B166,ENROLL24082023,11,FALSE),"")</f>
        <v>52</v>
      </c>
      <c r="Z166" s="38">
        <f>IFERROR(VLOOKUP(B166,ENROLL24082023,12,FALSE),"")</f>
        <v>30</v>
      </c>
      <c r="AA166" s="38">
        <f>SUM(Q166:Z166)</f>
        <v>243</v>
      </c>
      <c r="AB166" s="38">
        <f>F166-Q166</f>
        <v>0</v>
      </c>
      <c r="AC166" s="38">
        <f>G166-R166</f>
        <v>0</v>
      </c>
      <c r="AD166" s="38">
        <f>H166-S166</f>
        <v>-12</v>
      </c>
      <c r="AE166" s="38">
        <f>I166-T166</f>
        <v>-3</v>
      </c>
      <c r="AF166" s="38">
        <f>J166-U166</f>
        <v>-1</v>
      </c>
      <c r="AG166" s="38">
        <f>K166-V166</f>
        <v>-15</v>
      </c>
      <c r="AH166" s="38">
        <f>L166-W166</f>
        <v>11</v>
      </c>
      <c r="AI166" s="38">
        <f>M166-X166</f>
        <v>-2</v>
      </c>
      <c r="AJ166" s="38">
        <f>N166-Y166</f>
        <v>7</v>
      </c>
      <c r="AK166" s="38">
        <f>O166-Z166</f>
        <v>9</v>
      </c>
      <c r="AL166" s="38">
        <f>SUM(AB166:AK166)</f>
        <v>-6</v>
      </c>
      <c r="AM166" s="27" t="str">
        <f>IFERROR(VLOOKUP(B166,MGMT,4,FALSE),"")</f>
        <v>TW DEPT. ASHRAM SCHOOLS</v>
      </c>
    </row>
    <row r="167" spans="1:39" ht="27.75" customHeight="1" x14ac:dyDescent="0.25">
      <c r="A167" s="30">
        <v>167</v>
      </c>
      <c r="B167" s="30">
        <v>28120212403</v>
      </c>
      <c r="C167" s="58" t="s">
        <v>175</v>
      </c>
      <c r="D167" s="31" t="s">
        <v>256</v>
      </c>
      <c r="E167" s="31" t="s">
        <v>257</v>
      </c>
      <c r="F167" s="35">
        <v>0</v>
      </c>
      <c r="G167" s="35">
        <v>0</v>
      </c>
      <c r="H167" s="35">
        <v>0</v>
      </c>
      <c r="I167" s="35">
        <v>31</v>
      </c>
      <c r="J167" s="35">
        <v>37</v>
      </c>
      <c r="K167" s="35">
        <v>29</v>
      </c>
      <c r="L167" s="35">
        <v>82</v>
      </c>
      <c r="M167" s="35">
        <v>69</v>
      </c>
      <c r="N167" s="35">
        <v>69</v>
      </c>
      <c r="O167" s="35">
        <v>65</v>
      </c>
      <c r="P167" s="35">
        <v>382</v>
      </c>
      <c r="Q167" s="38">
        <f>IFERROR(VLOOKUP(B167,ENROLL24082023,3,FALSE),"")</f>
        <v>0</v>
      </c>
      <c r="R167" s="38">
        <f>IFERROR(VLOOKUP(B167,ENROLL24082023,4,FALSE),"")</f>
        <v>0</v>
      </c>
      <c r="S167" s="38">
        <f>IFERROR(VLOOKUP(B167,ENROLL24082023,5,FALSE),"")</f>
        <v>18</v>
      </c>
      <c r="T167" s="38">
        <f>IFERROR(VLOOKUP(B167,ENROLL24082023,6,FALSE),"")</f>
        <v>36</v>
      </c>
      <c r="U167" s="38">
        <f>IFERROR(VLOOKUP(B167,ENROLL24082023,7,FALSE),"")</f>
        <v>32</v>
      </c>
      <c r="V167" s="38">
        <f>IFERROR(VLOOKUP(B167,ENROLL24082023,8,FALSE),"")</f>
        <v>88</v>
      </c>
      <c r="W167" s="38">
        <f>IFERROR(VLOOKUP(B167,ENROLL24082023,9,FALSE),"")</f>
        <v>79</v>
      </c>
      <c r="X167" s="38">
        <f>IFERROR(VLOOKUP(B167,ENROLL24082023,10,FALSE),"")</f>
        <v>65</v>
      </c>
      <c r="Y167" s="38">
        <f>IFERROR(VLOOKUP(B167,ENROLL24082023,11,FALSE),"")</f>
        <v>77</v>
      </c>
      <c r="Z167" s="38">
        <f>IFERROR(VLOOKUP(B167,ENROLL24082023,12,FALSE),"")</f>
        <v>58</v>
      </c>
      <c r="AA167" s="38">
        <f>SUM(Q167:Z167)</f>
        <v>453</v>
      </c>
      <c r="AB167" s="38">
        <f>F167-Q167</f>
        <v>0</v>
      </c>
      <c r="AC167" s="38">
        <f>G167-R167</f>
        <v>0</v>
      </c>
      <c r="AD167" s="38">
        <f>H167-S167</f>
        <v>-18</v>
      </c>
      <c r="AE167" s="38">
        <f>I167-T167</f>
        <v>-5</v>
      </c>
      <c r="AF167" s="38">
        <f>J167-U167</f>
        <v>5</v>
      </c>
      <c r="AG167" s="38">
        <f>K167-V167</f>
        <v>-59</v>
      </c>
      <c r="AH167" s="38">
        <f>L167-W167</f>
        <v>3</v>
      </c>
      <c r="AI167" s="38">
        <f>M167-X167</f>
        <v>4</v>
      </c>
      <c r="AJ167" s="38">
        <f>N167-Y167</f>
        <v>-8</v>
      </c>
      <c r="AK167" s="38">
        <f>O167-Z167</f>
        <v>7</v>
      </c>
      <c r="AL167" s="38">
        <f>SUM(AB167:AK167)</f>
        <v>-71</v>
      </c>
      <c r="AM167" s="27" t="str">
        <f>IFERROR(VLOOKUP(B167,MGMT,4,FALSE),"")</f>
        <v>TW DEPT. ASHRAM SCHOOLS</v>
      </c>
    </row>
    <row r="168" spans="1:39" ht="27.75" customHeight="1" x14ac:dyDescent="0.25">
      <c r="A168" s="30">
        <v>168</v>
      </c>
      <c r="B168" s="30">
        <v>28120210205</v>
      </c>
      <c r="C168" s="58" t="s">
        <v>143</v>
      </c>
      <c r="D168" s="31" t="s">
        <v>256</v>
      </c>
      <c r="E168" s="31" t="s">
        <v>257</v>
      </c>
      <c r="F168" s="35">
        <v>0</v>
      </c>
      <c r="G168" s="35">
        <v>0</v>
      </c>
      <c r="H168" s="35">
        <v>0</v>
      </c>
      <c r="I168" s="35">
        <v>25</v>
      </c>
      <c r="J168" s="35">
        <v>31</v>
      </c>
      <c r="K168" s="35">
        <v>37</v>
      </c>
      <c r="L168" s="35">
        <v>88</v>
      </c>
      <c r="M168" s="35">
        <v>65</v>
      </c>
      <c r="N168" s="35">
        <v>62</v>
      </c>
      <c r="O168" s="35">
        <v>47</v>
      </c>
      <c r="P168" s="35">
        <v>355</v>
      </c>
      <c r="Q168" s="38">
        <f>IFERROR(VLOOKUP(B168,ENROLL24082023,3,FALSE),"")</f>
        <v>0</v>
      </c>
      <c r="R168" s="38">
        <f>IFERROR(VLOOKUP(B168,ENROLL24082023,4,FALSE),"")</f>
        <v>0</v>
      </c>
      <c r="S168" s="38">
        <f>IFERROR(VLOOKUP(B168,ENROLL24082023,5,FALSE),"")</f>
        <v>24</v>
      </c>
      <c r="T168" s="38">
        <f>IFERROR(VLOOKUP(B168,ENROLL24082023,6,FALSE),"")</f>
        <v>32</v>
      </c>
      <c r="U168" s="38">
        <f>IFERROR(VLOOKUP(B168,ENROLL24082023,7,FALSE),"")</f>
        <v>33</v>
      </c>
      <c r="V168" s="38">
        <f>IFERROR(VLOOKUP(B168,ENROLL24082023,8,FALSE),"")</f>
        <v>70</v>
      </c>
      <c r="W168" s="38">
        <f>IFERROR(VLOOKUP(B168,ENROLL24082023,9,FALSE),"")</f>
        <v>88</v>
      </c>
      <c r="X168" s="38">
        <f>IFERROR(VLOOKUP(B168,ENROLL24082023,10,FALSE),"")</f>
        <v>67</v>
      </c>
      <c r="Y168" s="38">
        <f>IFERROR(VLOOKUP(B168,ENROLL24082023,11,FALSE),"")</f>
        <v>61</v>
      </c>
      <c r="Z168" s="38">
        <f>IFERROR(VLOOKUP(B168,ENROLL24082023,12,FALSE),"")</f>
        <v>45</v>
      </c>
      <c r="AA168" s="38">
        <f>SUM(Q168:Z168)</f>
        <v>420</v>
      </c>
      <c r="AB168" s="38">
        <f>F168-Q168</f>
        <v>0</v>
      </c>
      <c r="AC168" s="38">
        <f>G168-R168</f>
        <v>0</v>
      </c>
      <c r="AD168" s="38">
        <f>H168-S168</f>
        <v>-24</v>
      </c>
      <c r="AE168" s="38">
        <f>I168-T168</f>
        <v>-7</v>
      </c>
      <c r="AF168" s="38">
        <f>J168-U168</f>
        <v>-2</v>
      </c>
      <c r="AG168" s="38">
        <f>K168-V168</f>
        <v>-33</v>
      </c>
      <c r="AH168" s="38">
        <f>L168-W168</f>
        <v>0</v>
      </c>
      <c r="AI168" s="38">
        <f>M168-X168</f>
        <v>-2</v>
      </c>
      <c r="AJ168" s="38">
        <f>N168-Y168</f>
        <v>1</v>
      </c>
      <c r="AK168" s="38">
        <f>O168-Z168</f>
        <v>2</v>
      </c>
      <c r="AL168" s="38">
        <f>SUM(AB168:AK168)</f>
        <v>-65</v>
      </c>
      <c r="AM168" s="27" t="str">
        <f>IFERROR(VLOOKUP(B168,MGMT,4,FALSE),"")</f>
        <v>TW DEPT. ASHRAM SCHOOLS</v>
      </c>
    </row>
    <row r="169" spans="1:39" ht="27.75" customHeight="1" x14ac:dyDescent="0.25">
      <c r="A169" s="30">
        <v>154</v>
      </c>
      <c r="B169" s="30">
        <v>28120207003</v>
      </c>
      <c r="C169" s="58" t="s">
        <v>93</v>
      </c>
      <c r="D169" s="31" t="s">
        <v>259</v>
      </c>
      <c r="E169" s="31" t="s">
        <v>260</v>
      </c>
      <c r="F169" s="35">
        <v>0</v>
      </c>
      <c r="G169" s="35">
        <v>0</v>
      </c>
      <c r="H169" s="35">
        <v>0</v>
      </c>
      <c r="I169" s="35">
        <v>0</v>
      </c>
      <c r="J169" s="35">
        <v>0</v>
      </c>
      <c r="K169" s="35">
        <v>0</v>
      </c>
      <c r="L169" s="35">
        <v>54</v>
      </c>
      <c r="M169" s="35">
        <v>59</v>
      </c>
      <c r="N169" s="35">
        <v>58</v>
      </c>
      <c r="O169" s="35">
        <v>59</v>
      </c>
      <c r="P169" s="35">
        <v>230</v>
      </c>
      <c r="Q169" s="38">
        <f>IFERROR(VLOOKUP(B169,ENROLL24082023,3,FALSE),"")</f>
        <v>0</v>
      </c>
      <c r="R169" s="38">
        <f>IFERROR(VLOOKUP(B169,ENROLL24082023,4,FALSE),"")</f>
        <v>0</v>
      </c>
      <c r="S169" s="38">
        <f>IFERROR(VLOOKUP(B169,ENROLL24082023,5,FALSE),"")</f>
        <v>0</v>
      </c>
      <c r="T169" s="38">
        <f>IFERROR(VLOOKUP(B169,ENROLL24082023,6,FALSE),"")</f>
        <v>0</v>
      </c>
      <c r="U169" s="38">
        <f>IFERROR(VLOOKUP(B169,ENROLL24082023,7,FALSE),"")</f>
        <v>0</v>
      </c>
      <c r="V169" s="38">
        <f>IFERROR(VLOOKUP(B169,ENROLL24082023,8,FALSE),"")</f>
        <v>59</v>
      </c>
      <c r="W169" s="38">
        <f>IFERROR(VLOOKUP(B169,ENROLL24082023,9,FALSE),"")</f>
        <v>60</v>
      </c>
      <c r="X169" s="38">
        <f>IFERROR(VLOOKUP(B169,ENROLL24082023,10,FALSE),"")</f>
        <v>60</v>
      </c>
      <c r="Y169" s="38">
        <f>IFERROR(VLOOKUP(B169,ENROLL24082023,11,FALSE),"")</f>
        <v>59</v>
      </c>
      <c r="Z169" s="38">
        <f>IFERROR(VLOOKUP(B169,ENROLL24082023,12,FALSE),"")</f>
        <v>59</v>
      </c>
      <c r="AA169" s="38">
        <f>SUM(Q169:Z169)</f>
        <v>297</v>
      </c>
      <c r="AB169" s="38">
        <f>F169-Q169</f>
        <v>0</v>
      </c>
      <c r="AC169" s="38">
        <f>G169-R169</f>
        <v>0</v>
      </c>
      <c r="AD169" s="38">
        <f>H169-S169</f>
        <v>0</v>
      </c>
      <c r="AE169" s="38">
        <f>I169-T169</f>
        <v>0</v>
      </c>
      <c r="AF169" s="38">
        <f>J169-U169</f>
        <v>0</v>
      </c>
      <c r="AG169" s="38">
        <f>K169-V169</f>
        <v>-59</v>
      </c>
      <c r="AH169" s="38">
        <f>L169-W169</f>
        <v>-6</v>
      </c>
      <c r="AI169" s="38">
        <f>M169-X169</f>
        <v>-1</v>
      </c>
      <c r="AJ169" s="38">
        <f>N169-Y169</f>
        <v>-1</v>
      </c>
      <c r="AK169" s="38">
        <f>O169-Z169</f>
        <v>0</v>
      </c>
      <c r="AL169" s="38">
        <f>SUM(AB169:AK169)</f>
        <v>-67</v>
      </c>
      <c r="AM169" s="27" t="str">
        <f>IFERROR(VLOOKUP(B169,MGMT,4,FALSE),"")</f>
        <v>APTWREI SOCIETY SCHOOLS</v>
      </c>
    </row>
    <row r="170" spans="1:39" ht="27.75" customHeight="1" x14ac:dyDescent="0.25">
      <c r="A170" s="30">
        <v>155</v>
      </c>
      <c r="B170" s="30">
        <v>28120207506</v>
      </c>
      <c r="C170" s="58" t="s">
        <v>106</v>
      </c>
      <c r="D170" s="31" t="s">
        <v>259</v>
      </c>
      <c r="E170" s="31" t="s">
        <v>257</v>
      </c>
      <c r="F170" s="35">
        <v>0</v>
      </c>
      <c r="G170" s="35">
        <v>0</v>
      </c>
      <c r="H170" s="35">
        <v>0</v>
      </c>
      <c r="I170" s="35">
        <v>0</v>
      </c>
      <c r="J170" s="35">
        <v>0</v>
      </c>
      <c r="K170" s="35">
        <v>67</v>
      </c>
      <c r="L170" s="35">
        <v>73</v>
      </c>
      <c r="M170" s="35">
        <v>74</v>
      </c>
      <c r="N170" s="35">
        <v>73</v>
      </c>
      <c r="O170" s="35">
        <v>78</v>
      </c>
      <c r="P170" s="35">
        <v>365</v>
      </c>
      <c r="Q170" s="38">
        <f>IFERROR(VLOOKUP(B170,ENROLL24082023,3,FALSE),"")</f>
        <v>0</v>
      </c>
      <c r="R170" s="38">
        <f>IFERROR(VLOOKUP(B170,ENROLL24082023,4,FALSE),"")</f>
        <v>0</v>
      </c>
      <c r="S170" s="38">
        <f>IFERROR(VLOOKUP(B170,ENROLL24082023,5,FALSE),"")</f>
        <v>0</v>
      </c>
      <c r="T170" s="38">
        <f>IFERROR(VLOOKUP(B170,ENROLL24082023,6,FALSE),"")</f>
        <v>0</v>
      </c>
      <c r="U170" s="38">
        <f>IFERROR(VLOOKUP(B170,ENROLL24082023,7,FALSE),"")</f>
        <v>70</v>
      </c>
      <c r="V170" s="38">
        <f>IFERROR(VLOOKUP(B170,ENROLL24082023,8,FALSE),"")</f>
        <v>76</v>
      </c>
      <c r="W170" s="38">
        <f>IFERROR(VLOOKUP(B170,ENROLL24082023,9,FALSE),"")</f>
        <v>73</v>
      </c>
      <c r="X170" s="38">
        <f>IFERROR(VLOOKUP(B170,ENROLL24082023,10,FALSE),"")</f>
        <v>77</v>
      </c>
      <c r="Y170" s="38">
        <f>IFERROR(VLOOKUP(B170,ENROLL24082023,11,FALSE),"")</f>
        <v>77</v>
      </c>
      <c r="Z170" s="38">
        <f>IFERROR(VLOOKUP(B170,ENROLL24082023,12,FALSE),"")</f>
        <v>73</v>
      </c>
      <c r="AA170" s="38">
        <f>SUM(Q170:Z170)</f>
        <v>446</v>
      </c>
      <c r="AB170" s="38">
        <f>F170-Q170</f>
        <v>0</v>
      </c>
      <c r="AC170" s="38">
        <f>G170-R170</f>
        <v>0</v>
      </c>
      <c r="AD170" s="38">
        <f>H170-S170</f>
        <v>0</v>
      </c>
      <c r="AE170" s="38">
        <f>I170-T170</f>
        <v>0</v>
      </c>
      <c r="AF170" s="38">
        <f>J170-U170</f>
        <v>-70</v>
      </c>
      <c r="AG170" s="38">
        <f>K170-V170</f>
        <v>-9</v>
      </c>
      <c r="AH170" s="38">
        <f>L170-W170</f>
        <v>0</v>
      </c>
      <c r="AI170" s="38">
        <f>M170-X170</f>
        <v>-3</v>
      </c>
      <c r="AJ170" s="38">
        <f>N170-Y170</f>
        <v>-4</v>
      </c>
      <c r="AK170" s="38">
        <f>O170-Z170</f>
        <v>5</v>
      </c>
      <c r="AL170" s="38">
        <f>SUM(AB170:AK170)</f>
        <v>-81</v>
      </c>
      <c r="AM170" s="27" t="str">
        <f>IFERROR(VLOOKUP(B170,MGMT,4,FALSE),"")</f>
        <v>APTWREI SOCIETY SCHOOLS</v>
      </c>
    </row>
    <row r="171" spans="1:39" ht="27.75" customHeight="1" x14ac:dyDescent="0.25">
      <c r="A171" s="30">
        <v>156</v>
      </c>
      <c r="B171" s="30">
        <v>28120207507</v>
      </c>
      <c r="C171" s="58" t="s">
        <v>107</v>
      </c>
      <c r="D171" s="31" t="s">
        <v>259</v>
      </c>
      <c r="E171" s="31" t="s">
        <v>257</v>
      </c>
      <c r="F171" s="35">
        <v>0</v>
      </c>
      <c r="G171" s="35">
        <v>0</v>
      </c>
      <c r="H171" s="35">
        <v>0</v>
      </c>
      <c r="I171" s="35">
        <v>76</v>
      </c>
      <c r="J171" s="35">
        <v>79</v>
      </c>
      <c r="K171" s="35">
        <v>80</v>
      </c>
      <c r="L171" s="35">
        <v>79</v>
      </c>
      <c r="M171" s="35">
        <v>80</v>
      </c>
      <c r="N171" s="35">
        <v>80</v>
      </c>
      <c r="O171" s="35">
        <v>78</v>
      </c>
      <c r="P171" s="35">
        <v>552</v>
      </c>
      <c r="Q171" s="38">
        <f>IFERROR(VLOOKUP(B171,ENROLL24082023,3,FALSE),"")</f>
        <v>0</v>
      </c>
      <c r="R171" s="38">
        <f>IFERROR(VLOOKUP(B171,ENROLL24082023,4,FALSE),"")</f>
        <v>0</v>
      </c>
      <c r="S171" s="38">
        <f>IFERROR(VLOOKUP(B171,ENROLL24082023,5,FALSE),"")</f>
        <v>56</v>
      </c>
      <c r="T171" s="38">
        <f>IFERROR(VLOOKUP(B171,ENROLL24082023,6,FALSE),"")</f>
        <v>79</v>
      </c>
      <c r="U171" s="38">
        <f>IFERROR(VLOOKUP(B171,ENROLL24082023,7,FALSE),"")</f>
        <v>79</v>
      </c>
      <c r="V171" s="38">
        <f>IFERROR(VLOOKUP(B171,ENROLL24082023,8,FALSE),"")</f>
        <v>80</v>
      </c>
      <c r="W171" s="38">
        <f>IFERROR(VLOOKUP(B171,ENROLL24082023,9,FALSE),"")</f>
        <v>80</v>
      </c>
      <c r="X171" s="38">
        <f>IFERROR(VLOOKUP(B171,ENROLL24082023,10,FALSE),"")</f>
        <v>80</v>
      </c>
      <c r="Y171" s="38">
        <f>IFERROR(VLOOKUP(B171,ENROLL24082023,11,FALSE),"")</f>
        <v>79</v>
      </c>
      <c r="Z171" s="38">
        <f>IFERROR(VLOOKUP(B171,ENROLL24082023,12,FALSE),"")</f>
        <v>75</v>
      </c>
      <c r="AA171" s="38">
        <f>SUM(Q171:Z171)</f>
        <v>608</v>
      </c>
      <c r="AB171" s="38">
        <f>F171-Q171</f>
        <v>0</v>
      </c>
      <c r="AC171" s="38">
        <f>G171-R171</f>
        <v>0</v>
      </c>
      <c r="AD171" s="38">
        <f>H171-S171</f>
        <v>-56</v>
      </c>
      <c r="AE171" s="38">
        <f>I171-T171</f>
        <v>-3</v>
      </c>
      <c r="AF171" s="38">
        <f>J171-U171</f>
        <v>0</v>
      </c>
      <c r="AG171" s="38">
        <f>K171-V171</f>
        <v>0</v>
      </c>
      <c r="AH171" s="38">
        <f>L171-W171</f>
        <v>-1</v>
      </c>
      <c r="AI171" s="38">
        <f>M171-X171</f>
        <v>0</v>
      </c>
      <c r="AJ171" s="38">
        <f>N171-Y171</f>
        <v>1</v>
      </c>
      <c r="AK171" s="38">
        <f>O171-Z171</f>
        <v>3</v>
      </c>
      <c r="AL171" s="38">
        <f>SUM(AB171:AK171)</f>
        <v>-56</v>
      </c>
      <c r="AM171" s="27" t="str">
        <f>IFERROR(VLOOKUP(B171,MGMT,4,FALSE),"")</f>
        <v>APTWREI SOCIETY SCHOOLS</v>
      </c>
    </row>
    <row r="172" spans="1:39" ht="20.25" customHeight="1" x14ac:dyDescent="0.25">
      <c r="A172" s="30">
        <v>169</v>
      </c>
      <c r="B172" s="30">
        <v>28120207607</v>
      </c>
      <c r="C172" s="58" t="s">
        <v>112</v>
      </c>
      <c r="D172" s="31" t="s">
        <v>261</v>
      </c>
      <c r="E172" s="31" t="s">
        <v>260</v>
      </c>
      <c r="F172" s="35">
        <v>0</v>
      </c>
      <c r="G172" s="35">
        <v>0</v>
      </c>
      <c r="H172" s="35">
        <v>0</v>
      </c>
      <c r="I172" s="35">
        <v>0</v>
      </c>
      <c r="J172" s="35">
        <v>0</v>
      </c>
      <c r="K172" s="35">
        <v>0</v>
      </c>
      <c r="L172" s="35">
        <v>46</v>
      </c>
      <c r="M172" s="35">
        <v>40</v>
      </c>
      <c r="N172" s="35">
        <v>38</v>
      </c>
      <c r="O172" s="35">
        <v>42</v>
      </c>
      <c r="P172" s="35">
        <v>166</v>
      </c>
      <c r="Q172" s="38">
        <f>IFERROR(VLOOKUP(B172,ENROLL24082023,3,FALSE),"")</f>
        <v>0</v>
      </c>
      <c r="R172" s="38">
        <f>IFERROR(VLOOKUP(B172,ENROLL24082023,4,FALSE),"")</f>
        <v>0</v>
      </c>
      <c r="S172" s="38">
        <f>IFERROR(VLOOKUP(B172,ENROLL24082023,5,FALSE),"")</f>
        <v>0</v>
      </c>
      <c r="T172" s="38">
        <f>IFERROR(VLOOKUP(B172,ENROLL24082023,6,FALSE),"")</f>
        <v>0</v>
      </c>
      <c r="U172" s="38">
        <f>IFERROR(VLOOKUP(B172,ENROLL24082023,7,FALSE),"")</f>
        <v>0</v>
      </c>
      <c r="V172" s="38">
        <f>IFERROR(VLOOKUP(B172,ENROLL24082023,8,FALSE),"")</f>
        <v>40</v>
      </c>
      <c r="W172" s="38">
        <f>IFERROR(VLOOKUP(B172,ENROLL24082023,9,FALSE),"")</f>
        <v>45</v>
      </c>
      <c r="X172" s="38">
        <f>IFERROR(VLOOKUP(B172,ENROLL24082023,10,FALSE),"")</f>
        <v>42</v>
      </c>
      <c r="Y172" s="38">
        <f>IFERROR(VLOOKUP(B172,ENROLL24082023,11,FALSE),"")</f>
        <v>38</v>
      </c>
      <c r="Z172" s="38">
        <f>IFERROR(VLOOKUP(B172,ENROLL24082023,12,FALSE),"")</f>
        <v>42</v>
      </c>
      <c r="AA172" s="38">
        <f>SUM(Q172:Z172)</f>
        <v>207</v>
      </c>
      <c r="AB172" s="38">
        <f>F172-Q172</f>
        <v>0</v>
      </c>
      <c r="AC172" s="38">
        <f>G172-R172</f>
        <v>0</v>
      </c>
      <c r="AD172" s="38">
        <f>H172-S172</f>
        <v>0</v>
      </c>
      <c r="AE172" s="38">
        <f>I172-T172</f>
        <v>0</v>
      </c>
      <c r="AF172" s="38">
        <f>J172-U172</f>
        <v>0</v>
      </c>
      <c r="AG172" s="38">
        <f>K172-V172</f>
        <v>-40</v>
      </c>
      <c r="AH172" s="38">
        <f>L172-W172</f>
        <v>1</v>
      </c>
      <c r="AI172" s="38">
        <f>M172-X172</f>
        <v>-2</v>
      </c>
      <c r="AJ172" s="38">
        <f>N172-Y172</f>
        <v>0</v>
      </c>
      <c r="AK172" s="38">
        <f>O172-Z172</f>
        <v>0</v>
      </c>
      <c r="AL172" s="38">
        <f>SUM(AB172:AK172)</f>
        <v>-41</v>
      </c>
      <c r="AM172" s="27" t="str">
        <f>IFERROR(VLOOKUP(B172,MGMT,4,FALSE),"")</f>
        <v>KGBVS</v>
      </c>
    </row>
    <row r="173" spans="1:39" ht="20.25" customHeight="1" x14ac:dyDescent="0.25">
      <c r="A173" s="30">
        <v>170</v>
      </c>
      <c r="B173" s="30">
        <v>28120207604</v>
      </c>
      <c r="C173" s="58" t="s">
        <v>111</v>
      </c>
      <c r="D173" s="31" t="s">
        <v>251</v>
      </c>
      <c r="E173" s="31" t="s">
        <v>257</v>
      </c>
      <c r="F173" s="35">
        <v>0</v>
      </c>
      <c r="G173" s="35">
        <v>0</v>
      </c>
      <c r="H173" s="35">
        <v>0</v>
      </c>
      <c r="I173" s="35">
        <v>13</v>
      </c>
      <c r="J173" s="35">
        <v>15</v>
      </c>
      <c r="K173" s="35">
        <v>11</v>
      </c>
      <c r="L173" s="35">
        <v>47</v>
      </c>
      <c r="M173" s="35">
        <v>78</v>
      </c>
      <c r="N173" s="35">
        <v>47</v>
      </c>
      <c r="O173" s="35">
        <v>52</v>
      </c>
      <c r="P173" s="35">
        <v>263</v>
      </c>
      <c r="Q173" s="38">
        <f>IFERROR(VLOOKUP(B173,ENROLL24082023,3,FALSE),"")</f>
        <v>0</v>
      </c>
      <c r="R173" s="38">
        <f>IFERROR(VLOOKUP(B173,ENROLL24082023,4,FALSE),"")</f>
        <v>0</v>
      </c>
      <c r="S173" s="38">
        <f>IFERROR(VLOOKUP(B173,ENROLL24082023,5,FALSE),"")</f>
        <v>5</v>
      </c>
      <c r="T173" s="38">
        <f>IFERROR(VLOOKUP(B173,ENROLL24082023,6,FALSE),"")</f>
        <v>15</v>
      </c>
      <c r="U173" s="38">
        <f>IFERROR(VLOOKUP(B173,ENROLL24082023,7,FALSE),"")</f>
        <v>12</v>
      </c>
      <c r="V173" s="38">
        <f>IFERROR(VLOOKUP(B173,ENROLL24082023,8,FALSE),"")</f>
        <v>57</v>
      </c>
      <c r="W173" s="38">
        <f>IFERROR(VLOOKUP(B173,ENROLL24082023,9,FALSE),"")</f>
        <v>54</v>
      </c>
      <c r="X173" s="38">
        <f>IFERROR(VLOOKUP(B173,ENROLL24082023,10,FALSE),"")</f>
        <v>74</v>
      </c>
      <c r="Y173" s="38">
        <f>IFERROR(VLOOKUP(B173,ENROLL24082023,11,FALSE),"")</f>
        <v>47</v>
      </c>
      <c r="Z173" s="38">
        <f>IFERROR(VLOOKUP(B173,ENROLL24082023,12,FALSE),"")</f>
        <v>55</v>
      </c>
      <c r="AA173" s="38">
        <f>SUM(Q173:Z173)</f>
        <v>319</v>
      </c>
      <c r="AB173" s="38">
        <f>F173-Q173</f>
        <v>0</v>
      </c>
      <c r="AC173" s="38">
        <f>G173-R173</f>
        <v>0</v>
      </c>
      <c r="AD173" s="38">
        <f>H173-S173</f>
        <v>-5</v>
      </c>
      <c r="AE173" s="38">
        <f>I173-T173</f>
        <v>-2</v>
      </c>
      <c r="AF173" s="38">
        <f>J173-U173</f>
        <v>3</v>
      </c>
      <c r="AG173" s="38">
        <f>K173-V173</f>
        <v>-46</v>
      </c>
      <c r="AH173" s="38">
        <f>L173-W173</f>
        <v>-7</v>
      </c>
      <c r="AI173" s="38">
        <f>M173-X173</f>
        <v>4</v>
      </c>
      <c r="AJ173" s="38">
        <f>N173-Y173</f>
        <v>0</v>
      </c>
      <c r="AK173" s="38">
        <f>O173-Z173</f>
        <v>-3</v>
      </c>
      <c r="AL173" s="38">
        <f>SUM(AB173:AK173)</f>
        <v>-56</v>
      </c>
      <c r="AM173" s="27" t="str">
        <f>IFERROR(VLOOKUP(B173,MGMT,4,FALSE),"")</f>
        <v>MPP_ZPP SCHOOLS</v>
      </c>
    </row>
    <row r="174" spans="1:39" ht="27.75" customHeight="1" x14ac:dyDescent="0.25">
      <c r="A174" s="30"/>
      <c r="B174" s="30"/>
      <c r="C174" s="58"/>
      <c r="D174" s="31"/>
      <c r="E174" s="31"/>
      <c r="F174" s="34">
        <f>SUM(F4:F165)</f>
        <v>933</v>
      </c>
      <c r="G174" s="34">
        <f>SUM(G4:G165)</f>
        <v>933</v>
      </c>
      <c r="H174" s="34">
        <f>SUM(H4:H165)</f>
        <v>708</v>
      </c>
      <c r="I174" s="34">
        <f>SUM(I4:I165)</f>
        <v>917</v>
      </c>
      <c r="J174" s="34">
        <f>SUM(J4:J165)</f>
        <v>898</v>
      </c>
      <c r="K174" s="34">
        <f>SUM(K4:K165)</f>
        <v>692</v>
      </c>
      <c r="L174" s="34">
        <f>SUM(L4:L165)</f>
        <v>414</v>
      </c>
      <c r="M174" s="34">
        <f>SUM(M4:M165)</f>
        <v>369</v>
      </c>
      <c r="N174" s="34">
        <f>SUM(N4:N165)</f>
        <v>376</v>
      </c>
      <c r="O174" s="34">
        <f>SUM(O4:O165)</f>
        <v>291</v>
      </c>
      <c r="P174" s="34">
        <f>SUM(P4:P165)</f>
        <v>6690</v>
      </c>
      <c r="Q174" s="39">
        <f>SUM(Q4:Q165)</f>
        <v>937</v>
      </c>
      <c r="R174" s="39">
        <f>SUM(R4:R165)</f>
        <v>930</v>
      </c>
      <c r="S174" s="39">
        <f>SUM(S4:S165)</f>
        <v>783</v>
      </c>
      <c r="T174" s="39">
        <f>SUM(T4:T165)</f>
        <v>907</v>
      </c>
      <c r="U174" s="39">
        <f>SUM(U4:U165)</f>
        <v>820</v>
      </c>
      <c r="V174" s="39">
        <f>SUM(V4:V165)</f>
        <v>374</v>
      </c>
      <c r="W174" s="39">
        <f>SUM(W4:W165)</f>
        <v>390</v>
      </c>
      <c r="X174" s="39">
        <f>SUM(X4:X165)</f>
        <v>355</v>
      </c>
      <c r="Y174" s="39">
        <f>SUM(Y4:Y165)</f>
        <v>316</v>
      </c>
      <c r="Z174" s="39">
        <f>SUM(Z4:Z165)</f>
        <v>268</v>
      </c>
      <c r="AA174" s="39">
        <f>SUM(AA4:AA165)</f>
        <v>6080</v>
      </c>
      <c r="AB174" s="39">
        <f>SUM(AB4:AB165)</f>
        <v>-4</v>
      </c>
      <c r="AC174" s="39">
        <f>SUM(AC4:AC165)</f>
        <v>3</v>
      </c>
      <c r="AD174" s="39">
        <f>SUM(AD4:AD165)</f>
        <v>-75</v>
      </c>
      <c r="AE174" s="39">
        <f>SUM(AE4:AE165)</f>
        <v>10</v>
      </c>
      <c r="AF174" s="39">
        <f>SUM(AF4:AF165)</f>
        <v>78</v>
      </c>
      <c r="AG174" s="39">
        <f>SUM(AG4:AG165)</f>
        <v>318</v>
      </c>
      <c r="AH174" s="39">
        <f>SUM(AH4:AH165)</f>
        <v>24</v>
      </c>
      <c r="AI174" s="39">
        <f>SUM(AI4:AI165)</f>
        <v>14</v>
      </c>
      <c r="AJ174" s="39">
        <f>SUM(AJ4:AJ165)</f>
        <v>60</v>
      </c>
      <c r="AK174" s="39">
        <f>SUM(AK4:AK165)</f>
        <v>23</v>
      </c>
      <c r="AL174" s="39">
        <f>SUM(AL4:AL165)</f>
        <v>451</v>
      </c>
    </row>
  </sheetData>
  <autoFilter ref="A3:AM3"/>
  <sortState ref="B157:AM171">
    <sortCondition ref="C157:C171"/>
  </sortState>
  <mergeCells count="4">
    <mergeCell ref="F2:P2"/>
    <mergeCell ref="Q2:Z2"/>
    <mergeCell ref="AB2:AK2"/>
    <mergeCell ref="A1:AL1"/>
  </mergeCells>
  <pageMargins left="0.23622047244094491" right="0.23622047244094491" top="0.31496062992125984" bottom="0.35433070866141736" header="0.31496062992125984" footer="0.31496062992125984"/>
  <pageSetup paperSize="9" scale="8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workbookViewId="0">
      <selection activeCell="B3" sqref="B3:J181"/>
    </sheetView>
  </sheetViews>
  <sheetFormatPr defaultRowHeight="15" x14ac:dyDescent="0.25"/>
  <cols>
    <col min="1" max="1" width="8.140625" bestFit="1" customWidth="1"/>
    <col min="2" max="2" width="15.140625" style="14" bestFit="1" customWidth="1"/>
    <col min="3" max="3" width="36.5703125" style="54" bestFit="1" customWidth="1"/>
    <col min="4" max="4" width="34.28515625" bestFit="1" customWidth="1"/>
    <col min="5" max="5" width="32.42578125" bestFit="1" customWidth="1"/>
    <col min="6" max="7" width="9.28515625" style="14" customWidth="1"/>
    <col min="8" max="8" width="7.5703125" bestFit="1" customWidth="1"/>
    <col min="9" max="9" width="8.42578125" bestFit="1" customWidth="1"/>
    <col min="10" max="10" width="57.28515625" bestFit="1" customWidth="1"/>
  </cols>
  <sheetData>
    <row r="1" spans="1:12" ht="36" x14ac:dyDescent="0.55000000000000004">
      <c r="A1" s="40" t="s">
        <v>265</v>
      </c>
      <c r="B1" s="40"/>
      <c r="C1" s="40"/>
      <c r="D1" s="40"/>
      <c r="E1" s="40"/>
      <c r="F1" s="40"/>
      <c r="G1" s="40"/>
      <c r="H1" s="40"/>
      <c r="I1" s="40"/>
    </row>
    <row r="2" spans="1:12" s="44" customFormat="1" ht="37.5" x14ac:dyDescent="0.25">
      <c r="A2" s="41" t="s">
        <v>246</v>
      </c>
      <c r="B2" s="41" t="s">
        <v>193</v>
      </c>
      <c r="C2" s="42" t="s">
        <v>194</v>
      </c>
      <c r="D2" s="41" t="s">
        <v>266</v>
      </c>
      <c r="E2" s="41" t="s">
        <v>267</v>
      </c>
      <c r="F2" s="41" t="s">
        <v>268</v>
      </c>
      <c r="G2" s="41" t="s">
        <v>269</v>
      </c>
      <c r="H2" s="41" t="s">
        <v>270</v>
      </c>
      <c r="I2" s="41" t="s">
        <v>271</v>
      </c>
      <c r="J2" s="43"/>
      <c r="K2" s="43"/>
      <c r="L2" s="43"/>
    </row>
    <row r="3" spans="1:12" x14ac:dyDescent="0.25">
      <c r="A3" s="45">
        <v>1</v>
      </c>
      <c r="B3" s="46">
        <v>28120200104</v>
      </c>
      <c r="C3" s="47" t="s">
        <v>196</v>
      </c>
      <c r="D3" s="48" t="s">
        <v>252</v>
      </c>
      <c r="E3" s="48" t="s">
        <v>251</v>
      </c>
      <c r="F3" s="46">
        <v>1</v>
      </c>
      <c r="G3" s="46">
        <v>5</v>
      </c>
      <c r="H3" s="48" t="s">
        <v>272</v>
      </c>
      <c r="I3" s="48" t="s">
        <v>273</v>
      </c>
      <c r="J3" s="49" t="str">
        <f>C3&amp;"-"&amp;B3</f>
        <v>MPPS KAPPAKALLU-28120200104</v>
      </c>
      <c r="K3" s="49"/>
      <c r="L3" s="50"/>
    </row>
    <row r="4" spans="1:12" x14ac:dyDescent="0.25">
      <c r="A4" s="45">
        <v>2</v>
      </c>
      <c r="B4" s="46">
        <v>28120200801</v>
      </c>
      <c r="C4" s="47" t="s">
        <v>14</v>
      </c>
      <c r="D4" s="48" t="s">
        <v>252</v>
      </c>
      <c r="E4" s="48" t="s">
        <v>251</v>
      </c>
      <c r="F4" s="46">
        <v>1</v>
      </c>
      <c r="G4" s="46">
        <v>5</v>
      </c>
      <c r="H4" s="48" t="s">
        <v>272</v>
      </c>
      <c r="I4" s="48" t="s">
        <v>273</v>
      </c>
      <c r="J4" s="49" t="str">
        <f t="shared" ref="J4:J67" si="0">C4&amp;"-"&amp;B4</f>
        <v>MPPS DOLUKONA-28120200801</v>
      </c>
      <c r="K4" s="49"/>
      <c r="L4" s="50"/>
    </row>
    <row r="5" spans="1:12" x14ac:dyDescent="0.25">
      <c r="A5" s="45">
        <v>3</v>
      </c>
      <c r="B5" s="46">
        <v>28120201401</v>
      </c>
      <c r="C5" s="47" t="s">
        <v>26</v>
      </c>
      <c r="D5" s="48" t="s">
        <v>252</v>
      </c>
      <c r="E5" s="48" t="s">
        <v>251</v>
      </c>
      <c r="F5" s="46">
        <v>1</v>
      </c>
      <c r="G5" s="46">
        <v>5</v>
      </c>
      <c r="H5" s="48" t="s">
        <v>272</v>
      </c>
      <c r="I5" s="48" t="s">
        <v>273</v>
      </c>
      <c r="J5" s="49" t="str">
        <f t="shared" si="0"/>
        <v>MPPS TENKASINGI-28120201401</v>
      </c>
      <c r="K5" s="49"/>
      <c r="L5" s="50"/>
    </row>
    <row r="6" spans="1:12" x14ac:dyDescent="0.25">
      <c r="A6" s="45">
        <v>4</v>
      </c>
      <c r="B6" s="46">
        <v>28120201601</v>
      </c>
      <c r="C6" s="47" t="s">
        <v>28</v>
      </c>
      <c r="D6" s="48" t="s">
        <v>252</v>
      </c>
      <c r="E6" s="48" t="s">
        <v>251</v>
      </c>
      <c r="F6" s="46">
        <v>1</v>
      </c>
      <c r="G6" s="46">
        <v>5</v>
      </c>
      <c r="H6" s="48" t="s">
        <v>272</v>
      </c>
      <c r="I6" s="48" t="s">
        <v>273</v>
      </c>
      <c r="J6" s="49" t="str">
        <f t="shared" si="0"/>
        <v>MPPS KOSANGIBADRA-28120201601</v>
      </c>
      <c r="K6" s="49"/>
      <c r="L6" s="50"/>
    </row>
    <row r="7" spans="1:12" x14ac:dyDescent="0.25">
      <c r="A7" s="45">
        <v>5</v>
      </c>
      <c r="B7" s="46">
        <v>28120201708</v>
      </c>
      <c r="C7" s="47" t="s">
        <v>31</v>
      </c>
      <c r="D7" s="48" t="s">
        <v>252</v>
      </c>
      <c r="E7" s="48" t="s">
        <v>251</v>
      </c>
      <c r="F7" s="46">
        <v>1</v>
      </c>
      <c r="G7" s="46">
        <v>5</v>
      </c>
      <c r="H7" s="48" t="s">
        <v>272</v>
      </c>
      <c r="I7" s="48" t="s">
        <v>273</v>
      </c>
      <c r="J7" s="49" t="str">
        <f t="shared" si="0"/>
        <v>MPPS SANDHIGUDA-28120201708</v>
      </c>
      <c r="K7" s="49"/>
      <c r="L7" s="50"/>
    </row>
    <row r="8" spans="1:12" x14ac:dyDescent="0.25">
      <c r="A8" s="45">
        <v>6</v>
      </c>
      <c r="B8" s="46">
        <v>28120202006</v>
      </c>
      <c r="C8" s="47" t="s">
        <v>274</v>
      </c>
      <c r="D8" s="48" t="s">
        <v>252</v>
      </c>
      <c r="E8" s="48" t="s">
        <v>251</v>
      </c>
      <c r="F8" s="46">
        <v>1</v>
      </c>
      <c r="G8" s="46">
        <v>5</v>
      </c>
      <c r="H8" s="48" t="s">
        <v>272</v>
      </c>
      <c r="I8" s="48" t="s">
        <v>273</v>
      </c>
      <c r="J8" s="49" t="str">
        <f t="shared" si="0"/>
        <v>MPPS PATHA NIGARAM-28120202006</v>
      </c>
      <c r="K8" s="49"/>
      <c r="L8" s="50"/>
    </row>
    <row r="9" spans="1:12" x14ac:dyDescent="0.25">
      <c r="A9" s="45">
        <v>7</v>
      </c>
      <c r="B9" s="46">
        <v>28120202401</v>
      </c>
      <c r="C9" s="47" t="s">
        <v>40</v>
      </c>
      <c r="D9" s="48" t="s">
        <v>252</v>
      </c>
      <c r="E9" s="48" t="s">
        <v>251</v>
      </c>
      <c r="F9" s="46">
        <v>1</v>
      </c>
      <c r="G9" s="46">
        <v>5</v>
      </c>
      <c r="H9" s="48" t="s">
        <v>272</v>
      </c>
      <c r="I9" s="48" t="s">
        <v>273</v>
      </c>
      <c r="J9" s="49" t="str">
        <f t="shared" si="0"/>
        <v>MPPS GORATI-28120202401</v>
      </c>
      <c r="K9" s="49"/>
      <c r="L9" s="50"/>
    </row>
    <row r="10" spans="1:12" x14ac:dyDescent="0.25">
      <c r="A10" s="45">
        <v>8</v>
      </c>
      <c r="B10" s="46">
        <v>28120202901</v>
      </c>
      <c r="C10" s="47" t="s">
        <v>47</v>
      </c>
      <c r="D10" s="48" t="s">
        <v>252</v>
      </c>
      <c r="E10" s="48" t="s">
        <v>251</v>
      </c>
      <c r="F10" s="46">
        <v>1</v>
      </c>
      <c r="G10" s="46">
        <v>5</v>
      </c>
      <c r="H10" s="48" t="s">
        <v>272</v>
      </c>
      <c r="I10" s="48" t="s">
        <v>273</v>
      </c>
      <c r="J10" s="49" t="str">
        <f t="shared" si="0"/>
        <v>MPPS MANGALAPURAM-28120202901</v>
      </c>
      <c r="K10" s="49"/>
      <c r="L10" s="50"/>
    </row>
    <row r="11" spans="1:12" x14ac:dyDescent="0.25">
      <c r="A11" s="45">
        <v>9</v>
      </c>
      <c r="B11" s="46">
        <v>28120203403</v>
      </c>
      <c r="C11" s="47" t="s">
        <v>55</v>
      </c>
      <c r="D11" s="48" t="s">
        <v>252</v>
      </c>
      <c r="E11" s="48" t="s">
        <v>251</v>
      </c>
      <c r="F11" s="46">
        <v>1</v>
      </c>
      <c r="G11" s="46">
        <v>5</v>
      </c>
      <c r="H11" s="48" t="s">
        <v>272</v>
      </c>
      <c r="I11" s="48" t="s">
        <v>273</v>
      </c>
      <c r="J11" s="49" t="str">
        <f t="shared" si="0"/>
        <v>MPPS PUTTAGUDA-28120203403</v>
      </c>
      <c r="K11" s="49"/>
      <c r="L11" s="50"/>
    </row>
    <row r="12" spans="1:12" x14ac:dyDescent="0.25">
      <c r="A12" s="45">
        <v>10</v>
      </c>
      <c r="B12" s="46">
        <v>28120203501</v>
      </c>
      <c r="C12" s="47" t="s">
        <v>56</v>
      </c>
      <c r="D12" s="48" t="s">
        <v>252</v>
      </c>
      <c r="E12" s="48" t="s">
        <v>251</v>
      </c>
      <c r="F12" s="46">
        <v>1</v>
      </c>
      <c r="G12" s="46">
        <v>5</v>
      </c>
      <c r="H12" s="48" t="s">
        <v>272</v>
      </c>
      <c r="I12" s="48" t="s">
        <v>273</v>
      </c>
      <c r="J12" s="49" t="str">
        <f t="shared" si="0"/>
        <v>MPPS ADDAMGUDA-28120203501</v>
      </c>
      <c r="K12" s="49"/>
      <c r="L12" s="50"/>
    </row>
    <row r="13" spans="1:12" x14ac:dyDescent="0.25">
      <c r="A13" s="45">
        <v>11</v>
      </c>
      <c r="B13" s="46">
        <v>28120203701</v>
      </c>
      <c r="C13" s="47" t="s">
        <v>59</v>
      </c>
      <c r="D13" s="48" t="s">
        <v>252</v>
      </c>
      <c r="E13" s="48" t="s">
        <v>251</v>
      </c>
      <c r="F13" s="46">
        <v>1</v>
      </c>
      <c r="G13" s="46">
        <v>5</v>
      </c>
      <c r="H13" s="48" t="s">
        <v>272</v>
      </c>
      <c r="I13" s="48" t="s">
        <v>273</v>
      </c>
      <c r="J13" s="49" t="str">
        <f t="shared" si="0"/>
        <v>MPPS KANNAYYAGUDA-28120203701</v>
      </c>
      <c r="K13" s="49"/>
      <c r="L13" s="50"/>
    </row>
    <row r="14" spans="1:12" x14ac:dyDescent="0.25">
      <c r="A14" s="45">
        <v>12</v>
      </c>
      <c r="B14" s="46">
        <v>28120203801</v>
      </c>
      <c r="C14" s="47" t="s">
        <v>61</v>
      </c>
      <c r="D14" s="48" t="s">
        <v>252</v>
      </c>
      <c r="E14" s="48" t="s">
        <v>251</v>
      </c>
      <c r="F14" s="46">
        <v>1</v>
      </c>
      <c r="G14" s="46">
        <v>5</v>
      </c>
      <c r="H14" s="48" t="s">
        <v>272</v>
      </c>
      <c r="I14" s="48" t="s">
        <v>273</v>
      </c>
      <c r="J14" s="49" t="str">
        <f t="shared" si="0"/>
        <v>MPPS IRIDI-28120203801</v>
      </c>
      <c r="K14" s="49"/>
      <c r="L14" s="50"/>
    </row>
    <row r="15" spans="1:12" x14ac:dyDescent="0.25">
      <c r="A15" s="45">
        <v>13</v>
      </c>
      <c r="B15" s="46">
        <v>28120204501</v>
      </c>
      <c r="C15" s="47" t="s">
        <v>67</v>
      </c>
      <c r="D15" s="48" t="s">
        <v>252</v>
      </c>
      <c r="E15" s="48" t="s">
        <v>251</v>
      </c>
      <c r="F15" s="46">
        <v>1</v>
      </c>
      <c r="G15" s="46">
        <v>5</v>
      </c>
      <c r="H15" s="48" t="s">
        <v>272</v>
      </c>
      <c r="I15" s="48" t="s">
        <v>273</v>
      </c>
      <c r="J15" s="49" t="str">
        <f t="shared" si="0"/>
        <v>MPPS VONDRUBHANGI-28120204501</v>
      </c>
      <c r="K15" s="49"/>
      <c r="L15" s="50"/>
    </row>
    <row r="16" spans="1:12" x14ac:dyDescent="0.25">
      <c r="A16" s="45">
        <v>14</v>
      </c>
      <c r="B16" s="46">
        <v>28120204701</v>
      </c>
      <c r="C16" s="47" t="s">
        <v>69</v>
      </c>
      <c r="D16" s="48" t="s">
        <v>252</v>
      </c>
      <c r="E16" s="48" t="s">
        <v>251</v>
      </c>
      <c r="F16" s="46">
        <v>1</v>
      </c>
      <c r="G16" s="46">
        <v>5</v>
      </c>
      <c r="H16" s="48" t="s">
        <v>272</v>
      </c>
      <c r="I16" s="48" t="s">
        <v>273</v>
      </c>
      <c r="J16" s="49" t="str">
        <f t="shared" si="0"/>
        <v>MPPS KANASINGI-28120204701</v>
      </c>
      <c r="K16" s="49"/>
      <c r="L16" s="50"/>
    </row>
    <row r="17" spans="1:12" x14ac:dyDescent="0.25">
      <c r="A17" s="45">
        <v>15</v>
      </c>
      <c r="B17" s="46">
        <v>28120204901</v>
      </c>
      <c r="C17" s="47" t="s">
        <v>72</v>
      </c>
      <c r="D17" s="48" t="s">
        <v>252</v>
      </c>
      <c r="E17" s="48" t="s">
        <v>251</v>
      </c>
      <c r="F17" s="46">
        <v>1</v>
      </c>
      <c r="G17" s="46">
        <v>5</v>
      </c>
      <c r="H17" s="48" t="s">
        <v>272</v>
      </c>
      <c r="I17" s="48" t="s">
        <v>273</v>
      </c>
      <c r="J17" s="49" t="str">
        <f t="shared" si="0"/>
        <v>MPPS MALLUGUDA-28120204901</v>
      </c>
      <c r="K17" s="49"/>
      <c r="L17" s="50"/>
    </row>
    <row r="18" spans="1:12" x14ac:dyDescent="0.25">
      <c r="A18" s="45">
        <v>16</v>
      </c>
      <c r="B18" s="46">
        <v>28120205401</v>
      </c>
      <c r="C18" s="47" t="s">
        <v>77</v>
      </c>
      <c r="D18" s="48" t="s">
        <v>252</v>
      </c>
      <c r="E18" s="48" t="s">
        <v>251</v>
      </c>
      <c r="F18" s="46">
        <v>1</v>
      </c>
      <c r="G18" s="46">
        <v>5</v>
      </c>
      <c r="H18" s="48" t="s">
        <v>272</v>
      </c>
      <c r="I18" s="48" t="s">
        <v>273</v>
      </c>
      <c r="J18" s="49" t="str">
        <f t="shared" si="0"/>
        <v>MPPS IJJAKAI-28120205401</v>
      </c>
      <c r="K18" s="49"/>
      <c r="L18" s="50"/>
    </row>
    <row r="19" spans="1:12" x14ac:dyDescent="0.25">
      <c r="A19" s="45">
        <v>17</v>
      </c>
      <c r="B19" s="46">
        <v>28120205601</v>
      </c>
      <c r="C19" s="47" t="s">
        <v>79</v>
      </c>
      <c r="D19" s="48" t="s">
        <v>252</v>
      </c>
      <c r="E19" s="48" t="s">
        <v>251</v>
      </c>
      <c r="F19" s="46">
        <v>1</v>
      </c>
      <c r="G19" s="46">
        <v>5</v>
      </c>
      <c r="H19" s="48" t="s">
        <v>272</v>
      </c>
      <c r="I19" s="48" t="s">
        <v>273</v>
      </c>
      <c r="J19" s="49" t="str">
        <f t="shared" si="0"/>
        <v>MPPS KONTESU-28120205601</v>
      </c>
      <c r="K19" s="49"/>
      <c r="L19" s="50"/>
    </row>
    <row r="20" spans="1:12" x14ac:dyDescent="0.25">
      <c r="A20" s="45">
        <v>18</v>
      </c>
      <c r="B20" s="46">
        <v>28120206001</v>
      </c>
      <c r="C20" s="47" t="s">
        <v>82</v>
      </c>
      <c r="D20" s="48" t="s">
        <v>252</v>
      </c>
      <c r="E20" s="48" t="s">
        <v>251</v>
      </c>
      <c r="F20" s="46">
        <v>1</v>
      </c>
      <c r="G20" s="46">
        <v>5</v>
      </c>
      <c r="H20" s="48" t="s">
        <v>272</v>
      </c>
      <c r="I20" s="48" t="s">
        <v>273</v>
      </c>
      <c r="J20" s="49" t="str">
        <f t="shared" si="0"/>
        <v>MPPS MANTRAJOLA-28120206001</v>
      </c>
      <c r="K20" s="49"/>
      <c r="L20" s="50"/>
    </row>
    <row r="21" spans="1:12" x14ac:dyDescent="0.25">
      <c r="A21" s="45">
        <v>19</v>
      </c>
      <c r="B21" s="46">
        <v>28120206301</v>
      </c>
      <c r="C21" s="47" t="s">
        <v>84</v>
      </c>
      <c r="D21" s="48" t="s">
        <v>252</v>
      </c>
      <c r="E21" s="48" t="s">
        <v>251</v>
      </c>
      <c r="F21" s="46">
        <v>1</v>
      </c>
      <c r="G21" s="46">
        <v>5</v>
      </c>
      <c r="H21" s="48" t="s">
        <v>272</v>
      </c>
      <c r="I21" s="48" t="s">
        <v>273</v>
      </c>
      <c r="J21" s="49" t="str">
        <f t="shared" si="0"/>
        <v>MPPS RAYAGADAJAMMU-28120206301</v>
      </c>
      <c r="K21" s="49"/>
      <c r="L21" s="50"/>
    </row>
    <row r="22" spans="1:12" x14ac:dyDescent="0.25">
      <c r="A22" s="45">
        <v>20</v>
      </c>
      <c r="B22" s="46">
        <v>28120206701</v>
      </c>
      <c r="C22" s="47" t="s">
        <v>87</v>
      </c>
      <c r="D22" s="48" t="s">
        <v>252</v>
      </c>
      <c r="E22" s="48" t="s">
        <v>251</v>
      </c>
      <c r="F22" s="46">
        <v>1</v>
      </c>
      <c r="G22" s="46">
        <v>5</v>
      </c>
      <c r="H22" s="48" t="s">
        <v>272</v>
      </c>
      <c r="I22" s="48" t="s">
        <v>273</v>
      </c>
      <c r="J22" s="49" t="str">
        <f t="shared" si="0"/>
        <v>MPPS VAPPANGI-28120206701</v>
      </c>
      <c r="K22" s="49"/>
      <c r="L22" s="50"/>
    </row>
    <row r="23" spans="1:12" x14ac:dyDescent="0.25">
      <c r="A23" s="45">
        <v>21</v>
      </c>
      <c r="B23" s="46">
        <v>28120206801</v>
      </c>
      <c r="C23" s="47" t="s">
        <v>88</v>
      </c>
      <c r="D23" s="48" t="s">
        <v>252</v>
      </c>
      <c r="E23" s="48" t="s">
        <v>251</v>
      </c>
      <c r="F23" s="46">
        <v>1</v>
      </c>
      <c r="G23" s="46">
        <v>5</v>
      </c>
      <c r="H23" s="48" t="s">
        <v>272</v>
      </c>
      <c r="I23" s="48" t="s">
        <v>273</v>
      </c>
      <c r="J23" s="49" t="str">
        <f t="shared" si="0"/>
        <v>MPPS KONDAVADA-28120206801</v>
      </c>
      <c r="K23" s="49"/>
      <c r="L23" s="50"/>
    </row>
    <row r="24" spans="1:12" x14ac:dyDescent="0.25">
      <c r="A24" s="45">
        <v>22</v>
      </c>
      <c r="B24" s="46">
        <v>28120206903</v>
      </c>
      <c r="C24" s="47" t="s">
        <v>90</v>
      </c>
      <c r="D24" s="48" t="s">
        <v>252</v>
      </c>
      <c r="E24" s="48" t="s">
        <v>251</v>
      </c>
      <c r="F24" s="46">
        <v>1</v>
      </c>
      <c r="G24" s="46">
        <v>5</v>
      </c>
      <c r="H24" s="48" t="s">
        <v>272</v>
      </c>
      <c r="I24" s="48" t="s">
        <v>273</v>
      </c>
      <c r="J24" s="49" t="str">
        <f t="shared" si="0"/>
        <v>MPPS MORAMA-28120206903</v>
      </c>
      <c r="K24" s="49"/>
      <c r="L24" s="50"/>
    </row>
    <row r="25" spans="1:12" x14ac:dyDescent="0.25">
      <c r="A25" s="45">
        <v>23</v>
      </c>
      <c r="B25" s="46">
        <v>28120207001</v>
      </c>
      <c r="C25" s="47" t="s">
        <v>91</v>
      </c>
      <c r="D25" s="48" t="s">
        <v>252</v>
      </c>
      <c r="E25" s="48" t="s">
        <v>251</v>
      </c>
      <c r="F25" s="46">
        <v>1</v>
      </c>
      <c r="G25" s="46">
        <v>5</v>
      </c>
      <c r="H25" s="48" t="s">
        <v>272</v>
      </c>
      <c r="I25" s="48" t="s">
        <v>273</v>
      </c>
      <c r="J25" s="49" t="str">
        <f t="shared" si="0"/>
        <v>MPPS SAVARAKOTAPADU-28120207001</v>
      </c>
      <c r="K25" s="49"/>
      <c r="L25" s="50"/>
    </row>
    <row r="26" spans="1:12" x14ac:dyDescent="0.25">
      <c r="A26" s="45">
        <v>24</v>
      </c>
      <c r="B26" s="46">
        <v>28120207201</v>
      </c>
      <c r="C26" s="47" t="s">
        <v>96</v>
      </c>
      <c r="D26" s="48" t="s">
        <v>252</v>
      </c>
      <c r="E26" s="48" t="s">
        <v>251</v>
      </c>
      <c r="F26" s="46">
        <v>1</v>
      </c>
      <c r="G26" s="46">
        <v>5</v>
      </c>
      <c r="H26" s="48" t="s">
        <v>272</v>
      </c>
      <c r="I26" s="48" t="s">
        <v>273</v>
      </c>
      <c r="J26" s="49" t="str">
        <f t="shared" si="0"/>
        <v>MPPS THATISEELA-28120207201</v>
      </c>
      <c r="K26" s="49"/>
      <c r="L26" s="50"/>
    </row>
    <row r="27" spans="1:12" x14ac:dyDescent="0.25">
      <c r="A27" s="45">
        <v>25</v>
      </c>
      <c r="B27" s="46">
        <v>28120207202</v>
      </c>
      <c r="C27" s="47" t="s">
        <v>97</v>
      </c>
      <c r="D27" s="48" t="s">
        <v>252</v>
      </c>
      <c r="E27" s="48" t="s">
        <v>251</v>
      </c>
      <c r="F27" s="46">
        <v>1</v>
      </c>
      <c r="G27" s="46">
        <v>5</v>
      </c>
      <c r="H27" s="48" t="s">
        <v>272</v>
      </c>
      <c r="I27" s="48" t="s">
        <v>273</v>
      </c>
      <c r="J27" s="49" t="str">
        <f t="shared" si="0"/>
        <v>MPPS DEPPIGUDA-28120207202</v>
      </c>
      <c r="K27" s="49"/>
      <c r="L27" s="50"/>
    </row>
    <row r="28" spans="1:12" x14ac:dyDescent="0.25">
      <c r="A28" s="45">
        <v>26</v>
      </c>
      <c r="B28" s="46">
        <v>28120207301</v>
      </c>
      <c r="C28" s="47" t="s">
        <v>99</v>
      </c>
      <c r="D28" s="48" t="s">
        <v>252</v>
      </c>
      <c r="E28" s="48" t="s">
        <v>251</v>
      </c>
      <c r="F28" s="46">
        <v>1</v>
      </c>
      <c r="G28" s="46">
        <v>5</v>
      </c>
      <c r="H28" s="48" t="s">
        <v>272</v>
      </c>
      <c r="I28" s="48" t="s">
        <v>273</v>
      </c>
      <c r="J28" s="49" t="str">
        <f t="shared" si="0"/>
        <v>MPPS KALIGOTTU-28120207301</v>
      </c>
      <c r="K28" s="49"/>
      <c r="L28" s="50"/>
    </row>
    <row r="29" spans="1:12" x14ac:dyDescent="0.25">
      <c r="A29" s="45">
        <v>27</v>
      </c>
      <c r="B29" s="46">
        <v>28120207501</v>
      </c>
      <c r="C29" s="47" t="s">
        <v>102</v>
      </c>
      <c r="D29" s="48" t="s">
        <v>252</v>
      </c>
      <c r="E29" s="48" t="s">
        <v>251</v>
      </c>
      <c r="F29" s="46">
        <v>1</v>
      </c>
      <c r="G29" s="46">
        <v>5</v>
      </c>
      <c r="H29" s="48" t="s">
        <v>272</v>
      </c>
      <c r="I29" s="48" t="s">
        <v>273</v>
      </c>
      <c r="J29" s="49" t="str">
        <f t="shared" si="0"/>
        <v>MPPS ELWINPETA-28120207501</v>
      </c>
      <c r="K29" s="49"/>
      <c r="L29" s="50"/>
    </row>
    <row r="30" spans="1:12" x14ac:dyDescent="0.25">
      <c r="A30" s="45">
        <v>28</v>
      </c>
      <c r="B30" s="46">
        <v>28120207502</v>
      </c>
      <c r="C30" s="47" t="s">
        <v>103</v>
      </c>
      <c r="D30" s="48" t="s">
        <v>252</v>
      </c>
      <c r="E30" s="48" t="s">
        <v>251</v>
      </c>
      <c r="F30" s="46">
        <v>1</v>
      </c>
      <c r="G30" s="46">
        <v>5</v>
      </c>
      <c r="H30" s="48" t="s">
        <v>272</v>
      </c>
      <c r="I30" s="48" t="s">
        <v>273</v>
      </c>
      <c r="J30" s="49" t="str">
        <f t="shared" si="0"/>
        <v>MPPS ELWINPETA PB COL-28120207502</v>
      </c>
      <c r="K30" s="49"/>
      <c r="L30" s="50"/>
    </row>
    <row r="31" spans="1:12" x14ac:dyDescent="0.25">
      <c r="A31" s="45">
        <v>29</v>
      </c>
      <c r="B31" s="46">
        <v>28120207601</v>
      </c>
      <c r="C31" s="47" t="s">
        <v>108</v>
      </c>
      <c r="D31" s="48" t="s">
        <v>252</v>
      </c>
      <c r="E31" s="48" t="s">
        <v>251</v>
      </c>
      <c r="F31" s="46">
        <v>1</v>
      </c>
      <c r="G31" s="46">
        <v>5</v>
      </c>
      <c r="H31" s="48" t="s">
        <v>272</v>
      </c>
      <c r="I31" s="48" t="s">
        <v>273</v>
      </c>
      <c r="J31" s="49" t="str">
        <f t="shared" si="0"/>
        <v>MPPS GADDI COL GLPURAM-28120207601</v>
      </c>
      <c r="K31" s="49"/>
      <c r="L31" s="50"/>
    </row>
    <row r="32" spans="1:12" x14ac:dyDescent="0.25">
      <c r="A32" s="45">
        <v>30</v>
      </c>
      <c r="B32" s="46">
        <v>28120207701</v>
      </c>
      <c r="C32" s="47" t="s">
        <v>114</v>
      </c>
      <c r="D32" s="48" t="s">
        <v>252</v>
      </c>
      <c r="E32" s="48" t="s">
        <v>251</v>
      </c>
      <c r="F32" s="46">
        <v>1</v>
      </c>
      <c r="G32" s="46">
        <v>5</v>
      </c>
      <c r="H32" s="48" t="s">
        <v>272</v>
      </c>
      <c r="I32" s="48" t="s">
        <v>273</v>
      </c>
      <c r="J32" s="49" t="str">
        <f t="shared" si="0"/>
        <v>MPPS VATHADA-28120207701</v>
      </c>
      <c r="K32" s="49"/>
      <c r="L32" s="50"/>
    </row>
    <row r="33" spans="1:12" x14ac:dyDescent="0.25">
      <c r="A33" s="45">
        <v>31</v>
      </c>
      <c r="B33" s="46">
        <v>28120208103</v>
      </c>
      <c r="C33" s="47" t="s">
        <v>119</v>
      </c>
      <c r="D33" s="48" t="s">
        <v>252</v>
      </c>
      <c r="E33" s="48" t="s">
        <v>251</v>
      </c>
      <c r="F33" s="46">
        <v>1</v>
      </c>
      <c r="G33" s="46">
        <v>5</v>
      </c>
      <c r="H33" s="48" t="s">
        <v>272</v>
      </c>
      <c r="I33" s="48" t="s">
        <v>273</v>
      </c>
      <c r="J33" s="49" t="str">
        <f t="shared" si="0"/>
        <v>MPPS CHINAGEESADA-28120208103</v>
      </c>
      <c r="K33" s="49"/>
      <c r="L33" s="50"/>
    </row>
    <row r="34" spans="1:12" x14ac:dyDescent="0.25">
      <c r="A34" s="45">
        <v>32</v>
      </c>
      <c r="B34" s="46">
        <v>28120208401</v>
      </c>
      <c r="C34" s="47" t="s">
        <v>121</v>
      </c>
      <c r="D34" s="48" t="s">
        <v>252</v>
      </c>
      <c r="E34" s="48" t="s">
        <v>251</v>
      </c>
      <c r="F34" s="46">
        <v>1</v>
      </c>
      <c r="G34" s="46">
        <v>5</v>
      </c>
      <c r="H34" s="48" t="s">
        <v>272</v>
      </c>
      <c r="I34" s="48" t="s">
        <v>273</v>
      </c>
      <c r="J34" s="49" t="str">
        <f t="shared" si="0"/>
        <v>MPPS NONDRUKONDA-28120208401</v>
      </c>
      <c r="K34" s="49"/>
      <c r="L34" s="50"/>
    </row>
    <row r="35" spans="1:12" x14ac:dyDescent="0.25">
      <c r="A35" s="45">
        <v>33</v>
      </c>
      <c r="B35" s="46">
        <v>28120208501</v>
      </c>
      <c r="C35" s="47" t="s">
        <v>122</v>
      </c>
      <c r="D35" s="48" t="s">
        <v>252</v>
      </c>
      <c r="E35" s="48" t="s">
        <v>251</v>
      </c>
      <c r="F35" s="46">
        <v>1</v>
      </c>
      <c r="G35" s="46">
        <v>5</v>
      </c>
      <c r="H35" s="48" t="s">
        <v>272</v>
      </c>
      <c r="I35" s="48" t="s">
        <v>273</v>
      </c>
      <c r="J35" s="49" t="str">
        <f t="shared" si="0"/>
        <v>MPPS SAMBUGUDA-28120208501</v>
      </c>
      <c r="K35" s="49"/>
      <c r="L35" s="50"/>
    </row>
    <row r="36" spans="1:12" x14ac:dyDescent="0.25">
      <c r="A36" s="45">
        <v>34</v>
      </c>
      <c r="B36" s="46">
        <v>28120208801</v>
      </c>
      <c r="C36" s="47" t="s">
        <v>124</v>
      </c>
      <c r="D36" s="48" t="s">
        <v>252</v>
      </c>
      <c r="E36" s="48" t="s">
        <v>251</v>
      </c>
      <c r="F36" s="46">
        <v>1</v>
      </c>
      <c r="G36" s="46">
        <v>5</v>
      </c>
      <c r="H36" s="48" t="s">
        <v>272</v>
      </c>
      <c r="I36" s="48" t="s">
        <v>273</v>
      </c>
      <c r="J36" s="49" t="str">
        <f t="shared" si="0"/>
        <v>MPPS RASABADI-28120208801</v>
      </c>
      <c r="K36" s="49"/>
      <c r="L36" s="50"/>
    </row>
    <row r="37" spans="1:12" x14ac:dyDescent="0.25">
      <c r="A37" s="45">
        <v>35</v>
      </c>
      <c r="B37" s="46">
        <v>28120208802</v>
      </c>
      <c r="C37" s="47" t="s">
        <v>125</v>
      </c>
      <c r="D37" s="48" t="s">
        <v>252</v>
      </c>
      <c r="E37" s="48" t="s">
        <v>251</v>
      </c>
      <c r="F37" s="46">
        <v>1</v>
      </c>
      <c r="G37" s="46">
        <v>5</v>
      </c>
      <c r="H37" s="48" t="s">
        <v>272</v>
      </c>
      <c r="I37" s="48" t="s">
        <v>273</v>
      </c>
      <c r="J37" s="49" t="str">
        <f t="shared" si="0"/>
        <v>MPPS SEEMALAVALASA-28120208802</v>
      </c>
      <c r="K37" s="49"/>
      <c r="L37" s="50"/>
    </row>
    <row r="38" spans="1:12" x14ac:dyDescent="0.25">
      <c r="A38" s="45">
        <v>36</v>
      </c>
      <c r="B38" s="46">
        <v>28120208901</v>
      </c>
      <c r="C38" s="47" t="s">
        <v>127</v>
      </c>
      <c r="D38" s="48" t="s">
        <v>252</v>
      </c>
      <c r="E38" s="48" t="s">
        <v>251</v>
      </c>
      <c r="F38" s="46">
        <v>1</v>
      </c>
      <c r="G38" s="46">
        <v>5</v>
      </c>
      <c r="H38" s="48" t="s">
        <v>272</v>
      </c>
      <c r="I38" s="48" t="s">
        <v>273</v>
      </c>
      <c r="J38" s="49" t="str">
        <f t="shared" si="0"/>
        <v>MPPS TANKU-28120208901</v>
      </c>
      <c r="K38" s="49"/>
      <c r="L38" s="50"/>
    </row>
    <row r="39" spans="1:12" x14ac:dyDescent="0.25">
      <c r="A39" s="45">
        <v>37</v>
      </c>
      <c r="B39" s="46">
        <v>28120209201</v>
      </c>
      <c r="C39" s="47" t="s">
        <v>130</v>
      </c>
      <c r="D39" s="48" t="s">
        <v>252</v>
      </c>
      <c r="E39" s="48" t="s">
        <v>251</v>
      </c>
      <c r="F39" s="46">
        <v>1</v>
      </c>
      <c r="G39" s="46">
        <v>5</v>
      </c>
      <c r="H39" s="48" t="s">
        <v>272</v>
      </c>
      <c r="I39" s="48" t="s">
        <v>273</v>
      </c>
      <c r="J39" s="49" t="str">
        <f t="shared" si="0"/>
        <v>MPPS JARNA-28120209201</v>
      </c>
      <c r="K39" s="49"/>
      <c r="L39" s="50"/>
    </row>
    <row r="40" spans="1:12" x14ac:dyDescent="0.25">
      <c r="A40" s="45">
        <v>38</v>
      </c>
      <c r="B40" s="46">
        <v>28120209301</v>
      </c>
      <c r="C40" s="47" t="s">
        <v>131</v>
      </c>
      <c r="D40" s="48" t="s">
        <v>252</v>
      </c>
      <c r="E40" s="48" t="s">
        <v>251</v>
      </c>
      <c r="F40" s="46">
        <v>1</v>
      </c>
      <c r="G40" s="46">
        <v>5</v>
      </c>
      <c r="H40" s="48" t="s">
        <v>272</v>
      </c>
      <c r="I40" s="48" t="s">
        <v>273</v>
      </c>
      <c r="J40" s="49" t="str">
        <f t="shared" si="0"/>
        <v>MPPS Y CHORUPALLI-28120209301</v>
      </c>
      <c r="K40" s="49"/>
      <c r="L40" s="50"/>
    </row>
    <row r="41" spans="1:12" x14ac:dyDescent="0.25">
      <c r="A41" s="45">
        <v>39</v>
      </c>
      <c r="B41" s="46">
        <v>28120209602</v>
      </c>
      <c r="C41" s="47" t="s">
        <v>135</v>
      </c>
      <c r="D41" s="48" t="s">
        <v>252</v>
      </c>
      <c r="E41" s="48" t="s">
        <v>251</v>
      </c>
      <c r="F41" s="46">
        <v>1</v>
      </c>
      <c r="G41" s="46">
        <v>5</v>
      </c>
      <c r="H41" s="48" t="s">
        <v>272</v>
      </c>
      <c r="I41" s="48" t="s">
        <v>273</v>
      </c>
      <c r="J41" s="49" t="str">
        <f t="shared" si="0"/>
        <v>MPPS ATCHABA-28120209602</v>
      </c>
      <c r="K41" s="49"/>
      <c r="L41" s="50"/>
    </row>
    <row r="42" spans="1:12" x14ac:dyDescent="0.25">
      <c r="A42" s="45">
        <v>40</v>
      </c>
      <c r="B42" s="46">
        <v>28120209801</v>
      </c>
      <c r="C42" s="47" t="s">
        <v>137</v>
      </c>
      <c r="D42" s="48" t="s">
        <v>252</v>
      </c>
      <c r="E42" s="48" t="s">
        <v>251</v>
      </c>
      <c r="F42" s="46">
        <v>1</v>
      </c>
      <c r="G42" s="46">
        <v>5</v>
      </c>
      <c r="H42" s="48" t="s">
        <v>272</v>
      </c>
      <c r="I42" s="48" t="s">
        <v>273</v>
      </c>
      <c r="J42" s="49" t="str">
        <f t="shared" si="0"/>
        <v>MPPS BAYYADA-28120209801</v>
      </c>
      <c r="K42" s="49"/>
      <c r="L42" s="50"/>
    </row>
    <row r="43" spans="1:12" x14ac:dyDescent="0.25">
      <c r="A43" s="45">
        <v>41</v>
      </c>
      <c r="B43" s="46">
        <v>28120210001</v>
      </c>
      <c r="C43" s="47" t="s">
        <v>139</v>
      </c>
      <c r="D43" s="48" t="s">
        <v>252</v>
      </c>
      <c r="E43" s="48" t="s">
        <v>251</v>
      </c>
      <c r="F43" s="46">
        <v>1</v>
      </c>
      <c r="G43" s="46">
        <v>5</v>
      </c>
      <c r="H43" s="48" t="s">
        <v>272</v>
      </c>
      <c r="I43" s="48" t="s">
        <v>273</v>
      </c>
      <c r="J43" s="49" t="str">
        <f t="shared" si="0"/>
        <v>MPPS GORADA-28120210001</v>
      </c>
      <c r="K43" s="49"/>
      <c r="L43" s="50"/>
    </row>
    <row r="44" spans="1:12" x14ac:dyDescent="0.25">
      <c r="A44" s="45">
        <v>42</v>
      </c>
      <c r="B44" s="46">
        <v>28120210210</v>
      </c>
      <c r="C44" s="47" t="s">
        <v>144</v>
      </c>
      <c r="D44" s="48" t="s">
        <v>252</v>
      </c>
      <c r="E44" s="48" t="s">
        <v>251</v>
      </c>
      <c r="F44" s="46">
        <v>1</v>
      </c>
      <c r="G44" s="46">
        <v>5</v>
      </c>
      <c r="H44" s="48" t="s">
        <v>272</v>
      </c>
      <c r="I44" s="48" t="s">
        <v>273</v>
      </c>
      <c r="J44" s="49" t="str">
        <f t="shared" si="0"/>
        <v>MPPS GOPALAPURAM-28120210210</v>
      </c>
      <c r="K44" s="49"/>
      <c r="L44" s="50"/>
    </row>
    <row r="45" spans="1:12" x14ac:dyDescent="0.25">
      <c r="A45" s="45">
        <v>43</v>
      </c>
      <c r="B45" s="46">
        <v>28120210401</v>
      </c>
      <c r="C45" s="47" t="s">
        <v>146</v>
      </c>
      <c r="D45" s="48" t="s">
        <v>252</v>
      </c>
      <c r="E45" s="48" t="s">
        <v>251</v>
      </c>
      <c r="F45" s="46">
        <v>1</v>
      </c>
      <c r="G45" s="46">
        <v>5</v>
      </c>
      <c r="H45" s="48" t="s">
        <v>272</v>
      </c>
      <c r="I45" s="48" t="s">
        <v>273</v>
      </c>
      <c r="J45" s="49" t="str">
        <f t="shared" si="0"/>
        <v>MPPS SADUNUGUDA-28120210401</v>
      </c>
      <c r="K45" s="49"/>
      <c r="L45" s="50"/>
    </row>
    <row r="46" spans="1:12" x14ac:dyDescent="0.25">
      <c r="A46" s="45">
        <v>44</v>
      </c>
      <c r="B46" s="46">
        <v>28120210501</v>
      </c>
      <c r="C46" s="47" t="s">
        <v>147</v>
      </c>
      <c r="D46" s="48" t="s">
        <v>252</v>
      </c>
      <c r="E46" s="48" t="s">
        <v>251</v>
      </c>
      <c r="F46" s="46">
        <v>1</v>
      </c>
      <c r="G46" s="46">
        <v>5</v>
      </c>
      <c r="H46" s="48" t="s">
        <v>272</v>
      </c>
      <c r="I46" s="48" t="s">
        <v>273</v>
      </c>
      <c r="J46" s="49" t="str">
        <f t="shared" si="0"/>
        <v>MPPS VANJARAPUGUDA-28120210501</v>
      </c>
      <c r="K46" s="49"/>
      <c r="L46" s="50"/>
    </row>
    <row r="47" spans="1:12" x14ac:dyDescent="0.25">
      <c r="A47" s="45">
        <v>45</v>
      </c>
      <c r="B47" s="46">
        <v>28120210601</v>
      </c>
      <c r="C47" s="47" t="s">
        <v>148</v>
      </c>
      <c r="D47" s="48" t="s">
        <v>252</v>
      </c>
      <c r="E47" s="48" t="s">
        <v>251</v>
      </c>
      <c r="F47" s="46">
        <v>1</v>
      </c>
      <c r="G47" s="46">
        <v>5</v>
      </c>
      <c r="H47" s="48" t="s">
        <v>272</v>
      </c>
      <c r="I47" s="48" t="s">
        <v>273</v>
      </c>
      <c r="J47" s="49" t="str">
        <f t="shared" si="0"/>
        <v>MPPS DIGUVAMANDA-28120210601</v>
      </c>
      <c r="K47" s="49"/>
      <c r="L47" s="50"/>
    </row>
    <row r="48" spans="1:12" x14ac:dyDescent="0.25">
      <c r="A48" s="45">
        <v>46</v>
      </c>
      <c r="B48" s="46">
        <v>28120210801</v>
      </c>
      <c r="C48" s="47" t="s">
        <v>149</v>
      </c>
      <c r="D48" s="48" t="s">
        <v>252</v>
      </c>
      <c r="E48" s="48" t="s">
        <v>251</v>
      </c>
      <c r="F48" s="46">
        <v>1</v>
      </c>
      <c r="G48" s="46">
        <v>5</v>
      </c>
      <c r="H48" s="48" t="s">
        <v>272</v>
      </c>
      <c r="I48" s="48" t="s">
        <v>273</v>
      </c>
      <c r="J48" s="49" t="str">
        <f t="shared" si="0"/>
        <v>MPPS REGIDI-28120210801</v>
      </c>
      <c r="K48" s="49"/>
      <c r="L48" s="50"/>
    </row>
    <row r="49" spans="1:12" x14ac:dyDescent="0.25">
      <c r="A49" s="45">
        <v>47</v>
      </c>
      <c r="B49" s="46">
        <v>28120211201</v>
      </c>
      <c r="C49" s="47" t="s">
        <v>152</v>
      </c>
      <c r="D49" s="48" t="s">
        <v>252</v>
      </c>
      <c r="E49" s="48" t="s">
        <v>251</v>
      </c>
      <c r="F49" s="46">
        <v>1</v>
      </c>
      <c r="G49" s="46">
        <v>5</v>
      </c>
      <c r="H49" s="48" t="s">
        <v>272</v>
      </c>
      <c r="I49" s="48" t="s">
        <v>273</v>
      </c>
      <c r="J49" s="49" t="str">
        <f t="shared" si="0"/>
        <v>MPPS DIGUVADERUVADA-28120211201</v>
      </c>
      <c r="K49" s="49"/>
      <c r="L49" s="50"/>
    </row>
    <row r="50" spans="1:12" x14ac:dyDescent="0.25">
      <c r="A50" s="45">
        <v>48</v>
      </c>
      <c r="B50" s="46">
        <v>28120211701</v>
      </c>
      <c r="C50" s="47" t="s">
        <v>157</v>
      </c>
      <c r="D50" s="48" t="s">
        <v>252</v>
      </c>
      <c r="E50" s="48" t="s">
        <v>251</v>
      </c>
      <c r="F50" s="46">
        <v>1</v>
      </c>
      <c r="G50" s="46">
        <v>5</v>
      </c>
      <c r="H50" s="48" t="s">
        <v>272</v>
      </c>
      <c r="I50" s="48" t="s">
        <v>273</v>
      </c>
      <c r="J50" s="49" t="str">
        <f t="shared" si="0"/>
        <v>MPPS JOGIPURAM-28120211701</v>
      </c>
      <c r="K50" s="49"/>
      <c r="L50" s="50"/>
    </row>
    <row r="51" spans="1:12" x14ac:dyDescent="0.25">
      <c r="A51" s="45">
        <v>49</v>
      </c>
      <c r="B51" s="46">
        <v>28120211801</v>
      </c>
      <c r="C51" s="47" t="s">
        <v>158</v>
      </c>
      <c r="D51" s="48" t="s">
        <v>252</v>
      </c>
      <c r="E51" s="48" t="s">
        <v>251</v>
      </c>
      <c r="F51" s="46">
        <v>1</v>
      </c>
      <c r="G51" s="46">
        <v>5</v>
      </c>
      <c r="H51" s="48" t="s">
        <v>272</v>
      </c>
      <c r="I51" s="48" t="s">
        <v>273</v>
      </c>
      <c r="J51" s="49" t="str">
        <f t="shared" si="0"/>
        <v>MPPS KONDAKUNERU-28120211801</v>
      </c>
      <c r="K51" s="49"/>
      <c r="L51" s="50"/>
    </row>
    <row r="52" spans="1:12" x14ac:dyDescent="0.25">
      <c r="A52" s="45">
        <v>50</v>
      </c>
      <c r="B52" s="46">
        <v>28120212101</v>
      </c>
      <c r="C52" s="47" t="s">
        <v>161</v>
      </c>
      <c r="D52" s="48" t="s">
        <v>252</v>
      </c>
      <c r="E52" s="48" t="s">
        <v>251</v>
      </c>
      <c r="F52" s="46">
        <v>1</v>
      </c>
      <c r="G52" s="46">
        <v>5</v>
      </c>
      <c r="H52" s="48" t="s">
        <v>272</v>
      </c>
      <c r="I52" s="48" t="s">
        <v>273</v>
      </c>
      <c r="J52" s="49" t="str">
        <f t="shared" si="0"/>
        <v>MPPS DUDDUKHALLU-28120212101</v>
      </c>
      <c r="K52" s="49"/>
      <c r="L52" s="50"/>
    </row>
    <row r="53" spans="1:12" x14ac:dyDescent="0.25">
      <c r="A53" s="45">
        <v>51</v>
      </c>
      <c r="B53" s="46">
        <v>28120212201</v>
      </c>
      <c r="C53" s="47" t="s">
        <v>165</v>
      </c>
      <c r="D53" s="48" t="s">
        <v>252</v>
      </c>
      <c r="E53" s="48" t="s">
        <v>251</v>
      </c>
      <c r="F53" s="46">
        <v>1</v>
      </c>
      <c r="G53" s="46">
        <v>5</v>
      </c>
      <c r="H53" s="48" t="s">
        <v>272</v>
      </c>
      <c r="I53" s="48" t="s">
        <v>273</v>
      </c>
      <c r="J53" s="49" t="str">
        <f t="shared" si="0"/>
        <v>MPPS BELLIDI-28120212201</v>
      </c>
      <c r="K53" s="49"/>
      <c r="L53" s="50"/>
    </row>
    <row r="54" spans="1:12" x14ac:dyDescent="0.25">
      <c r="A54" s="45">
        <v>52</v>
      </c>
      <c r="B54" s="46">
        <v>28120212202</v>
      </c>
      <c r="C54" s="47" t="s">
        <v>166</v>
      </c>
      <c r="D54" s="48" t="s">
        <v>252</v>
      </c>
      <c r="E54" s="48" t="s">
        <v>251</v>
      </c>
      <c r="F54" s="46">
        <v>1</v>
      </c>
      <c r="G54" s="46">
        <v>5</v>
      </c>
      <c r="H54" s="48" t="s">
        <v>272</v>
      </c>
      <c r="I54" s="48" t="s">
        <v>273</v>
      </c>
      <c r="J54" s="49" t="str">
        <f t="shared" si="0"/>
        <v>MPPS DADUPURAM-28120212202</v>
      </c>
      <c r="K54" s="49"/>
      <c r="L54" s="50"/>
    </row>
    <row r="55" spans="1:12" x14ac:dyDescent="0.25">
      <c r="A55" s="45">
        <v>53</v>
      </c>
      <c r="B55" s="46">
        <v>28120212301</v>
      </c>
      <c r="C55" s="47" t="s">
        <v>170</v>
      </c>
      <c r="D55" s="48" t="s">
        <v>252</v>
      </c>
      <c r="E55" s="48" t="s">
        <v>251</v>
      </c>
      <c r="F55" s="46">
        <v>1</v>
      </c>
      <c r="G55" s="46">
        <v>5</v>
      </c>
      <c r="H55" s="48" t="s">
        <v>272</v>
      </c>
      <c r="I55" s="48" t="s">
        <v>273</v>
      </c>
      <c r="J55" s="49" t="str">
        <f t="shared" si="0"/>
        <v>MPPS CHINTALAPADU-28120212301</v>
      </c>
      <c r="K55" s="49"/>
      <c r="L55" s="50"/>
    </row>
    <row r="56" spans="1:12" x14ac:dyDescent="0.25">
      <c r="A56" s="45">
        <v>54</v>
      </c>
      <c r="B56" s="46">
        <v>28120212302</v>
      </c>
      <c r="C56" s="47" t="s">
        <v>171</v>
      </c>
      <c r="D56" s="48" t="s">
        <v>252</v>
      </c>
      <c r="E56" s="48" t="s">
        <v>251</v>
      </c>
      <c r="F56" s="46">
        <v>1</v>
      </c>
      <c r="G56" s="46">
        <v>5</v>
      </c>
      <c r="H56" s="48" t="s">
        <v>272</v>
      </c>
      <c r="I56" s="48" t="s">
        <v>273</v>
      </c>
      <c r="J56" s="49" t="str">
        <f t="shared" si="0"/>
        <v>MPPS BUDDAMMAKHARJA-28120212302</v>
      </c>
      <c r="K56" s="49"/>
      <c r="L56" s="50"/>
    </row>
    <row r="57" spans="1:12" x14ac:dyDescent="0.25">
      <c r="A57" s="45">
        <v>55</v>
      </c>
      <c r="B57" s="46">
        <v>28120212401</v>
      </c>
      <c r="C57" s="47" t="s">
        <v>173</v>
      </c>
      <c r="D57" s="48" t="s">
        <v>252</v>
      </c>
      <c r="E57" s="48" t="s">
        <v>251</v>
      </c>
      <c r="F57" s="46">
        <v>1</v>
      </c>
      <c r="G57" s="46">
        <v>5</v>
      </c>
      <c r="H57" s="48" t="s">
        <v>272</v>
      </c>
      <c r="I57" s="48" t="s">
        <v>273</v>
      </c>
      <c r="J57" s="49" t="str">
        <f t="shared" si="0"/>
        <v>MPPS TIKKABAI-28120212401</v>
      </c>
      <c r="K57" s="49"/>
      <c r="L57" s="50"/>
    </row>
    <row r="58" spans="1:12" x14ac:dyDescent="0.25">
      <c r="A58" s="45">
        <v>56</v>
      </c>
      <c r="B58" s="46">
        <v>28120202001</v>
      </c>
      <c r="C58" s="47" t="s">
        <v>35</v>
      </c>
      <c r="D58" s="48" t="s">
        <v>252</v>
      </c>
      <c r="E58" s="48" t="s">
        <v>258</v>
      </c>
      <c r="F58" s="46">
        <v>1</v>
      </c>
      <c r="G58" s="46">
        <v>5</v>
      </c>
      <c r="H58" s="48" t="s">
        <v>272</v>
      </c>
      <c r="I58" s="48" t="s">
        <v>273</v>
      </c>
      <c r="J58" s="49" t="str">
        <f t="shared" si="0"/>
        <v>AIDED P S KUKKIDI-28120202001</v>
      </c>
      <c r="K58" s="49"/>
      <c r="L58" s="50"/>
    </row>
    <row r="59" spans="1:12" x14ac:dyDescent="0.25">
      <c r="A59" s="45">
        <v>57</v>
      </c>
      <c r="B59" s="46">
        <v>28120203401</v>
      </c>
      <c r="C59" s="47" t="s">
        <v>208</v>
      </c>
      <c r="D59" s="48" t="s">
        <v>252</v>
      </c>
      <c r="E59" s="48" t="s">
        <v>258</v>
      </c>
      <c r="F59" s="46">
        <v>1</v>
      </c>
      <c r="G59" s="46">
        <v>5</v>
      </c>
      <c r="H59" s="48" t="s">
        <v>272</v>
      </c>
      <c r="I59" s="48" t="s">
        <v>273</v>
      </c>
      <c r="J59" s="49" t="str">
        <f t="shared" si="0"/>
        <v>AIDED P S CHEMUDUGUDA-28120203401</v>
      </c>
      <c r="K59" s="49"/>
      <c r="L59" s="50"/>
    </row>
    <row r="60" spans="1:12" x14ac:dyDescent="0.25">
      <c r="A60" s="45">
        <v>58</v>
      </c>
      <c r="B60" s="46">
        <v>28120207102</v>
      </c>
      <c r="C60" s="47" t="s">
        <v>275</v>
      </c>
      <c r="D60" s="48" t="s">
        <v>252</v>
      </c>
      <c r="E60" s="48" t="s">
        <v>258</v>
      </c>
      <c r="F60" s="46">
        <v>1</v>
      </c>
      <c r="G60" s="46">
        <v>5</v>
      </c>
      <c r="H60" s="48" t="s">
        <v>272</v>
      </c>
      <c r="I60" s="48" t="s">
        <v>273</v>
      </c>
      <c r="J60" s="49" t="str">
        <f t="shared" si="0"/>
        <v>AIDED PS PUTTAJAMMU-28120207102</v>
      </c>
      <c r="K60" s="49"/>
      <c r="L60" s="50"/>
    </row>
    <row r="61" spans="1:12" x14ac:dyDescent="0.25">
      <c r="A61" s="45">
        <v>59</v>
      </c>
      <c r="B61" s="46">
        <v>28120207603</v>
      </c>
      <c r="C61" s="47" t="s">
        <v>110</v>
      </c>
      <c r="D61" s="48" t="s">
        <v>252</v>
      </c>
      <c r="E61" s="48" t="s">
        <v>258</v>
      </c>
      <c r="F61" s="46">
        <v>1</v>
      </c>
      <c r="G61" s="46">
        <v>5</v>
      </c>
      <c r="H61" s="48" t="s">
        <v>272</v>
      </c>
      <c r="I61" s="48" t="s">
        <v>273</v>
      </c>
      <c r="J61" s="49" t="str">
        <f t="shared" si="0"/>
        <v>AIDED ES CHINATALAGUDA ST-28120207603</v>
      </c>
      <c r="K61" s="49"/>
      <c r="L61" s="50"/>
    </row>
    <row r="62" spans="1:12" x14ac:dyDescent="0.25">
      <c r="A62" s="45">
        <v>60</v>
      </c>
      <c r="B62" s="46">
        <v>28120210202</v>
      </c>
      <c r="C62" s="47" t="s">
        <v>276</v>
      </c>
      <c r="D62" s="48" t="s">
        <v>252</v>
      </c>
      <c r="E62" s="48" t="s">
        <v>258</v>
      </c>
      <c r="F62" s="46">
        <v>1</v>
      </c>
      <c r="G62" s="46">
        <v>5</v>
      </c>
      <c r="H62" s="48" t="s">
        <v>272</v>
      </c>
      <c r="I62" s="48" t="s">
        <v>273</v>
      </c>
      <c r="J62" s="49" t="str">
        <f t="shared" si="0"/>
        <v>AIDED PS P AMITI-28120210202</v>
      </c>
      <c r="K62" s="49"/>
      <c r="L62" s="50"/>
    </row>
    <row r="63" spans="1:12" x14ac:dyDescent="0.25">
      <c r="A63" s="45">
        <v>61</v>
      </c>
      <c r="B63" s="46">
        <v>28120200301</v>
      </c>
      <c r="C63" s="47" t="s">
        <v>8</v>
      </c>
      <c r="D63" s="48" t="s">
        <v>252</v>
      </c>
      <c r="E63" s="48" t="s">
        <v>254</v>
      </c>
      <c r="F63" s="46">
        <v>1</v>
      </c>
      <c r="G63" s="46">
        <v>5</v>
      </c>
      <c r="H63" s="48" t="s">
        <v>272</v>
      </c>
      <c r="I63" s="48" t="s">
        <v>273</v>
      </c>
      <c r="J63" s="49" t="str">
        <f t="shared" si="0"/>
        <v>GPS THOTA-28120200301</v>
      </c>
      <c r="K63" s="49"/>
      <c r="L63" s="50"/>
    </row>
    <row r="64" spans="1:12" x14ac:dyDescent="0.25">
      <c r="A64" s="45">
        <v>62</v>
      </c>
      <c r="B64" s="46">
        <v>28120200502</v>
      </c>
      <c r="C64" s="47" t="s">
        <v>12</v>
      </c>
      <c r="D64" s="48" t="s">
        <v>252</v>
      </c>
      <c r="E64" s="48" t="s">
        <v>251</v>
      </c>
      <c r="F64" s="46">
        <v>1</v>
      </c>
      <c r="G64" s="46">
        <v>5</v>
      </c>
      <c r="H64" s="48" t="s">
        <v>272</v>
      </c>
      <c r="I64" s="48" t="s">
        <v>273</v>
      </c>
      <c r="J64" s="49" t="str">
        <f t="shared" si="0"/>
        <v>MPPS KALLITI-28120200502</v>
      </c>
      <c r="K64" s="49"/>
      <c r="L64" s="50"/>
    </row>
    <row r="65" spans="1:12" x14ac:dyDescent="0.25">
      <c r="A65" s="45">
        <v>63</v>
      </c>
      <c r="B65" s="46">
        <v>28120200701</v>
      </c>
      <c r="C65" s="47" t="s">
        <v>13</v>
      </c>
      <c r="D65" s="48" t="s">
        <v>252</v>
      </c>
      <c r="E65" s="48" t="s">
        <v>254</v>
      </c>
      <c r="F65" s="46">
        <v>1</v>
      </c>
      <c r="G65" s="46">
        <v>5</v>
      </c>
      <c r="H65" s="48" t="s">
        <v>272</v>
      </c>
      <c r="I65" s="48" t="s">
        <v>273</v>
      </c>
      <c r="J65" s="49" t="str">
        <f t="shared" si="0"/>
        <v>GPS KEESARI-28120200701</v>
      </c>
      <c r="K65" s="49"/>
      <c r="L65" s="50"/>
    </row>
    <row r="66" spans="1:12" x14ac:dyDescent="0.25">
      <c r="A66" s="45">
        <v>64</v>
      </c>
      <c r="B66" s="46">
        <v>28120200901</v>
      </c>
      <c r="C66" s="47" t="s">
        <v>15</v>
      </c>
      <c r="D66" s="48" t="s">
        <v>252</v>
      </c>
      <c r="E66" s="48" t="s">
        <v>254</v>
      </c>
      <c r="F66" s="46">
        <v>1</v>
      </c>
      <c r="G66" s="46">
        <v>5</v>
      </c>
      <c r="H66" s="48" t="s">
        <v>272</v>
      </c>
      <c r="I66" s="48" t="s">
        <v>273</v>
      </c>
      <c r="J66" s="49" t="str">
        <f t="shared" si="0"/>
        <v>GPS VANGARA-28120200901</v>
      </c>
      <c r="K66" s="49"/>
      <c r="L66" s="50"/>
    </row>
    <row r="67" spans="1:12" x14ac:dyDescent="0.25">
      <c r="A67" s="45">
        <v>65</v>
      </c>
      <c r="B67" s="46">
        <v>28120201501</v>
      </c>
      <c r="C67" s="47" t="s">
        <v>27</v>
      </c>
      <c r="D67" s="48" t="s">
        <v>252</v>
      </c>
      <c r="E67" s="48" t="s">
        <v>254</v>
      </c>
      <c r="F67" s="46">
        <v>1</v>
      </c>
      <c r="G67" s="46">
        <v>5</v>
      </c>
      <c r="H67" s="48" t="s">
        <v>272</v>
      </c>
      <c r="I67" s="48" t="s">
        <v>273</v>
      </c>
      <c r="J67" s="49" t="str">
        <f t="shared" si="0"/>
        <v>GPS RELLA-28120201501</v>
      </c>
      <c r="K67" s="49"/>
      <c r="L67" s="50"/>
    </row>
    <row r="68" spans="1:12" x14ac:dyDescent="0.25">
      <c r="A68" s="45">
        <v>66</v>
      </c>
      <c r="B68" s="46">
        <v>28120201801</v>
      </c>
      <c r="C68" s="47" t="s">
        <v>32</v>
      </c>
      <c r="D68" s="48" t="s">
        <v>252</v>
      </c>
      <c r="E68" s="48" t="s">
        <v>254</v>
      </c>
      <c r="F68" s="46">
        <v>1</v>
      </c>
      <c r="G68" s="46">
        <v>5</v>
      </c>
      <c r="H68" s="48" t="s">
        <v>272</v>
      </c>
      <c r="I68" s="48" t="s">
        <v>273</v>
      </c>
      <c r="J68" s="49" t="str">
        <f t="shared" ref="J68:J131" si="1">C68&amp;"-"&amp;B68</f>
        <v>GPS KOTHAGUDA-28120201801</v>
      </c>
      <c r="K68" s="49"/>
      <c r="L68" s="50"/>
    </row>
    <row r="69" spans="1:12" x14ac:dyDescent="0.25">
      <c r="A69" s="45">
        <v>67</v>
      </c>
      <c r="B69" s="46">
        <v>28120202801</v>
      </c>
      <c r="C69" s="47" t="s">
        <v>44</v>
      </c>
      <c r="D69" s="48" t="s">
        <v>252</v>
      </c>
      <c r="E69" s="48" t="s">
        <v>254</v>
      </c>
      <c r="F69" s="46">
        <v>1</v>
      </c>
      <c r="G69" s="46">
        <v>5</v>
      </c>
      <c r="H69" s="48" t="s">
        <v>272</v>
      </c>
      <c r="I69" s="48" t="s">
        <v>273</v>
      </c>
      <c r="J69" s="49" t="str">
        <f t="shared" si="1"/>
        <v>AIDED PS TADIKONDA-28120202801</v>
      </c>
      <c r="K69" s="49"/>
      <c r="L69" s="50"/>
    </row>
    <row r="70" spans="1:12" x14ac:dyDescent="0.25">
      <c r="A70" s="45">
        <v>68</v>
      </c>
      <c r="B70" s="46">
        <v>28120203001</v>
      </c>
      <c r="C70" s="47" t="s">
        <v>48</v>
      </c>
      <c r="D70" s="48" t="s">
        <v>252</v>
      </c>
      <c r="E70" s="48" t="s">
        <v>254</v>
      </c>
      <c r="F70" s="46">
        <v>1</v>
      </c>
      <c r="G70" s="46">
        <v>5</v>
      </c>
      <c r="H70" s="48" t="s">
        <v>272</v>
      </c>
      <c r="I70" s="48" t="s">
        <v>273</v>
      </c>
      <c r="J70" s="49" t="str">
        <f t="shared" si="1"/>
        <v>GPS PEDAKHARJA-28120203001</v>
      </c>
      <c r="K70" s="49"/>
      <c r="L70" s="50"/>
    </row>
    <row r="71" spans="1:12" x14ac:dyDescent="0.25">
      <c r="A71" s="45">
        <v>69</v>
      </c>
      <c r="B71" s="46">
        <v>28120203201</v>
      </c>
      <c r="C71" s="47" t="s">
        <v>50</v>
      </c>
      <c r="D71" s="48" t="s">
        <v>252</v>
      </c>
      <c r="E71" s="48" t="s">
        <v>254</v>
      </c>
      <c r="F71" s="46">
        <v>1</v>
      </c>
      <c r="G71" s="46">
        <v>5</v>
      </c>
      <c r="H71" s="48" t="s">
        <v>272</v>
      </c>
      <c r="I71" s="48" t="s">
        <v>273</v>
      </c>
      <c r="J71" s="49" t="str">
        <f t="shared" si="1"/>
        <v>GPS K SIVADA-28120203201</v>
      </c>
      <c r="K71" s="49"/>
      <c r="L71" s="50"/>
    </row>
    <row r="72" spans="1:12" x14ac:dyDescent="0.25">
      <c r="A72" s="45">
        <v>70</v>
      </c>
      <c r="B72" s="46">
        <v>28120203601</v>
      </c>
      <c r="C72" s="47" t="s">
        <v>58</v>
      </c>
      <c r="D72" s="48" t="s">
        <v>252</v>
      </c>
      <c r="E72" s="48" t="s">
        <v>254</v>
      </c>
      <c r="F72" s="46">
        <v>1</v>
      </c>
      <c r="G72" s="46">
        <v>5</v>
      </c>
      <c r="H72" s="48" t="s">
        <v>272</v>
      </c>
      <c r="I72" s="48" t="s">
        <v>273</v>
      </c>
      <c r="J72" s="49" t="str">
        <f t="shared" si="1"/>
        <v>GPS MULABINNIDI-28120203601</v>
      </c>
      <c r="K72" s="49"/>
      <c r="L72" s="50"/>
    </row>
    <row r="73" spans="1:12" x14ac:dyDescent="0.25">
      <c r="A73" s="45">
        <v>71</v>
      </c>
      <c r="B73" s="46">
        <v>28120203901</v>
      </c>
      <c r="C73" s="47" t="s">
        <v>62</v>
      </c>
      <c r="D73" s="48" t="s">
        <v>252</v>
      </c>
      <c r="E73" s="48" t="s">
        <v>254</v>
      </c>
      <c r="F73" s="46">
        <v>1</v>
      </c>
      <c r="G73" s="46">
        <v>5</v>
      </c>
      <c r="H73" s="48" t="s">
        <v>272</v>
      </c>
      <c r="I73" s="48" t="s">
        <v>273</v>
      </c>
      <c r="J73" s="49" t="str">
        <f t="shared" si="1"/>
        <v>GPS THOLUKHARJA-28120203901</v>
      </c>
      <c r="K73" s="49"/>
      <c r="L73" s="50"/>
    </row>
    <row r="74" spans="1:12" x14ac:dyDescent="0.25">
      <c r="A74" s="45">
        <v>72</v>
      </c>
      <c r="B74" s="46">
        <v>28120204101</v>
      </c>
      <c r="C74" s="47" t="s">
        <v>64</v>
      </c>
      <c r="D74" s="48" t="s">
        <v>252</v>
      </c>
      <c r="E74" s="48" t="s">
        <v>254</v>
      </c>
      <c r="F74" s="46">
        <v>1</v>
      </c>
      <c r="G74" s="46">
        <v>5</v>
      </c>
      <c r="H74" s="48" t="s">
        <v>272</v>
      </c>
      <c r="I74" s="48" t="s">
        <v>273</v>
      </c>
      <c r="J74" s="49" t="str">
        <f t="shared" si="1"/>
        <v>AIDED PS LUMBESU-28120204101</v>
      </c>
      <c r="K74" s="49"/>
      <c r="L74" s="50"/>
    </row>
    <row r="75" spans="1:12" x14ac:dyDescent="0.25">
      <c r="A75" s="45">
        <v>73</v>
      </c>
      <c r="B75" s="46">
        <v>28120204601</v>
      </c>
      <c r="C75" s="47" t="s">
        <v>68</v>
      </c>
      <c r="D75" s="48" t="s">
        <v>252</v>
      </c>
      <c r="E75" s="48" t="s">
        <v>254</v>
      </c>
      <c r="F75" s="46">
        <v>1</v>
      </c>
      <c r="G75" s="46">
        <v>5</v>
      </c>
      <c r="H75" s="48" t="s">
        <v>272</v>
      </c>
      <c r="I75" s="48" t="s">
        <v>273</v>
      </c>
      <c r="J75" s="49" t="str">
        <f t="shared" si="1"/>
        <v>GPS CH BINNIDI-28120204601</v>
      </c>
      <c r="K75" s="49"/>
      <c r="L75" s="50"/>
    </row>
    <row r="76" spans="1:12" x14ac:dyDescent="0.25">
      <c r="A76" s="45">
        <v>74</v>
      </c>
      <c r="B76" s="46">
        <v>28120204801</v>
      </c>
      <c r="C76" s="47" t="s">
        <v>71</v>
      </c>
      <c r="D76" s="48" t="s">
        <v>252</v>
      </c>
      <c r="E76" s="48" t="s">
        <v>254</v>
      </c>
      <c r="F76" s="46">
        <v>1</v>
      </c>
      <c r="G76" s="46">
        <v>5</v>
      </c>
      <c r="H76" s="48" t="s">
        <v>272</v>
      </c>
      <c r="I76" s="48" t="s">
        <v>273</v>
      </c>
      <c r="J76" s="49" t="str">
        <f t="shared" si="1"/>
        <v>GPS KONDUKUPPA-28120204801</v>
      </c>
      <c r="K76" s="49"/>
      <c r="L76" s="50"/>
    </row>
    <row r="77" spans="1:12" x14ac:dyDescent="0.25">
      <c r="A77" s="45">
        <v>75</v>
      </c>
      <c r="B77" s="46">
        <v>28120204902</v>
      </c>
      <c r="C77" s="47" t="s">
        <v>73</v>
      </c>
      <c r="D77" s="48" t="s">
        <v>252</v>
      </c>
      <c r="E77" s="48" t="s">
        <v>254</v>
      </c>
      <c r="F77" s="46">
        <v>1</v>
      </c>
      <c r="G77" s="46">
        <v>5</v>
      </c>
      <c r="H77" s="48" t="s">
        <v>272</v>
      </c>
      <c r="I77" s="48" t="s">
        <v>273</v>
      </c>
      <c r="J77" s="49" t="str">
        <f t="shared" si="1"/>
        <v>GPS MULIGUDA-28120204902</v>
      </c>
      <c r="K77" s="49"/>
      <c r="L77" s="50"/>
    </row>
    <row r="78" spans="1:12" x14ac:dyDescent="0.25">
      <c r="A78" s="45">
        <v>76</v>
      </c>
      <c r="B78" s="46">
        <v>28120205001</v>
      </c>
      <c r="C78" s="47" t="s">
        <v>74</v>
      </c>
      <c r="D78" s="48" t="s">
        <v>252</v>
      </c>
      <c r="E78" s="48" t="s">
        <v>254</v>
      </c>
      <c r="F78" s="46">
        <v>1</v>
      </c>
      <c r="G78" s="46">
        <v>5</v>
      </c>
      <c r="H78" s="48" t="s">
        <v>272</v>
      </c>
      <c r="I78" s="48" t="s">
        <v>273</v>
      </c>
      <c r="J78" s="49" t="str">
        <f t="shared" si="1"/>
        <v>GPS LADA-28120205001</v>
      </c>
      <c r="K78" s="49"/>
      <c r="L78" s="50"/>
    </row>
    <row r="79" spans="1:12" x14ac:dyDescent="0.25">
      <c r="A79" s="45">
        <v>77</v>
      </c>
      <c r="B79" s="46">
        <v>28120205201</v>
      </c>
      <c r="C79" s="47" t="s">
        <v>75</v>
      </c>
      <c r="D79" s="48" t="s">
        <v>252</v>
      </c>
      <c r="E79" s="48" t="s">
        <v>254</v>
      </c>
      <c r="F79" s="46">
        <v>1</v>
      </c>
      <c r="G79" s="46">
        <v>5</v>
      </c>
      <c r="H79" s="48" t="s">
        <v>272</v>
      </c>
      <c r="I79" s="48" t="s">
        <v>273</v>
      </c>
      <c r="J79" s="49" t="str">
        <f t="shared" si="1"/>
        <v>GPS BEERUPADU-28120205201</v>
      </c>
      <c r="K79" s="49"/>
      <c r="L79" s="50"/>
    </row>
    <row r="80" spans="1:12" x14ac:dyDescent="0.25">
      <c r="A80" s="45">
        <v>78</v>
      </c>
      <c r="B80" s="46">
        <v>28120205501</v>
      </c>
      <c r="C80" s="47" t="s">
        <v>78</v>
      </c>
      <c r="D80" s="48" t="s">
        <v>252</v>
      </c>
      <c r="E80" s="48" t="s">
        <v>254</v>
      </c>
      <c r="F80" s="46">
        <v>1</v>
      </c>
      <c r="G80" s="46">
        <v>5</v>
      </c>
      <c r="H80" s="48" t="s">
        <v>272</v>
      </c>
      <c r="I80" s="48" t="s">
        <v>273</v>
      </c>
      <c r="J80" s="49" t="str">
        <f t="shared" si="1"/>
        <v>GPS VADAJANGI-28120205501</v>
      </c>
      <c r="K80" s="49"/>
      <c r="L80" s="50"/>
    </row>
    <row r="81" spans="1:12" x14ac:dyDescent="0.25">
      <c r="A81" s="45">
        <v>79</v>
      </c>
      <c r="B81" s="46">
        <v>28120206101</v>
      </c>
      <c r="C81" s="47" t="s">
        <v>83</v>
      </c>
      <c r="D81" s="48" t="s">
        <v>252</v>
      </c>
      <c r="E81" s="48" t="s">
        <v>254</v>
      </c>
      <c r="F81" s="46">
        <v>1</v>
      </c>
      <c r="G81" s="46">
        <v>5</v>
      </c>
      <c r="H81" s="48" t="s">
        <v>272</v>
      </c>
      <c r="I81" s="48" t="s">
        <v>273</v>
      </c>
      <c r="J81" s="49" t="str">
        <f t="shared" si="1"/>
        <v>GPS GADIVANKADHARA-28120206101</v>
      </c>
      <c r="K81" s="49"/>
      <c r="L81" s="50"/>
    </row>
    <row r="82" spans="1:12" x14ac:dyDescent="0.25">
      <c r="A82" s="45">
        <v>80</v>
      </c>
      <c r="B82" s="46">
        <v>28120206501</v>
      </c>
      <c r="C82" s="47" t="s">
        <v>86</v>
      </c>
      <c r="D82" s="48" t="s">
        <v>252</v>
      </c>
      <c r="E82" s="48" t="s">
        <v>254</v>
      </c>
      <c r="F82" s="46">
        <v>1</v>
      </c>
      <c r="G82" s="46">
        <v>5</v>
      </c>
      <c r="H82" s="48" t="s">
        <v>272</v>
      </c>
      <c r="I82" s="48" t="s">
        <v>273</v>
      </c>
      <c r="J82" s="49" t="str">
        <f t="shared" si="1"/>
        <v>GPS KURASINGI-28120206501</v>
      </c>
      <c r="K82" s="49"/>
      <c r="L82" s="50"/>
    </row>
    <row r="83" spans="1:12" x14ac:dyDescent="0.25">
      <c r="A83" s="45">
        <v>81</v>
      </c>
      <c r="B83" s="46">
        <v>28120206901</v>
      </c>
      <c r="C83" s="47" t="s">
        <v>89</v>
      </c>
      <c r="D83" s="48" t="s">
        <v>252</v>
      </c>
      <c r="E83" s="48" t="s">
        <v>254</v>
      </c>
      <c r="F83" s="46">
        <v>1</v>
      </c>
      <c r="G83" s="46">
        <v>5</v>
      </c>
      <c r="H83" s="48" t="s">
        <v>272</v>
      </c>
      <c r="I83" s="48" t="s">
        <v>273</v>
      </c>
      <c r="J83" s="49" t="str">
        <f t="shared" si="1"/>
        <v>GPS LAKKAGUDA-28120206901</v>
      </c>
      <c r="K83" s="49"/>
      <c r="L83" s="50"/>
    </row>
    <row r="84" spans="1:12" x14ac:dyDescent="0.25">
      <c r="A84" s="45">
        <v>82</v>
      </c>
      <c r="B84" s="46">
        <v>28120207002</v>
      </c>
      <c r="C84" s="47" t="s">
        <v>213</v>
      </c>
      <c r="D84" s="48" t="s">
        <v>252</v>
      </c>
      <c r="E84" s="48" t="s">
        <v>254</v>
      </c>
      <c r="F84" s="46">
        <v>1</v>
      </c>
      <c r="G84" s="46">
        <v>5</v>
      </c>
      <c r="H84" s="48" t="s">
        <v>272</v>
      </c>
      <c r="I84" s="48" t="s">
        <v>273</v>
      </c>
      <c r="J84" s="49" t="str">
        <f t="shared" si="1"/>
        <v>GPS JK PADU COLNY-28120207002</v>
      </c>
      <c r="K84" s="49"/>
      <c r="L84" s="50"/>
    </row>
    <row r="85" spans="1:12" x14ac:dyDescent="0.25">
      <c r="A85" s="45">
        <v>83</v>
      </c>
      <c r="B85" s="46">
        <v>28120207101</v>
      </c>
      <c r="C85" s="47" t="s">
        <v>94</v>
      </c>
      <c r="D85" s="48" t="s">
        <v>252</v>
      </c>
      <c r="E85" s="48" t="s">
        <v>254</v>
      </c>
      <c r="F85" s="46">
        <v>1</v>
      </c>
      <c r="G85" s="46">
        <v>5</v>
      </c>
      <c r="H85" s="48" t="s">
        <v>272</v>
      </c>
      <c r="I85" s="48" t="s">
        <v>273</v>
      </c>
      <c r="J85" s="49" t="str">
        <f t="shared" si="1"/>
        <v>GPS P JAMMUVALASA-28120207101</v>
      </c>
      <c r="K85" s="49"/>
      <c r="L85" s="50"/>
    </row>
    <row r="86" spans="1:12" x14ac:dyDescent="0.25">
      <c r="A86" s="45">
        <v>84</v>
      </c>
      <c r="B86" s="46">
        <v>28120207505</v>
      </c>
      <c r="C86" s="47" t="s">
        <v>105</v>
      </c>
      <c r="D86" s="48" t="s">
        <v>252</v>
      </c>
      <c r="E86" s="48" t="s">
        <v>254</v>
      </c>
      <c r="F86" s="46">
        <v>1</v>
      </c>
      <c r="G86" s="46">
        <v>5</v>
      </c>
      <c r="H86" s="48" t="s">
        <v>272</v>
      </c>
      <c r="I86" s="48" t="s">
        <v>273</v>
      </c>
      <c r="J86" s="49" t="str">
        <f t="shared" si="1"/>
        <v>GPS ELWINPETA-28120207505</v>
      </c>
      <c r="K86" s="49"/>
      <c r="L86" s="50"/>
    </row>
    <row r="87" spans="1:12" x14ac:dyDescent="0.25">
      <c r="A87" s="45">
        <v>85</v>
      </c>
      <c r="B87" s="46">
        <v>28120207602</v>
      </c>
      <c r="C87" s="47" t="s">
        <v>109</v>
      </c>
      <c r="D87" s="48" t="s">
        <v>252</v>
      </c>
      <c r="E87" s="48" t="s">
        <v>254</v>
      </c>
      <c r="F87" s="46">
        <v>1</v>
      </c>
      <c r="G87" s="46">
        <v>5</v>
      </c>
      <c r="H87" s="48" t="s">
        <v>272</v>
      </c>
      <c r="I87" s="48" t="s">
        <v>273</v>
      </c>
      <c r="J87" s="49" t="str">
        <f t="shared" si="1"/>
        <v>GPS GL PURAM-28120207602</v>
      </c>
      <c r="K87" s="49"/>
      <c r="L87" s="50"/>
    </row>
    <row r="88" spans="1:12" x14ac:dyDescent="0.25">
      <c r="A88" s="45">
        <v>86</v>
      </c>
      <c r="B88" s="46">
        <v>28120208001</v>
      </c>
      <c r="C88" s="47" t="s">
        <v>118</v>
      </c>
      <c r="D88" s="48" t="s">
        <v>252</v>
      </c>
      <c r="E88" s="48" t="s">
        <v>254</v>
      </c>
      <c r="F88" s="46">
        <v>1</v>
      </c>
      <c r="G88" s="46">
        <v>5</v>
      </c>
      <c r="H88" s="48" t="s">
        <v>272</v>
      </c>
      <c r="I88" s="48" t="s">
        <v>273</v>
      </c>
      <c r="J88" s="49" t="str">
        <f t="shared" si="1"/>
        <v>GPS PENGUVA-28120208001</v>
      </c>
      <c r="K88" s="49"/>
      <c r="L88" s="50"/>
    </row>
    <row r="89" spans="1:12" x14ac:dyDescent="0.25">
      <c r="A89" s="45">
        <v>87</v>
      </c>
      <c r="B89" s="46">
        <v>28120208701</v>
      </c>
      <c r="C89" s="47" t="s">
        <v>123</v>
      </c>
      <c r="D89" s="48" t="s">
        <v>252</v>
      </c>
      <c r="E89" s="48" t="s">
        <v>254</v>
      </c>
      <c r="F89" s="46">
        <v>1</v>
      </c>
      <c r="G89" s="46">
        <v>5</v>
      </c>
      <c r="H89" s="48" t="s">
        <v>272</v>
      </c>
      <c r="I89" s="48" t="s">
        <v>273</v>
      </c>
      <c r="J89" s="49" t="str">
        <f t="shared" si="1"/>
        <v>GPS PUSABADI-28120208701</v>
      </c>
      <c r="K89" s="49"/>
      <c r="L89" s="50"/>
    </row>
    <row r="90" spans="1:12" x14ac:dyDescent="0.25">
      <c r="A90" s="45">
        <v>88</v>
      </c>
      <c r="B90" s="46">
        <v>28120209101</v>
      </c>
      <c r="C90" s="47" t="s">
        <v>129</v>
      </c>
      <c r="D90" s="48" t="s">
        <v>252</v>
      </c>
      <c r="E90" s="48" t="s">
        <v>254</v>
      </c>
      <c r="F90" s="46">
        <v>1</v>
      </c>
      <c r="G90" s="46">
        <v>5</v>
      </c>
      <c r="H90" s="48" t="s">
        <v>272</v>
      </c>
      <c r="I90" s="48" t="s">
        <v>273</v>
      </c>
      <c r="J90" s="49" t="str">
        <f t="shared" si="1"/>
        <v>GPS URITI-28120209101</v>
      </c>
      <c r="K90" s="49"/>
      <c r="L90" s="50"/>
    </row>
    <row r="91" spans="1:12" x14ac:dyDescent="0.25">
      <c r="A91" s="45">
        <v>89</v>
      </c>
      <c r="B91" s="46">
        <v>28120209501</v>
      </c>
      <c r="C91" s="47" t="s">
        <v>134</v>
      </c>
      <c r="D91" s="48" t="s">
        <v>252</v>
      </c>
      <c r="E91" s="48" t="s">
        <v>254</v>
      </c>
      <c r="F91" s="46">
        <v>1</v>
      </c>
      <c r="G91" s="46">
        <v>5</v>
      </c>
      <c r="H91" s="48" t="s">
        <v>272</v>
      </c>
      <c r="I91" s="48" t="s">
        <v>273</v>
      </c>
      <c r="J91" s="49" t="str">
        <f t="shared" si="1"/>
        <v>GPS GEESADA-28120209501</v>
      </c>
      <c r="K91" s="49"/>
      <c r="L91" s="50"/>
    </row>
    <row r="92" spans="1:12" x14ac:dyDescent="0.25">
      <c r="A92" s="45">
        <v>90</v>
      </c>
      <c r="B92" s="46">
        <v>28120209901</v>
      </c>
      <c r="C92" s="47" t="s">
        <v>138</v>
      </c>
      <c r="D92" s="48" t="s">
        <v>252</v>
      </c>
      <c r="E92" s="48" t="s">
        <v>254</v>
      </c>
      <c r="F92" s="46">
        <v>1</v>
      </c>
      <c r="G92" s="46">
        <v>5</v>
      </c>
      <c r="H92" s="48" t="s">
        <v>272</v>
      </c>
      <c r="I92" s="48" t="s">
        <v>273</v>
      </c>
      <c r="J92" s="49" t="str">
        <f t="shared" si="1"/>
        <v>GPS VALLADA-28120209901</v>
      </c>
      <c r="K92" s="49"/>
      <c r="L92" s="50"/>
    </row>
    <row r="93" spans="1:12" x14ac:dyDescent="0.25">
      <c r="A93" s="45">
        <v>91</v>
      </c>
      <c r="B93" s="46">
        <v>28120210201</v>
      </c>
      <c r="C93" s="47" t="s">
        <v>141</v>
      </c>
      <c r="D93" s="48" t="s">
        <v>252</v>
      </c>
      <c r="E93" s="48" t="s">
        <v>254</v>
      </c>
      <c r="F93" s="46">
        <v>1</v>
      </c>
      <c r="G93" s="46">
        <v>5</v>
      </c>
      <c r="H93" s="48" t="s">
        <v>272</v>
      </c>
      <c r="I93" s="48" t="s">
        <v>273</v>
      </c>
      <c r="J93" s="49" t="str">
        <f t="shared" si="1"/>
        <v>AIDED PS KARIVALASA-28120210201</v>
      </c>
      <c r="K93" s="49"/>
      <c r="L93" s="50"/>
    </row>
    <row r="94" spans="1:12" x14ac:dyDescent="0.25">
      <c r="A94" s="45">
        <v>92</v>
      </c>
      <c r="B94" s="46">
        <v>28120211001</v>
      </c>
      <c r="C94" s="47" t="s">
        <v>151</v>
      </c>
      <c r="D94" s="48" t="s">
        <v>252</v>
      </c>
      <c r="E94" s="48" t="s">
        <v>254</v>
      </c>
      <c r="F94" s="46">
        <v>1</v>
      </c>
      <c r="G94" s="46">
        <v>5</v>
      </c>
      <c r="H94" s="48" t="s">
        <v>272</v>
      </c>
      <c r="I94" s="48" t="s">
        <v>273</v>
      </c>
      <c r="J94" s="49" t="str">
        <f t="shared" si="1"/>
        <v>GPS BALESU-28120211001</v>
      </c>
      <c r="K94" s="49"/>
      <c r="L94" s="50"/>
    </row>
    <row r="95" spans="1:12" x14ac:dyDescent="0.25">
      <c r="A95" s="45">
        <v>93</v>
      </c>
      <c r="B95" s="46">
        <v>28120212001</v>
      </c>
      <c r="C95" s="47" t="s">
        <v>160</v>
      </c>
      <c r="D95" s="48" t="s">
        <v>252</v>
      </c>
      <c r="E95" s="48" t="s">
        <v>254</v>
      </c>
      <c r="F95" s="46">
        <v>1</v>
      </c>
      <c r="G95" s="46">
        <v>5</v>
      </c>
      <c r="H95" s="48" t="s">
        <v>272</v>
      </c>
      <c r="I95" s="48" t="s">
        <v>273</v>
      </c>
      <c r="J95" s="49" t="str">
        <f t="shared" si="1"/>
        <v>GPS NELLIKIKKUVA-28120212001</v>
      </c>
      <c r="K95" s="49"/>
      <c r="L95" s="50"/>
    </row>
    <row r="96" spans="1:12" x14ac:dyDescent="0.25">
      <c r="A96" s="45">
        <v>94</v>
      </c>
      <c r="B96" s="46">
        <v>28120212203</v>
      </c>
      <c r="C96" s="47" t="s">
        <v>167</v>
      </c>
      <c r="D96" s="48" t="s">
        <v>252</v>
      </c>
      <c r="E96" s="48" t="s">
        <v>254</v>
      </c>
      <c r="F96" s="46">
        <v>1</v>
      </c>
      <c r="G96" s="46">
        <v>5</v>
      </c>
      <c r="H96" s="48" t="s">
        <v>272</v>
      </c>
      <c r="I96" s="48" t="s">
        <v>273</v>
      </c>
      <c r="J96" s="49" t="str">
        <f t="shared" si="1"/>
        <v>GPS BODLAGUDA-28120212203</v>
      </c>
      <c r="K96" s="49"/>
      <c r="L96" s="50"/>
    </row>
    <row r="97" spans="1:12" x14ac:dyDescent="0.25">
      <c r="A97" s="45">
        <v>95</v>
      </c>
      <c r="B97" s="46">
        <v>28120212303</v>
      </c>
      <c r="C97" s="47" t="s">
        <v>172</v>
      </c>
      <c r="D97" s="48" t="s">
        <v>252</v>
      </c>
      <c r="E97" s="48" t="s">
        <v>254</v>
      </c>
      <c r="F97" s="46">
        <v>1</v>
      </c>
      <c r="G97" s="46">
        <v>5</v>
      </c>
      <c r="H97" s="48" t="s">
        <v>272</v>
      </c>
      <c r="I97" s="48" t="s">
        <v>273</v>
      </c>
      <c r="J97" s="49" t="str">
        <f t="shared" si="1"/>
        <v>GPS MEDARAGANDA-28120212303</v>
      </c>
      <c r="K97" s="49"/>
      <c r="L97" s="50"/>
    </row>
    <row r="98" spans="1:12" x14ac:dyDescent="0.25">
      <c r="A98" s="45">
        <v>96</v>
      </c>
      <c r="B98" s="46">
        <v>28120201204</v>
      </c>
      <c r="C98" s="47" t="s">
        <v>22</v>
      </c>
      <c r="D98" s="48" t="s">
        <v>255</v>
      </c>
      <c r="E98" s="48" t="s">
        <v>254</v>
      </c>
      <c r="F98" s="46">
        <v>1</v>
      </c>
      <c r="G98" s="46">
        <v>8</v>
      </c>
      <c r="H98" s="48" t="s">
        <v>277</v>
      </c>
      <c r="I98" s="48" t="s">
        <v>273</v>
      </c>
      <c r="J98" s="49" t="str">
        <f t="shared" si="1"/>
        <v>GUPS KEDARIPURAM-28120201204</v>
      </c>
      <c r="K98" s="49"/>
      <c r="L98" s="50"/>
    </row>
    <row r="99" spans="1:12" x14ac:dyDescent="0.25">
      <c r="A99" s="45">
        <v>97</v>
      </c>
      <c r="B99" s="46">
        <v>28120200201</v>
      </c>
      <c r="C99" s="47" t="s">
        <v>197</v>
      </c>
      <c r="D99" s="48" t="s">
        <v>252</v>
      </c>
      <c r="E99" s="48" t="s">
        <v>253</v>
      </c>
      <c r="F99" s="46">
        <v>1</v>
      </c>
      <c r="G99" s="46">
        <v>2</v>
      </c>
      <c r="H99" s="48" t="s">
        <v>272</v>
      </c>
      <c r="I99" s="48" t="s">
        <v>273</v>
      </c>
      <c r="J99" s="49" t="str">
        <f t="shared" si="1"/>
        <v>GPSTW ADJ BHADRA-28120200201</v>
      </c>
      <c r="K99" s="49"/>
      <c r="L99" s="50"/>
    </row>
    <row r="100" spans="1:12" x14ac:dyDescent="0.25">
      <c r="A100" s="45">
        <v>98</v>
      </c>
      <c r="B100" s="46">
        <v>28120200401</v>
      </c>
      <c r="C100" s="47" t="s">
        <v>9</v>
      </c>
      <c r="D100" s="48" t="s">
        <v>252</v>
      </c>
      <c r="E100" s="48" t="s">
        <v>253</v>
      </c>
      <c r="F100" s="46">
        <v>1</v>
      </c>
      <c r="G100" s="46">
        <v>5</v>
      </c>
      <c r="H100" s="48" t="s">
        <v>272</v>
      </c>
      <c r="I100" s="48" t="s">
        <v>273</v>
      </c>
      <c r="J100" s="49" t="str">
        <f t="shared" si="1"/>
        <v>GPSTW JAPAI-28120200401</v>
      </c>
      <c r="K100" s="49"/>
      <c r="L100" s="50"/>
    </row>
    <row r="101" spans="1:12" x14ac:dyDescent="0.25">
      <c r="A101" s="45">
        <v>99</v>
      </c>
      <c r="B101" s="46">
        <v>28120200402</v>
      </c>
      <c r="C101" s="47" t="s">
        <v>10</v>
      </c>
      <c r="D101" s="48" t="s">
        <v>252</v>
      </c>
      <c r="E101" s="48" t="s">
        <v>253</v>
      </c>
      <c r="F101" s="46">
        <v>1</v>
      </c>
      <c r="G101" s="46">
        <v>2</v>
      </c>
      <c r="H101" s="48" t="s">
        <v>272</v>
      </c>
      <c r="I101" s="48" t="s">
        <v>273</v>
      </c>
      <c r="J101" s="49" t="str">
        <f t="shared" si="1"/>
        <v>GPSTW TIKKABAI-28120200402</v>
      </c>
      <c r="K101" s="49"/>
      <c r="L101" s="50"/>
    </row>
    <row r="102" spans="1:12" x14ac:dyDescent="0.25">
      <c r="A102" s="45">
        <v>100</v>
      </c>
      <c r="B102" s="46">
        <v>28120200403</v>
      </c>
      <c r="C102" s="47" t="s">
        <v>11</v>
      </c>
      <c r="D102" s="48" t="s">
        <v>252</v>
      </c>
      <c r="E102" s="48" t="s">
        <v>253</v>
      </c>
      <c r="F102" s="46">
        <v>1</v>
      </c>
      <c r="G102" s="46">
        <v>5</v>
      </c>
      <c r="H102" s="48" t="s">
        <v>272</v>
      </c>
      <c r="I102" s="48" t="s">
        <v>273</v>
      </c>
      <c r="J102" s="49" t="str">
        <f t="shared" si="1"/>
        <v>GPSTW ITCHAPURAM-28120200403</v>
      </c>
      <c r="K102" s="49"/>
      <c r="L102" s="50"/>
    </row>
    <row r="103" spans="1:12" x14ac:dyDescent="0.25">
      <c r="A103" s="45">
        <v>101</v>
      </c>
      <c r="B103" s="46">
        <v>28120200903</v>
      </c>
      <c r="C103" s="47" t="s">
        <v>198</v>
      </c>
      <c r="D103" s="48" t="s">
        <v>252</v>
      </c>
      <c r="E103" s="48" t="s">
        <v>253</v>
      </c>
      <c r="F103" s="46">
        <v>1</v>
      </c>
      <c r="G103" s="46">
        <v>2</v>
      </c>
      <c r="H103" s="48" t="s">
        <v>272</v>
      </c>
      <c r="I103" s="48" t="s">
        <v>273</v>
      </c>
      <c r="J103" s="49" t="str">
        <f t="shared" si="1"/>
        <v>GPSTW SANDHIGUDA-28120200903</v>
      </c>
      <c r="K103" s="49"/>
      <c r="L103" s="50"/>
    </row>
    <row r="104" spans="1:12" x14ac:dyDescent="0.25">
      <c r="A104" s="45">
        <v>102</v>
      </c>
      <c r="B104" s="46">
        <v>28120201101</v>
      </c>
      <c r="C104" s="47" t="s">
        <v>17</v>
      </c>
      <c r="D104" s="48" t="s">
        <v>252</v>
      </c>
      <c r="E104" s="48" t="s">
        <v>253</v>
      </c>
      <c r="F104" s="46">
        <v>1</v>
      </c>
      <c r="G104" s="46">
        <v>2</v>
      </c>
      <c r="H104" s="48" t="s">
        <v>272</v>
      </c>
      <c r="I104" s="48" t="s">
        <v>273</v>
      </c>
      <c r="J104" s="49" t="str">
        <f t="shared" si="1"/>
        <v>GPSTW GUNADA-28120201101</v>
      </c>
      <c r="K104" s="49"/>
      <c r="L104" s="50"/>
    </row>
    <row r="105" spans="1:12" x14ac:dyDescent="0.25">
      <c r="A105" s="45">
        <v>103</v>
      </c>
      <c r="B105" s="46">
        <v>28120201102</v>
      </c>
      <c r="C105" s="47" t="s">
        <v>199</v>
      </c>
      <c r="D105" s="48" t="s">
        <v>252</v>
      </c>
      <c r="E105" s="48" t="s">
        <v>253</v>
      </c>
      <c r="F105" s="46">
        <v>1</v>
      </c>
      <c r="G105" s="46">
        <v>2</v>
      </c>
      <c r="H105" s="48" t="s">
        <v>272</v>
      </c>
      <c r="I105" s="48" t="s">
        <v>273</v>
      </c>
      <c r="J105" s="49" t="str">
        <f t="shared" si="1"/>
        <v>GPSTW KORATIGUDA-28120201102</v>
      </c>
      <c r="K105" s="49"/>
      <c r="L105" s="50"/>
    </row>
    <row r="106" spans="1:12" x14ac:dyDescent="0.25">
      <c r="A106" s="45">
        <v>104</v>
      </c>
      <c r="B106" s="46">
        <v>28120201201</v>
      </c>
      <c r="C106" s="47" t="s">
        <v>19</v>
      </c>
      <c r="D106" s="48" t="s">
        <v>252</v>
      </c>
      <c r="E106" s="48" t="s">
        <v>253</v>
      </c>
      <c r="F106" s="46">
        <v>1</v>
      </c>
      <c r="G106" s="46">
        <v>2</v>
      </c>
      <c r="H106" s="48" t="s">
        <v>272</v>
      </c>
      <c r="I106" s="48" t="s">
        <v>273</v>
      </c>
      <c r="J106" s="49" t="str">
        <f t="shared" si="1"/>
        <v>GPSTW SEEMALAGUDA-28120201201</v>
      </c>
      <c r="K106" s="49"/>
      <c r="L106" s="50"/>
    </row>
    <row r="107" spans="1:12" x14ac:dyDescent="0.25">
      <c r="A107" s="45">
        <v>105</v>
      </c>
      <c r="B107" s="46">
        <v>28120201202</v>
      </c>
      <c r="C107" s="47" t="s">
        <v>20</v>
      </c>
      <c r="D107" s="48" t="s">
        <v>252</v>
      </c>
      <c r="E107" s="48" t="s">
        <v>253</v>
      </c>
      <c r="F107" s="46">
        <v>1</v>
      </c>
      <c r="G107" s="46">
        <v>2</v>
      </c>
      <c r="H107" s="48" t="s">
        <v>272</v>
      </c>
      <c r="I107" s="48" t="s">
        <v>273</v>
      </c>
      <c r="J107" s="49" t="str">
        <f t="shared" si="1"/>
        <v>GPSTW KEDARIPURAM COL-28120201202</v>
      </c>
      <c r="K107" s="49"/>
      <c r="L107" s="50"/>
    </row>
    <row r="108" spans="1:12" x14ac:dyDescent="0.25">
      <c r="A108" s="45">
        <v>106</v>
      </c>
      <c r="B108" s="46">
        <v>28120201203</v>
      </c>
      <c r="C108" s="47" t="s">
        <v>21</v>
      </c>
      <c r="D108" s="48" t="s">
        <v>252</v>
      </c>
      <c r="E108" s="48" t="s">
        <v>253</v>
      </c>
      <c r="F108" s="46">
        <v>1</v>
      </c>
      <c r="G108" s="46">
        <v>2</v>
      </c>
      <c r="H108" s="48" t="s">
        <v>272</v>
      </c>
      <c r="I108" s="48" t="s">
        <v>273</v>
      </c>
      <c r="J108" s="49" t="str">
        <f t="shared" si="1"/>
        <v>GPSTW CHINTAMANUGUDA-28120201203</v>
      </c>
      <c r="K108" s="49"/>
      <c r="L108" s="50"/>
    </row>
    <row r="109" spans="1:12" x14ac:dyDescent="0.25">
      <c r="A109" s="45">
        <v>107</v>
      </c>
      <c r="B109" s="46">
        <v>28120201301</v>
      </c>
      <c r="C109" s="47" t="s">
        <v>24</v>
      </c>
      <c r="D109" s="48" t="s">
        <v>252</v>
      </c>
      <c r="E109" s="48" t="s">
        <v>253</v>
      </c>
      <c r="F109" s="46">
        <v>1</v>
      </c>
      <c r="G109" s="46">
        <v>5</v>
      </c>
      <c r="H109" s="48" t="s">
        <v>272</v>
      </c>
      <c r="I109" s="48" t="s">
        <v>273</v>
      </c>
      <c r="J109" s="49" t="str">
        <f t="shared" si="1"/>
        <v>GPSTW KUMBAYAGUDA-28120201301</v>
      </c>
      <c r="K109" s="49"/>
      <c r="L109" s="50"/>
    </row>
    <row r="110" spans="1:12" x14ac:dyDescent="0.25">
      <c r="A110" s="45">
        <v>108</v>
      </c>
      <c r="B110" s="46">
        <v>28120201302</v>
      </c>
      <c r="C110" s="47" t="s">
        <v>25</v>
      </c>
      <c r="D110" s="48" t="s">
        <v>252</v>
      </c>
      <c r="E110" s="48" t="s">
        <v>253</v>
      </c>
      <c r="F110" s="46">
        <v>1</v>
      </c>
      <c r="G110" s="46">
        <v>5</v>
      </c>
      <c r="H110" s="48" t="s">
        <v>272</v>
      </c>
      <c r="I110" s="48" t="s">
        <v>273</v>
      </c>
      <c r="J110" s="49" t="str">
        <f t="shared" si="1"/>
        <v>GPSTW NONDRUKONA-28120201302</v>
      </c>
      <c r="K110" s="49"/>
      <c r="L110" s="50"/>
    </row>
    <row r="111" spans="1:12" x14ac:dyDescent="0.25">
      <c r="A111" s="45">
        <v>109</v>
      </c>
      <c r="B111" s="46">
        <v>28120201702</v>
      </c>
      <c r="C111" s="47" t="s">
        <v>202</v>
      </c>
      <c r="D111" s="48" t="s">
        <v>252</v>
      </c>
      <c r="E111" s="48" t="s">
        <v>253</v>
      </c>
      <c r="F111" s="46">
        <v>1</v>
      </c>
      <c r="G111" s="46">
        <v>5</v>
      </c>
      <c r="H111" s="48" t="s">
        <v>272</v>
      </c>
      <c r="I111" s="48" t="s">
        <v>273</v>
      </c>
      <c r="J111" s="49" t="str">
        <f t="shared" si="1"/>
        <v>GPSTW BASANGI-28120201702</v>
      </c>
      <c r="K111" s="49"/>
      <c r="L111" s="50"/>
    </row>
    <row r="112" spans="1:12" x14ac:dyDescent="0.25">
      <c r="A112" s="45">
        <v>110</v>
      </c>
      <c r="B112" s="46">
        <v>28120201901</v>
      </c>
      <c r="C112" s="47" t="s">
        <v>34</v>
      </c>
      <c r="D112" s="48" t="s">
        <v>252</v>
      </c>
      <c r="E112" s="48" t="s">
        <v>253</v>
      </c>
      <c r="F112" s="46">
        <v>1</v>
      </c>
      <c r="G112" s="46">
        <v>5</v>
      </c>
      <c r="H112" s="48" t="s">
        <v>272</v>
      </c>
      <c r="I112" s="48" t="s">
        <v>273</v>
      </c>
      <c r="J112" s="49" t="str">
        <f t="shared" si="1"/>
        <v>GPSTW NIGARAM-28120201901</v>
      </c>
      <c r="K112" s="49"/>
      <c r="L112" s="50"/>
    </row>
    <row r="113" spans="1:12" x14ac:dyDescent="0.25">
      <c r="A113" s="45">
        <v>111</v>
      </c>
      <c r="B113" s="46">
        <v>28120202002</v>
      </c>
      <c r="C113" s="51" t="s">
        <v>36</v>
      </c>
      <c r="D113" s="45" t="s">
        <v>252</v>
      </c>
      <c r="E113" s="48" t="s">
        <v>253</v>
      </c>
      <c r="F113" s="46">
        <v>1</v>
      </c>
      <c r="G113" s="46">
        <v>5</v>
      </c>
      <c r="H113" s="45" t="s">
        <v>272</v>
      </c>
      <c r="I113" s="45" t="s">
        <v>273</v>
      </c>
      <c r="J113" s="49" t="str">
        <f t="shared" si="1"/>
        <v>GPSTW CHINTAMANUGUD-28120202002</v>
      </c>
      <c r="K113" s="49"/>
      <c r="L113" s="50"/>
    </row>
    <row r="114" spans="1:12" x14ac:dyDescent="0.25">
      <c r="A114" s="45">
        <v>112</v>
      </c>
      <c r="B114" s="46">
        <v>28120202003</v>
      </c>
      <c r="C114" s="51" t="s">
        <v>37</v>
      </c>
      <c r="D114" s="45" t="s">
        <v>252</v>
      </c>
      <c r="E114" s="48" t="s">
        <v>253</v>
      </c>
      <c r="F114" s="46">
        <v>1</v>
      </c>
      <c r="G114" s="46">
        <v>5</v>
      </c>
      <c r="H114" s="45" t="s">
        <v>272</v>
      </c>
      <c r="I114" s="45" t="s">
        <v>273</v>
      </c>
      <c r="J114" s="49" t="str">
        <f t="shared" si="1"/>
        <v>GPS TW RUSHINI COLNY-28120202003</v>
      </c>
      <c r="K114" s="49"/>
      <c r="L114" s="50"/>
    </row>
    <row r="115" spans="1:12" x14ac:dyDescent="0.25">
      <c r="A115" s="45">
        <v>113</v>
      </c>
      <c r="B115" s="46">
        <v>28120202101</v>
      </c>
      <c r="C115" s="47" t="s">
        <v>204</v>
      </c>
      <c r="D115" s="48" t="s">
        <v>252</v>
      </c>
      <c r="E115" s="48" t="s">
        <v>253</v>
      </c>
      <c r="F115" s="46">
        <v>1</v>
      </c>
      <c r="G115" s="46">
        <v>5</v>
      </c>
      <c r="H115" s="48" t="s">
        <v>272</v>
      </c>
      <c r="I115" s="48" t="s">
        <v>273</v>
      </c>
      <c r="J115" s="49" t="str">
        <f t="shared" si="1"/>
        <v>GPSTW BODDIDI-28120202101</v>
      </c>
      <c r="K115" s="49"/>
      <c r="L115" s="50"/>
    </row>
    <row r="116" spans="1:12" x14ac:dyDescent="0.25">
      <c r="A116" s="45">
        <v>114</v>
      </c>
      <c r="B116" s="46">
        <v>28120202201</v>
      </c>
      <c r="C116" s="47" t="s">
        <v>39</v>
      </c>
      <c r="D116" s="48" t="s">
        <v>252</v>
      </c>
      <c r="E116" s="48" t="s">
        <v>253</v>
      </c>
      <c r="F116" s="46">
        <v>1</v>
      </c>
      <c r="G116" s="46">
        <v>5</v>
      </c>
      <c r="H116" s="48" t="s">
        <v>272</v>
      </c>
      <c r="I116" s="48" t="s">
        <v>273</v>
      </c>
      <c r="J116" s="49" t="str">
        <f t="shared" si="1"/>
        <v>GPSTW CHAPPAGUDA-28120202201</v>
      </c>
      <c r="K116" s="49"/>
      <c r="L116" s="50"/>
    </row>
    <row r="117" spans="1:12" x14ac:dyDescent="0.25">
      <c r="A117" s="45">
        <v>115</v>
      </c>
      <c r="B117" s="46">
        <v>28120202501</v>
      </c>
      <c r="C117" s="47" t="s">
        <v>41</v>
      </c>
      <c r="D117" s="48" t="s">
        <v>252</v>
      </c>
      <c r="E117" s="48" t="s">
        <v>253</v>
      </c>
      <c r="F117" s="46">
        <v>1</v>
      </c>
      <c r="G117" s="46">
        <v>2</v>
      </c>
      <c r="H117" s="48" t="s">
        <v>272</v>
      </c>
      <c r="I117" s="48" t="s">
        <v>273</v>
      </c>
      <c r="J117" s="49" t="str">
        <f t="shared" si="1"/>
        <v>GPSTW CH J BHADRA-28120202501</v>
      </c>
      <c r="K117" s="49"/>
      <c r="L117" s="50"/>
    </row>
    <row r="118" spans="1:12" x14ac:dyDescent="0.25">
      <c r="A118" s="45">
        <v>116</v>
      </c>
      <c r="B118" s="46">
        <v>28120202601</v>
      </c>
      <c r="C118" s="47" t="s">
        <v>42</v>
      </c>
      <c r="D118" s="48" t="s">
        <v>252</v>
      </c>
      <c r="E118" s="48" t="s">
        <v>253</v>
      </c>
      <c r="F118" s="46">
        <v>1</v>
      </c>
      <c r="G118" s="46">
        <v>5</v>
      </c>
      <c r="H118" s="48" t="s">
        <v>272</v>
      </c>
      <c r="I118" s="48" t="s">
        <v>273</v>
      </c>
      <c r="J118" s="49" t="str">
        <f t="shared" si="1"/>
        <v>GPSTW SIKHARAPAI-28120202601</v>
      </c>
      <c r="K118" s="49"/>
      <c r="L118" s="50"/>
    </row>
    <row r="119" spans="1:12" x14ac:dyDescent="0.25">
      <c r="A119" s="45">
        <v>117</v>
      </c>
      <c r="B119" s="46">
        <v>28120202701</v>
      </c>
      <c r="C119" s="47" t="s">
        <v>205</v>
      </c>
      <c r="D119" s="48" t="s">
        <v>252</v>
      </c>
      <c r="E119" s="48" t="s">
        <v>253</v>
      </c>
      <c r="F119" s="46">
        <v>1</v>
      </c>
      <c r="G119" s="46">
        <v>2</v>
      </c>
      <c r="H119" s="48" t="s">
        <v>272</v>
      </c>
      <c r="I119" s="48" t="s">
        <v>273</v>
      </c>
      <c r="J119" s="49" t="str">
        <f t="shared" si="1"/>
        <v>GPSTW VAMASI-28120202701</v>
      </c>
      <c r="K119" s="49"/>
      <c r="L119" s="50"/>
    </row>
    <row r="120" spans="1:12" x14ac:dyDescent="0.25">
      <c r="A120" s="45">
        <v>118</v>
      </c>
      <c r="B120" s="46">
        <v>28120202802</v>
      </c>
      <c r="C120" s="47" t="s">
        <v>206</v>
      </c>
      <c r="D120" s="48" t="s">
        <v>252</v>
      </c>
      <c r="E120" s="48" t="s">
        <v>253</v>
      </c>
      <c r="F120" s="46">
        <v>1</v>
      </c>
      <c r="G120" s="46">
        <v>2</v>
      </c>
      <c r="H120" s="48" t="s">
        <v>272</v>
      </c>
      <c r="I120" s="48" t="s">
        <v>273</v>
      </c>
      <c r="J120" s="49" t="str">
        <f t="shared" si="1"/>
        <v>GPSTW Y TADI KONDA-28120202802</v>
      </c>
      <c r="K120" s="49"/>
      <c r="L120" s="50"/>
    </row>
    <row r="121" spans="1:12" x14ac:dyDescent="0.25">
      <c r="A121" s="45">
        <v>119</v>
      </c>
      <c r="B121" s="46">
        <v>28120203101</v>
      </c>
      <c r="C121" s="47" t="s">
        <v>207</v>
      </c>
      <c r="D121" s="48" t="s">
        <v>252</v>
      </c>
      <c r="E121" s="48" t="s">
        <v>253</v>
      </c>
      <c r="F121" s="46">
        <v>1</v>
      </c>
      <c r="G121" s="46">
        <v>5</v>
      </c>
      <c r="H121" s="48" t="s">
        <v>272</v>
      </c>
      <c r="I121" s="48" t="s">
        <v>273</v>
      </c>
      <c r="J121" s="49" t="str">
        <f t="shared" si="1"/>
        <v>GPSTW BATUGUDABA-28120203101</v>
      </c>
      <c r="K121" s="49"/>
      <c r="L121" s="50"/>
    </row>
    <row r="122" spans="1:12" x14ac:dyDescent="0.25">
      <c r="A122" s="45">
        <v>120</v>
      </c>
      <c r="B122" s="46">
        <v>28120203301</v>
      </c>
      <c r="C122" s="47" t="s">
        <v>51</v>
      </c>
      <c r="D122" s="48" t="s">
        <v>252</v>
      </c>
      <c r="E122" s="48" t="s">
        <v>253</v>
      </c>
      <c r="F122" s="46">
        <v>1</v>
      </c>
      <c r="G122" s="46">
        <v>5</v>
      </c>
      <c r="H122" s="48" t="s">
        <v>272</v>
      </c>
      <c r="I122" s="48" t="s">
        <v>273</v>
      </c>
      <c r="J122" s="49" t="str">
        <f t="shared" si="1"/>
        <v>GPSTW PEDDAGUDA-28120203301</v>
      </c>
      <c r="K122" s="49"/>
      <c r="L122" s="50"/>
    </row>
    <row r="123" spans="1:12" x14ac:dyDescent="0.25">
      <c r="A123" s="45">
        <v>121</v>
      </c>
      <c r="B123" s="46">
        <v>28120203302</v>
      </c>
      <c r="C123" s="47" t="s">
        <v>52</v>
      </c>
      <c r="D123" s="48" t="s">
        <v>252</v>
      </c>
      <c r="E123" s="48" t="s">
        <v>253</v>
      </c>
      <c r="F123" s="46">
        <v>1</v>
      </c>
      <c r="G123" s="46">
        <v>5</v>
      </c>
      <c r="H123" s="48" t="s">
        <v>272</v>
      </c>
      <c r="I123" s="48" t="s">
        <v>273</v>
      </c>
      <c r="J123" s="49" t="str">
        <f t="shared" si="1"/>
        <v>GPSTW SIKALABHAI-28120203302</v>
      </c>
      <c r="K123" s="49"/>
      <c r="L123" s="50"/>
    </row>
    <row r="124" spans="1:12" x14ac:dyDescent="0.25">
      <c r="A124" s="45">
        <v>122</v>
      </c>
      <c r="B124" s="46">
        <v>28120203303</v>
      </c>
      <c r="C124" s="47" t="s">
        <v>53</v>
      </c>
      <c r="D124" s="48" t="s">
        <v>252</v>
      </c>
      <c r="E124" s="48" t="s">
        <v>253</v>
      </c>
      <c r="F124" s="46">
        <v>1</v>
      </c>
      <c r="G124" s="46">
        <v>5</v>
      </c>
      <c r="H124" s="48" t="s">
        <v>272</v>
      </c>
      <c r="I124" s="48" t="s">
        <v>273</v>
      </c>
      <c r="J124" s="49" t="str">
        <f t="shared" si="1"/>
        <v>GPSTW DERUGONDA-28120203303</v>
      </c>
      <c r="K124" s="49"/>
      <c r="L124" s="50"/>
    </row>
    <row r="125" spans="1:12" x14ac:dyDescent="0.25">
      <c r="A125" s="45">
        <v>123</v>
      </c>
      <c r="B125" s="46">
        <v>28120203502</v>
      </c>
      <c r="C125" s="47" t="s">
        <v>57</v>
      </c>
      <c r="D125" s="48" t="s">
        <v>252</v>
      </c>
      <c r="E125" s="48" t="s">
        <v>253</v>
      </c>
      <c r="F125" s="46">
        <v>1</v>
      </c>
      <c r="G125" s="46">
        <v>5</v>
      </c>
      <c r="H125" s="48" t="s">
        <v>272</v>
      </c>
      <c r="I125" s="48" t="s">
        <v>273</v>
      </c>
      <c r="J125" s="49" t="str">
        <f t="shared" si="1"/>
        <v>GPS TW MURADA-28120203502</v>
      </c>
      <c r="K125" s="49"/>
      <c r="L125" s="50"/>
    </row>
    <row r="126" spans="1:12" x14ac:dyDescent="0.25">
      <c r="A126" s="45">
        <v>124</v>
      </c>
      <c r="B126" s="46">
        <v>28120203702</v>
      </c>
      <c r="C126" s="47" t="s">
        <v>60</v>
      </c>
      <c r="D126" s="48" t="s">
        <v>252</v>
      </c>
      <c r="E126" s="48" t="s">
        <v>253</v>
      </c>
      <c r="F126" s="46">
        <v>1</v>
      </c>
      <c r="G126" s="46">
        <v>5</v>
      </c>
      <c r="H126" s="48" t="s">
        <v>272</v>
      </c>
      <c r="I126" s="48" t="s">
        <v>273</v>
      </c>
      <c r="J126" s="49" t="str">
        <f t="shared" si="1"/>
        <v>GPS TW GAJULAGUDA-28120203702</v>
      </c>
      <c r="K126" s="49"/>
      <c r="L126" s="50"/>
    </row>
    <row r="127" spans="1:12" x14ac:dyDescent="0.25">
      <c r="A127" s="45">
        <v>125</v>
      </c>
      <c r="B127" s="46">
        <v>28120204001</v>
      </c>
      <c r="C127" s="47" t="s">
        <v>209</v>
      </c>
      <c r="D127" s="48" t="s">
        <v>252</v>
      </c>
      <c r="E127" s="48" t="s">
        <v>253</v>
      </c>
      <c r="F127" s="46">
        <v>1</v>
      </c>
      <c r="G127" s="46">
        <v>5</v>
      </c>
      <c r="H127" s="48" t="s">
        <v>272</v>
      </c>
      <c r="I127" s="48" t="s">
        <v>273</v>
      </c>
      <c r="J127" s="49" t="str">
        <f t="shared" si="1"/>
        <v>GPSTW GOWDUGUDA-28120204001</v>
      </c>
      <c r="K127" s="49"/>
      <c r="L127" s="50"/>
    </row>
    <row r="128" spans="1:12" x14ac:dyDescent="0.25">
      <c r="A128" s="45">
        <v>126</v>
      </c>
      <c r="B128" s="46">
        <v>28120204201</v>
      </c>
      <c r="C128" s="47" t="s">
        <v>65</v>
      </c>
      <c r="D128" s="48" t="s">
        <v>252</v>
      </c>
      <c r="E128" s="48" t="s">
        <v>253</v>
      </c>
      <c r="F128" s="46">
        <v>1</v>
      </c>
      <c r="G128" s="46">
        <v>5</v>
      </c>
      <c r="H128" s="48" t="s">
        <v>272</v>
      </c>
      <c r="I128" s="48" t="s">
        <v>273</v>
      </c>
      <c r="J128" s="49" t="str">
        <f t="shared" si="1"/>
        <v>GPSTW LAPPITI-28120204201</v>
      </c>
      <c r="K128" s="49"/>
      <c r="L128" s="50"/>
    </row>
    <row r="129" spans="1:12" x14ac:dyDescent="0.25">
      <c r="A129" s="45">
        <v>127</v>
      </c>
      <c r="B129" s="46">
        <v>28120204401</v>
      </c>
      <c r="C129" s="47" t="s">
        <v>210</v>
      </c>
      <c r="D129" s="48" t="s">
        <v>252</v>
      </c>
      <c r="E129" s="48" t="s">
        <v>253</v>
      </c>
      <c r="F129" s="46">
        <v>1</v>
      </c>
      <c r="G129" s="46">
        <v>5</v>
      </c>
      <c r="H129" s="48" t="s">
        <v>272</v>
      </c>
      <c r="I129" s="48" t="s">
        <v>273</v>
      </c>
      <c r="J129" s="49" t="str">
        <f t="shared" si="1"/>
        <v>GPSTW VADABAI-28120204401</v>
      </c>
      <c r="K129" s="49"/>
      <c r="L129" s="50"/>
    </row>
    <row r="130" spans="1:12" x14ac:dyDescent="0.25">
      <c r="A130" s="45">
        <v>128</v>
      </c>
      <c r="B130" s="46">
        <v>28120204602</v>
      </c>
      <c r="C130" s="47" t="s">
        <v>278</v>
      </c>
      <c r="D130" s="48" t="s">
        <v>252</v>
      </c>
      <c r="E130" s="48" t="s">
        <v>253</v>
      </c>
      <c r="F130" s="46">
        <v>1</v>
      </c>
      <c r="G130" s="46">
        <v>5</v>
      </c>
      <c r="H130" s="48" t="s">
        <v>272</v>
      </c>
      <c r="I130" s="48" t="s">
        <v>279</v>
      </c>
      <c r="J130" s="49" t="str">
        <f t="shared" si="1"/>
        <v>GPSTW KONDABINNIDI-28120204602</v>
      </c>
      <c r="K130" s="49"/>
      <c r="L130" s="50"/>
    </row>
    <row r="131" spans="1:12" x14ac:dyDescent="0.25">
      <c r="A131" s="45">
        <v>129</v>
      </c>
      <c r="B131" s="46">
        <v>28120204702</v>
      </c>
      <c r="C131" s="47" t="s">
        <v>70</v>
      </c>
      <c r="D131" s="48" t="s">
        <v>252</v>
      </c>
      <c r="E131" s="48" t="s">
        <v>253</v>
      </c>
      <c r="F131" s="46">
        <v>1</v>
      </c>
      <c r="G131" s="46">
        <v>5</v>
      </c>
      <c r="H131" s="48" t="s">
        <v>272</v>
      </c>
      <c r="I131" s="48" t="s">
        <v>273</v>
      </c>
      <c r="J131" s="49" t="str">
        <f t="shared" si="1"/>
        <v>GPSTW KESARIGUDA-28120204702</v>
      </c>
      <c r="K131" s="49"/>
      <c r="L131" s="50"/>
    </row>
    <row r="132" spans="1:12" x14ac:dyDescent="0.25">
      <c r="A132" s="45">
        <v>130</v>
      </c>
      <c r="B132" s="46">
        <v>28120205203</v>
      </c>
      <c r="C132" s="47" t="s">
        <v>280</v>
      </c>
      <c r="D132" s="48" t="s">
        <v>252</v>
      </c>
      <c r="E132" s="48" t="s">
        <v>253</v>
      </c>
      <c r="F132" s="46">
        <v>1</v>
      </c>
      <c r="G132" s="46">
        <v>5</v>
      </c>
      <c r="H132" s="48" t="s">
        <v>272</v>
      </c>
      <c r="I132" s="48" t="s">
        <v>279</v>
      </c>
      <c r="J132" s="49" t="str">
        <f t="shared" ref="J132:J181" si="2">C132&amp;"-"&amp;B132</f>
        <v>GPS TW DABBALAGUDA-28120205203</v>
      </c>
      <c r="K132" s="49"/>
      <c r="L132" s="50"/>
    </row>
    <row r="133" spans="1:12" x14ac:dyDescent="0.25">
      <c r="A133" s="45">
        <v>131</v>
      </c>
      <c r="B133" s="46">
        <v>28120205701</v>
      </c>
      <c r="C133" s="47" t="s">
        <v>80</v>
      </c>
      <c r="D133" s="48" t="s">
        <v>252</v>
      </c>
      <c r="E133" s="48" t="s">
        <v>253</v>
      </c>
      <c r="F133" s="46">
        <v>1</v>
      </c>
      <c r="G133" s="46">
        <v>5</v>
      </c>
      <c r="H133" s="48" t="s">
        <v>272</v>
      </c>
      <c r="I133" s="48" t="s">
        <v>273</v>
      </c>
      <c r="J133" s="49" t="str">
        <f t="shared" si="2"/>
        <v>GPS TW KITHALAMBA-28120205701</v>
      </c>
      <c r="K133" s="49"/>
      <c r="L133" s="50"/>
    </row>
    <row r="134" spans="1:12" x14ac:dyDescent="0.25">
      <c r="A134" s="45">
        <v>132</v>
      </c>
      <c r="B134" s="46">
        <v>28120205801</v>
      </c>
      <c r="C134" s="47" t="s">
        <v>212</v>
      </c>
      <c r="D134" s="48" t="s">
        <v>252</v>
      </c>
      <c r="E134" s="48" t="s">
        <v>253</v>
      </c>
      <c r="F134" s="46">
        <v>1</v>
      </c>
      <c r="G134" s="46">
        <v>5</v>
      </c>
      <c r="H134" s="48" t="s">
        <v>272</v>
      </c>
      <c r="I134" s="48" t="s">
        <v>273</v>
      </c>
      <c r="J134" s="49" t="str">
        <f t="shared" si="2"/>
        <v>GPSTW GULLALANKA-28120205801</v>
      </c>
      <c r="K134" s="49"/>
      <c r="L134" s="50"/>
    </row>
    <row r="135" spans="1:12" x14ac:dyDescent="0.25">
      <c r="A135" s="45">
        <v>133</v>
      </c>
      <c r="B135" s="46">
        <v>28120206401</v>
      </c>
      <c r="C135" s="47" t="s">
        <v>85</v>
      </c>
      <c r="D135" s="48" t="s">
        <v>252</v>
      </c>
      <c r="E135" s="48" t="s">
        <v>253</v>
      </c>
      <c r="F135" s="46">
        <v>1</v>
      </c>
      <c r="G135" s="46">
        <v>2</v>
      </c>
      <c r="H135" s="48" t="s">
        <v>272</v>
      </c>
      <c r="I135" s="48" t="s">
        <v>273</v>
      </c>
      <c r="J135" s="49" t="str">
        <f t="shared" si="2"/>
        <v>GPSTW MULAJAMMU-28120206401</v>
      </c>
      <c r="K135" s="49"/>
      <c r="L135" s="50"/>
    </row>
    <row r="136" spans="1:12" x14ac:dyDescent="0.25">
      <c r="A136" s="45">
        <v>134</v>
      </c>
      <c r="B136" s="46">
        <v>28120207103</v>
      </c>
      <c r="C136" s="47" t="s">
        <v>95</v>
      </c>
      <c r="D136" s="48" t="s">
        <v>252</v>
      </c>
      <c r="E136" s="48" t="s">
        <v>253</v>
      </c>
      <c r="F136" s="46">
        <v>1</v>
      </c>
      <c r="G136" s="46">
        <v>5</v>
      </c>
      <c r="H136" s="48" t="s">
        <v>272</v>
      </c>
      <c r="I136" s="48" t="s">
        <v>273</v>
      </c>
      <c r="J136" s="49" t="str">
        <f t="shared" si="2"/>
        <v>GPSTW THAMBAMGUDA-28120207103</v>
      </c>
      <c r="K136" s="49"/>
      <c r="L136" s="50"/>
    </row>
    <row r="137" spans="1:12" x14ac:dyDescent="0.25">
      <c r="A137" s="45">
        <v>135</v>
      </c>
      <c r="B137" s="46">
        <v>28120207203</v>
      </c>
      <c r="C137" s="47" t="s">
        <v>98</v>
      </c>
      <c r="D137" s="48" t="s">
        <v>252</v>
      </c>
      <c r="E137" s="48" t="s">
        <v>253</v>
      </c>
      <c r="F137" s="46">
        <v>1</v>
      </c>
      <c r="G137" s="46">
        <v>2</v>
      </c>
      <c r="H137" s="48" t="s">
        <v>272</v>
      </c>
      <c r="I137" s="48" t="s">
        <v>273</v>
      </c>
      <c r="J137" s="49" t="str">
        <f t="shared" si="2"/>
        <v>GPSTW PILLIGUDA-28120207203</v>
      </c>
      <c r="K137" s="49"/>
      <c r="L137" s="50"/>
    </row>
    <row r="138" spans="1:12" x14ac:dyDescent="0.25">
      <c r="A138" s="45">
        <v>136</v>
      </c>
      <c r="B138" s="46">
        <v>28120207302</v>
      </c>
      <c r="C138" s="47" t="s">
        <v>100</v>
      </c>
      <c r="D138" s="48" t="s">
        <v>252</v>
      </c>
      <c r="E138" s="48" t="s">
        <v>253</v>
      </c>
      <c r="F138" s="46">
        <v>1</v>
      </c>
      <c r="G138" s="46">
        <v>5</v>
      </c>
      <c r="H138" s="48" t="s">
        <v>272</v>
      </c>
      <c r="I138" s="48" t="s">
        <v>273</v>
      </c>
      <c r="J138" s="49" t="str">
        <f t="shared" si="2"/>
        <v>GPSTW S KALIGOTTU-28120207302</v>
      </c>
      <c r="K138" s="49"/>
      <c r="L138" s="50"/>
    </row>
    <row r="139" spans="1:12" x14ac:dyDescent="0.25">
      <c r="A139" s="45">
        <v>137</v>
      </c>
      <c r="B139" s="46">
        <v>28120207401</v>
      </c>
      <c r="C139" s="47" t="s">
        <v>101</v>
      </c>
      <c r="D139" s="48" t="s">
        <v>252</v>
      </c>
      <c r="E139" s="48" t="s">
        <v>253</v>
      </c>
      <c r="F139" s="46">
        <v>1</v>
      </c>
      <c r="G139" s="46">
        <v>5</v>
      </c>
      <c r="H139" s="48" t="s">
        <v>272</v>
      </c>
      <c r="I139" s="48" t="s">
        <v>273</v>
      </c>
      <c r="J139" s="49" t="str">
        <f t="shared" si="2"/>
        <v>GPSTW REGULAPADU-28120207401</v>
      </c>
      <c r="K139" s="49"/>
      <c r="L139" s="50"/>
    </row>
    <row r="140" spans="1:12" x14ac:dyDescent="0.25">
      <c r="A140" s="45">
        <v>138</v>
      </c>
      <c r="B140" s="46">
        <v>28120207504</v>
      </c>
      <c r="C140" s="47" t="s">
        <v>104</v>
      </c>
      <c r="D140" s="48" t="s">
        <v>252</v>
      </c>
      <c r="E140" s="48" t="s">
        <v>253</v>
      </c>
      <c r="F140" s="46">
        <v>1</v>
      </c>
      <c r="G140" s="46">
        <v>5</v>
      </c>
      <c r="H140" s="48" t="s">
        <v>272</v>
      </c>
      <c r="I140" s="48" t="s">
        <v>273</v>
      </c>
      <c r="J140" s="49" t="str">
        <f t="shared" si="2"/>
        <v>GPSTW KOSAGUDA-28120207504</v>
      </c>
      <c r="K140" s="49"/>
      <c r="L140" s="50"/>
    </row>
    <row r="141" spans="1:12" x14ac:dyDescent="0.25">
      <c r="A141" s="45">
        <v>139</v>
      </c>
      <c r="B141" s="46">
        <v>28120207702</v>
      </c>
      <c r="C141" s="47" t="s">
        <v>115</v>
      </c>
      <c r="D141" s="48" t="s">
        <v>252</v>
      </c>
      <c r="E141" s="48" t="s">
        <v>253</v>
      </c>
      <c r="F141" s="46">
        <v>1</v>
      </c>
      <c r="G141" s="46">
        <v>2</v>
      </c>
      <c r="H141" s="48" t="s">
        <v>272</v>
      </c>
      <c r="I141" s="48" t="s">
        <v>273</v>
      </c>
      <c r="J141" s="49" t="str">
        <f t="shared" si="2"/>
        <v>GPSTW PULIGUDA-28120207702</v>
      </c>
      <c r="K141" s="49"/>
      <c r="L141" s="50"/>
    </row>
    <row r="142" spans="1:12" x14ac:dyDescent="0.25">
      <c r="A142" s="45">
        <v>140</v>
      </c>
      <c r="B142" s="46">
        <v>28120207703</v>
      </c>
      <c r="C142" s="47" t="s">
        <v>116</v>
      </c>
      <c r="D142" s="48" t="s">
        <v>252</v>
      </c>
      <c r="E142" s="48" t="s">
        <v>253</v>
      </c>
      <c r="F142" s="46">
        <v>1</v>
      </c>
      <c r="G142" s="46">
        <v>3</v>
      </c>
      <c r="H142" s="48" t="s">
        <v>272</v>
      </c>
      <c r="I142" s="48" t="s">
        <v>273</v>
      </c>
      <c r="J142" s="49" t="str">
        <f t="shared" si="2"/>
        <v>GPS TW MORAMMAGUDA-28120207703</v>
      </c>
      <c r="K142" s="49"/>
      <c r="L142" s="50"/>
    </row>
    <row r="143" spans="1:12" x14ac:dyDescent="0.25">
      <c r="A143" s="45">
        <v>141</v>
      </c>
      <c r="B143" s="46">
        <v>28120207901</v>
      </c>
      <c r="C143" s="47" t="s">
        <v>117</v>
      </c>
      <c r="D143" s="48" t="s">
        <v>252</v>
      </c>
      <c r="E143" s="48" t="s">
        <v>253</v>
      </c>
      <c r="F143" s="46">
        <v>1</v>
      </c>
      <c r="G143" s="46">
        <v>5</v>
      </c>
      <c r="H143" s="48" t="s">
        <v>272</v>
      </c>
      <c r="I143" s="48" t="s">
        <v>273</v>
      </c>
      <c r="J143" s="49" t="str">
        <f t="shared" si="2"/>
        <v>GPSTW KUDDA-28120207901</v>
      </c>
      <c r="K143" s="49"/>
      <c r="L143" s="50"/>
    </row>
    <row r="144" spans="1:12" x14ac:dyDescent="0.25">
      <c r="A144" s="45">
        <v>142</v>
      </c>
      <c r="B144" s="46">
        <v>28120208201</v>
      </c>
      <c r="C144" s="47" t="s">
        <v>281</v>
      </c>
      <c r="D144" s="48" t="s">
        <v>252</v>
      </c>
      <c r="E144" s="48" t="s">
        <v>253</v>
      </c>
      <c r="F144" s="46">
        <v>1</v>
      </c>
      <c r="G144" s="46">
        <v>5</v>
      </c>
      <c r="H144" s="48" t="s">
        <v>272</v>
      </c>
      <c r="I144" s="48" t="s">
        <v>279</v>
      </c>
      <c r="J144" s="49" t="str">
        <f t="shared" si="2"/>
        <v>GPSTW PEDARAVIKONA-28120208201</v>
      </c>
      <c r="K144" s="49"/>
      <c r="L144" s="50"/>
    </row>
    <row r="145" spans="1:12" x14ac:dyDescent="0.25">
      <c r="A145" s="45">
        <v>143</v>
      </c>
      <c r="B145" s="46">
        <v>28120208301</v>
      </c>
      <c r="C145" s="47" t="s">
        <v>217</v>
      </c>
      <c r="D145" s="48" t="s">
        <v>252</v>
      </c>
      <c r="E145" s="48" t="s">
        <v>253</v>
      </c>
      <c r="F145" s="46">
        <v>1</v>
      </c>
      <c r="G145" s="46">
        <v>5</v>
      </c>
      <c r="H145" s="48" t="s">
        <v>272</v>
      </c>
      <c r="I145" s="48" t="s">
        <v>273</v>
      </c>
      <c r="J145" s="49" t="str">
        <f t="shared" si="2"/>
        <v>GPSTW CHINARAVIKONA-28120208301</v>
      </c>
      <c r="K145" s="49"/>
      <c r="L145" s="50"/>
    </row>
    <row r="146" spans="1:12" x14ac:dyDescent="0.25">
      <c r="A146" s="45">
        <v>144</v>
      </c>
      <c r="B146" s="46">
        <v>28120208803</v>
      </c>
      <c r="C146" s="47" t="s">
        <v>176</v>
      </c>
      <c r="D146" s="48" t="s">
        <v>252</v>
      </c>
      <c r="E146" s="48" t="s">
        <v>253</v>
      </c>
      <c r="F146" s="46">
        <v>1</v>
      </c>
      <c r="G146" s="46">
        <v>5</v>
      </c>
      <c r="H146" s="48" t="s">
        <v>272</v>
      </c>
      <c r="I146" s="48" t="s">
        <v>273</v>
      </c>
      <c r="J146" s="49" t="str">
        <f t="shared" si="2"/>
        <v>GPSTW SEEMALAVALASA-28120208803</v>
      </c>
      <c r="K146" s="49"/>
      <c r="L146" s="50"/>
    </row>
    <row r="147" spans="1:12" x14ac:dyDescent="0.25">
      <c r="A147" s="45">
        <v>145</v>
      </c>
      <c r="B147" s="46">
        <v>28120208804</v>
      </c>
      <c r="C147" s="47" t="s">
        <v>282</v>
      </c>
      <c r="D147" s="48" t="s">
        <v>252</v>
      </c>
      <c r="E147" s="48" t="s">
        <v>253</v>
      </c>
      <c r="F147" s="46">
        <v>1</v>
      </c>
      <c r="G147" s="46">
        <v>5</v>
      </c>
      <c r="H147" s="48" t="s">
        <v>272</v>
      </c>
      <c r="I147" s="48" t="s">
        <v>279</v>
      </c>
      <c r="J147" s="49" t="str">
        <f t="shared" si="2"/>
        <v>GPSTW SRIRANGAPADU-28120208804</v>
      </c>
      <c r="K147" s="49"/>
      <c r="L147" s="50"/>
    </row>
    <row r="148" spans="1:12" x14ac:dyDescent="0.25">
      <c r="A148" s="45">
        <v>146</v>
      </c>
      <c r="B148" s="46">
        <v>28120209001</v>
      </c>
      <c r="C148" s="47" t="s">
        <v>218</v>
      </c>
      <c r="D148" s="48" t="s">
        <v>252</v>
      </c>
      <c r="E148" s="48" t="s">
        <v>253</v>
      </c>
      <c r="F148" s="46">
        <v>1</v>
      </c>
      <c r="G148" s="46">
        <v>5</v>
      </c>
      <c r="H148" s="48" t="s">
        <v>272</v>
      </c>
      <c r="I148" s="48" t="s">
        <v>273</v>
      </c>
      <c r="J148" s="49" t="str">
        <f t="shared" si="2"/>
        <v>GPSTW CHINAVANKADHARA-28120209001</v>
      </c>
      <c r="K148" s="49"/>
      <c r="L148" s="50"/>
    </row>
    <row r="149" spans="1:12" x14ac:dyDescent="0.25">
      <c r="A149" s="45">
        <v>147</v>
      </c>
      <c r="B149" s="46">
        <v>28120209302</v>
      </c>
      <c r="C149" s="47" t="s">
        <v>219</v>
      </c>
      <c r="D149" s="48" t="s">
        <v>252</v>
      </c>
      <c r="E149" s="48" t="s">
        <v>253</v>
      </c>
      <c r="F149" s="46">
        <v>1</v>
      </c>
      <c r="G149" s="46">
        <v>5</v>
      </c>
      <c r="H149" s="48" t="s">
        <v>272</v>
      </c>
      <c r="I149" s="48" t="s">
        <v>273</v>
      </c>
      <c r="J149" s="49" t="str">
        <f t="shared" si="2"/>
        <v>GPSTW CHORUPALLE-28120209302</v>
      </c>
      <c r="K149" s="49"/>
      <c r="L149" s="50"/>
    </row>
    <row r="150" spans="1:12" x14ac:dyDescent="0.25">
      <c r="A150" s="45">
        <v>148</v>
      </c>
      <c r="B150" s="46">
        <v>28120209401</v>
      </c>
      <c r="C150" s="47" t="s">
        <v>133</v>
      </c>
      <c r="D150" s="48" t="s">
        <v>252</v>
      </c>
      <c r="E150" s="48" t="s">
        <v>253</v>
      </c>
      <c r="F150" s="46">
        <v>1</v>
      </c>
      <c r="G150" s="46">
        <v>5</v>
      </c>
      <c r="H150" s="48" t="s">
        <v>272</v>
      </c>
      <c r="I150" s="48" t="s">
        <v>273</v>
      </c>
      <c r="J150" s="49" t="str">
        <f t="shared" si="2"/>
        <v>GPSTW BABBIDI-28120209401</v>
      </c>
      <c r="K150" s="49"/>
      <c r="L150" s="50"/>
    </row>
    <row r="151" spans="1:12" x14ac:dyDescent="0.25">
      <c r="A151" s="45">
        <v>149</v>
      </c>
      <c r="B151" s="46">
        <v>28120209701</v>
      </c>
      <c r="C151" s="47" t="s">
        <v>220</v>
      </c>
      <c r="D151" s="48" t="s">
        <v>252</v>
      </c>
      <c r="E151" s="48" t="s">
        <v>253</v>
      </c>
      <c r="F151" s="46">
        <v>1</v>
      </c>
      <c r="G151" s="46">
        <v>5</v>
      </c>
      <c r="H151" s="48" t="s">
        <v>272</v>
      </c>
      <c r="I151" s="48" t="s">
        <v>273</v>
      </c>
      <c r="J151" s="49" t="str">
        <f t="shared" si="2"/>
        <v>GPSTW KUSA-28120209701</v>
      </c>
      <c r="K151" s="49"/>
      <c r="L151" s="50"/>
    </row>
    <row r="152" spans="1:12" x14ac:dyDescent="0.25">
      <c r="A152" s="45">
        <v>150</v>
      </c>
      <c r="B152" s="46">
        <v>28120210203</v>
      </c>
      <c r="C152" s="47" t="s">
        <v>222</v>
      </c>
      <c r="D152" s="48" t="s">
        <v>252</v>
      </c>
      <c r="E152" s="48" t="s">
        <v>253</v>
      </c>
      <c r="F152" s="46">
        <v>1</v>
      </c>
      <c r="G152" s="46">
        <v>5</v>
      </c>
      <c r="H152" s="48" t="s">
        <v>272</v>
      </c>
      <c r="I152" s="48" t="s">
        <v>273</v>
      </c>
      <c r="J152" s="49" t="str">
        <f t="shared" si="2"/>
        <v>GPSTW P AMITI COL-28120210203</v>
      </c>
      <c r="K152" s="49"/>
      <c r="L152" s="50"/>
    </row>
    <row r="153" spans="1:12" x14ac:dyDescent="0.25">
      <c r="A153" s="45">
        <v>151</v>
      </c>
      <c r="B153" s="46">
        <v>28120210301</v>
      </c>
      <c r="C153" s="47" t="s">
        <v>145</v>
      </c>
      <c r="D153" s="48" t="s">
        <v>252</v>
      </c>
      <c r="E153" s="48" t="s">
        <v>253</v>
      </c>
      <c r="F153" s="46">
        <v>1</v>
      </c>
      <c r="G153" s="46">
        <v>3</v>
      </c>
      <c r="H153" s="48" t="s">
        <v>272</v>
      </c>
      <c r="I153" s="48" t="s">
        <v>273</v>
      </c>
      <c r="J153" s="49" t="str">
        <f t="shared" si="2"/>
        <v>GPSTW KUDDAPAVALASA-28120210301</v>
      </c>
      <c r="K153" s="49"/>
      <c r="L153" s="50"/>
    </row>
    <row r="154" spans="1:12" x14ac:dyDescent="0.25">
      <c r="A154" s="45">
        <v>152</v>
      </c>
      <c r="B154" s="46">
        <v>28120211301</v>
      </c>
      <c r="C154" s="47" t="s">
        <v>153</v>
      </c>
      <c r="D154" s="48" t="s">
        <v>252</v>
      </c>
      <c r="E154" s="48" t="s">
        <v>253</v>
      </c>
      <c r="F154" s="46">
        <v>1</v>
      </c>
      <c r="G154" s="46">
        <v>5</v>
      </c>
      <c r="H154" s="48" t="s">
        <v>272</v>
      </c>
      <c r="I154" s="48" t="s">
        <v>273</v>
      </c>
      <c r="J154" s="49" t="str">
        <f t="shared" si="2"/>
        <v>GPSTW VANAKABADI-28120211301</v>
      </c>
      <c r="K154" s="49"/>
      <c r="L154" s="50"/>
    </row>
    <row r="155" spans="1:12" x14ac:dyDescent="0.25">
      <c r="A155" s="45">
        <v>153</v>
      </c>
      <c r="B155" s="46">
        <v>28120211401</v>
      </c>
      <c r="C155" s="47" t="s">
        <v>154</v>
      </c>
      <c r="D155" s="48" t="s">
        <v>252</v>
      </c>
      <c r="E155" s="48" t="s">
        <v>253</v>
      </c>
      <c r="F155" s="46">
        <v>1</v>
      </c>
      <c r="G155" s="46">
        <v>5</v>
      </c>
      <c r="H155" s="48" t="s">
        <v>272</v>
      </c>
      <c r="I155" s="48" t="s">
        <v>273</v>
      </c>
      <c r="J155" s="49" t="str">
        <f t="shared" si="2"/>
        <v>GPSTW GEDRAJOLA-28120211401</v>
      </c>
      <c r="K155" s="49"/>
      <c r="L155" s="50"/>
    </row>
    <row r="156" spans="1:12" x14ac:dyDescent="0.25">
      <c r="A156" s="45">
        <v>154</v>
      </c>
      <c r="B156" s="46">
        <v>28120211501</v>
      </c>
      <c r="C156" s="47" t="s">
        <v>155</v>
      </c>
      <c r="D156" s="48" t="s">
        <v>252</v>
      </c>
      <c r="E156" s="48" t="s">
        <v>253</v>
      </c>
      <c r="F156" s="46">
        <v>1</v>
      </c>
      <c r="G156" s="46">
        <v>5</v>
      </c>
      <c r="H156" s="48" t="s">
        <v>272</v>
      </c>
      <c r="I156" s="48" t="s">
        <v>273</v>
      </c>
      <c r="J156" s="49" t="str">
        <f t="shared" si="2"/>
        <v>GPS TW VANDIDI-28120211501</v>
      </c>
      <c r="K156" s="49"/>
      <c r="L156" s="50"/>
    </row>
    <row r="157" spans="1:12" x14ac:dyDescent="0.25">
      <c r="A157" s="45">
        <v>155</v>
      </c>
      <c r="B157" s="46">
        <v>28120211601</v>
      </c>
      <c r="C157" s="47" t="s">
        <v>224</v>
      </c>
      <c r="D157" s="48" t="s">
        <v>252</v>
      </c>
      <c r="E157" s="48" t="s">
        <v>253</v>
      </c>
      <c r="F157" s="46">
        <v>1</v>
      </c>
      <c r="G157" s="46">
        <v>5</v>
      </c>
      <c r="H157" s="48" t="s">
        <v>272</v>
      </c>
      <c r="I157" s="48" t="s">
        <v>273</v>
      </c>
      <c r="J157" s="49" t="str">
        <f t="shared" si="2"/>
        <v>GPSTW DONGARAKIKKUVA-28120211601</v>
      </c>
      <c r="K157" s="49"/>
      <c r="L157" s="50"/>
    </row>
    <row r="158" spans="1:12" x14ac:dyDescent="0.25">
      <c r="A158" s="45">
        <v>156</v>
      </c>
      <c r="B158" s="46">
        <v>28120211901</v>
      </c>
      <c r="C158" s="47" t="s">
        <v>225</v>
      </c>
      <c r="D158" s="48" t="s">
        <v>252</v>
      </c>
      <c r="E158" s="48" t="s">
        <v>253</v>
      </c>
      <c r="F158" s="46">
        <v>1</v>
      </c>
      <c r="G158" s="46">
        <v>5</v>
      </c>
      <c r="H158" s="48" t="s">
        <v>272</v>
      </c>
      <c r="I158" s="48" t="s">
        <v>273</v>
      </c>
      <c r="J158" s="49" t="str">
        <f t="shared" si="2"/>
        <v>GPSTW VADAPUTTI-28120211901</v>
      </c>
      <c r="K158" s="49"/>
      <c r="L158" s="50"/>
    </row>
    <row r="159" spans="1:12" x14ac:dyDescent="0.25">
      <c r="A159" s="45">
        <v>157</v>
      </c>
      <c r="B159" s="46">
        <v>28120212103</v>
      </c>
      <c r="C159" s="47" t="s">
        <v>162</v>
      </c>
      <c r="D159" s="48" t="s">
        <v>252</v>
      </c>
      <c r="E159" s="48" t="s">
        <v>253</v>
      </c>
      <c r="F159" s="46">
        <v>1</v>
      </c>
      <c r="G159" s="46">
        <v>5</v>
      </c>
      <c r="H159" s="48" t="s">
        <v>272</v>
      </c>
      <c r="I159" s="48" t="s">
        <v>273</v>
      </c>
      <c r="J159" s="49" t="str">
        <f t="shared" si="2"/>
        <v>GPSTW DORAKIKKUVA-28120212103</v>
      </c>
      <c r="K159" s="49"/>
      <c r="L159" s="50"/>
    </row>
    <row r="160" spans="1:12" x14ac:dyDescent="0.25">
      <c r="A160" s="45">
        <v>158</v>
      </c>
      <c r="B160" s="46">
        <v>28120212107</v>
      </c>
      <c r="C160" s="47" t="s">
        <v>164</v>
      </c>
      <c r="D160" s="48" t="s">
        <v>252</v>
      </c>
      <c r="E160" s="48" t="s">
        <v>253</v>
      </c>
      <c r="F160" s="46">
        <v>1</v>
      </c>
      <c r="G160" s="46">
        <v>5</v>
      </c>
      <c r="H160" s="48" t="s">
        <v>272</v>
      </c>
      <c r="I160" s="48" t="s">
        <v>273</v>
      </c>
      <c r="J160" s="49" t="str">
        <f t="shared" si="2"/>
        <v>GPSTW KOTHAVALASA-28120212107</v>
      </c>
      <c r="K160" s="49"/>
      <c r="L160" s="50"/>
    </row>
    <row r="161" spans="1:12" x14ac:dyDescent="0.25">
      <c r="A161" s="45">
        <v>159</v>
      </c>
      <c r="B161" s="46">
        <v>28120212205</v>
      </c>
      <c r="C161" s="47" t="s">
        <v>168</v>
      </c>
      <c r="D161" s="48" t="s">
        <v>252</v>
      </c>
      <c r="E161" s="48" t="s">
        <v>253</v>
      </c>
      <c r="F161" s="46">
        <v>1</v>
      </c>
      <c r="G161" s="46">
        <v>5</v>
      </c>
      <c r="H161" s="48" t="s">
        <v>272</v>
      </c>
      <c r="I161" s="48" t="s">
        <v>273</v>
      </c>
      <c r="J161" s="49" t="str">
        <f t="shared" si="2"/>
        <v>GPSTW LOVA LAKSHMIPURAM-28120212205</v>
      </c>
      <c r="K161" s="49"/>
      <c r="L161" s="50"/>
    </row>
    <row r="162" spans="1:12" x14ac:dyDescent="0.25">
      <c r="A162" s="45">
        <v>160</v>
      </c>
      <c r="B162" s="46">
        <v>28120212402</v>
      </c>
      <c r="C162" s="47" t="s">
        <v>174</v>
      </c>
      <c r="D162" s="48" t="s">
        <v>252</v>
      </c>
      <c r="E162" s="48" t="s">
        <v>253</v>
      </c>
      <c r="F162" s="46">
        <v>1</v>
      </c>
      <c r="G162" s="46">
        <v>5</v>
      </c>
      <c r="H162" s="48" t="s">
        <v>272</v>
      </c>
      <c r="I162" s="48" t="s">
        <v>273</v>
      </c>
      <c r="J162" s="49" t="str">
        <f t="shared" si="2"/>
        <v>GPSTW MALLUGUDA-28120212402</v>
      </c>
      <c r="K162" s="49"/>
      <c r="L162" s="50"/>
    </row>
    <row r="163" spans="1:12" x14ac:dyDescent="0.25">
      <c r="A163" s="45">
        <v>161</v>
      </c>
      <c r="B163" s="46">
        <v>28120201603</v>
      </c>
      <c r="C163" s="47" t="s">
        <v>201</v>
      </c>
      <c r="D163" s="48" t="s">
        <v>255</v>
      </c>
      <c r="E163" s="48" t="s">
        <v>256</v>
      </c>
      <c r="F163" s="46">
        <v>3</v>
      </c>
      <c r="G163" s="46">
        <v>10</v>
      </c>
      <c r="H163" s="48" t="s">
        <v>272</v>
      </c>
      <c r="I163" s="48" t="s">
        <v>273</v>
      </c>
      <c r="J163" s="49" t="str">
        <f t="shared" si="2"/>
        <v>GTWAS KOSANGIBHADRA-28120201603</v>
      </c>
      <c r="K163" s="49"/>
      <c r="L163" s="50"/>
    </row>
    <row r="164" spans="1:12" x14ac:dyDescent="0.25">
      <c r="A164" s="45">
        <v>162</v>
      </c>
      <c r="B164" s="46">
        <v>28120205202</v>
      </c>
      <c r="C164" s="47" t="s">
        <v>211</v>
      </c>
      <c r="D164" s="48" t="s">
        <v>255</v>
      </c>
      <c r="E164" s="48" t="s">
        <v>256</v>
      </c>
      <c r="F164" s="46">
        <v>3</v>
      </c>
      <c r="G164" s="46">
        <v>8</v>
      </c>
      <c r="H164" s="48" t="s">
        <v>272</v>
      </c>
      <c r="I164" s="48" t="s">
        <v>273</v>
      </c>
      <c r="J164" s="49" t="str">
        <f t="shared" si="2"/>
        <v>GTWAS BEERUPADU-28120205202</v>
      </c>
      <c r="K164" s="49"/>
      <c r="L164" s="50"/>
    </row>
    <row r="165" spans="1:12" ht="15.75" thickBot="1" x14ac:dyDescent="0.3">
      <c r="A165" s="45">
        <v>163</v>
      </c>
      <c r="B165" s="46">
        <v>28120210003</v>
      </c>
      <c r="C165" s="47" t="s">
        <v>221</v>
      </c>
      <c r="D165" s="48" t="s">
        <v>255</v>
      </c>
      <c r="E165" s="48" t="s">
        <v>256</v>
      </c>
      <c r="F165" s="46">
        <v>3</v>
      </c>
      <c r="G165" s="46">
        <v>8</v>
      </c>
      <c r="H165" s="48" t="s">
        <v>272</v>
      </c>
      <c r="I165" s="48" t="s">
        <v>273</v>
      </c>
      <c r="J165" s="49" t="str">
        <f t="shared" si="2"/>
        <v>GTWAS GORADA-28120210003</v>
      </c>
      <c r="K165" s="49"/>
      <c r="L165" s="50"/>
    </row>
    <row r="166" spans="1:12" x14ac:dyDescent="0.25">
      <c r="A166" s="45">
        <v>164</v>
      </c>
      <c r="B166" s="46">
        <v>28120207506</v>
      </c>
      <c r="C166" s="47" t="s">
        <v>214</v>
      </c>
      <c r="D166" s="48" t="s">
        <v>257</v>
      </c>
      <c r="E166" s="48" t="s">
        <v>259</v>
      </c>
      <c r="F166" s="46">
        <v>5</v>
      </c>
      <c r="G166" s="46">
        <v>10</v>
      </c>
      <c r="H166" s="48" t="s">
        <v>272</v>
      </c>
      <c r="I166" s="48" t="s">
        <v>273</v>
      </c>
      <c r="J166" s="49" t="str">
        <f t="shared" si="2"/>
        <v>APTWRSBOYS BHADRAGIRI-28120207506</v>
      </c>
      <c r="K166" s="52"/>
      <c r="L166" s="53"/>
    </row>
    <row r="167" spans="1:12" x14ac:dyDescent="0.25">
      <c r="A167" s="45">
        <v>165</v>
      </c>
      <c r="B167" s="46">
        <v>28120207507</v>
      </c>
      <c r="C167" s="47" t="s">
        <v>107</v>
      </c>
      <c r="D167" s="48" t="s">
        <v>257</v>
      </c>
      <c r="E167" s="48" t="s">
        <v>259</v>
      </c>
      <c r="F167" s="46">
        <v>3</v>
      </c>
      <c r="G167" s="46">
        <v>10</v>
      </c>
      <c r="H167" s="48" t="s">
        <v>272</v>
      </c>
      <c r="I167" s="48" t="s">
        <v>273</v>
      </c>
      <c r="J167" s="49" t="str">
        <f t="shared" si="2"/>
        <v>APTWRSGIRLS BHADRAGIRI-28120207507</v>
      </c>
      <c r="K167" s="49"/>
      <c r="L167" s="50"/>
    </row>
    <row r="168" spans="1:12" x14ac:dyDescent="0.25">
      <c r="A168" s="45">
        <v>166</v>
      </c>
      <c r="B168" s="46">
        <v>28120207604</v>
      </c>
      <c r="C168" s="47" t="s">
        <v>111</v>
      </c>
      <c r="D168" s="48" t="s">
        <v>257</v>
      </c>
      <c r="E168" s="48" t="s">
        <v>251</v>
      </c>
      <c r="F168" s="46">
        <v>3</v>
      </c>
      <c r="G168" s="46">
        <v>10</v>
      </c>
      <c r="H168" s="48" t="s">
        <v>277</v>
      </c>
      <c r="I168" s="48" t="s">
        <v>273</v>
      </c>
      <c r="J168" s="49" t="str">
        <f t="shared" si="2"/>
        <v>ZPHS GLPURAM-28120207604</v>
      </c>
      <c r="K168" s="49"/>
      <c r="L168" s="50"/>
    </row>
    <row r="169" spans="1:12" x14ac:dyDescent="0.25">
      <c r="A169" s="45">
        <v>167</v>
      </c>
      <c r="B169" s="46">
        <v>28120201205</v>
      </c>
      <c r="C169" s="47" t="s">
        <v>200</v>
      </c>
      <c r="D169" s="48" t="s">
        <v>257</v>
      </c>
      <c r="E169" s="48" t="s">
        <v>256</v>
      </c>
      <c r="F169" s="46">
        <v>3</v>
      </c>
      <c r="G169" s="46">
        <v>10</v>
      </c>
      <c r="H169" s="48" t="s">
        <v>272</v>
      </c>
      <c r="I169" s="48" t="s">
        <v>273</v>
      </c>
      <c r="J169" s="49" t="str">
        <f t="shared" si="2"/>
        <v>GTWAS KEDARIPURAM COL-28120201205</v>
      </c>
      <c r="K169" s="49"/>
      <c r="L169" s="50"/>
    </row>
    <row r="170" spans="1:12" x14ac:dyDescent="0.25">
      <c r="A170" s="45">
        <v>168</v>
      </c>
      <c r="B170" s="46">
        <v>28120201803</v>
      </c>
      <c r="C170" s="47" t="s">
        <v>203</v>
      </c>
      <c r="D170" s="48" t="s">
        <v>257</v>
      </c>
      <c r="E170" s="48" t="s">
        <v>256</v>
      </c>
      <c r="F170" s="46">
        <v>3</v>
      </c>
      <c r="G170" s="46">
        <v>10</v>
      </c>
      <c r="H170" s="48" t="s">
        <v>272</v>
      </c>
      <c r="I170" s="48" t="s">
        <v>273</v>
      </c>
      <c r="J170" s="49" t="str">
        <f t="shared" si="2"/>
        <v>GTWAS KOTHAGUDA-28120201803</v>
      </c>
      <c r="K170" s="49"/>
      <c r="L170" s="50"/>
    </row>
    <row r="171" spans="1:12" x14ac:dyDescent="0.25">
      <c r="A171" s="45">
        <v>169</v>
      </c>
      <c r="B171" s="46">
        <v>28120202803</v>
      </c>
      <c r="C171" s="47" t="s">
        <v>46</v>
      </c>
      <c r="D171" s="48" t="s">
        <v>257</v>
      </c>
      <c r="E171" s="48" t="s">
        <v>256</v>
      </c>
      <c r="F171" s="46">
        <v>3</v>
      </c>
      <c r="G171" s="46">
        <v>10</v>
      </c>
      <c r="H171" s="48" t="s">
        <v>272</v>
      </c>
      <c r="I171" s="48" t="s">
        <v>273</v>
      </c>
      <c r="J171" s="49" t="str">
        <f t="shared" si="2"/>
        <v>GTWAS TADIKONDA-28120202803</v>
      </c>
      <c r="K171" s="49"/>
      <c r="L171" s="50"/>
    </row>
    <row r="172" spans="1:12" x14ac:dyDescent="0.25">
      <c r="A172" s="45">
        <v>170</v>
      </c>
      <c r="B172" s="46">
        <v>28120207615</v>
      </c>
      <c r="C172" s="47" t="s">
        <v>113</v>
      </c>
      <c r="D172" s="48" t="s">
        <v>257</v>
      </c>
      <c r="E172" s="48" t="s">
        <v>256</v>
      </c>
      <c r="F172" s="46">
        <v>3</v>
      </c>
      <c r="G172" s="46">
        <v>10</v>
      </c>
      <c r="H172" s="48" t="s">
        <v>272</v>
      </c>
      <c r="I172" s="48" t="s">
        <v>273</v>
      </c>
      <c r="J172" s="49" t="str">
        <f t="shared" si="2"/>
        <v>GTWAS BHADRAGIRI-28120207615</v>
      </c>
      <c r="K172" s="49"/>
      <c r="L172" s="50"/>
    </row>
    <row r="173" spans="1:12" x14ac:dyDescent="0.25">
      <c r="A173" s="45">
        <v>171</v>
      </c>
      <c r="B173" s="46">
        <v>28120210205</v>
      </c>
      <c r="C173" s="47" t="s">
        <v>143</v>
      </c>
      <c r="D173" s="48" t="s">
        <v>257</v>
      </c>
      <c r="E173" s="48" t="s">
        <v>256</v>
      </c>
      <c r="F173" s="46">
        <v>3</v>
      </c>
      <c r="G173" s="46">
        <v>10</v>
      </c>
      <c r="H173" s="48" t="s">
        <v>272</v>
      </c>
      <c r="I173" s="48" t="s">
        <v>273</v>
      </c>
      <c r="J173" s="49" t="str">
        <f t="shared" si="2"/>
        <v>GTWASGIRLS P AMITI-28120210205</v>
      </c>
      <c r="K173" s="49"/>
      <c r="L173" s="50"/>
    </row>
    <row r="174" spans="1:12" x14ac:dyDescent="0.25">
      <c r="A174" s="45">
        <v>172</v>
      </c>
      <c r="B174" s="46">
        <v>28120210804</v>
      </c>
      <c r="C174" s="47" t="s">
        <v>223</v>
      </c>
      <c r="D174" s="48" t="s">
        <v>257</v>
      </c>
      <c r="E174" s="48" t="s">
        <v>256</v>
      </c>
      <c r="F174" s="46">
        <v>3</v>
      </c>
      <c r="G174" s="46">
        <v>10</v>
      </c>
      <c r="H174" s="48" t="s">
        <v>272</v>
      </c>
      <c r="I174" s="48" t="s">
        <v>273</v>
      </c>
      <c r="J174" s="49" t="str">
        <f t="shared" si="2"/>
        <v>GTWAHSGIRLS REGIDI-28120210804</v>
      </c>
      <c r="K174" s="49"/>
      <c r="L174" s="50"/>
    </row>
    <row r="175" spans="1:12" x14ac:dyDescent="0.25">
      <c r="A175" s="45">
        <v>173</v>
      </c>
      <c r="B175" s="46">
        <v>28120212104</v>
      </c>
      <c r="C175" s="47" t="s">
        <v>163</v>
      </c>
      <c r="D175" s="48" t="s">
        <v>257</v>
      </c>
      <c r="E175" s="48" t="s">
        <v>256</v>
      </c>
      <c r="F175" s="46">
        <v>3</v>
      </c>
      <c r="G175" s="46">
        <v>10</v>
      </c>
      <c r="H175" s="48" t="s">
        <v>272</v>
      </c>
      <c r="I175" s="48" t="s">
        <v>273</v>
      </c>
      <c r="J175" s="49" t="str">
        <f t="shared" si="2"/>
        <v>GTWAS DUDDUKHALLU-28120212104</v>
      </c>
      <c r="K175" s="49"/>
      <c r="L175" s="50"/>
    </row>
    <row r="176" spans="1:12" x14ac:dyDescent="0.25">
      <c r="A176" s="45">
        <v>174</v>
      </c>
      <c r="B176" s="46">
        <v>28120212206</v>
      </c>
      <c r="C176" s="47" t="s">
        <v>169</v>
      </c>
      <c r="D176" s="48" t="s">
        <v>257</v>
      </c>
      <c r="E176" s="48" t="s">
        <v>256</v>
      </c>
      <c r="F176" s="46">
        <v>1</v>
      </c>
      <c r="G176" s="46">
        <v>10</v>
      </c>
      <c r="H176" s="48" t="s">
        <v>272</v>
      </c>
      <c r="I176" s="48" t="s">
        <v>273</v>
      </c>
      <c r="J176" s="49" t="str">
        <f t="shared" si="2"/>
        <v>GTWAS DORAJAMMU-28120212206</v>
      </c>
      <c r="K176" s="49"/>
      <c r="L176" s="50"/>
    </row>
    <row r="177" spans="1:12" x14ac:dyDescent="0.25">
      <c r="A177" s="45">
        <v>175</v>
      </c>
      <c r="B177" s="46">
        <v>28120212403</v>
      </c>
      <c r="C177" s="47" t="s">
        <v>175</v>
      </c>
      <c r="D177" s="48" t="s">
        <v>257</v>
      </c>
      <c r="E177" s="48" t="s">
        <v>256</v>
      </c>
      <c r="F177" s="46">
        <v>3</v>
      </c>
      <c r="G177" s="46">
        <v>10</v>
      </c>
      <c r="H177" s="48" t="s">
        <v>272</v>
      </c>
      <c r="I177" s="48" t="s">
        <v>273</v>
      </c>
      <c r="J177" s="49" t="str">
        <f t="shared" si="2"/>
        <v>GTWAS TIKKABAI-28120212403</v>
      </c>
      <c r="K177" s="49"/>
      <c r="L177" s="50"/>
    </row>
    <row r="178" spans="1:12" x14ac:dyDescent="0.25">
      <c r="A178" s="45">
        <v>176</v>
      </c>
      <c r="B178" s="46">
        <v>28120207003</v>
      </c>
      <c r="C178" s="47" t="s">
        <v>93</v>
      </c>
      <c r="D178" s="48" t="s">
        <v>260</v>
      </c>
      <c r="E178" s="48" t="s">
        <v>259</v>
      </c>
      <c r="F178" s="46">
        <v>6</v>
      </c>
      <c r="G178" s="46">
        <v>12</v>
      </c>
      <c r="H178" s="48" t="s">
        <v>272</v>
      </c>
      <c r="I178" s="48" t="s">
        <v>273</v>
      </c>
      <c r="J178" s="49" t="str">
        <f t="shared" si="2"/>
        <v>APTWREIS EKALAVYA MDEL RESIDENTIAL SCHOOL-28120207003</v>
      </c>
      <c r="K178" s="49"/>
      <c r="L178" s="50"/>
    </row>
    <row r="179" spans="1:12" x14ac:dyDescent="0.25">
      <c r="A179" s="45">
        <v>177</v>
      </c>
      <c r="B179" s="46">
        <v>28120207607</v>
      </c>
      <c r="C179" s="51" t="s">
        <v>112</v>
      </c>
      <c r="D179" s="45" t="s">
        <v>260</v>
      </c>
      <c r="E179" s="48" t="s">
        <v>283</v>
      </c>
      <c r="F179" s="46">
        <v>6</v>
      </c>
      <c r="G179" s="46">
        <v>12</v>
      </c>
      <c r="H179" s="45" t="s">
        <v>272</v>
      </c>
      <c r="I179" s="45" t="s">
        <v>273</v>
      </c>
      <c r="J179" s="49" t="str">
        <f t="shared" si="2"/>
        <v>KGBV G.L.PURAM-28120207607</v>
      </c>
      <c r="K179" s="49"/>
      <c r="L179" s="50"/>
    </row>
    <row r="180" spans="1:12" x14ac:dyDescent="0.25">
      <c r="A180" s="45">
        <v>178</v>
      </c>
      <c r="B180" s="46">
        <v>28120207608</v>
      </c>
      <c r="C180" s="47" t="s">
        <v>215</v>
      </c>
      <c r="D180" s="48" t="s">
        <v>255</v>
      </c>
      <c r="E180" s="48" t="s">
        <v>284</v>
      </c>
      <c r="F180" s="46">
        <v>1</v>
      </c>
      <c r="G180" s="46">
        <v>7</v>
      </c>
      <c r="H180" s="48" t="s">
        <v>272</v>
      </c>
      <c r="I180" s="48" t="s">
        <v>273</v>
      </c>
      <c r="J180" s="49" t="str">
        <f t="shared" si="2"/>
        <v>SARASWATHI VIDYA NIKETAN-28120207608</v>
      </c>
      <c r="K180" s="49"/>
      <c r="L180" s="50"/>
    </row>
    <row r="181" spans="1:12" x14ac:dyDescent="0.25">
      <c r="A181" s="45">
        <v>179</v>
      </c>
      <c r="B181" s="46">
        <v>28120207617</v>
      </c>
      <c r="C181" s="47" t="s">
        <v>216</v>
      </c>
      <c r="D181" s="48" t="s">
        <v>255</v>
      </c>
      <c r="E181" s="48" t="s">
        <v>284</v>
      </c>
      <c r="F181" s="46">
        <v>1</v>
      </c>
      <c r="G181" s="46">
        <v>7</v>
      </c>
      <c r="H181" s="48" t="s">
        <v>272</v>
      </c>
      <c r="I181" s="48" t="s">
        <v>273</v>
      </c>
      <c r="J181" s="49" t="str">
        <f t="shared" si="2"/>
        <v>NEW LIFE MISSION UP SCHOOL-28120207617</v>
      </c>
      <c r="K181" s="49"/>
      <c r="L181" s="50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Sheet1</vt:lpstr>
      <vt:lpstr>CLASSWISE</vt:lpstr>
      <vt:lpstr>GENDER WISE</vt:lpstr>
      <vt:lpstr>JVK 2023-24 ROLL</vt:lpstr>
      <vt:lpstr>SCHOOLS</vt:lpstr>
      <vt:lpstr>ENROLL24082023</vt:lpstr>
      <vt:lpstr>GIRLS6TO10</vt:lpstr>
      <vt:lpstr>MGMT</vt:lpstr>
      <vt:lpstr>'JVK 2023-24 ROLL'!Print_Titles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NADU NEDU PPM MANYAM</dc:creator>
  <cp:lastModifiedBy>Admin</cp:lastModifiedBy>
  <cp:lastPrinted>2023-08-24T11:12:41Z</cp:lastPrinted>
  <dcterms:created xsi:type="dcterms:W3CDTF">2023-08-18T05:28:18Z</dcterms:created>
  <dcterms:modified xsi:type="dcterms:W3CDTF">2023-08-24T11:26:31Z</dcterms:modified>
</cp:coreProperties>
</file>