
<file path=[Content_Types].xml><?xml version="1.0" encoding="utf-8"?>
<Types xmlns="http://schemas.openxmlformats.org/package/2006/content-types">
  <Default Extension="bin" ContentType="application/vnd.openxmlformats-officedocument.spreadsheetml.printerSettings"/>
  <Default Extension="jfif" ContentType="image/jpe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docs\REGULAR SALARY BILLS\MEO G L PURAM\MEO G L PURAM MAY-2023\"/>
    </mc:Choice>
  </mc:AlternateContent>
  <xr:revisionPtr revIDLastSave="0" documentId="13_ncr:1_{CDD0663F-BA2C-4980-939A-D2E2AF439248}" xr6:coauthVersionLast="47" xr6:coauthVersionMax="47" xr10:uidLastSave="{00000000-0000-0000-0000-000000000000}"/>
  <bookViews>
    <workbookView xWindow="-120" yWindow="-120" windowWidth="29040" windowHeight="15720" activeTab="1" xr2:uid="{00000000-000D-0000-FFFF-FFFF00000000}"/>
  </bookViews>
  <sheets>
    <sheet name="GOVT" sheetId="1" r:id="rId1"/>
    <sheet name="MPP" sheetId="4" r:id="rId2"/>
    <sheet name="INCPROG" sheetId="7" r:id="rId3"/>
    <sheet name="INCCERT" sheetId="8" r:id="rId4"/>
    <sheet name="CAT-IV" sheetId="26" r:id="rId5"/>
    <sheet name="GOVT VARIATION" sheetId="30" r:id="rId6"/>
    <sheet name="MPP VARIATION" sheetId="31" r:id="rId7"/>
    <sheet name="INCPROG-FEB-23" sheetId="27" state="hidden" r:id="rId8"/>
    <sheet name="INCCERT-FEB-23" sheetId="28" state="hidden" r:id="rId9"/>
  </sheets>
  <externalReferences>
    <externalReference r:id="rId10"/>
  </externalReferences>
  <definedNames>
    <definedName name="_xlnm._FilterDatabase" localSheetId="0" hidden="1">GOVT!$A$2:$AK$72</definedName>
    <definedName name="_xlnm._FilterDatabase" localSheetId="1" hidden="1">MPP!$A$2:$AR$80</definedName>
    <definedName name="_xlnm._FilterDatabase" localSheetId="6" hidden="1">'MPP VARIATION'!$A$2:$M$79</definedName>
    <definedName name="BASICPAY">#REF!</definedName>
    <definedName name="DEDUCTION">#REF!</definedName>
    <definedName name="DESGNEW">#REF!</definedName>
    <definedName name="DESIGNATION">#REF!</definedName>
    <definedName name="EMPLOYEES">[1]DESG!$B$2:$G$149</definedName>
    <definedName name="GOVT">GOVT!$B$3:$E$69</definedName>
    <definedName name="GOVTBILL">GOVT!$C$3:$E$69</definedName>
    <definedName name="GOVTBILL1">GOVT!$C$3:$F$69</definedName>
    <definedName name="GOVTMAR23">GOVT!$C$3:$AI$70</definedName>
    <definedName name="GOVTVAR">#REF!</definedName>
    <definedName name="HILLTOPS">'CAT-IV'!$B$3:$B$24</definedName>
    <definedName name="HILLTOPSNEW">'CAT-IV'!$B$3:$D$25</definedName>
    <definedName name="INC">INCPROG!$B$23:$J$26</definedName>
    <definedName name="INCNOV22">INCPROG!$B$23:$B$25</definedName>
    <definedName name="INCREMENTS">INCPROG!$B$23:$I$24</definedName>
    <definedName name="ITDED">#REF!</definedName>
    <definedName name="JANGROSS">#REF!</definedName>
    <definedName name="JANINC">#REF!</definedName>
    <definedName name="JANUARY">#REF!</definedName>
    <definedName name="MPP">MPP!$B$3:$D$79</definedName>
    <definedName name="MPPBILL">MPP!$C$3:$F$79</definedName>
    <definedName name="MPPCHECK">#REF!</definedName>
    <definedName name="MPPMAR23">MPP!$C$3:$AI$79</definedName>
    <definedName name="MPPNEW">MPP!$B$3:$E$79</definedName>
    <definedName name="MPPTEC">MPP!$C$3:$E$79</definedName>
    <definedName name="NEWNOV22">INCPROG!$B$23:$I$25</definedName>
    <definedName name="OCTAPGLI">#REF!</definedName>
    <definedName name="PAYSCALES">#REF!</definedName>
    <definedName name="PRCFIX">#REF!</definedName>
    <definedName name="_xlnm.Print_Area" localSheetId="0">GOVT!$A$1:$AA$71</definedName>
    <definedName name="_xlnm.Print_Area" localSheetId="2">INCPROG!$A$1:$J$34</definedName>
    <definedName name="_xlnm.Print_Area" localSheetId="7">'INCPROG-FEB-23'!$A$1:$J$48</definedName>
    <definedName name="_xlnm.Print_Area" localSheetId="1">MPP!$A$1:$AA$80</definedName>
    <definedName name="_xlnm.Print_Titles" localSheetId="0">GOVT!$2:$2</definedName>
    <definedName name="_xlnm.Print_Titles" localSheetId="3">INCCERT!$1:$6</definedName>
    <definedName name="_xlnm.Print_Titles" localSheetId="8">'INCCERT-FEB-23'!$1:$6</definedName>
    <definedName name="_xlnm.Print_Titles" localSheetId="2">INCPROG!$22:$22</definedName>
    <definedName name="_xlnm.Print_Titles" localSheetId="7">'INCPROG-FEB-23'!$22:$22</definedName>
    <definedName name="_xlnm.Print_Titles" localSheetId="1">MPP!$2:$2</definedName>
    <definedName name="RATEOFINC">'CAT-IV'!$F$3:$G$75</definedName>
    <definedName name="VARGOV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 i="30" l="1"/>
  <c r="I5" i="30"/>
  <c r="I6" i="30"/>
  <c r="I7" i="30"/>
  <c r="I8" i="30"/>
  <c r="I9" i="30"/>
  <c r="I10" i="30"/>
  <c r="I11" i="30"/>
  <c r="I12" i="30"/>
  <c r="I13" i="30"/>
  <c r="I14" i="30"/>
  <c r="I15" i="30"/>
  <c r="I16" i="30"/>
  <c r="I17" i="30"/>
  <c r="I18" i="30"/>
  <c r="I19" i="30"/>
  <c r="I20" i="30"/>
  <c r="I21" i="30"/>
  <c r="I22" i="30"/>
  <c r="I23" i="30"/>
  <c r="I24" i="30"/>
  <c r="I25" i="30"/>
  <c r="I26" i="30"/>
  <c r="I27" i="30"/>
  <c r="I28" i="30"/>
  <c r="I29" i="30"/>
  <c r="I30" i="30"/>
  <c r="I31" i="30"/>
  <c r="I32" i="30"/>
  <c r="I33" i="30"/>
  <c r="I34" i="30"/>
  <c r="I35" i="30"/>
  <c r="I36" i="30"/>
  <c r="I37" i="30"/>
  <c r="I38" i="30"/>
  <c r="I39" i="30"/>
  <c r="I40" i="30"/>
  <c r="I41" i="30"/>
  <c r="I42" i="30"/>
  <c r="I43" i="30"/>
  <c r="I44" i="30"/>
  <c r="I45" i="30"/>
  <c r="I46" i="30"/>
  <c r="I47" i="30"/>
  <c r="I48" i="30"/>
  <c r="I49" i="30"/>
  <c r="I50" i="30"/>
  <c r="I51" i="30"/>
  <c r="I52" i="30"/>
  <c r="I53" i="30"/>
  <c r="I54" i="30"/>
  <c r="I55" i="30"/>
  <c r="I56" i="30"/>
  <c r="I57" i="30"/>
  <c r="I58" i="30"/>
  <c r="I59" i="30"/>
  <c r="I60" i="30"/>
  <c r="I61" i="30"/>
  <c r="I62" i="30"/>
  <c r="I63" i="30"/>
  <c r="I64" i="30"/>
  <c r="I65" i="30"/>
  <c r="I66" i="30"/>
  <c r="I67" i="30"/>
  <c r="I68" i="30"/>
  <c r="I69" i="30"/>
  <c r="I70" i="30"/>
  <c r="I71" i="30"/>
  <c r="I3" i="30"/>
  <c r="H4" i="30"/>
  <c r="H5" i="30"/>
  <c r="H6" i="30"/>
  <c r="H7" i="30"/>
  <c r="H8" i="30"/>
  <c r="H9" i="30"/>
  <c r="H10" i="30"/>
  <c r="H11" i="30"/>
  <c r="H12" i="30"/>
  <c r="H13" i="30"/>
  <c r="H14" i="30"/>
  <c r="H15" i="30"/>
  <c r="H16" i="30"/>
  <c r="H17" i="30"/>
  <c r="H18" i="30"/>
  <c r="H19" i="30"/>
  <c r="H20" i="30"/>
  <c r="H21" i="30"/>
  <c r="H22" i="30"/>
  <c r="H23" i="30"/>
  <c r="H24" i="30"/>
  <c r="H25" i="30"/>
  <c r="H26" i="30"/>
  <c r="H27" i="30"/>
  <c r="H28" i="30"/>
  <c r="H29" i="30"/>
  <c r="H30" i="30"/>
  <c r="H31" i="30"/>
  <c r="H32" i="30"/>
  <c r="H33" i="30"/>
  <c r="H34" i="30"/>
  <c r="H35" i="30"/>
  <c r="H36" i="30"/>
  <c r="H37" i="30"/>
  <c r="H38" i="30"/>
  <c r="H39" i="30"/>
  <c r="H40" i="30"/>
  <c r="H41" i="30"/>
  <c r="H42" i="30"/>
  <c r="H43" i="30"/>
  <c r="H44" i="30"/>
  <c r="H45" i="30"/>
  <c r="H46" i="30"/>
  <c r="H47" i="30"/>
  <c r="H48" i="30"/>
  <c r="H49" i="30"/>
  <c r="H50" i="30"/>
  <c r="H51" i="30"/>
  <c r="H52" i="30"/>
  <c r="H53" i="30"/>
  <c r="H54" i="30"/>
  <c r="H55" i="30"/>
  <c r="H56" i="30"/>
  <c r="H57" i="30"/>
  <c r="H58" i="30"/>
  <c r="H59" i="30"/>
  <c r="H60" i="30"/>
  <c r="H61" i="30"/>
  <c r="H62" i="30"/>
  <c r="H63" i="30"/>
  <c r="H64" i="30"/>
  <c r="H65" i="30"/>
  <c r="H66" i="30"/>
  <c r="H67" i="30"/>
  <c r="H68" i="30"/>
  <c r="H69" i="30"/>
  <c r="H70" i="30"/>
  <c r="H71" i="30"/>
  <c r="H3" i="30"/>
  <c r="L71" i="1"/>
  <c r="H24" i="7"/>
  <c r="H23" i="7"/>
  <c r="H3" i="31"/>
  <c r="F87" i="4" l="1"/>
  <c r="J4" i="30"/>
  <c r="J5" i="30"/>
  <c r="J6" i="30"/>
  <c r="J7" i="30"/>
  <c r="J8" i="30"/>
  <c r="J9" i="30"/>
  <c r="J10" i="30"/>
  <c r="J11" i="30"/>
  <c r="J12" i="30"/>
  <c r="J13" i="30"/>
  <c r="J14" i="30"/>
  <c r="J15" i="30"/>
  <c r="J16" i="30"/>
  <c r="J17" i="30"/>
  <c r="J18" i="30"/>
  <c r="J19" i="30"/>
  <c r="J20" i="30"/>
  <c r="J21" i="30"/>
  <c r="J22" i="30"/>
  <c r="J23" i="30"/>
  <c r="J24" i="30"/>
  <c r="J25" i="30"/>
  <c r="J26" i="30"/>
  <c r="J27" i="30"/>
  <c r="J28" i="30"/>
  <c r="J29" i="30"/>
  <c r="J30" i="30"/>
  <c r="J31" i="30"/>
  <c r="J32" i="30"/>
  <c r="J33" i="30"/>
  <c r="J34" i="30"/>
  <c r="J35" i="30"/>
  <c r="J36" i="30"/>
  <c r="J37" i="30"/>
  <c r="J38" i="30"/>
  <c r="J39" i="30"/>
  <c r="J40" i="30"/>
  <c r="J41" i="30"/>
  <c r="J42" i="30"/>
  <c r="J43" i="30"/>
  <c r="J44" i="30"/>
  <c r="J45" i="30"/>
  <c r="J46" i="30"/>
  <c r="J47" i="30"/>
  <c r="J48" i="30"/>
  <c r="J49" i="30"/>
  <c r="J50" i="30"/>
  <c r="J51" i="30"/>
  <c r="J52" i="30"/>
  <c r="J53" i="30"/>
  <c r="J54" i="30"/>
  <c r="J55" i="30"/>
  <c r="J56" i="30"/>
  <c r="J57" i="30"/>
  <c r="J58" i="30"/>
  <c r="J59" i="30"/>
  <c r="J60" i="30"/>
  <c r="J61" i="30"/>
  <c r="J62" i="30"/>
  <c r="J63" i="30"/>
  <c r="J64" i="30"/>
  <c r="J65" i="30"/>
  <c r="J66" i="30"/>
  <c r="J67" i="30"/>
  <c r="J68" i="30"/>
  <c r="J69" i="30"/>
  <c r="J70" i="30"/>
  <c r="J71" i="30"/>
  <c r="J3" i="30"/>
  <c r="I72" i="31"/>
  <c r="J72" i="31"/>
  <c r="I73" i="31"/>
  <c r="J73" i="31"/>
  <c r="I74" i="31"/>
  <c r="J74" i="31"/>
  <c r="I75" i="31"/>
  <c r="J75" i="31"/>
  <c r="I76" i="31"/>
  <c r="J76" i="31"/>
  <c r="I77" i="31"/>
  <c r="J77" i="31"/>
  <c r="I78" i="31"/>
  <c r="J78" i="31"/>
  <c r="I79" i="31"/>
  <c r="J79" i="31"/>
  <c r="I4" i="31"/>
  <c r="J4" i="31"/>
  <c r="I5" i="31"/>
  <c r="J5" i="31"/>
  <c r="I6" i="31"/>
  <c r="J6" i="31"/>
  <c r="I7" i="31"/>
  <c r="J7" i="31"/>
  <c r="I8" i="31"/>
  <c r="J8" i="31"/>
  <c r="I9" i="31"/>
  <c r="J9" i="31"/>
  <c r="I10" i="31"/>
  <c r="J10" i="31"/>
  <c r="I11" i="31"/>
  <c r="J11" i="31"/>
  <c r="I12" i="31"/>
  <c r="J12" i="31"/>
  <c r="I13" i="31"/>
  <c r="J13" i="31"/>
  <c r="I14" i="31"/>
  <c r="J14" i="31"/>
  <c r="I15" i="31"/>
  <c r="J15" i="31"/>
  <c r="I16" i="31"/>
  <c r="J16" i="31"/>
  <c r="I17" i="31"/>
  <c r="J17" i="31"/>
  <c r="I18" i="31"/>
  <c r="J18" i="31"/>
  <c r="I19" i="31"/>
  <c r="J19" i="31"/>
  <c r="I20" i="31"/>
  <c r="J20" i="31"/>
  <c r="I21" i="31"/>
  <c r="J21" i="31"/>
  <c r="I22" i="31"/>
  <c r="J22" i="31"/>
  <c r="I23" i="31"/>
  <c r="J23" i="31"/>
  <c r="I24" i="31"/>
  <c r="J24" i="31"/>
  <c r="I25" i="31"/>
  <c r="J25" i="31"/>
  <c r="I26" i="31"/>
  <c r="J26" i="31"/>
  <c r="I27" i="31"/>
  <c r="J27" i="31"/>
  <c r="I28" i="31"/>
  <c r="J28" i="31"/>
  <c r="I29" i="31"/>
  <c r="J29" i="31"/>
  <c r="I30" i="31"/>
  <c r="J30" i="31"/>
  <c r="I31" i="31"/>
  <c r="J31" i="31"/>
  <c r="I32" i="31"/>
  <c r="J32" i="31"/>
  <c r="I33" i="31"/>
  <c r="J33" i="31"/>
  <c r="I34" i="31"/>
  <c r="J34" i="31"/>
  <c r="I35" i="31"/>
  <c r="J35" i="31"/>
  <c r="I36" i="31"/>
  <c r="J36" i="31"/>
  <c r="I37" i="31"/>
  <c r="J37" i="31"/>
  <c r="I38" i="31"/>
  <c r="J38" i="31"/>
  <c r="I39" i="31"/>
  <c r="J39" i="31"/>
  <c r="I40" i="31"/>
  <c r="J40" i="31"/>
  <c r="I41" i="31"/>
  <c r="J41" i="31"/>
  <c r="I42" i="31"/>
  <c r="J42" i="31"/>
  <c r="I43" i="31"/>
  <c r="J43" i="31"/>
  <c r="I44" i="31"/>
  <c r="J44" i="31"/>
  <c r="I45" i="31"/>
  <c r="J45" i="31"/>
  <c r="I46" i="31"/>
  <c r="J46" i="31"/>
  <c r="I47" i="31"/>
  <c r="J47" i="31"/>
  <c r="I48" i="31"/>
  <c r="J48" i="31"/>
  <c r="I49" i="31"/>
  <c r="J49" i="31"/>
  <c r="I50" i="31"/>
  <c r="J50" i="31"/>
  <c r="I51" i="31"/>
  <c r="J51" i="31"/>
  <c r="I52" i="31"/>
  <c r="J52" i="31"/>
  <c r="I53" i="31"/>
  <c r="J53" i="31"/>
  <c r="I54" i="31"/>
  <c r="J54" i="31"/>
  <c r="I55" i="31"/>
  <c r="J55" i="31"/>
  <c r="I56" i="31"/>
  <c r="J56" i="31"/>
  <c r="I57" i="31"/>
  <c r="J57" i="31"/>
  <c r="I58" i="31"/>
  <c r="J58" i="31"/>
  <c r="I59" i="31"/>
  <c r="J59" i="31"/>
  <c r="I60" i="31"/>
  <c r="J60" i="31"/>
  <c r="I61" i="31"/>
  <c r="J61" i="31"/>
  <c r="I62" i="31"/>
  <c r="J62" i="31"/>
  <c r="I63" i="31"/>
  <c r="J63" i="31"/>
  <c r="I64" i="31"/>
  <c r="J64" i="31"/>
  <c r="I65" i="31"/>
  <c r="J65" i="31"/>
  <c r="I66" i="31"/>
  <c r="J66" i="31"/>
  <c r="I67" i="31"/>
  <c r="J67" i="31"/>
  <c r="I68" i="31"/>
  <c r="J68" i="31"/>
  <c r="I69" i="31"/>
  <c r="J69" i="31"/>
  <c r="I70" i="31"/>
  <c r="J70" i="31"/>
  <c r="I71" i="31"/>
  <c r="J71" i="31"/>
  <c r="H4" i="31"/>
  <c r="H5" i="31"/>
  <c r="H6" i="31"/>
  <c r="H7" i="31"/>
  <c r="H8" i="31"/>
  <c r="H9" i="31"/>
  <c r="H10" i="31"/>
  <c r="H11" i="31"/>
  <c r="H12" i="31"/>
  <c r="H13" i="31"/>
  <c r="H14" i="31"/>
  <c r="H15" i="31"/>
  <c r="H16" i="31"/>
  <c r="H17" i="31"/>
  <c r="H18" i="31"/>
  <c r="H19" i="31"/>
  <c r="H20" i="31"/>
  <c r="H21" i="31"/>
  <c r="H22" i="31"/>
  <c r="H23" i="31"/>
  <c r="H24" i="31"/>
  <c r="H25" i="31"/>
  <c r="H26" i="31"/>
  <c r="H27" i="31"/>
  <c r="H28" i="31"/>
  <c r="H29" i="31"/>
  <c r="H30" i="31"/>
  <c r="H31" i="31"/>
  <c r="H32" i="31"/>
  <c r="H33" i="31"/>
  <c r="H34" i="31"/>
  <c r="H35" i="31"/>
  <c r="H36" i="31"/>
  <c r="H37" i="31"/>
  <c r="H38" i="31"/>
  <c r="H39" i="31"/>
  <c r="H40" i="31"/>
  <c r="H41" i="31"/>
  <c r="H42" i="31"/>
  <c r="H43" i="31"/>
  <c r="H44" i="31"/>
  <c r="H45" i="31"/>
  <c r="H46" i="31"/>
  <c r="H47" i="31"/>
  <c r="H48" i="31"/>
  <c r="H49" i="31"/>
  <c r="H50" i="31"/>
  <c r="H51" i="31"/>
  <c r="H52" i="31"/>
  <c r="H53" i="31"/>
  <c r="H54" i="31"/>
  <c r="H55" i="31"/>
  <c r="H56" i="31"/>
  <c r="H57" i="31"/>
  <c r="H58" i="31"/>
  <c r="H59" i="31"/>
  <c r="H60" i="31"/>
  <c r="H61" i="31"/>
  <c r="H62" i="31"/>
  <c r="H63" i="31"/>
  <c r="H64" i="31"/>
  <c r="H65" i="31"/>
  <c r="H66" i="31"/>
  <c r="H67" i="31"/>
  <c r="H68" i="31"/>
  <c r="H69" i="31"/>
  <c r="H70" i="31"/>
  <c r="H71" i="31"/>
  <c r="H72" i="31"/>
  <c r="H73" i="31"/>
  <c r="H74" i="31"/>
  <c r="H75" i="31"/>
  <c r="H76" i="31"/>
  <c r="H77" i="31"/>
  <c r="H78" i="31"/>
  <c r="H79" i="31"/>
  <c r="J3" i="31"/>
  <c r="I3" i="31"/>
  <c r="X71" i="1"/>
  <c r="Y71" i="1"/>
  <c r="AC71" i="1"/>
  <c r="X80" i="4"/>
  <c r="Y80" i="4"/>
  <c r="B8" i="28"/>
  <c r="B9" i="28"/>
  <c r="B10" i="28"/>
  <c r="B11" i="28"/>
  <c r="B12" i="28"/>
  <c r="B13" i="28"/>
  <c r="B14" i="28"/>
  <c r="B15" i="28"/>
  <c r="B16" i="28"/>
  <c r="B17" i="28"/>
  <c r="B18" i="28"/>
  <c r="B19" i="28"/>
  <c r="B20" i="28"/>
  <c r="B21" i="28"/>
  <c r="B22" i="28"/>
  <c r="B23" i="28"/>
  <c r="P23" i="28"/>
  <c r="O23" i="28"/>
  <c r="M23" i="28"/>
  <c r="E23" i="28"/>
  <c r="A23" i="28"/>
  <c r="P22" i="28"/>
  <c r="O22" i="28"/>
  <c r="M22" i="28"/>
  <c r="E22" i="28"/>
  <c r="A22" i="28"/>
  <c r="P21" i="28"/>
  <c r="O21" i="28"/>
  <c r="M21" i="28"/>
  <c r="E21" i="28"/>
  <c r="A21" i="28"/>
  <c r="P20" i="28"/>
  <c r="O20" i="28"/>
  <c r="M20" i="28"/>
  <c r="E20" i="28"/>
  <c r="A20" i="28"/>
  <c r="P19" i="28"/>
  <c r="O19" i="28"/>
  <c r="M19" i="28"/>
  <c r="E19" i="28"/>
  <c r="A19" i="28"/>
  <c r="P18" i="28"/>
  <c r="O18" i="28"/>
  <c r="M18" i="28"/>
  <c r="E18" i="28"/>
  <c r="A18" i="28"/>
  <c r="P17" i="28"/>
  <c r="O17" i="28"/>
  <c r="M17" i="28"/>
  <c r="E17" i="28"/>
  <c r="A17" i="28"/>
  <c r="P16" i="28"/>
  <c r="O16" i="28"/>
  <c r="M16" i="28"/>
  <c r="E16" i="28"/>
  <c r="A16" i="28"/>
  <c r="P15" i="28"/>
  <c r="O15" i="28"/>
  <c r="M15" i="28"/>
  <c r="E15" i="28"/>
  <c r="A15" i="28"/>
  <c r="P14" i="28"/>
  <c r="O14" i="28"/>
  <c r="M14" i="28"/>
  <c r="E14" i="28"/>
  <c r="A14" i="28"/>
  <c r="P13" i="28"/>
  <c r="O13" i="28"/>
  <c r="M13" i="28"/>
  <c r="E13" i="28"/>
  <c r="A13" i="28"/>
  <c r="P12" i="28"/>
  <c r="O12" i="28"/>
  <c r="M12" i="28"/>
  <c r="E12" i="28"/>
  <c r="A12" i="28"/>
  <c r="P11" i="28"/>
  <c r="O11" i="28"/>
  <c r="M11" i="28"/>
  <c r="E11" i="28"/>
  <c r="A11" i="28"/>
  <c r="P10" i="28"/>
  <c r="O10" i="28"/>
  <c r="M10" i="28"/>
  <c r="E10" i="28"/>
  <c r="A10" i="28"/>
  <c r="P9" i="28"/>
  <c r="O9" i="28"/>
  <c r="M9" i="28"/>
  <c r="E9" i="28"/>
  <c r="A9" i="28"/>
  <c r="P8" i="28"/>
  <c r="O8" i="28"/>
  <c r="M8" i="28"/>
  <c r="E8" i="28"/>
  <c r="A8" i="28"/>
  <c r="P7" i="28"/>
  <c r="O7" i="28"/>
  <c r="M7" i="28"/>
  <c r="E7" i="28"/>
  <c r="B7" i="28"/>
  <c r="A7" i="28"/>
  <c r="G39" i="27"/>
  <c r="N23" i="28" s="1"/>
  <c r="D39" i="27"/>
  <c r="D23" i="28" s="1"/>
  <c r="C39" i="27"/>
  <c r="C23" i="28" s="1"/>
  <c r="G38" i="27"/>
  <c r="N22" i="28" s="1"/>
  <c r="D38" i="27"/>
  <c r="D22" i="28" s="1"/>
  <c r="C38" i="27"/>
  <c r="C22" i="28" s="1"/>
  <c r="G37" i="27"/>
  <c r="N21" i="28" s="1"/>
  <c r="D37" i="27"/>
  <c r="D21" i="28" s="1"/>
  <c r="C37" i="27"/>
  <c r="C21" i="28" s="1"/>
  <c r="G36" i="27"/>
  <c r="N20" i="28" s="1"/>
  <c r="D36" i="27"/>
  <c r="D20" i="28" s="1"/>
  <c r="C36" i="27"/>
  <c r="C20" i="28" s="1"/>
  <c r="G35" i="27"/>
  <c r="N19" i="28" s="1"/>
  <c r="D35" i="27"/>
  <c r="D19" i="28" s="1"/>
  <c r="C35" i="27"/>
  <c r="C19" i="28" s="1"/>
  <c r="G34" i="27"/>
  <c r="N18" i="28" s="1"/>
  <c r="D34" i="27"/>
  <c r="D18" i="28" s="1"/>
  <c r="C34" i="27"/>
  <c r="C18" i="28" s="1"/>
  <c r="G33" i="27"/>
  <c r="N17" i="28" s="1"/>
  <c r="D33" i="27"/>
  <c r="D17" i="28" s="1"/>
  <c r="C33" i="27"/>
  <c r="C17" i="28" s="1"/>
  <c r="G32" i="27"/>
  <c r="N16" i="28" s="1"/>
  <c r="D32" i="27"/>
  <c r="D16" i="28" s="1"/>
  <c r="C32" i="27"/>
  <c r="C16" i="28" s="1"/>
  <c r="G31" i="27"/>
  <c r="N15" i="28" s="1"/>
  <c r="D31" i="27"/>
  <c r="D15" i="28" s="1"/>
  <c r="C31" i="27"/>
  <c r="C15" i="28" s="1"/>
  <c r="G30" i="27"/>
  <c r="N14" i="28" s="1"/>
  <c r="D30" i="27"/>
  <c r="D14" i="28" s="1"/>
  <c r="C30" i="27"/>
  <c r="C14" i="28" s="1"/>
  <c r="G29" i="27"/>
  <c r="N13" i="28" s="1"/>
  <c r="D29" i="27"/>
  <c r="D13" i="28" s="1"/>
  <c r="C29" i="27"/>
  <c r="C13" i="28" s="1"/>
  <c r="G28" i="27"/>
  <c r="N12" i="28" s="1"/>
  <c r="D28" i="27"/>
  <c r="D12" i="28" s="1"/>
  <c r="C28" i="27"/>
  <c r="C12" i="28" s="1"/>
  <c r="G27" i="27"/>
  <c r="N11" i="28" s="1"/>
  <c r="D27" i="27"/>
  <c r="D11" i="28" s="1"/>
  <c r="C27" i="27"/>
  <c r="C11" i="28" s="1"/>
  <c r="G26" i="27"/>
  <c r="N10" i="28" s="1"/>
  <c r="D26" i="27"/>
  <c r="D10" i="28" s="1"/>
  <c r="C26" i="27"/>
  <c r="C10" i="28" s="1"/>
  <c r="G25" i="27"/>
  <c r="N9" i="28" s="1"/>
  <c r="D25" i="27"/>
  <c r="D9" i="28" s="1"/>
  <c r="C25" i="27"/>
  <c r="C9" i="28" s="1"/>
  <c r="G24" i="27"/>
  <c r="N8" i="28" s="1"/>
  <c r="D24" i="27"/>
  <c r="D8" i="28" s="1"/>
  <c r="G23" i="27"/>
  <c r="N7" i="28" s="1"/>
  <c r="D23" i="27"/>
  <c r="D7" i="28" s="1"/>
  <c r="C23" i="27"/>
  <c r="C7" i="28" s="1"/>
  <c r="AF71" i="4"/>
  <c r="F71" i="4" s="1"/>
  <c r="AF72" i="4"/>
  <c r="F72" i="4" s="1"/>
  <c r="AF73" i="4"/>
  <c r="F73" i="4" s="1"/>
  <c r="AF74" i="4"/>
  <c r="F74" i="4" s="1"/>
  <c r="AF75" i="4"/>
  <c r="F75" i="4" s="1"/>
  <c r="AF76" i="4"/>
  <c r="AF77" i="4"/>
  <c r="F77" i="4" s="1"/>
  <c r="AF78" i="4"/>
  <c r="F78" i="4" s="1"/>
  <c r="AF79" i="4"/>
  <c r="F79" i="4" s="1"/>
  <c r="F76" i="4"/>
  <c r="AD80" i="4"/>
  <c r="AE80" i="4"/>
  <c r="AF44" i="4"/>
  <c r="F44" i="4" s="1"/>
  <c r="AF40" i="4"/>
  <c r="F40" i="4" s="1"/>
  <c r="AF20" i="4"/>
  <c r="F20" i="4" s="1"/>
  <c r="AF70" i="4"/>
  <c r="F70" i="4" s="1"/>
  <c r="AF69" i="4"/>
  <c r="F69" i="4" s="1"/>
  <c r="AF68" i="4"/>
  <c r="F68" i="4" s="1"/>
  <c r="AF67" i="4"/>
  <c r="F67" i="4" s="1"/>
  <c r="AF66" i="4"/>
  <c r="F66" i="4" s="1"/>
  <c r="AF65" i="4"/>
  <c r="F65" i="4" s="1"/>
  <c r="AF64" i="4"/>
  <c r="F64" i="4" s="1"/>
  <c r="AF63" i="4"/>
  <c r="F63" i="4" s="1"/>
  <c r="AF62" i="4"/>
  <c r="F62" i="4" s="1"/>
  <c r="AF61" i="4"/>
  <c r="F61" i="4" s="1"/>
  <c r="AF60" i="4"/>
  <c r="F60" i="4" s="1"/>
  <c r="AF59" i="4"/>
  <c r="F59" i="4" s="1"/>
  <c r="AF58" i="4"/>
  <c r="F58" i="4" s="1"/>
  <c r="AF57" i="4"/>
  <c r="F57" i="4" s="1"/>
  <c r="AF56" i="4"/>
  <c r="F56" i="4" s="1"/>
  <c r="AF55" i="4"/>
  <c r="F55" i="4" s="1"/>
  <c r="AF54" i="4"/>
  <c r="F54" i="4" s="1"/>
  <c r="AF53" i="4"/>
  <c r="F53" i="4" s="1"/>
  <c r="AF52" i="4"/>
  <c r="F52" i="4" s="1"/>
  <c r="AF51" i="4"/>
  <c r="F51" i="4" s="1"/>
  <c r="AF50" i="4"/>
  <c r="F50" i="4" s="1"/>
  <c r="AF49" i="4"/>
  <c r="F49" i="4" s="1"/>
  <c r="AF48" i="4"/>
  <c r="F48" i="4" s="1"/>
  <c r="AF47" i="4"/>
  <c r="F47" i="4" s="1"/>
  <c r="AF46" i="4"/>
  <c r="F46" i="4" s="1"/>
  <c r="AF45" i="4"/>
  <c r="F45" i="4" s="1"/>
  <c r="AF43" i="4"/>
  <c r="F43" i="4" s="1"/>
  <c r="AF42" i="4"/>
  <c r="F42" i="4" s="1"/>
  <c r="AF41" i="4"/>
  <c r="F41" i="4" s="1"/>
  <c r="AF39" i="4"/>
  <c r="F39" i="4" s="1"/>
  <c r="AF38" i="4"/>
  <c r="F38" i="4" s="1"/>
  <c r="AF37" i="4"/>
  <c r="F37" i="4" s="1"/>
  <c r="AF36" i="4"/>
  <c r="F36" i="4" s="1"/>
  <c r="AF35" i="4"/>
  <c r="F35" i="4" s="1"/>
  <c r="AF34" i="4"/>
  <c r="F34" i="4" s="1"/>
  <c r="AF33" i="4"/>
  <c r="F33" i="4" s="1"/>
  <c r="AF32" i="4"/>
  <c r="F32" i="4" s="1"/>
  <c r="AF31" i="4"/>
  <c r="F31" i="4" s="1"/>
  <c r="AF30" i="4"/>
  <c r="F30" i="4" s="1"/>
  <c r="AF29" i="4"/>
  <c r="F29" i="4" s="1"/>
  <c r="AF28" i="4"/>
  <c r="F28" i="4" s="1"/>
  <c r="AF27" i="4"/>
  <c r="F27" i="4" s="1"/>
  <c r="AF26" i="4"/>
  <c r="F26" i="4" s="1"/>
  <c r="AF25" i="4"/>
  <c r="F25" i="4" s="1"/>
  <c r="AF24" i="4"/>
  <c r="F24" i="4" s="1"/>
  <c r="AF23" i="4"/>
  <c r="F23" i="4" s="1"/>
  <c r="AF22" i="4"/>
  <c r="F22" i="4" s="1"/>
  <c r="AF21" i="4"/>
  <c r="F21" i="4" s="1"/>
  <c r="AF19" i="4"/>
  <c r="F19" i="4" s="1"/>
  <c r="AF18" i="4"/>
  <c r="F18" i="4" s="1"/>
  <c r="AF17" i="4"/>
  <c r="F17" i="4" s="1"/>
  <c r="AF16" i="4"/>
  <c r="F16" i="4" s="1"/>
  <c r="AF15" i="4"/>
  <c r="F15" i="4" s="1"/>
  <c r="AF14" i="4"/>
  <c r="F14" i="4" s="1"/>
  <c r="AF13" i="4"/>
  <c r="F13" i="4" s="1"/>
  <c r="AF12" i="4"/>
  <c r="F12" i="4" s="1"/>
  <c r="AF11" i="4"/>
  <c r="F11" i="4" s="1"/>
  <c r="AF10" i="4"/>
  <c r="F10" i="4" s="1"/>
  <c r="AF9" i="4"/>
  <c r="F9" i="4" s="1"/>
  <c r="AF8" i="4"/>
  <c r="F8" i="4" s="1"/>
  <c r="AF7" i="4"/>
  <c r="F7" i="4" s="1"/>
  <c r="AF6" i="4"/>
  <c r="F6" i="4" s="1"/>
  <c r="AF5" i="4"/>
  <c r="F5" i="4" s="1"/>
  <c r="AF4" i="4"/>
  <c r="F4" i="4" s="1"/>
  <c r="AF3" i="4"/>
  <c r="F3" i="4" s="1"/>
  <c r="AF25" i="1"/>
  <c r="F25" i="1" s="1"/>
  <c r="AF26" i="1"/>
  <c r="F26" i="1" s="1"/>
  <c r="AF27" i="1"/>
  <c r="F27" i="1" s="1"/>
  <c r="AF28" i="1"/>
  <c r="F28" i="1" s="1"/>
  <c r="AF29" i="1"/>
  <c r="F29" i="1" s="1"/>
  <c r="AF30" i="1"/>
  <c r="F30" i="1" s="1"/>
  <c r="AF31" i="1"/>
  <c r="F31" i="1" s="1"/>
  <c r="AF32" i="1"/>
  <c r="F32" i="1" s="1"/>
  <c r="AF34" i="1"/>
  <c r="F34" i="1" s="1"/>
  <c r="AF35" i="1"/>
  <c r="F35" i="1" s="1"/>
  <c r="AF36" i="1"/>
  <c r="F36" i="1" s="1"/>
  <c r="AF38" i="1"/>
  <c r="F38" i="1" s="1"/>
  <c r="AF39" i="1"/>
  <c r="F39" i="1" s="1"/>
  <c r="AF40" i="1"/>
  <c r="F40" i="1" s="1"/>
  <c r="AF41" i="1"/>
  <c r="F41" i="1" s="1"/>
  <c r="I41" i="1" s="1"/>
  <c r="AF42" i="1"/>
  <c r="F42" i="1" s="1"/>
  <c r="AF43" i="1"/>
  <c r="F43" i="1" s="1"/>
  <c r="AF46" i="1"/>
  <c r="F46" i="1" s="1"/>
  <c r="I46" i="1" s="1"/>
  <c r="AF47" i="1"/>
  <c r="F47" i="1" s="1"/>
  <c r="AF48" i="1"/>
  <c r="F48" i="1" s="1"/>
  <c r="AF49" i="1"/>
  <c r="F49" i="1" s="1"/>
  <c r="AF50" i="1"/>
  <c r="F50" i="1" s="1"/>
  <c r="AF51" i="1"/>
  <c r="F51" i="1" s="1"/>
  <c r="AF52" i="1"/>
  <c r="F52" i="1" s="1"/>
  <c r="AF55" i="1"/>
  <c r="F55" i="1" s="1"/>
  <c r="AF58" i="1"/>
  <c r="F58" i="1" s="1"/>
  <c r="AF60" i="1"/>
  <c r="F60" i="1" s="1"/>
  <c r="AF62" i="1"/>
  <c r="F62" i="1" s="1"/>
  <c r="AF63" i="1"/>
  <c r="F63" i="1" s="1"/>
  <c r="AF64" i="1"/>
  <c r="F64" i="1" s="1"/>
  <c r="AF66" i="1"/>
  <c r="F66" i="1" s="1"/>
  <c r="AF68" i="1"/>
  <c r="F68" i="1" s="1"/>
  <c r="AF69" i="1"/>
  <c r="F69" i="1" s="1"/>
  <c r="AF70" i="1"/>
  <c r="F70" i="1" s="1"/>
  <c r="AF5" i="1"/>
  <c r="F5" i="1" s="1"/>
  <c r="AF6" i="1"/>
  <c r="F6" i="1" s="1"/>
  <c r="AF7" i="1"/>
  <c r="F7" i="1" s="1"/>
  <c r="AF10" i="1"/>
  <c r="F10" i="1" s="1"/>
  <c r="AF11" i="1"/>
  <c r="F11" i="1" s="1"/>
  <c r="AF14" i="1"/>
  <c r="F14" i="1" s="1"/>
  <c r="AF15" i="1"/>
  <c r="F15" i="1" s="1"/>
  <c r="AF16" i="1"/>
  <c r="F16" i="1" s="1"/>
  <c r="AF17" i="1"/>
  <c r="F17" i="1" s="1"/>
  <c r="AF18" i="1"/>
  <c r="F18" i="1" s="1"/>
  <c r="AF19" i="1"/>
  <c r="F19" i="1" s="1"/>
  <c r="AF20" i="1"/>
  <c r="F20" i="1" s="1"/>
  <c r="AF21" i="1"/>
  <c r="F21" i="1" s="1"/>
  <c r="AF22" i="1"/>
  <c r="F22" i="1" s="1"/>
  <c r="AF23" i="1"/>
  <c r="F23" i="1" s="1"/>
  <c r="AF24" i="1"/>
  <c r="F24" i="1" s="1"/>
  <c r="AF3" i="1"/>
  <c r="F3" i="1" s="1"/>
  <c r="AF67" i="1"/>
  <c r="F67" i="1" s="1"/>
  <c r="AF65" i="1"/>
  <c r="F65" i="1" s="1"/>
  <c r="AF61" i="1"/>
  <c r="F61" i="1" s="1"/>
  <c r="AF59" i="1"/>
  <c r="F59" i="1" s="1"/>
  <c r="AF57" i="1"/>
  <c r="F57" i="1" s="1"/>
  <c r="AF56" i="1"/>
  <c r="F56" i="1" s="1"/>
  <c r="AF54" i="1"/>
  <c r="F54" i="1" s="1"/>
  <c r="AF53" i="1"/>
  <c r="F53" i="1" s="1"/>
  <c r="AF45" i="1"/>
  <c r="F45" i="1" s="1"/>
  <c r="AF44" i="1"/>
  <c r="F44" i="1" s="1"/>
  <c r="AF37" i="1"/>
  <c r="F37" i="1" s="1"/>
  <c r="AF33" i="1"/>
  <c r="F33" i="1" s="1"/>
  <c r="AF13" i="1"/>
  <c r="F13" i="1" s="1"/>
  <c r="AF12" i="1"/>
  <c r="F12" i="1" s="1"/>
  <c r="AF9" i="1"/>
  <c r="F9" i="1" s="1"/>
  <c r="AF8" i="1"/>
  <c r="F8" i="1" s="1"/>
  <c r="AF4" i="1"/>
  <c r="F4" i="1" s="1"/>
  <c r="F5" i="26"/>
  <c r="F6" i="26" s="1"/>
  <c r="F7" i="26" s="1"/>
  <c r="F8" i="26" s="1"/>
  <c r="F9" i="26" s="1"/>
  <c r="F10" i="26" s="1"/>
  <c r="F11" i="26" s="1"/>
  <c r="F12" i="26" s="1"/>
  <c r="F13" i="26" s="1"/>
  <c r="F14" i="26" s="1"/>
  <c r="F15" i="26" s="1"/>
  <c r="F16" i="26" s="1"/>
  <c r="F17" i="26" s="1"/>
  <c r="F18" i="26" s="1"/>
  <c r="F19" i="26" s="1"/>
  <c r="F20" i="26" s="1"/>
  <c r="F21" i="26" s="1"/>
  <c r="F22" i="26" s="1"/>
  <c r="F23" i="26" s="1"/>
  <c r="F24" i="26" s="1"/>
  <c r="F25" i="26" s="1"/>
  <c r="F26" i="26" s="1"/>
  <c r="F27" i="26" s="1"/>
  <c r="F28" i="26" s="1"/>
  <c r="F29" i="26" s="1"/>
  <c r="F30" i="26" s="1"/>
  <c r="F31" i="26" s="1"/>
  <c r="F32" i="26" s="1"/>
  <c r="F33" i="26" s="1"/>
  <c r="F34" i="26" s="1"/>
  <c r="F35" i="26" s="1"/>
  <c r="F36" i="26" s="1"/>
  <c r="F37" i="26" s="1"/>
  <c r="F4" i="26"/>
  <c r="G5" i="26"/>
  <c r="G7" i="26"/>
  <c r="G8" i="26" s="1"/>
  <c r="G10" i="26" s="1"/>
  <c r="G11" i="26" s="1"/>
  <c r="G13" i="26" s="1"/>
  <c r="G14" i="26" s="1"/>
  <c r="G16" i="26" s="1"/>
  <c r="G17" i="26" s="1"/>
  <c r="G19" i="26" s="1"/>
  <c r="G20" i="26" s="1"/>
  <c r="G22" i="26" s="1"/>
  <c r="G23" i="26" s="1"/>
  <c r="G25" i="26" s="1"/>
  <c r="G26" i="26" s="1"/>
  <c r="G28" i="26" s="1"/>
  <c r="G29" i="26" s="1"/>
  <c r="G31" i="26" s="1"/>
  <c r="G32" i="26" s="1"/>
  <c r="G34" i="26" s="1"/>
  <c r="G35" i="26" s="1"/>
  <c r="G37" i="26" s="1"/>
  <c r="G38" i="26" s="1"/>
  <c r="G40" i="26" s="1"/>
  <c r="G41" i="26" s="1"/>
  <c r="G43" i="26" s="1"/>
  <c r="G44" i="26" s="1"/>
  <c r="G46" i="26" s="1"/>
  <c r="G47" i="26" s="1"/>
  <c r="G49" i="26" s="1"/>
  <c r="G50" i="26" s="1"/>
  <c r="G52" i="26" s="1"/>
  <c r="G53" i="26" s="1"/>
  <c r="G55" i="26" s="1"/>
  <c r="G56" i="26" s="1"/>
  <c r="G58" i="26" s="1"/>
  <c r="G59" i="26" s="1"/>
  <c r="G61" i="26" s="1"/>
  <c r="G62" i="26" s="1"/>
  <c r="G64" i="26" s="1"/>
  <c r="G65" i="26" s="1"/>
  <c r="G67" i="26" s="1"/>
  <c r="G68" i="26" s="1"/>
  <c r="G70" i="26" s="1"/>
  <c r="G71" i="26" s="1"/>
  <c r="G73" i="26" s="1"/>
  <c r="G74" i="26" s="1"/>
  <c r="G4" i="26"/>
  <c r="AC80" i="4"/>
  <c r="Q12" i="26"/>
  <c r="AB71" i="4"/>
  <c r="AB72" i="4"/>
  <c r="AB73" i="4"/>
  <c r="AB74" i="4"/>
  <c r="AB75" i="4"/>
  <c r="AB76" i="4"/>
  <c r="AB77" i="4"/>
  <c r="AB78" i="4"/>
  <c r="AB79" i="4"/>
  <c r="AB70" i="4"/>
  <c r="AB69" i="4"/>
  <c r="AB68" i="4"/>
  <c r="AB67" i="4"/>
  <c r="AB66" i="4"/>
  <c r="AB65" i="4"/>
  <c r="AB64" i="4"/>
  <c r="AB63" i="4"/>
  <c r="AB62" i="4"/>
  <c r="AB61" i="4"/>
  <c r="AB60" i="4"/>
  <c r="AB59" i="4"/>
  <c r="AB58" i="4"/>
  <c r="AB57" i="4"/>
  <c r="AB56" i="4"/>
  <c r="AB55" i="4"/>
  <c r="AB54" i="4"/>
  <c r="AB53" i="4"/>
  <c r="AB52" i="4"/>
  <c r="AB51" i="4"/>
  <c r="AB50" i="4"/>
  <c r="AB49" i="4"/>
  <c r="AB48" i="4"/>
  <c r="AB47" i="4"/>
  <c r="AB46" i="4"/>
  <c r="AB45" i="4"/>
  <c r="AB44" i="4"/>
  <c r="AB43" i="4"/>
  <c r="AB42" i="4"/>
  <c r="AB41" i="4"/>
  <c r="AB40" i="4"/>
  <c r="AB39" i="4"/>
  <c r="AB38" i="4"/>
  <c r="AB37" i="4"/>
  <c r="AB36" i="4"/>
  <c r="AB35" i="4"/>
  <c r="AB34" i="4"/>
  <c r="AB33" i="4"/>
  <c r="AB32" i="4"/>
  <c r="AB31" i="4"/>
  <c r="AB30" i="4"/>
  <c r="AB29" i="4"/>
  <c r="AB28" i="4"/>
  <c r="AB27" i="4"/>
  <c r="AB26" i="4"/>
  <c r="AB25" i="4"/>
  <c r="AB24" i="4"/>
  <c r="AB23" i="4"/>
  <c r="AB22" i="4"/>
  <c r="AB21" i="4"/>
  <c r="AB20" i="4"/>
  <c r="AB19" i="4"/>
  <c r="AB18" i="4"/>
  <c r="AB17" i="4"/>
  <c r="AB16" i="4"/>
  <c r="AB15" i="4"/>
  <c r="AB14" i="4"/>
  <c r="AB13" i="4"/>
  <c r="AB12" i="4"/>
  <c r="AB11" i="4"/>
  <c r="AB10" i="4"/>
  <c r="AB9" i="4"/>
  <c r="AB8" i="4"/>
  <c r="AB7" i="4"/>
  <c r="AB6" i="4"/>
  <c r="AB5" i="4"/>
  <c r="AB4" i="4"/>
  <c r="AB3" i="4"/>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3" i="1"/>
  <c r="B7" i="8"/>
  <c r="B8" i="8"/>
  <c r="K76" i="4" l="1"/>
  <c r="AD71" i="1"/>
  <c r="AB71" i="1"/>
  <c r="H42" i="1"/>
  <c r="I42" i="1"/>
  <c r="K70" i="1"/>
  <c r="K66" i="1"/>
  <c r="K58" i="1"/>
  <c r="K54" i="1"/>
  <c r="K50" i="1"/>
  <c r="K42" i="1"/>
  <c r="K34" i="1"/>
  <c r="K26" i="1"/>
  <c r="K7" i="1"/>
  <c r="C24" i="27"/>
  <c r="C8" i="28" s="1"/>
  <c r="I45" i="1"/>
  <c r="H45" i="1"/>
  <c r="K62" i="1"/>
  <c r="K46" i="1"/>
  <c r="K30" i="1"/>
  <c r="K22" i="1"/>
  <c r="K6" i="1"/>
  <c r="I49" i="1"/>
  <c r="H49" i="1"/>
  <c r="T49" i="1" s="1"/>
  <c r="Z49" i="1" s="1"/>
  <c r="H44" i="1"/>
  <c r="I44" i="1"/>
  <c r="I40" i="1"/>
  <c r="H40" i="1"/>
  <c r="I4" i="1"/>
  <c r="H4" i="1"/>
  <c r="I47" i="1"/>
  <c r="H47" i="1"/>
  <c r="T47" i="1" s="1"/>
  <c r="I43" i="1"/>
  <c r="H43" i="1"/>
  <c r="K18" i="1"/>
  <c r="K3" i="1"/>
  <c r="K67" i="1"/>
  <c r="K63" i="1"/>
  <c r="K59" i="1"/>
  <c r="K55" i="1"/>
  <c r="K51" i="1"/>
  <c r="K47" i="1"/>
  <c r="K43" i="1"/>
  <c r="K35" i="1"/>
  <c r="K31" i="1"/>
  <c r="K27" i="1"/>
  <c r="K23" i="1"/>
  <c r="K19" i="1"/>
  <c r="K11" i="1"/>
  <c r="K14" i="1"/>
  <c r="K69" i="1"/>
  <c r="K65" i="1"/>
  <c r="K61" i="1"/>
  <c r="K57" i="1"/>
  <c r="K53" i="1"/>
  <c r="K45" i="1"/>
  <c r="K41" i="1"/>
  <c r="K37" i="1"/>
  <c r="K33" i="1"/>
  <c r="K29" i="1"/>
  <c r="K25" i="1"/>
  <c r="K17" i="1"/>
  <c r="K13" i="1"/>
  <c r="K5" i="1"/>
  <c r="H46" i="1"/>
  <c r="K68" i="1"/>
  <c r="K60" i="1"/>
  <c r="K56" i="1"/>
  <c r="K52" i="1"/>
  <c r="K44" i="1"/>
  <c r="K40" i="1"/>
  <c r="K36" i="1"/>
  <c r="K32" i="1"/>
  <c r="K28" i="1"/>
  <c r="K24" i="1"/>
  <c r="K20" i="1"/>
  <c r="K16" i="1"/>
  <c r="K12" i="1"/>
  <c r="K4" i="1"/>
  <c r="H41" i="1"/>
  <c r="T41" i="1" s="1"/>
  <c r="K27" i="4"/>
  <c r="I48" i="1"/>
  <c r="H48" i="1"/>
  <c r="T48" i="1" s="1"/>
  <c r="K48" i="1"/>
  <c r="K64" i="1"/>
  <c r="K40" i="4"/>
  <c r="K19" i="4"/>
  <c r="K23" i="4"/>
  <c r="K31" i="4"/>
  <c r="K35" i="4"/>
  <c r="K3" i="4"/>
  <c r="K43" i="4"/>
  <c r="K51" i="4"/>
  <c r="K67" i="4"/>
  <c r="K8" i="4"/>
  <c r="K16" i="4"/>
  <c r="K5" i="4"/>
  <c r="K13" i="4"/>
  <c r="K21" i="4"/>
  <c r="K25" i="4"/>
  <c r="K29" i="4"/>
  <c r="K33" i="4"/>
  <c r="K41" i="4"/>
  <c r="K45" i="4"/>
  <c r="K49" i="4"/>
  <c r="K53" i="4"/>
  <c r="K57" i="4"/>
  <c r="K65" i="4"/>
  <c r="K69" i="4"/>
  <c r="K77" i="4"/>
  <c r="K73" i="4"/>
  <c r="K7" i="4"/>
  <c r="K11" i="4"/>
  <c r="K15" i="4"/>
  <c r="K39" i="4"/>
  <c r="K47" i="4"/>
  <c r="K55" i="4"/>
  <c r="K63" i="4"/>
  <c r="K4" i="4"/>
  <c r="K12" i="4"/>
  <c r="K20" i="4"/>
  <c r="K24" i="4"/>
  <c r="K28" i="4"/>
  <c r="K32" i="4"/>
  <c r="K36" i="4"/>
  <c r="K44" i="4"/>
  <c r="K14" i="4"/>
  <c r="K18" i="4"/>
  <c r="K22" i="4"/>
  <c r="K26" i="4"/>
  <c r="K34" i="4"/>
  <c r="K38" i="4"/>
  <c r="K46" i="4"/>
  <c r="K50" i="4"/>
  <c r="K54" i="4"/>
  <c r="K58" i="4"/>
  <c r="K62" i="4"/>
  <c r="K66" i="4"/>
  <c r="K70" i="4"/>
  <c r="K72" i="4"/>
  <c r="K37" i="4"/>
  <c r="K30" i="4"/>
  <c r="K59" i="4"/>
  <c r="K42" i="4"/>
  <c r="K6" i="4"/>
  <c r="AF80" i="4"/>
  <c r="K79" i="4"/>
  <c r="K75" i="4"/>
  <c r="K71" i="4"/>
  <c r="K78" i="4"/>
  <c r="K74" i="4"/>
  <c r="K64" i="4"/>
  <c r="K68" i="4"/>
  <c r="K48" i="4"/>
  <c r="K52" i="4"/>
  <c r="K56" i="4"/>
  <c r="K60" i="4"/>
  <c r="K10" i="1"/>
  <c r="K21" i="1"/>
  <c r="K15" i="1"/>
  <c r="F38" i="26"/>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Z84" i="4"/>
  <c r="I84" i="4"/>
  <c r="H84" i="4"/>
  <c r="K80" i="4" l="1"/>
  <c r="L42" i="1"/>
  <c r="L47" i="1"/>
  <c r="L49" i="1"/>
  <c r="AA49" i="1" s="1"/>
  <c r="L40" i="1"/>
  <c r="L46" i="1"/>
  <c r="L4" i="1"/>
  <c r="L44" i="1"/>
  <c r="L45" i="1"/>
  <c r="L41" i="1"/>
  <c r="L43" i="1"/>
  <c r="L48" i="1"/>
  <c r="L84" i="4"/>
  <c r="AA84" i="4" s="1"/>
  <c r="E8" i="8"/>
  <c r="M8" i="8"/>
  <c r="O8" i="8"/>
  <c r="M7" i="8"/>
  <c r="E7" i="8"/>
  <c r="Z41" i="4"/>
  <c r="I41" i="4"/>
  <c r="H41" i="4"/>
  <c r="Z30" i="4"/>
  <c r="I30" i="4"/>
  <c r="H30" i="4"/>
  <c r="Z27" i="1"/>
  <c r="D7" i="8" l="1"/>
  <c r="N8" i="8"/>
  <c r="P8" i="8"/>
  <c r="F71" i="1"/>
  <c r="L30" i="4"/>
  <c r="AA30" i="4" s="1"/>
  <c r="L41" i="4"/>
  <c r="AA41" i="4" s="1"/>
  <c r="S71" i="1"/>
  <c r="Z68" i="1"/>
  <c r="Z70" i="1"/>
  <c r="F80" i="4"/>
  <c r="G80" i="4"/>
  <c r="J80" i="4"/>
  <c r="M80" i="4"/>
  <c r="N80" i="4"/>
  <c r="O80" i="4"/>
  <c r="P80" i="4"/>
  <c r="Q80" i="4"/>
  <c r="R80" i="4"/>
  <c r="S80" i="4"/>
  <c r="U80" i="4"/>
  <c r="V80" i="4"/>
  <c r="W80" i="4"/>
  <c r="G71" i="1"/>
  <c r="J71" i="1"/>
  <c r="K71" i="1"/>
  <c r="M71" i="1"/>
  <c r="N71" i="1"/>
  <c r="O71" i="1"/>
  <c r="P71" i="1"/>
  <c r="Q71" i="1"/>
  <c r="R71" i="1"/>
  <c r="U71" i="1"/>
  <c r="V71" i="1"/>
  <c r="W71" i="1"/>
  <c r="Z78" i="1"/>
  <c r="I78" i="1"/>
  <c r="H78" i="1"/>
  <c r="D8" i="8"/>
  <c r="C7" i="8"/>
  <c r="C8" i="8"/>
  <c r="L78" i="1" l="1"/>
  <c r="AA78" i="1"/>
  <c r="A8" i="8"/>
  <c r="P7" i="8"/>
  <c r="O7" i="8"/>
  <c r="N7" i="8"/>
  <c r="A7" i="8"/>
  <c r="Z79" i="4"/>
  <c r="I79" i="4"/>
  <c r="H79" i="4"/>
  <c r="Z78" i="4"/>
  <c r="I78" i="4"/>
  <c r="H78" i="4"/>
  <c r="Z77" i="4"/>
  <c r="I77" i="4"/>
  <c r="H77" i="4"/>
  <c r="Z76" i="4"/>
  <c r="I76" i="4"/>
  <c r="H76" i="4"/>
  <c r="I75" i="4"/>
  <c r="H75" i="4"/>
  <c r="T75" i="4" s="1"/>
  <c r="Z75" i="4" s="1"/>
  <c r="I74" i="4"/>
  <c r="H74" i="4"/>
  <c r="T74" i="4" s="1"/>
  <c r="Z74" i="4" s="1"/>
  <c r="Z73" i="4"/>
  <c r="I73" i="4"/>
  <c r="H73" i="4"/>
  <c r="I72" i="4"/>
  <c r="H72" i="4"/>
  <c r="Z71" i="4"/>
  <c r="I71" i="4"/>
  <c r="H71" i="4"/>
  <c r="Z70" i="4"/>
  <c r="I70" i="4"/>
  <c r="H70" i="4"/>
  <c r="Z69" i="4"/>
  <c r="I69" i="4"/>
  <c r="H69" i="4"/>
  <c r="Z68" i="4"/>
  <c r="I68" i="4"/>
  <c r="H68" i="4"/>
  <c r="Z67" i="4"/>
  <c r="I67" i="4"/>
  <c r="H67" i="4"/>
  <c r="Z66" i="4"/>
  <c r="I66" i="4"/>
  <c r="H66" i="4"/>
  <c r="Z65" i="4"/>
  <c r="I65" i="4"/>
  <c r="H65" i="4"/>
  <c r="Z64" i="4"/>
  <c r="I64" i="4"/>
  <c r="H64" i="4"/>
  <c r="I63" i="4"/>
  <c r="H63" i="4"/>
  <c r="T63" i="4" s="1"/>
  <c r="Z63" i="4" s="1"/>
  <c r="Z62" i="4"/>
  <c r="I62" i="4"/>
  <c r="H62" i="4"/>
  <c r="Z60" i="4"/>
  <c r="I60" i="4"/>
  <c r="H60" i="4"/>
  <c r="Z59" i="4"/>
  <c r="I59" i="4"/>
  <c r="H59" i="4"/>
  <c r="I58" i="4"/>
  <c r="H58" i="4"/>
  <c r="Z57" i="4"/>
  <c r="H57" i="4"/>
  <c r="L57" i="4" s="1"/>
  <c r="I56" i="4"/>
  <c r="H56" i="4"/>
  <c r="Z55" i="4"/>
  <c r="I55" i="4"/>
  <c r="H55" i="4"/>
  <c r="Z54" i="4"/>
  <c r="I54" i="4"/>
  <c r="H54" i="4"/>
  <c r="Z53" i="4"/>
  <c r="I53" i="4"/>
  <c r="H53" i="4"/>
  <c r="Z52" i="4"/>
  <c r="I52" i="4"/>
  <c r="H52" i="4"/>
  <c r="I51" i="4"/>
  <c r="H51" i="4"/>
  <c r="Z50" i="4"/>
  <c r="I50" i="4"/>
  <c r="H50" i="4"/>
  <c r="I49" i="4"/>
  <c r="H49" i="4"/>
  <c r="T49" i="4" s="1"/>
  <c r="Z49" i="4" s="1"/>
  <c r="Z48" i="4"/>
  <c r="I48" i="4"/>
  <c r="H48" i="4"/>
  <c r="I47" i="4"/>
  <c r="H47" i="4"/>
  <c r="Z46" i="4"/>
  <c r="I46" i="4"/>
  <c r="H46" i="4"/>
  <c r="Z45" i="4"/>
  <c r="I45" i="4"/>
  <c r="H45" i="4"/>
  <c r="Z44" i="4"/>
  <c r="I44" i="4"/>
  <c r="H44" i="4"/>
  <c r="Z43" i="4"/>
  <c r="I43" i="4"/>
  <c r="H43" i="4"/>
  <c r="I42" i="4"/>
  <c r="H42" i="4"/>
  <c r="T42" i="4" s="1"/>
  <c r="Z42" i="4" s="1"/>
  <c r="Z40" i="4"/>
  <c r="I40" i="4"/>
  <c r="H40" i="4"/>
  <c r="Z39" i="4"/>
  <c r="I39" i="4"/>
  <c r="H39" i="4"/>
  <c r="I38" i="4"/>
  <c r="H38" i="4"/>
  <c r="T38" i="4" s="1"/>
  <c r="Z38" i="4" s="1"/>
  <c r="I37" i="4"/>
  <c r="H37" i="4"/>
  <c r="T37" i="4" s="1"/>
  <c r="Z37" i="4" s="1"/>
  <c r="I36" i="4"/>
  <c r="H36" i="4"/>
  <c r="T36" i="4" s="1"/>
  <c r="Z36" i="4" s="1"/>
  <c r="Z35" i="4"/>
  <c r="I35" i="4"/>
  <c r="H35" i="4"/>
  <c r="Z34" i="4"/>
  <c r="I34" i="4"/>
  <c r="H34" i="4"/>
  <c r="Z33" i="4"/>
  <c r="I33" i="4"/>
  <c r="H33" i="4"/>
  <c r="Z32" i="4"/>
  <c r="I32" i="4"/>
  <c r="H32" i="4"/>
  <c r="I31" i="4"/>
  <c r="H31" i="4"/>
  <c r="Z29" i="4"/>
  <c r="I29" i="4"/>
  <c r="H29" i="4"/>
  <c r="Z28" i="4"/>
  <c r="I28" i="4"/>
  <c r="H28" i="4"/>
  <c r="I27" i="4"/>
  <c r="H27" i="4"/>
  <c r="T27" i="4" s="1"/>
  <c r="Z27" i="4" s="1"/>
  <c r="Z26" i="4"/>
  <c r="I26" i="4"/>
  <c r="H26" i="4"/>
  <c r="Z25" i="4"/>
  <c r="I25" i="4"/>
  <c r="H25" i="4"/>
  <c r="Z24" i="4"/>
  <c r="I24" i="4"/>
  <c r="H24" i="4"/>
  <c r="Z23" i="4"/>
  <c r="I23" i="4"/>
  <c r="H23" i="4"/>
  <c r="Z22" i="4"/>
  <c r="I22" i="4"/>
  <c r="H22" i="4"/>
  <c r="Z21" i="4"/>
  <c r="I21" i="4"/>
  <c r="H21" i="4"/>
  <c r="Z20" i="4"/>
  <c r="I20" i="4"/>
  <c r="H20" i="4"/>
  <c r="Z19" i="4"/>
  <c r="I19" i="4"/>
  <c r="H19" i="4"/>
  <c r="Z18" i="4"/>
  <c r="I18" i="4"/>
  <c r="H18" i="4"/>
  <c r="I17" i="4"/>
  <c r="H17" i="4"/>
  <c r="I16" i="4"/>
  <c r="H16" i="4"/>
  <c r="Z15" i="4"/>
  <c r="I15" i="4"/>
  <c r="H15" i="4"/>
  <c r="I14" i="4"/>
  <c r="H14" i="4"/>
  <c r="T14" i="4" s="1"/>
  <c r="Z14" i="4" s="1"/>
  <c r="Z13" i="4"/>
  <c r="I13" i="4"/>
  <c r="H13" i="4"/>
  <c r="I12" i="4"/>
  <c r="H12" i="4"/>
  <c r="T12" i="4" s="1"/>
  <c r="Z12" i="4" s="1"/>
  <c r="Z11" i="4"/>
  <c r="I11" i="4"/>
  <c r="H11" i="4"/>
  <c r="Z10" i="4"/>
  <c r="I10" i="4"/>
  <c r="H10" i="4"/>
  <c r="Z9" i="4"/>
  <c r="I9" i="4"/>
  <c r="H9" i="4"/>
  <c r="I8" i="4"/>
  <c r="H8" i="4"/>
  <c r="T8" i="4" s="1"/>
  <c r="Z8" i="4" s="1"/>
  <c r="Z7" i="4"/>
  <c r="I7" i="4"/>
  <c r="H7" i="4"/>
  <c r="I6" i="4"/>
  <c r="H6" i="4"/>
  <c r="T6" i="4" s="1"/>
  <c r="Z6" i="4" s="1"/>
  <c r="I5" i="4"/>
  <c r="H5" i="4"/>
  <c r="Z4" i="4"/>
  <c r="I4" i="4"/>
  <c r="H4" i="4"/>
  <c r="I3" i="4"/>
  <c r="H3" i="4"/>
  <c r="Z79" i="1"/>
  <c r="I79" i="1"/>
  <c r="H79" i="1"/>
  <c r="I70" i="1"/>
  <c r="H70" i="1"/>
  <c r="Z69" i="1"/>
  <c r="I69" i="1"/>
  <c r="H69" i="1"/>
  <c r="I68" i="1"/>
  <c r="H68" i="1"/>
  <c r="Z67" i="1"/>
  <c r="I67" i="1"/>
  <c r="H67" i="1"/>
  <c r="Z66" i="1"/>
  <c r="I66" i="1"/>
  <c r="H66" i="1"/>
  <c r="Z65" i="1"/>
  <c r="I65" i="1"/>
  <c r="H65" i="1"/>
  <c r="Z64" i="1"/>
  <c r="I64" i="1"/>
  <c r="H64" i="1"/>
  <c r="I63" i="1"/>
  <c r="H63" i="1"/>
  <c r="T63" i="1" s="1"/>
  <c r="Z63" i="1" s="1"/>
  <c r="Z62" i="1"/>
  <c r="I62" i="1"/>
  <c r="H62" i="1"/>
  <c r="Z61" i="1"/>
  <c r="I61" i="1"/>
  <c r="H61" i="1"/>
  <c r="Z60" i="1"/>
  <c r="I60" i="1"/>
  <c r="H60" i="1"/>
  <c r="Z59" i="1"/>
  <c r="I59" i="1"/>
  <c r="H59" i="1"/>
  <c r="Z58" i="1"/>
  <c r="I58" i="1"/>
  <c r="H58" i="1"/>
  <c r="Z57" i="1"/>
  <c r="I57" i="1"/>
  <c r="H57" i="1"/>
  <c r="Z56" i="1"/>
  <c r="I56" i="1"/>
  <c r="H56" i="1"/>
  <c r="Z55" i="1"/>
  <c r="I55" i="1"/>
  <c r="H55" i="1"/>
  <c r="Z54" i="1"/>
  <c r="I54" i="1"/>
  <c r="H54" i="1"/>
  <c r="Z53" i="1"/>
  <c r="I53" i="1"/>
  <c r="H53" i="1"/>
  <c r="I52" i="1"/>
  <c r="H52" i="1"/>
  <c r="T52" i="1" s="1"/>
  <c r="Z52" i="1" s="1"/>
  <c r="Z51" i="1"/>
  <c r="I51" i="1"/>
  <c r="H51" i="1"/>
  <c r="Z50" i="1"/>
  <c r="I50" i="1"/>
  <c r="H50" i="1"/>
  <c r="Z48" i="1"/>
  <c r="Z47" i="1"/>
  <c r="Z46" i="1"/>
  <c r="Z45" i="1"/>
  <c r="Z44" i="1"/>
  <c r="Z43" i="1"/>
  <c r="Z42" i="1"/>
  <c r="Z40" i="1"/>
  <c r="I39" i="1"/>
  <c r="H39" i="1"/>
  <c r="T39" i="1" s="1"/>
  <c r="Z39" i="1" s="1"/>
  <c r="I38" i="1"/>
  <c r="H38" i="1"/>
  <c r="T38" i="1" s="1"/>
  <c r="Z38" i="1" s="1"/>
  <c r="Z37" i="1"/>
  <c r="I37" i="1"/>
  <c r="H37" i="1"/>
  <c r="Z36" i="1"/>
  <c r="I36" i="1"/>
  <c r="H36" i="1"/>
  <c r="Z35" i="1"/>
  <c r="I35" i="1"/>
  <c r="H35" i="1"/>
  <c r="I34" i="1"/>
  <c r="H34" i="1"/>
  <c r="Z33" i="1"/>
  <c r="I33" i="1"/>
  <c r="H33" i="1"/>
  <c r="Z32" i="1"/>
  <c r="I32" i="1"/>
  <c r="H32" i="1"/>
  <c r="I31" i="1"/>
  <c r="H31" i="1"/>
  <c r="Z30" i="1"/>
  <c r="I30" i="1"/>
  <c r="H30" i="1"/>
  <c r="Z29" i="1"/>
  <c r="I29" i="1"/>
  <c r="H29" i="1"/>
  <c r="I28" i="1"/>
  <c r="H28" i="1"/>
  <c r="T28" i="1" s="1"/>
  <c r="Z28" i="1" s="1"/>
  <c r="I27" i="1"/>
  <c r="H27" i="1"/>
  <c r="Z26" i="1"/>
  <c r="I26" i="1"/>
  <c r="H26" i="1"/>
  <c r="Z25" i="1"/>
  <c r="I25" i="1"/>
  <c r="H25" i="1"/>
  <c r="I24" i="1"/>
  <c r="H24" i="1"/>
  <c r="T24" i="1" s="1"/>
  <c r="Z24" i="1" s="1"/>
  <c r="Z23" i="1"/>
  <c r="I23" i="1"/>
  <c r="H23" i="1"/>
  <c r="Z22" i="1"/>
  <c r="I22" i="1"/>
  <c r="H22" i="1"/>
  <c r="Z21" i="1"/>
  <c r="I21" i="1"/>
  <c r="H21" i="1"/>
  <c r="I20" i="1"/>
  <c r="H20" i="1"/>
  <c r="Z19" i="1"/>
  <c r="I19" i="1"/>
  <c r="H19" i="1"/>
  <c r="I18" i="1"/>
  <c r="H18" i="1"/>
  <c r="T18" i="1" s="1"/>
  <c r="Z18" i="1" s="1"/>
  <c r="Z17" i="1"/>
  <c r="I17" i="1"/>
  <c r="H17" i="1"/>
  <c r="I16" i="1"/>
  <c r="H16" i="1"/>
  <c r="Z15" i="1"/>
  <c r="I15" i="1"/>
  <c r="H15" i="1"/>
  <c r="Z14" i="1"/>
  <c r="I14" i="1"/>
  <c r="H14" i="1"/>
  <c r="Z13" i="1"/>
  <c r="I13" i="1"/>
  <c r="H13" i="1"/>
  <c r="Z12" i="1"/>
  <c r="I12" i="1"/>
  <c r="H12" i="1"/>
  <c r="Z11" i="1"/>
  <c r="I11" i="1"/>
  <c r="H11" i="1"/>
  <c r="Z10" i="1"/>
  <c r="I10" i="1"/>
  <c r="H10" i="1"/>
  <c r="Z9" i="1"/>
  <c r="I9" i="1"/>
  <c r="H9" i="1"/>
  <c r="Z8" i="1"/>
  <c r="I8" i="1"/>
  <c r="H8" i="1"/>
  <c r="Z7" i="1"/>
  <c r="I7" i="1"/>
  <c r="H7" i="1"/>
  <c r="I6" i="1"/>
  <c r="H6" i="1"/>
  <c r="T6" i="1" s="1"/>
  <c r="Z6" i="1" s="1"/>
  <c r="I5" i="1"/>
  <c r="H5" i="1"/>
  <c r="T5" i="1" s="1"/>
  <c r="Z4" i="1"/>
  <c r="Z3" i="1"/>
  <c r="I3" i="1"/>
  <c r="H3" i="1"/>
  <c r="L70" i="4" l="1"/>
  <c r="AA70" i="4" s="1"/>
  <c r="L25" i="1"/>
  <c r="AA25" i="1" s="1"/>
  <c r="L10" i="1"/>
  <c r="AA10" i="1" s="1"/>
  <c r="L12" i="1"/>
  <c r="AA12" i="1" s="1"/>
  <c r="L57" i="1"/>
  <c r="AA57" i="1" s="1"/>
  <c r="L58" i="1"/>
  <c r="AA58" i="1" s="1"/>
  <c r="L59" i="1"/>
  <c r="AA59" i="1" s="1"/>
  <c r="L39" i="4"/>
  <c r="AA39" i="4" s="1"/>
  <c r="L40" i="4"/>
  <c r="AA40" i="4" s="1"/>
  <c r="L60" i="4"/>
  <c r="AA60" i="4" s="1"/>
  <c r="I80" i="4"/>
  <c r="Z5" i="1"/>
  <c r="L66" i="1"/>
  <c r="AA66" i="1" s="1"/>
  <c r="L67" i="1"/>
  <c r="AA67" i="1" s="1"/>
  <c r="L79" i="1"/>
  <c r="AA79" i="1" s="1"/>
  <c r="I71" i="1"/>
  <c r="L35" i="1"/>
  <c r="AA35" i="1" s="1"/>
  <c r="L36" i="1"/>
  <c r="AA36" i="1" s="1"/>
  <c r="H71" i="1"/>
  <c r="L50" i="1"/>
  <c r="AA50" i="1" s="1"/>
  <c r="L51" i="1"/>
  <c r="AA51" i="1" s="1"/>
  <c r="T3" i="4"/>
  <c r="H80" i="4"/>
  <c r="L17" i="4"/>
  <c r="L76" i="4"/>
  <c r="AA76" i="4" s="1"/>
  <c r="L77" i="4"/>
  <c r="AA77" i="4" s="1"/>
  <c r="L55" i="4"/>
  <c r="AA55" i="4" s="1"/>
  <c r="L16" i="4"/>
  <c r="L44" i="4"/>
  <c r="AA44" i="4" s="1"/>
  <c r="L46" i="4"/>
  <c r="AA46" i="4" s="1"/>
  <c r="L9" i="1"/>
  <c r="AA9" i="1" s="1"/>
  <c r="L33" i="1"/>
  <c r="AA33" i="1" s="1"/>
  <c r="L64" i="1"/>
  <c r="AA64" i="1" s="1"/>
  <c r="L3" i="1"/>
  <c r="L30" i="1"/>
  <c r="AA30" i="1" s="1"/>
  <c r="L55" i="1"/>
  <c r="AA55" i="1" s="1"/>
  <c r="L62" i="1"/>
  <c r="AA62" i="1" s="1"/>
  <c r="L32" i="1"/>
  <c r="AA32" i="1" s="1"/>
  <c r="L65" i="1"/>
  <c r="AA65" i="1" s="1"/>
  <c r="L15" i="1"/>
  <c r="AA15" i="1" s="1"/>
  <c r="L18" i="1"/>
  <c r="AA18" i="1" s="1"/>
  <c r="L22" i="1"/>
  <c r="AA22" i="1" s="1"/>
  <c r="L23" i="1"/>
  <c r="AA23" i="1" s="1"/>
  <c r="L27" i="1"/>
  <c r="AA27" i="1" s="1"/>
  <c r="L37" i="1"/>
  <c r="AA37" i="1" s="1"/>
  <c r="L9" i="4"/>
  <c r="AA9" i="4" s="1"/>
  <c r="L32" i="4"/>
  <c r="AA32" i="4" s="1"/>
  <c r="L4" i="4"/>
  <c r="AA4" i="4" s="1"/>
  <c r="L20" i="4"/>
  <c r="AA20" i="4" s="1"/>
  <c r="L21" i="4"/>
  <c r="AA21" i="4" s="1"/>
  <c r="L22" i="4"/>
  <c r="AA22" i="4" s="1"/>
  <c r="L24" i="4"/>
  <c r="AA24" i="4" s="1"/>
  <c r="L25" i="4"/>
  <c r="AA25" i="4" s="1"/>
  <c r="L53" i="4"/>
  <c r="AA53" i="4" s="1"/>
  <c r="L74" i="4"/>
  <c r="AA74" i="4" s="1"/>
  <c r="L79" i="4"/>
  <c r="AA79" i="4" s="1"/>
  <c r="L43" i="4"/>
  <c r="AA43" i="4" s="1"/>
  <c r="L10" i="4"/>
  <c r="AA10" i="4" s="1"/>
  <c r="L7" i="4"/>
  <c r="AA7" i="4" s="1"/>
  <c r="L34" i="4"/>
  <c r="AA34" i="4" s="1"/>
  <c r="L35" i="4"/>
  <c r="AA35" i="4" s="1"/>
  <c r="L66" i="4"/>
  <c r="AA66" i="4" s="1"/>
  <c r="L67" i="4"/>
  <c r="AA67" i="4" s="1"/>
  <c r="L68" i="4"/>
  <c r="AA68" i="4" s="1"/>
  <c r="L69" i="4"/>
  <c r="AA69" i="4" s="1"/>
  <c r="L71" i="4"/>
  <c r="AA71" i="4" s="1"/>
  <c r="L15" i="4"/>
  <c r="AA15" i="4" s="1"/>
  <c r="L19" i="4"/>
  <c r="AA19" i="4" s="1"/>
  <c r="L42" i="4"/>
  <c r="AA42" i="4" s="1"/>
  <c r="L12" i="4"/>
  <c r="AA12" i="4" s="1"/>
  <c r="L14" i="4"/>
  <c r="AA14" i="4" s="1"/>
  <c r="L62" i="4"/>
  <c r="AA62" i="4" s="1"/>
  <c r="L73" i="4"/>
  <c r="AA73" i="4" s="1"/>
  <c r="L28" i="4"/>
  <c r="AA28" i="4" s="1"/>
  <c r="L29" i="4"/>
  <c r="AA29" i="4" s="1"/>
  <c r="L50" i="4"/>
  <c r="AA50" i="4" s="1"/>
  <c r="L75" i="4"/>
  <c r="AA75" i="4" s="1"/>
  <c r="L26" i="4"/>
  <c r="AA26" i="4" s="1"/>
  <c r="L48" i="4"/>
  <c r="AA48" i="4" s="1"/>
  <c r="L65" i="4"/>
  <c r="AA65" i="4" s="1"/>
  <c r="L11" i="4"/>
  <c r="AA11" i="4" s="1"/>
  <c r="L18" i="4"/>
  <c r="AA18" i="4" s="1"/>
  <c r="L27" i="4"/>
  <c r="AA27" i="4" s="1"/>
  <c r="L36" i="4"/>
  <c r="AA36" i="4" s="1"/>
  <c r="L49" i="4"/>
  <c r="AA49" i="4" s="1"/>
  <c r="L52" i="4"/>
  <c r="AA52" i="4" s="1"/>
  <c r="L59" i="4"/>
  <c r="AA59" i="4" s="1"/>
  <c r="L45" i="4"/>
  <c r="AA45" i="4" s="1"/>
  <c r="L5" i="4"/>
  <c r="L6" i="4"/>
  <c r="AA6" i="4" s="1"/>
  <c r="L13" i="4"/>
  <c r="AA13" i="4" s="1"/>
  <c r="T17" i="4"/>
  <c r="Z17" i="4" s="1"/>
  <c r="L31" i="4"/>
  <c r="L33" i="4"/>
  <c r="AA33" i="4" s="1"/>
  <c r="L37" i="4"/>
  <c r="AA37" i="4" s="1"/>
  <c r="L54" i="4"/>
  <c r="AA54" i="4" s="1"/>
  <c r="L63" i="4"/>
  <c r="AA63" i="4" s="1"/>
  <c r="L64" i="4"/>
  <c r="AA64" i="4" s="1"/>
  <c r="L78" i="4"/>
  <c r="AA78" i="4" s="1"/>
  <c r="L8" i="4"/>
  <c r="AA8" i="4" s="1"/>
  <c r="T31" i="4"/>
  <c r="Z31" i="4" s="1"/>
  <c r="L38" i="4"/>
  <c r="AA38" i="4" s="1"/>
  <c r="T51" i="4"/>
  <c r="Z51" i="4" s="1"/>
  <c r="L51" i="4"/>
  <c r="T5" i="4"/>
  <c r="L3" i="4"/>
  <c r="T16" i="4"/>
  <c r="Z16" i="4" s="1"/>
  <c r="L23" i="4"/>
  <c r="AA23" i="4" s="1"/>
  <c r="T47" i="4"/>
  <c r="Z47" i="4" s="1"/>
  <c r="L47" i="4"/>
  <c r="T56" i="4"/>
  <c r="Z56" i="4" s="1"/>
  <c r="L56" i="4"/>
  <c r="T58" i="4"/>
  <c r="Z58" i="4" s="1"/>
  <c r="L58" i="4"/>
  <c r="T72" i="4"/>
  <c r="Z72" i="4" s="1"/>
  <c r="L72" i="4"/>
  <c r="AA57" i="4"/>
  <c r="L7" i="1"/>
  <c r="AA7" i="1" s="1"/>
  <c r="L8" i="1"/>
  <c r="AA8" i="1" s="1"/>
  <c r="L11" i="1"/>
  <c r="AA11" i="1" s="1"/>
  <c r="L26" i="1"/>
  <c r="AA26" i="1" s="1"/>
  <c r="L28" i="1"/>
  <c r="AA28" i="1" s="1"/>
  <c r="L52" i="1"/>
  <c r="AA52" i="1" s="1"/>
  <c r="L68" i="1"/>
  <c r="AA68" i="1" s="1"/>
  <c r="L69" i="1"/>
  <c r="AA69" i="1" s="1"/>
  <c r="L14" i="1"/>
  <c r="AA14" i="1" s="1"/>
  <c r="L39" i="1"/>
  <c r="AA39" i="1" s="1"/>
  <c r="L56" i="1"/>
  <c r="AA56" i="1" s="1"/>
  <c r="L63" i="1"/>
  <c r="AA63" i="1" s="1"/>
  <c r="L13" i="1"/>
  <c r="AA13" i="1" s="1"/>
  <c r="L19" i="1"/>
  <c r="AA19" i="1" s="1"/>
  <c r="L21" i="1"/>
  <c r="AA21" i="1" s="1"/>
  <c r="L29" i="1"/>
  <c r="AA29" i="1" s="1"/>
  <c r="Z41" i="1"/>
  <c r="L53" i="1"/>
  <c r="AA53" i="1" s="1"/>
  <c r="L54" i="1"/>
  <c r="AA54" i="1" s="1"/>
  <c r="L60" i="1"/>
  <c r="AA60" i="1" s="1"/>
  <c r="L61" i="1"/>
  <c r="AA61" i="1" s="1"/>
  <c r="L70" i="1"/>
  <c r="AA70" i="1" s="1"/>
  <c r="L38" i="1"/>
  <c r="AA38" i="1" s="1"/>
  <c r="L24" i="1"/>
  <c r="AA24" i="1" s="1"/>
  <c r="L6" i="1"/>
  <c r="AA6" i="1" s="1"/>
  <c r="T34" i="1"/>
  <c r="Z34" i="1" s="1"/>
  <c r="L34" i="1"/>
  <c r="L5" i="1"/>
  <c r="T16" i="1"/>
  <c r="Z16" i="1" s="1"/>
  <c r="L16" i="1"/>
  <c r="L17" i="1"/>
  <c r="AA17" i="1" s="1"/>
  <c r="T20" i="1"/>
  <c r="Z20" i="1" s="1"/>
  <c r="L20" i="1"/>
  <c r="T31" i="1"/>
  <c r="Z31" i="1" s="1"/>
  <c r="L31" i="1"/>
  <c r="L80" i="4" l="1"/>
  <c r="Z71" i="1"/>
  <c r="AA5" i="1"/>
  <c r="T71" i="1"/>
  <c r="AA16" i="4"/>
  <c r="AA3" i="1"/>
  <c r="Z3" i="4"/>
  <c r="T80" i="4"/>
  <c r="AA17" i="4"/>
  <c r="AA31" i="4"/>
  <c r="AA58" i="4"/>
  <c r="AA51" i="4"/>
  <c r="AA47" i="4"/>
  <c r="AA72" i="4"/>
  <c r="AA56" i="4"/>
  <c r="Z5" i="4"/>
  <c r="AA31" i="1"/>
  <c r="AA20" i="1"/>
  <c r="AA16" i="1"/>
  <c r="AA34" i="1"/>
  <c r="AA3" i="4" l="1"/>
  <c r="Z80" i="4"/>
  <c r="AA5" i="4"/>
  <c r="AA4" i="1"/>
  <c r="AA41" i="1"/>
  <c r="AA46" i="1"/>
  <c r="AA48" i="1"/>
  <c r="AA42" i="1"/>
  <c r="AA47" i="1"/>
  <c r="AA45" i="1"/>
  <c r="AA44" i="1"/>
  <c r="AA43" i="1"/>
  <c r="AA40" i="1"/>
  <c r="AA80" i="4" l="1"/>
  <c r="AA71" i="1"/>
</calcChain>
</file>

<file path=xl/sharedStrings.xml><?xml version="1.0" encoding="utf-8"?>
<sst xmlns="http://schemas.openxmlformats.org/spreadsheetml/2006/main" count="1286" uniqueCount="412">
  <si>
    <t>S.NO</t>
  </si>
  <si>
    <t>EMP ID</t>
  </si>
  <si>
    <t>EMP NAME</t>
  </si>
  <si>
    <t>PLACE OF WORKING</t>
  </si>
  <si>
    <t>SWAMY NAIDU CHIRIKI</t>
  </si>
  <si>
    <t>GPS BALESU</t>
  </si>
  <si>
    <t>SURYANARAYANA YADLA</t>
  </si>
  <si>
    <t>SANKARA RAO MANDANGI</t>
  </si>
  <si>
    <t>KESAVARAO VATAKA</t>
  </si>
  <si>
    <t>RAMARAO ADDAKULA</t>
  </si>
  <si>
    <t>GPS BEERUPADU</t>
  </si>
  <si>
    <t>YOGENDRA MUTAKA</t>
  </si>
  <si>
    <t>GPS BODLAGUDA</t>
  </si>
  <si>
    <t>RAJU ADDAKULA</t>
  </si>
  <si>
    <t>BHANU TAPPATLA</t>
  </si>
  <si>
    <t>GPS CH BINNIDI</t>
  </si>
  <si>
    <t xml:space="preserve">SUJATHA JANNIMARRI </t>
  </si>
  <si>
    <t>KAMENDARAO NIMMALA</t>
  </si>
  <si>
    <t>GPS ELWINPETA</t>
  </si>
  <si>
    <t>SOBHAN BABU NIMMALA</t>
  </si>
  <si>
    <t>PADMA KADRAKA</t>
  </si>
  <si>
    <t>MANOHARARAO BIDDIKA</t>
  </si>
  <si>
    <t>GPS G L PURAM</t>
  </si>
  <si>
    <t>HYMAVATHI ROKALLA</t>
  </si>
  <si>
    <t>REVATHI MANDANGI</t>
  </si>
  <si>
    <t>SANDHARANI MARADANA</t>
  </si>
  <si>
    <t>SRINIVAS ADIVANNA</t>
  </si>
  <si>
    <t>GPS GADIVANKADHARA</t>
  </si>
  <si>
    <t>PRASANTH KOLAKA</t>
  </si>
  <si>
    <t>RAVI KUMAR CHUKKA</t>
  </si>
  <si>
    <t>GPS GEESADA</t>
  </si>
  <si>
    <t>SANKARARAO NIMMAKA</t>
  </si>
  <si>
    <t>KALAWATI BIDDIKA</t>
  </si>
  <si>
    <t>GPS JK PADU COLNY</t>
  </si>
  <si>
    <t>RADHIKA TOYAKA</t>
  </si>
  <si>
    <t>VISWA NADHAM BIDDIKA</t>
  </si>
  <si>
    <t>GPS K SIVADA</t>
  </si>
  <si>
    <t xml:space="preserve">RAJESH PATTIKA   </t>
  </si>
  <si>
    <t>ANANDA SATEESH KUMAR YAMALA</t>
  </si>
  <si>
    <t>GPS KEESARI</t>
  </si>
  <si>
    <t>RAVIKUMAR MANDANGI</t>
  </si>
  <si>
    <t>KULAPATHI RAO GANTA</t>
  </si>
  <si>
    <t>GPS KONDUKUPPA</t>
  </si>
  <si>
    <t>SRILAXMI ALAJANGI</t>
  </si>
  <si>
    <t>GPS KOTHAGUDA</t>
  </si>
  <si>
    <t>USHA PUVVALA</t>
  </si>
  <si>
    <t>KRISHANA RAO DASARI</t>
  </si>
  <si>
    <t>GPS KURASINGI</t>
  </si>
  <si>
    <t>MOHANARAO KOLAKA</t>
  </si>
  <si>
    <t>SIMHACHALAM RAMBHA</t>
  </si>
  <si>
    <t>GPS LADA</t>
  </si>
  <si>
    <t>SUNDARA RAO SYAMA KUMBURKU</t>
  </si>
  <si>
    <t>GPS LAKKAGUDA</t>
  </si>
  <si>
    <t>INDIRABHARATHI BASAVA</t>
  </si>
  <si>
    <t>VIMALA .</t>
  </si>
  <si>
    <t>MOHANA RAO GUNAGENJI</t>
  </si>
  <si>
    <t>GPS MEDARAGANDA</t>
  </si>
  <si>
    <t>DHANA LAXMI GUNTREDDI</t>
  </si>
  <si>
    <t>SATYA KUMAR SANJEEVI BONELA</t>
  </si>
  <si>
    <t>GPS MULABINNIDI</t>
  </si>
  <si>
    <t>CHANDRIKA MANDANGI</t>
  </si>
  <si>
    <t>NARAYANARAO KONDAGORRI</t>
  </si>
  <si>
    <t>SIMHACHALAM SAMALA</t>
  </si>
  <si>
    <t>GPS MULIGUDA</t>
  </si>
  <si>
    <t>SUDHAKAR NIMMAKA</t>
  </si>
  <si>
    <t>RAVI LANKA</t>
  </si>
  <si>
    <t>GPS NELLIKIKKUVA</t>
  </si>
  <si>
    <t>DHARMARAO PUVVALA</t>
  </si>
  <si>
    <t>RAVIKUMAR KADRAKA</t>
  </si>
  <si>
    <t>GPS P JAMMUVALASA</t>
  </si>
  <si>
    <t>KURMA RAO NADUPURU</t>
  </si>
  <si>
    <t>GPS PEDAKHARJA</t>
  </si>
  <si>
    <t>MADHURI PALAKA</t>
  </si>
  <si>
    <t>GPS PENGUVA</t>
  </si>
  <si>
    <t>BHAVANI MANDANGI</t>
  </si>
  <si>
    <t>GPS PUSABADI</t>
  </si>
  <si>
    <t>RATNA KUMAR PUVVALA</t>
  </si>
  <si>
    <t>SANYASAPPADU BURA</t>
  </si>
  <si>
    <t>GPS RELLA</t>
  </si>
  <si>
    <t>SESHAGIRI ADDAKULA</t>
  </si>
  <si>
    <t>MANI BODDUDORA</t>
  </si>
  <si>
    <t>GPS THOLUKHARJA</t>
  </si>
  <si>
    <t>SANYASINAIDU ADDAKULA</t>
  </si>
  <si>
    <t>SRIDHAR ARIKATOTA</t>
  </si>
  <si>
    <t>GPS THOTA</t>
  </si>
  <si>
    <t>KUMAR KONDAGORRI</t>
  </si>
  <si>
    <t>PRASADARAO PATTIKA</t>
  </si>
  <si>
    <t>GPS URITI</t>
  </si>
  <si>
    <t>ROJARAMANI TOYAKA</t>
  </si>
  <si>
    <t>SIMHACHALAM VUYAKA</t>
  </si>
  <si>
    <t>GPS VADAJANGI</t>
  </si>
  <si>
    <t>VENKATARAO KEVATI</t>
  </si>
  <si>
    <t>GPS VALLADA</t>
  </si>
  <si>
    <t>KARTHIKARAIDURAIDU ANKALAPU</t>
  </si>
  <si>
    <t>SESHU KUMARI VANGIPURAM</t>
  </si>
  <si>
    <t>GPS VANGARA</t>
  </si>
  <si>
    <t>GAVARAYYA TOYAKA</t>
  </si>
  <si>
    <t>ADAIAH BIDDIKA</t>
  </si>
  <si>
    <t>GUPS KEDARIPURAM</t>
  </si>
  <si>
    <t>RAJESWARI KUMBRUKU</t>
  </si>
  <si>
    <t>HARIGOPALARAO LIMMAKA</t>
  </si>
  <si>
    <t>VINODKUMAR MANDANGI</t>
  </si>
  <si>
    <t>SURYANARAYANA CHALLA</t>
  </si>
  <si>
    <t>SUMITHRAMMA GOWDU</t>
  </si>
  <si>
    <t>KUMARA SWAMY BIDDIKA</t>
  </si>
  <si>
    <t>BPAY</t>
  </si>
  <si>
    <t>GROSS</t>
  </si>
  <si>
    <t>SCA</t>
  </si>
  <si>
    <t>P.F</t>
  </si>
  <si>
    <t>P.F. Loan</t>
  </si>
  <si>
    <t>G.P.F</t>
  </si>
  <si>
    <t>G.P.F Loan</t>
  </si>
  <si>
    <t>APGLI</t>
  </si>
  <si>
    <t>APGLI LOAN</t>
  </si>
  <si>
    <t>GIS</t>
  </si>
  <si>
    <t>CPS</t>
  </si>
  <si>
    <t>P.T</t>
  </si>
  <si>
    <t>EHS</t>
  </si>
  <si>
    <t>IT</t>
  </si>
  <si>
    <t/>
  </si>
  <si>
    <t>SUBBAMMA KONDAGORRI</t>
  </si>
  <si>
    <t>DEVANAND PALAKA</t>
  </si>
  <si>
    <t>SIMHACHALAM BANTU</t>
  </si>
  <si>
    <t>KAMESWARA RAO KONDAGORRI</t>
  </si>
  <si>
    <t>GOWRISANKAR TOYAKA</t>
  </si>
  <si>
    <t>MAJJAYYA MANDANGI</t>
  </si>
  <si>
    <t>SUBBA RAO JEELAKARRA</t>
  </si>
  <si>
    <t>SRILAKSHMI TOYAKA</t>
  </si>
  <si>
    <t>JAGADESWARI ARIKA</t>
  </si>
  <si>
    <t>KRISHNA ARIKA</t>
  </si>
  <si>
    <t>SUJATHA VUYAKA</t>
  </si>
  <si>
    <t>RAMA KRISHNA GAJAPATHI</t>
  </si>
  <si>
    <t>GOVINDA RAO MEDIDA</t>
  </si>
  <si>
    <t>SRINIVASARAO MANDANGI</t>
  </si>
  <si>
    <t>CHINA NARAYANA DEESARI</t>
  </si>
  <si>
    <t>SAILAJA MANDANGI</t>
  </si>
  <si>
    <t>SOMESWARA RAO BARLI</t>
  </si>
  <si>
    <t>SIVASANKARA VIJAYAKUMAR RAJAPU</t>
  </si>
  <si>
    <t>LACHANNA CHODIPALLI</t>
  </si>
  <si>
    <t>SUDHA RANI ARIKA</t>
  </si>
  <si>
    <t>SIRINAIDU KONDAGORRI</t>
  </si>
  <si>
    <t>JAYASUDHA BIDDIKA</t>
  </si>
  <si>
    <t>RAMALAKSHMI GUDARI</t>
  </si>
  <si>
    <t>SIMHACHALAM MANDANGI</t>
  </si>
  <si>
    <t>ADITYA KUMAR BIDDIKA</t>
  </si>
  <si>
    <t>SUSEELA NIMMALA</t>
  </si>
  <si>
    <t>BHRATHI SAMBANA</t>
  </si>
  <si>
    <t>YELLARU ARIKA</t>
  </si>
  <si>
    <t>KUMAR GARLA</t>
  </si>
  <si>
    <t>ANUSHA SAVALASINGU</t>
  </si>
  <si>
    <t>NARESH GOWDU</t>
  </si>
  <si>
    <t>SARASWATHI JANNIMARRI</t>
  </si>
  <si>
    <t>SUJATHA KUMBURKU</t>
  </si>
  <si>
    <t>SUJATHA GOLA</t>
  </si>
  <si>
    <t>SURESH KUMAR PUVVALA</t>
  </si>
  <si>
    <t>VISWESWARARAO PODAVAKA</t>
  </si>
  <si>
    <t>LATHA BANDI</t>
  </si>
  <si>
    <t>MANIMALA NANDEDA</t>
  </si>
  <si>
    <t>RAMACHANDRA RAO ARIKA</t>
  </si>
  <si>
    <t>KOTI TOYAKA</t>
  </si>
  <si>
    <t>LAKSHMI JANNIPALAKA</t>
  </si>
  <si>
    <t>BHUSHANA MANDANGI</t>
  </si>
  <si>
    <t>KONDAGORRI SUSEELA</t>
  </si>
  <si>
    <t>SURYA RAO GOWDU</t>
  </si>
  <si>
    <t>ANURADHA BIDDIKA</t>
  </si>
  <si>
    <t>NAKSHATRA KONDAGORRI</t>
  </si>
  <si>
    <t>SARADA KADRUKA</t>
  </si>
  <si>
    <t>SATYABHAGAVAN GEDELA</t>
  </si>
  <si>
    <t>ADINARAYANA PUVVALA</t>
  </si>
  <si>
    <t>VIJAYA KONDATAMARA</t>
  </si>
  <si>
    <t>TEJESWARI DEVI MARRI</t>
  </si>
  <si>
    <t>DHANALAKSHMI THOTAPALLI</t>
  </si>
  <si>
    <t>BHUSHANARAO PATTIKA</t>
  </si>
  <si>
    <t>NARAYANA RAO KILLAKA</t>
  </si>
  <si>
    <t>NARENDRA GOWDU</t>
  </si>
  <si>
    <t>VENKATARAMANA ROUTHU</t>
  </si>
  <si>
    <t>SRAVANA VOOYAKA</t>
  </si>
  <si>
    <t>CHINNA RAO MANDANGI</t>
  </si>
  <si>
    <t>PADMAVATHI JANAPALLI</t>
  </si>
  <si>
    <t>ANANTHARAO PATTIKA</t>
  </si>
  <si>
    <t>LAKSHMI NARENDRUNI</t>
  </si>
  <si>
    <t>R S S PRASADA RAO KANDULA</t>
  </si>
  <si>
    <t>UMAMAHESWARARAO NEELAM PATNAIKUNI</t>
  </si>
  <si>
    <t>KRISHNA KUMAR BIDDIKA</t>
  </si>
  <si>
    <t>KIRUMAMMA NIMMAKA</t>
  </si>
  <si>
    <t>RAMAPRASADARAO TIMMAKA</t>
  </si>
  <si>
    <t>RAVI KUMAR ROUTHU</t>
  </si>
  <si>
    <t>NET</t>
  </si>
  <si>
    <t>TOT DED</t>
  </si>
  <si>
    <t>TOT NET</t>
  </si>
  <si>
    <t>SPAY</t>
  </si>
  <si>
    <t>CFMS ID</t>
  </si>
  <si>
    <t xml:space="preserve">DA @ 20.02% </t>
  </si>
  <si>
    <t xml:space="preserve">AHRA @ 8% </t>
  </si>
  <si>
    <t>TOT DEDUC</t>
  </si>
  <si>
    <t>GOWRISANKARARAO UYAKA</t>
  </si>
  <si>
    <t>MPPS ADDAMGUDA</t>
  </si>
  <si>
    <t>SANKARARAJU PATTIKA</t>
  </si>
  <si>
    <t>MPPS ATCHABA</t>
  </si>
  <si>
    <t>MPPS BAYYADA</t>
  </si>
  <si>
    <t>MPPS BELLIDI</t>
  </si>
  <si>
    <t>SARDHARRAO ARIKA</t>
  </si>
  <si>
    <t>MPPS CHINAGEESADA</t>
  </si>
  <si>
    <t>MPPS CHINTALAPADU</t>
  </si>
  <si>
    <t>MPPS DEPPIGUDA</t>
  </si>
  <si>
    <t>MPPS DIGUVADERUVADA</t>
  </si>
  <si>
    <t>MPPS DIGUVAMANDA</t>
  </si>
  <si>
    <t>MPPS DOLUKONA</t>
  </si>
  <si>
    <t>SASIBHANURAO ARIKA</t>
  </si>
  <si>
    <t>B KAMALA</t>
  </si>
  <si>
    <t>MPPS DUDDUKHALLU</t>
  </si>
  <si>
    <t>MPPS ELWINPETA</t>
  </si>
  <si>
    <t>MPPS ELWINPETA PB COL</t>
  </si>
  <si>
    <t>MPPS GADDI COL GLPURAM</t>
  </si>
  <si>
    <t>MPPS GOPALAPURAM</t>
  </si>
  <si>
    <t>MPPS GORADA</t>
  </si>
  <si>
    <t>MPPS GORATI</t>
  </si>
  <si>
    <t>MPPS IJJAKAI</t>
  </si>
  <si>
    <t>MPPS IRIDI</t>
  </si>
  <si>
    <t>MPPS JARNA</t>
  </si>
  <si>
    <t>MPPS JOGIPURAM</t>
  </si>
  <si>
    <t>MPPS KALIGOTTU</t>
  </si>
  <si>
    <t>MPPS KALLITI (NEW)</t>
  </si>
  <si>
    <t>MPPS KANASINGI</t>
  </si>
  <si>
    <t>MPPS KANNAYAGUDA</t>
  </si>
  <si>
    <t>MPPS KAPPAKALLU</t>
  </si>
  <si>
    <t>MPPS KONDAKUNERU</t>
  </si>
  <si>
    <t>MPPS KONDAVADA</t>
  </si>
  <si>
    <t>MPPS KONTESU</t>
  </si>
  <si>
    <t>MPPS KOSANGIBADRA</t>
  </si>
  <si>
    <t>MPPS MALLUGUDA</t>
  </si>
  <si>
    <t>MPPS MANGALAPURAM</t>
  </si>
  <si>
    <t>MPPS MANTRAJOLA</t>
  </si>
  <si>
    <t>GANESWARARAO GOWDU</t>
  </si>
  <si>
    <t>MPPS MORAMA</t>
  </si>
  <si>
    <t>MPPS NONDRUKONDA</t>
  </si>
  <si>
    <t>LAKSHMANMURTY NIMMALA</t>
  </si>
  <si>
    <t>MPPS PATHA NIGARAM</t>
  </si>
  <si>
    <t>MPPS PUTTAGUDA</t>
  </si>
  <si>
    <t>MPPS RASABADI</t>
  </si>
  <si>
    <t>MPPS RAYAGHADAJAMMU</t>
  </si>
  <si>
    <t>MPPS REGIDI</t>
  </si>
  <si>
    <t>MPPS SADUNUGUDA</t>
  </si>
  <si>
    <t>MPPS SAMBUGUDA</t>
  </si>
  <si>
    <t>MPPS SANDHIGUDA</t>
  </si>
  <si>
    <t>SOMESWARARAO VUYAKA</t>
  </si>
  <si>
    <t>MPPS SAVARAKOTAPADU</t>
  </si>
  <si>
    <t>MPPS SEEMALAVALASA</t>
  </si>
  <si>
    <t>MPPS TANKU</t>
  </si>
  <si>
    <t>CHALAPATHIRAO MUTAKA</t>
  </si>
  <si>
    <t>MPPS TENKASINGI</t>
  </si>
  <si>
    <t>MPPS THATISEELA</t>
  </si>
  <si>
    <t>MPPS TIKKABAI</t>
  </si>
  <si>
    <t>MPPS VANJARAPADUGUDA</t>
  </si>
  <si>
    <t>MPPS VATHADA</t>
  </si>
  <si>
    <t>MPPS VONDRUBHANGI</t>
  </si>
  <si>
    <t>MPPS Y CHORUPALLI</t>
  </si>
  <si>
    <t>KRISHNAVENI PATTIKA</t>
  </si>
  <si>
    <t>HRA @ 10%</t>
  </si>
  <si>
    <t>GRAND TOTAL</t>
  </si>
  <si>
    <t>PROCEEDINGS OF THE MANDAL EDUCATIONAL OFFICER, MP, G.L.PURAM MANDAL</t>
  </si>
  <si>
    <t>PRESENT: SRI J.NARAYANASWAMY,MA,B.Ed</t>
  </si>
  <si>
    <t>Progs Rc.No: 05/MEO/Increments</t>
  </si>
  <si>
    <t>Date:</t>
  </si>
  <si>
    <t>Sub:</t>
  </si>
  <si>
    <t>Establishment - School Education - Mandal Parishad - G.L.Puram - Sanction of Annual Grade Increments of certain teachers/staff working under this office - Orders - Issued.</t>
  </si>
  <si>
    <t>Ref:</t>
  </si>
  <si>
    <t>1) GO.MS.No.40, Dated.07-05-2002</t>
  </si>
  <si>
    <t>2) GO.MS.No.133, Dated.02-05-1974</t>
  </si>
  <si>
    <t>3) Application of the Individual, Dated.________</t>
  </si>
  <si>
    <t>@ @ @</t>
  </si>
  <si>
    <t>Order:</t>
  </si>
  <si>
    <t xml:space="preserve">                In pursuance of the above sub.&amp; ref. ,the under mentioned teachers working under my control  have submitted their proposals for sanction of Annual Grade Increments vide Ref.3.</t>
  </si>
  <si>
    <t xml:space="preserve">                Hence as per the powers delegated me vide Ref. 1 and 2 the Incumbents are hereby sanctioned their Annual grade increments  as per the annexure shown below.</t>
  </si>
  <si>
    <t xml:space="preserve">                However the Incumbents are eligible to get their monitory benefit from the first date of month vide ref.2.</t>
  </si>
  <si>
    <t>The same may be entered  in the original Service Register of the Incumbents.</t>
  </si>
  <si>
    <t>ANNEXURE</t>
  </si>
  <si>
    <t>Sl.No</t>
  </si>
  <si>
    <t>Name of the Employee</t>
  </si>
  <si>
    <t>Place of Working</t>
  </si>
  <si>
    <t>Designation</t>
  </si>
  <si>
    <t>Scale of Pay</t>
  </si>
  <si>
    <t>Present Pay</t>
  </si>
  <si>
    <t>Rate of Increment</t>
  </si>
  <si>
    <t>Future Pay</t>
  </si>
  <si>
    <t>Remarks</t>
  </si>
  <si>
    <t xml:space="preserve">                 It is informed that if any excess amount paid during sanction the excess amount will be recovered from the individual.</t>
  </si>
  <si>
    <t>Mandal Educational Officer,
Gummalakshmipuram Mandal.</t>
  </si>
  <si>
    <t>PERIODICAL INCREMENT CERTIFICATE</t>
  </si>
  <si>
    <t>Certified that every Government Servant named below either (a) has been the incumbent of the appointment against his name for a period of not less than ___________ Years since the date is Col.5 of (if he has suspend for misconduct) Col.6 after deducting the periods between the dates shown col.8+9 and has not been subjected to any order of stoppage of increment as penalty during the period and that during the peiod(s) of leave on average pay take at time from _______________ to ____________ and from ______________ to _______ which have/has been counted for increment in case of officiating Govt servant(s) named below. He/they would have</t>
  </si>
  <si>
    <t>Name</t>
  </si>
  <si>
    <t>Appointment</t>
  </si>
  <si>
    <t>Whether substantive or officiating</t>
  </si>
  <si>
    <t>Date from which present pay is drawn</t>
  </si>
  <si>
    <t xml:space="preserve">Suspension for misconduct </t>
  </si>
  <si>
    <t xml:space="preserve">Leave with out pay &amp; in the case of those holding the post temporarily or in an </t>
  </si>
  <si>
    <t>Date from increment may be given</t>
  </si>
  <si>
    <t>Amount of Increment</t>
  </si>
  <si>
    <t>From</t>
  </si>
  <si>
    <t>To</t>
  </si>
  <si>
    <t>CERTIFICATE</t>
  </si>
  <si>
    <r>
      <t>·</t>
    </r>
    <r>
      <rPr>
        <sz val="7"/>
        <color theme="1"/>
        <rFont val="Times New Roman"/>
        <family val="1"/>
      </rPr>
      <t xml:space="preserve">         </t>
    </r>
    <r>
      <rPr>
        <sz val="11"/>
        <color theme="1"/>
        <rFont val="Arial"/>
        <family val="2"/>
      </rPr>
      <t>Certified that the incumbents have not been availed any E.O.L. During the above period.</t>
    </r>
  </si>
  <si>
    <r>
      <t>·</t>
    </r>
    <r>
      <rPr>
        <sz val="7"/>
        <color theme="1"/>
        <rFont val="Times New Roman"/>
        <family val="1"/>
      </rPr>
      <t xml:space="preserve">         </t>
    </r>
    <r>
      <rPr>
        <sz val="11"/>
        <color theme="1"/>
        <rFont val="Arial"/>
        <family val="2"/>
      </rPr>
      <t>Certified that there is no charge pending against them.</t>
    </r>
  </si>
  <si>
    <r>
      <t>·</t>
    </r>
    <r>
      <rPr>
        <sz val="7"/>
        <color theme="1"/>
        <rFont val="Times New Roman"/>
        <family val="1"/>
      </rPr>
      <t xml:space="preserve">         </t>
    </r>
    <r>
      <rPr>
        <sz val="11"/>
        <color theme="1"/>
        <rFont val="Arial"/>
        <family val="2"/>
      </rPr>
      <t>Certified that the A.P.G.L.I Subscription is beaning recovered from the above incumbent as per rules in force.</t>
    </r>
  </si>
  <si>
    <t xml:space="preserve">  </t>
  </si>
  <si>
    <t>SUHASHINI MANDANGI</t>
  </si>
  <si>
    <t>0116574</t>
  </si>
  <si>
    <t>LFL HM</t>
  </si>
  <si>
    <t>SGT</t>
  </si>
  <si>
    <t>OFFICE SUBORDINATE</t>
  </si>
  <si>
    <t>SCHOOL ASSISTANT-MATHS</t>
  </si>
  <si>
    <t>SCHOOL ASSISTANT-SOCIAL SCIENCE</t>
  </si>
  <si>
    <t>SCHOOL ASSISTANT-TELUGU</t>
  </si>
  <si>
    <t>NON GOVT DED</t>
  </si>
  <si>
    <t>w.e.f</t>
  </si>
  <si>
    <r>
      <t>AP PRC 2022 New Master Scale: </t>
    </r>
    <r>
      <rPr>
        <i/>
        <sz val="12"/>
        <color rgb="FF000000"/>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</si>
  <si>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44570-127480</t>
  </si>
  <si>
    <t>PSHM</t>
  </si>
  <si>
    <t>FLAG FUND</t>
  </si>
  <si>
    <t>Place of working</t>
  </si>
  <si>
    <t>sub</t>
  </si>
  <si>
    <t>01-01-2023</t>
  </si>
  <si>
    <r>
      <t>AP PRC 2022 New Master Scale: </t>
    </r>
    <r>
      <rPr>
        <i/>
        <sz val="12"/>
        <rFont val="Segoe UI"/>
        <family val="2"/>
      </rPr>
      <t>20000- 600- 21800- 660- 23780- 720- 25940- 780- 28280- 850- 30830- 920- 33590- 990- 36560- 1080- 39800- 1170- 43310- 1260- 47090- 1350- 51140- 1460- 55520- 1 580- 60260- 1700- 65360- 1830- 70850- 1960- 76730- 2090- 83000- 2240- 89720- 2390- 96890- 2540- 104510- 2700- 112610- 2890- 121280- 3100- 130580- 3320- 140540- 3610- 154980- 3900- 170580- 4210- 179000 (83 stages)</t>
    </r>
  </si>
  <si>
    <t>NAME OF THE SCHOOL</t>
  </si>
  <si>
    <t>CODE</t>
  </si>
  <si>
    <t>MANDAL</t>
  </si>
  <si>
    <t>HILLTOP</t>
  </si>
  <si>
    <t>SCA CODE</t>
  </si>
  <si>
    <t>IF(AND(F4&gt;=87481,E4=1),1375,</t>
  </si>
  <si>
    <t>IF(AND(F4&gt;=65361,E4=1),1330,</t>
  </si>
  <si>
    <t>IF(AND(F4&gt;=54061,E4=1),1225,</t>
  </si>
  <si>
    <t>IF(AND(F4&gt;=42141,E4=1),1000,</t>
  </si>
  <si>
    <t>IF(AND(F4&gt;=31751,E4=1),850,</t>
  </si>
  <si>
    <t>IF(AND(F4&lt;=31750,E4=1),700,</t>
  </si>
  <si>
    <t>IF(AND(F4&gt;=87481,E4=2),1600,</t>
  </si>
  <si>
    <t>IF(AND(F4&gt;=87481,E4=3),1800,</t>
  </si>
  <si>
    <t>IF(AND(F4&gt;=65361,E4=2),1525,</t>
  </si>
  <si>
    <t>IF(AND(F4&gt;=65361,E4=3),1700,</t>
  </si>
  <si>
    <t>IF(AND(F4&gt;=54061,E4=2),1400,</t>
  </si>
  <si>
    <t>IF(AND(F4&gt;=54061,E4=3),1600,</t>
  </si>
  <si>
    <t>IF(AND(F4&gt;=31751,E4=2),975,</t>
  </si>
  <si>
    <t>IF(AND(F4&gt;=31751,E4=3),1100,</t>
  </si>
  <si>
    <t>IF(AND(F4&lt;=31750,E4=2),800,</t>
  </si>
  <si>
    <t>IF(AND(F4&lt;=31750,E4=3),900,</t>
  </si>
  <si>
    <t>IF(AND(F4&gt;=42141,E4=2),1150,</t>
  </si>
  <si>
    <t>IF(AND(F4&gt;=42141,E4=3),1300,</t>
  </si>
  <si>
    <t>NON MANDAL</t>
  </si>
  <si>
    <t>SCA AS PER PRC 2022</t>
  </si>
  <si>
    <t>LIST OF CATEGORY-IV VILLAGES AS PER DEO PROGS</t>
  </si>
  <si>
    <t>RATE OF INCREMENTS</t>
  </si>
  <si>
    <t>OLD PAY</t>
  </si>
  <si>
    <t>INC</t>
  </si>
  <si>
    <t>YES</t>
  </si>
  <si>
    <t>FUTURE PAY</t>
  </si>
  <si>
    <t>REMARKS</t>
  </si>
  <si>
    <t>EMPID</t>
  </si>
  <si>
    <t>DESG</t>
  </si>
  <si>
    <t>54060-140540</t>
  </si>
  <si>
    <t>Note:Payroll Rules are Mandatory.</t>
  </si>
  <si>
    <t>Employee Name</t>
  </si>
  <si>
    <t>Gross</t>
  </si>
  <si>
    <t>Deduction</t>
  </si>
  <si>
    <t>Net</t>
  </si>
  <si>
    <t>School Assistant</t>
  </si>
  <si>
    <t>Head Masters of Primary</t>
  </si>
  <si>
    <t>Secondary Grade Teacher</t>
  </si>
  <si>
    <t>HARI GOPALARAO LIMMAKA</t>
  </si>
  <si>
    <t>Attender</t>
  </si>
  <si>
    <t>INDIRA BHARATHI BASAVA</t>
  </si>
  <si>
    <t>KARTHIKARAIDU ANKALAPU</t>
  </si>
  <si>
    <t>MANOHARA RAO BIDDIKA</t>
  </si>
  <si>
    <t>MOHANA RAO KOLAKA</t>
  </si>
  <si>
    <t>NARAYANA RAO KONDAGORRI</t>
  </si>
  <si>
    <t>PRASADA RAO PATTIKA</t>
  </si>
  <si>
    <t>RAJESH PATTIKA</t>
  </si>
  <si>
    <t>School Assistant(Telugu)</t>
  </si>
  <si>
    <t>RAVI KUMAR MANDANGI</t>
  </si>
  <si>
    <t>ROJA RAMANI TOYAKA</t>
  </si>
  <si>
    <t>SANDHA RANI MARADANA</t>
  </si>
  <si>
    <t>SANYASI NAIDU ADDAKULA</t>
  </si>
  <si>
    <t>SIMHA CHALAM VUYAKA</t>
  </si>
  <si>
    <t>SRI LAXMI ALAJANGI</t>
  </si>
  <si>
    <t>SUJATHA JANNIMARRI</t>
  </si>
  <si>
    <t>SUNDARARAOSYAMA KUMBURKU</t>
  </si>
  <si>
    <t>SURYA NARAYANA CHALLA</t>
  </si>
  <si>
    <t>SURYA NARAYANA YADLA</t>
  </si>
  <si>
    <t>VENKATA RAO KEVATI</t>
  </si>
  <si>
    <t>VIMALA</t>
  </si>
  <si>
    <t>Cfms Id</t>
  </si>
  <si>
    <t>Hrms Id</t>
  </si>
  <si>
    <t>CHALAPATHI RAO MUTAKA</t>
  </si>
  <si>
    <t>GANESWARA RAO GOWDU</t>
  </si>
  <si>
    <t>GOWRI SANKARA RAO UYAKA</t>
  </si>
  <si>
    <t>KAMALA BIDDIKA</t>
  </si>
  <si>
    <t>KRISHNA VENI PATTIKA</t>
  </si>
  <si>
    <t>LAKSHMAN MURTY NIMMALA</t>
  </si>
  <si>
    <t>SANKARA RAJU PATTIKA</t>
  </si>
  <si>
    <t>SARDHAR RAO ARIKA</t>
  </si>
  <si>
    <t>SASI BHANURAO ARIKA</t>
  </si>
  <si>
    <t>SOMESWARA RAO VUYAKA</t>
  </si>
  <si>
    <t>DED</t>
  </si>
  <si>
    <t>PAY BILL OF GOVT TEACHERS IN G.L.PURAM MANDAL FOR THE MONTH OF MAY-2023</t>
  </si>
  <si>
    <t>PAY BILL OF MPP TEACHERS IN G.L.PURAM MANDAL FOR THE MONTH OF MAY-2023</t>
  </si>
  <si>
    <t>01.05.2023</t>
  </si>
  <si>
    <t>21.05.2023</t>
  </si>
  <si>
    <t>01/05/2023</t>
  </si>
  <si>
    <t>1,00,741</t>
  </si>
  <si>
    <t>1,06,007</t>
  </si>
  <si>
    <t>1,08,724</t>
  </si>
  <si>
    <t>1,29,576</t>
  </si>
  <si>
    <t>1,07,956</t>
  </si>
  <si>
    <t>1,00,341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</si>
</sst>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000"/>
  </numFmts>
  <fonts count="28" x14ac:knownFonts="1">
    <font>
      <sz val="11"/>
      <color theme="1"/>
      <name val="Calibri"/>
      <family val="2"/>
      <scheme val="minor"/>
    </font>
    <font>
      <b/>
      <sz val="11"/>
      <name val="Consolas"/>
      <family val="3"/>
    </font>
    <font>
      <sz val="11"/>
      <name val="Consolas"/>
      <family val="3"/>
    </font>
    <font>
      <sz val="11"/>
      <color theme="1"/>
      <name val="Calibri"/>
      <family val="2"/>
      <scheme val="minor"/>
    </font>
    <font>
      <b/>
      <sz val="14"/>
      <color theme="1"/>
      <name val="Arial"/>
      <family val="2"/>
    </font>
    <font>
      <sz val="11"/>
      <color theme="1"/>
      <name val="Arial"/>
      <family val="2"/>
    </font>
    <font>
      <b/>
      <u/>
      <sz val="11"/>
      <color theme="1"/>
      <name val="Arial"/>
      <family val="2"/>
    </font>
    <font>
      <sz val="11"/>
      <color theme="1"/>
      <name val="Symbol"/>
      <family val="1"/>
      <charset val="2"/>
    </font>
    <font>
      <sz val="7"/>
      <color theme="1"/>
      <name val="Times New Roman"/>
      <family val="1"/>
    </font>
    <font>
      <sz val="10"/>
      <color theme="1"/>
      <name val="Arial"/>
      <family val="2"/>
    </font>
    <font>
      <b/>
      <sz val="12"/>
      <color theme="1"/>
      <name val="Calibri"/>
      <family val="2"/>
      <scheme val="minor"/>
    </font>
    <font>
      <b/>
      <sz val="11"/>
      <color theme="1"/>
      <name val="Arial Narrow"/>
      <family val="2"/>
    </font>
    <font>
      <sz val="11"/>
      <color theme="1"/>
      <name val="Arial Narrow"/>
      <family val="2"/>
    </font>
    <font>
      <b/>
      <sz val="14"/>
      <color theme="1"/>
      <name val="Arial Narrow"/>
      <family val="2"/>
    </font>
    <font>
      <b/>
      <sz val="24"/>
      <name val="Consolas"/>
      <family val="3"/>
    </font>
    <font>
      <b/>
      <i/>
      <sz val="11"/>
      <color theme="1"/>
      <name val="Arial Narrow"/>
      <family val="2"/>
    </font>
    <font>
      <b/>
      <i/>
      <sz val="15"/>
      <color rgb="FF000000"/>
      <name val="Segoe UI"/>
      <family val="2"/>
    </font>
    <font>
      <i/>
      <sz val="12"/>
      <color rgb="FF000000"/>
      <name val="Segoe UI"/>
      <family val="2"/>
    </font>
    <font>
      <sz val="8"/>
      <name val="Calibri"/>
      <family val="2"/>
      <scheme val="minor"/>
    </font>
    <font>
      <b/>
      <sz val="11"/>
      <color theme="1"/>
      <name val="Calibri"/>
      <family val="2"/>
      <scheme val="minor"/>
    </font>
    <font>
      <b/>
      <i/>
      <sz val="15"/>
      <name val="Segoe UI"/>
      <family val="2"/>
    </font>
    <font>
      <i/>
      <sz val="12"/>
      <name val="Segoe UI"/>
      <family val="2"/>
    </font>
    <font>
      <sz val="11"/>
      <color rgb="FF212529"/>
      <name val="Arial"/>
      <family val="2"/>
    </font>
    <font>
      <b/>
      <sz val="11"/>
      <color rgb="FF212529"/>
      <name val="Arial"/>
      <family val="2"/>
    </font>
    <font>
      <sz val="11"/>
      <color rgb="FF000000"/>
      <name val="Arial"/>
      <family val="2"/>
    </font>
    <font>
      <sz val="11"/>
      <color rgb="FF212529"/>
      <name val="Arial"/>
      <family val="2"/>
    </font>
    <font>
      <sz val="11"/>
      <color rgb="FF212529"/>
      <name val="Arial"/>
      <family val="2"/>
    </font>
    <font>
      <sz val="11"/>
      <color rgb="FF000000"/>
      <name val="Arial"/>
      <family val="2"/>
    </font>
  </fonts>
  <fills count="7">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FFFFFF"/>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000000"/>
      </left>
      <right style="medium">
        <color rgb="FF000000"/>
      </right>
      <top/>
      <bottom/>
      <diagonal/>
    </border>
    <border>
      <left style="medium">
        <color rgb="FF000000"/>
      </left>
      <right/>
      <top/>
      <bottom/>
      <diagonal/>
    </border>
  </borders>
  <cellStyleXfs count="2">
    <xf numFmtId="0" fontId="0" fillId="0" borderId="0"/>
    <xf numFmtId="43" fontId="3" fillId="0" borderId="0" applyFont="0" applyFill="0" applyBorder="0" applyAlignment="0" applyProtection="0"/>
  </cellStyleXfs>
  <cellXfs count="146">
    <xf numFmtId="0" fontId="0" fillId="0" borderId="0" xfId="0"/>
    <xf numFmtId="0" fontId="2" fillId="0" borderId="0" xfId="0" applyFont="1" applyFill="1" applyBorder="1" applyAlignment="1"/>
    <xf numFmtId="0" fontId="2" fillId="0" borderId="0" xfId="0" applyFont="1" applyFill="1" applyBorder="1" applyAlignment="1">
      <alignment horizontal="right"/>
    </xf>
    <xf numFmtId="0" fontId="2" fillId="0" borderId="0" xfId="0" applyFont="1" applyFill="1" applyBorder="1" applyAlignment="1">
      <alignment vertical="center"/>
    </xf>
    <xf numFmtId="0" fontId="1" fillId="0" borderId="0" xfId="0" applyFont="1" applyFill="1" applyBorder="1" applyAlignment="1">
      <alignment horizontal="center" vertical="center" wrapText="1"/>
    </xf>
    <xf numFmtId="1" fontId="2" fillId="0" borderId="0" xfId="0" applyNumberFormat="1" applyFont="1" applyFill="1" applyBorder="1" applyAlignment="1">
      <alignment horizontal="center"/>
    </xf>
    <xf numFmtId="1" fontId="1" fillId="0" borderId="0" xfId="0" applyNumberFormat="1" applyFont="1" applyFill="1" applyBorder="1" applyAlignment="1">
      <alignment horizont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textRotation="90" wrapText="1"/>
    </xf>
    <xf numFmtId="0" fontId="2" fillId="0" borderId="1" xfId="0" applyFont="1" applyFill="1" applyBorder="1" applyAlignment="1">
      <alignment horizontal="center" vertical="center"/>
    </xf>
    <xf numFmtId="0" fontId="2" fillId="0" borderId="1" xfId="0" applyNumberFormat="1" applyFont="1" applyFill="1" applyBorder="1" applyAlignment="1">
      <alignment vertical="center"/>
    </xf>
    <xf numFmtId="0" fontId="2" fillId="0" borderId="1" xfId="0" applyFont="1" applyFill="1" applyBorder="1" applyAlignment="1">
      <alignment vertical="center"/>
    </xf>
    <xf numFmtId="1" fontId="2" fillId="0" borderId="1" xfId="1" applyNumberFormat="1" applyFont="1" applyFill="1" applyBorder="1" applyAlignment="1">
      <alignment horizontal="center" vertical="center"/>
    </xf>
    <xf numFmtId="1" fontId="1" fillId="0" borderId="1" xfId="1" applyNumberFormat="1" applyFont="1" applyFill="1" applyBorder="1" applyAlignment="1">
      <alignment horizontal="center" vertical="center"/>
    </xf>
    <xf numFmtId="0" fontId="2" fillId="0" borderId="1" xfId="0" applyFont="1" applyFill="1" applyBorder="1" applyAlignment="1">
      <alignment horizontal="right" vertical="center"/>
    </xf>
    <xf numFmtId="1" fontId="2" fillId="0" borderId="1" xfId="0" applyNumberFormat="1" applyFont="1" applyFill="1" applyBorder="1" applyAlignment="1">
      <alignment vertical="center"/>
    </xf>
    <xf numFmtId="164" fontId="2" fillId="0" borderId="1" xfId="0" applyNumberFormat="1" applyFont="1" applyFill="1" applyBorder="1" applyAlignment="1">
      <alignment vertical="center"/>
    </xf>
    <xf numFmtId="0" fontId="1" fillId="0" borderId="0" xfId="0" applyFont="1" applyFill="1" applyBorder="1" applyAlignment="1">
      <alignment vertical="center" textRotation="90"/>
    </xf>
    <xf numFmtId="1" fontId="1" fillId="0" borderId="1" xfId="0" applyNumberFormat="1" applyFont="1" applyFill="1" applyBorder="1" applyAlignment="1">
      <alignment horizontal="center" vertical="center" textRotation="90"/>
    </xf>
    <xf numFmtId="0" fontId="1" fillId="0" borderId="1" xfId="0" applyFont="1" applyFill="1" applyBorder="1" applyAlignment="1">
      <alignment horizontal="right" vertical="center" textRotation="90" wrapText="1"/>
    </xf>
    <xf numFmtId="0" fontId="1" fillId="0" borderId="1" xfId="0" applyFont="1" applyFill="1" applyBorder="1" applyAlignment="1">
      <alignment horizontal="center" vertical="center" textRotation="90"/>
    </xf>
    <xf numFmtId="0" fontId="5" fillId="0" borderId="1" xfId="0" applyFont="1" applyBorder="1" applyAlignment="1">
      <alignment horizontal="center" vertical="center" textRotation="90" wrapText="1"/>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0" borderId="0" xfId="0" applyFont="1" applyBorder="1" applyAlignment="1">
      <alignment vertical="center" wrapText="1"/>
    </xf>
    <xf numFmtId="0" fontId="0" fillId="0" borderId="0" xfId="0" applyBorder="1" applyAlignment="1">
      <alignment wrapText="1"/>
    </xf>
    <xf numFmtId="0" fontId="6" fillId="0" borderId="0" xfId="0" applyFont="1" applyAlignment="1">
      <alignment vertical="center"/>
    </xf>
    <xf numFmtId="0" fontId="7" fillId="0" borderId="0" xfId="0" applyFont="1" applyAlignment="1">
      <alignment horizontal="left" vertical="center" indent="5"/>
    </xf>
    <xf numFmtId="0" fontId="9" fillId="0" borderId="0" xfId="0" applyFont="1" applyAlignment="1">
      <alignment vertical="center"/>
    </xf>
    <xf numFmtId="0" fontId="12" fillId="0" borderId="0" xfId="0" applyFont="1"/>
    <xf numFmtId="0" fontId="11" fillId="0" borderId="0" xfId="0" applyFont="1" applyAlignment="1">
      <alignment vertical="center"/>
    </xf>
    <xf numFmtId="0" fontId="11" fillId="0" borderId="0" xfId="0" applyFont="1" applyAlignment="1">
      <alignment horizontal="right" vertical="center"/>
    </xf>
    <xf numFmtId="0" fontId="12" fillId="0" borderId="0" xfId="0" applyFont="1" applyAlignment="1">
      <alignment vertical="center"/>
    </xf>
    <xf numFmtId="0" fontId="12" fillId="0" borderId="0" xfId="0" applyFont="1" applyAlignment="1">
      <alignment horizontal="right" vertical="top"/>
    </xf>
    <xf numFmtId="0" fontId="12" fillId="0" borderId="0" xfId="0" applyFont="1" applyAlignment="1">
      <alignment horizontal="right" vertical="center"/>
    </xf>
    <xf numFmtId="0" fontId="12" fillId="0" borderId="1" xfId="0" applyFont="1" applyBorder="1" applyAlignment="1">
      <alignment horizontal="center" vertical="center"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12" fillId="0" borderId="0" xfId="0" applyFont="1" applyAlignment="1">
      <alignment vertical="center" wrapText="1"/>
    </xf>
    <xf numFmtId="0" fontId="12" fillId="0" borderId="0" xfId="0" applyFont="1" applyAlignment="1">
      <alignment horizontal="justify" vertical="justify" wrapText="1"/>
    </xf>
    <xf numFmtId="0" fontId="12" fillId="0" borderId="0" xfId="0" applyFont="1" applyBorder="1" applyAlignment="1">
      <alignment horizontal="center" vertical="center"/>
    </xf>
    <xf numFmtId="1" fontId="5" fillId="0" borderId="1" xfId="0" applyNumberFormat="1" applyFont="1" applyBorder="1" applyAlignment="1">
      <alignment horizontal="center" vertical="center"/>
    </xf>
    <xf numFmtId="0" fontId="2" fillId="0" borderId="0" xfId="0" applyFont="1" applyFill="1" applyBorder="1" applyAlignment="1">
      <alignment horizontal="center" vertical="center" wrapText="1"/>
    </xf>
    <xf numFmtId="0" fontId="2" fillId="0" borderId="0" xfId="0" applyFont="1" applyFill="1" applyBorder="1"/>
    <xf numFmtId="0" fontId="1" fillId="0" borderId="0" xfId="0" applyFont="1" applyFill="1" applyBorder="1" applyAlignment="1">
      <alignment horizontal="center" vertical="center" textRotation="90"/>
    </xf>
    <xf numFmtId="1" fontId="2" fillId="0" borderId="0" xfId="0" applyNumberFormat="1" applyFont="1" applyFill="1" applyBorder="1" applyAlignment="1"/>
    <xf numFmtId="49" fontId="5" fillId="0" borderId="1" xfId="0" applyNumberFormat="1" applyFont="1" applyBorder="1" applyAlignment="1">
      <alignment horizontal="center" vertical="center"/>
    </xf>
    <xf numFmtId="49" fontId="12" fillId="0" borderId="1" xfId="0" applyNumberFormat="1" applyFont="1" applyBorder="1" applyAlignment="1">
      <alignment horizontal="center" vertical="center" wrapText="1"/>
    </xf>
    <xf numFmtId="0" fontId="12" fillId="0" borderId="0" xfId="0" applyFont="1" applyAlignment="1">
      <alignment wrapText="1"/>
    </xf>
    <xf numFmtId="0" fontId="2" fillId="0" borderId="0" xfId="0" applyFont="1" applyFill="1" applyBorder="1" applyAlignment="1">
      <alignment horizontal="center"/>
    </xf>
    <xf numFmtId="0" fontId="2" fillId="0" borderId="1" xfId="0" applyFont="1" applyFill="1" applyBorder="1"/>
    <xf numFmtId="0" fontId="11" fillId="0" borderId="0" xfId="0" applyFont="1" applyAlignment="1">
      <alignment horizontal="center" vertical="center"/>
    </xf>
    <xf numFmtId="0" fontId="12" fillId="0" borderId="0" xfId="0" applyFont="1" applyAlignment="1">
      <alignment horizontal="center" vertical="center"/>
    </xf>
    <xf numFmtId="49" fontId="12" fillId="0" borderId="0"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12" fillId="0" borderId="0" xfId="0" applyFont="1" applyAlignment="1">
      <alignment horizontal="center" vertical="justify" wrapText="1"/>
    </xf>
    <xf numFmtId="0" fontId="12" fillId="0" borderId="0" xfId="0" applyFont="1" applyAlignment="1">
      <alignment horizontal="center" vertical="center" wrapText="1"/>
    </xf>
    <xf numFmtId="0" fontId="16" fillId="0" borderId="0" xfId="0" applyFont="1" applyAlignment="1">
      <alignment vertical="center" wrapText="1"/>
    </xf>
    <xf numFmtId="0" fontId="12" fillId="0" borderId="0" xfId="0" applyFont="1" applyAlignment="1">
      <alignment horizontal="justify" vertical="justify"/>
    </xf>
    <xf numFmtId="0" fontId="15" fillId="0" borderId="1" xfId="0" applyFont="1" applyBorder="1" applyAlignment="1">
      <alignment horizontal="center" vertical="center"/>
    </xf>
    <xf numFmtId="0" fontId="12" fillId="0" borderId="1" xfId="0" applyFont="1" applyBorder="1" applyAlignment="1">
      <alignment horizontal="left" vertical="center"/>
    </xf>
    <xf numFmtId="0" fontId="12" fillId="0" borderId="0" xfId="0" applyFont="1" applyBorder="1" applyAlignment="1">
      <alignment vertical="center"/>
    </xf>
    <xf numFmtId="0" fontId="12" fillId="0" borderId="0" xfId="0" applyFont="1" applyBorder="1" applyAlignment="1"/>
    <xf numFmtId="0" fontId="5" fillId="0" borderId="1" xfId="0" applyFont="1" applyBorder="1" applyAlignment="1">
      <alignment horizontal="center" vertical="center" wrapText="1"/>
    </xf>
    <xf numFmtId="14" fontId="5" fillId="0" borderId="1" xfId="0" quotePrefix="1" applyNumberFormat="1" applyFont="1" applyBorder="1" applyAlignment="1">
      <alignment horizontal="center" vertical="center"/>
    </xf>
    <xf numFmtId="0" fontId="5" fillId="0" borderId="1" xfId="0" applyFont="1" applyBorder="1" applyAlignment="1">
      <alignment horizontal="left" vertical="center" wrapText="1"/>
    </xf>
    <xf numFmtId="0" fontId="0" fillId="0" borderId="0" xfId="0" applyBorder="1" applyAlignment="1">
      <alignment horizontal="left" wrapText="1"/>
    </xf>
    <xf numFmtId="0" fontId="0" fillId="0" borderId="0" xfId="0" applyAlignment="1">
      <alignment horizontal="left"/>
    </xf>
    <xf numFmtId="0" fontId="0" fillId="0" borderId="0" xfId="0" applyAlignment="1">
      <alignment horizontal="center"/>
    </xf>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5"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right" vertical="center" wrapText="1"/>
    </xf>
    <xf numFmtId="1" fontId="2" fillId="0" borderId="1" xfId="1" applyNumberFormat="1" applyFont="1" applyFill="1" applyBorder="1" applyAlignment="1">
      <alignment horizontal="center" vertical="center" wrapText="1"/>
    </xf>
    <xf numFmtId="1" fontId="2" fillId="0" borderId="1" xfId="0" applyNumberFormat="1" applyFont="1" applyFill="1" applyBorder="1" applyAlignment="1">
      <alignment horizontal="right" vertical="center" wrapText="1"/>
    </xf>
    <xf numFmtId="0" fontId="2" fillId="2" borderId="1" xfId="0" applyFont="1" applyFill="1" applyBorder="1" applyAlignment="1">
      <alignment horizontal="right" vertical="center"/>
    </xf>
    <xf numFmtId="0" fontId="0" fillId="0" borderId="0" xfId="0" applyFont="1" applyFill="1"/>
    <xf numFmtId="0" fontId="2" fillId="0" borderId="0" xfId="0" applyFont="1" applyFill="1" applyBorder="1" applyAlignment="1">
      <alignment horizontal="center" vertical="center"/>
    </xf>
    <xf numFmtId="0" fontId="19" fillId="0" borderId="0" xfId="0" applyFont="1" applyFill="1"/>
    <xf numFmtId="1" fontId="2" fillId="0" borderId="0" xfId="1" applyNumberFormat="1" applyFont="1" applyFill="1" applyBorder="1" applyAlignment="1">
      <alignment horizontal="center" vertical="center"/>
    </xf>
    <xf numFmtId="1" fontId="2" fillId="0" borderId="0" xfId="1" applyNumberFormat="1" applyFont="1" applyFill="1" applyBorder="1" applyAlignment="1">
      <alignment horizontal="center" vertical="center" wrapText="1"/>
    </xf>
    <xf numFmtId="1" fontId="1" fillId="0" borderId="0" xfId="0" applyNumberFormat="1" applyFont="1" applyFill="1" applyBorder="1" applyAlignment="1">
      <alignment horizontal="center" vertical="center" textRotation="90"/>
    </xf>
    <xf numFmtId="0" fontId="0" fillId="0" borderId="0" xfId="0" applyFont="1" applyFill="1" applyAlignment="1">
      <alignment horizontal="center"/>
    </xf>
    <xf numFmtId="0" fontId="1" fillId="0" borderId="1" xfId="0" applyFont="1" applyFill="1" applyBorder="1" applyAlignment="1">
      <alignment vertical="center"/>
    </xf>
    <xf numFmtId="0" fontId="2" fillId="0" borderId="0" xfId="0" applyFont="1" applyFill="1" applyBorder="1" applyAlignment="1">
      <alignment horizontal="center" vertical="center" textRotation="90"/>
    </xf>
    <xf numFmtId="0" fontId="2" fillId="3" borderId="1" xfId="0" applyFont="1" applyFill="1" applyBorder="1" applyAlignment="1">
      <alignment vertical="center"/>
    </xf>
    <xf numFmtId="1" fontId="1" fillId="0" borderId="3" xfId="0" applyNumberFormat="1" applyFont="1" applyFill="1" applyBorder="1" applyAlignment="1">
      <alignment horizontal="center" vertical="center" textRotation="90"/>
    </xf>
    <xf numFmtId="0" fontId="2" fillId="4" borderId="1" xfId="0" applyFont="1" applyFill="1" applyBorder="1" applyAlignment="1">
      <alignment vertical="center"/>
    </xf>
    <xf numFmtId="0" fontId="2" fillId="5" borderId="1" xfId="0" applyFont="1" applyFill="1" applyBorder="1" applyAlignment="1">
      <alignment vertical="center"/>
    </xf>
    <xf numFmtId="0" fontId="20" fillId="0" borderId="0" xfId="0" applyFont="1" applyFill="1" applyAlignment="1">
      <alignment vertical="center" wrapText="1"/>
    </xf>
    <xf numFmtId="0" fontId="1" fillId="0" borderId="1" xfId="0" applyFont="1" applyFill="1" applyBorder="1" applyAlignment="1">
      <alignment vertical="center" textRotation="90" wrapText="1"/>
    </xf>
    <xf numFmtId="0" fontId="2" fillId="0" borderId="1" xfId="0" applyFont="1" applyFill="1" applyBorder="1" applyAlignment="1">
      <alignment vertical="center" wrapText="1"/>
    </xf>
    <xf numFmtId="0" fontId="1" fillId="0" borderId="1" xfId="0" applyFont="1" applyFill="1" applyBorder="1" applyAlignment="1">
      <alignment vertical="center" textRotation="90"/>
    </xf>
    <xf numFmtId="3" fontId="0" fillId="0" borderId="0" xfId="0" applyNumberFormat="1"/>
    <xf numFmtId="0" fontId="0" fillId="0" borderId="0" xfId="0" applyAlignment="1"/>
    <xf numFmtId="0" fontId="23" fillId="0" borderId="4" xfId="0" applyFont="1" applyBorder="1" applyAlignment="1">
      <alignment horizontal="center" vertical="center"/>
    </xf>
    <xf numFmtId="0" fontId="24" fillId="0" borderId="4" xfId="0" applyFont="1" applyBorder="1" applyAlignment="1">
      <alignment vertical="center"/>
    </xf>
    <xf numFmtId="3" fontId="24" fillId="0" borderId="4" xfId="0" applyNumberFormat="1" applyFont="1" applyBorder="1" applyAlignment="1">
      <alignment horizontal="right" vertical="center"/>
    </xf>
    <xf numFmtId="0" fontId="22" fillId="0" borderId="4" xfId="0" applyFont="1" applyBorder="1" applyAlignment="1">
      <alignment vertical="center"/>
    </xf>
    <xf numFmtId="3" fontId="22" fillId="0" borderId="4" xfId="0" applyNumberFormat="1" applyFont="1" applyBorder="1" applyAlignment="1">
      <alignment horizontal="right" vertical="center"/>
    </xf>
    <xf numFmtId="0" fontId="1" fillId="0" borderId="1" xfId="0" applyFont="1" applyFill="1" applyBorder="1" applyAlignment="1">
      <alignment horizontal="center" vertical="center"/>
    </xf>
    <xf numFmtId="0" fontId="25" fillId="0" borderId="0" xfId="0" applyFont="1" applyAlignment="1">
      <alignment vertical="center"/>
    </xf>
    <xf numFmtId="0" fontId="2" fillId="0" borderId="1" xfId="0" applyFont="1" applyFill="1" applyBorder="1" applyAlignment="1"/>
    <xf numFmtId="0" fontId="23" fillId="0" borderId="5" xfId="0" applyFont="1" applyFill="1" applyBorder="1" applyAlignment="1">
      <alignment horizontal="center" vertical="center"/>
    </xf>
    <xf numFmtId="17"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textRotation="90"/>
    </xf>
    <xf numFmtId="0" fontId="2" fillId="0" borderId="1" xfId="0" applyFont="1" applyFill="1" applyBorder="1" applyAlignment="1">
      <alignment horizontal="center"/>
    </xf>
    <xf numFmtId="17" fontId="2" fillId="0"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vertical="center"/>
    </xf>
    <xf numFmtId="1" fontId="2" fillId="2" borderId="1" xfId="0" applyNumberFormat="1" applyFont="1" applyFill="1" applyBorder="1" applyAlignment="1">
      <alignment vertical="center"/>
    </xf>
    <xf numFmtId="0" fontId="2" fillId="2" borderId="1" xfId="0" applyFont="1" applyFill="1" applyBorder="1" applyAlignment="1">
      <alignment horizontal="center" vertical="center" wrapText="1"/>
    </xf>
    <xf numFmtId="1" fontId="2" fillId="2" borderId="0" xfId="1" applyNumberFormat="1" applyFont="1" applyFill="1" applyBorder="1" applyAlignment="1">
      <alignment horizontal="center" vertical="center"/>
    </xf>
    <xf numFmtId="0" fontId="2" fillId="2" borderId="0" xfId="0" applyFont="1" applyFill="1" applyBorder="1" applyAlignment="1">
      <alignment vertical="center"/>
    </xf>
    <xf numFmtId="17" fontId="2" fillId="2" borderId="1" xfId="0" applyNumberFormat="1" applyFont="1" applyFill="1" applyBorder="1" applyAlignment="1">
      <alignment horizontal="center" vertical="center"/>
    </xf>
    <xf numFmtId="0" fontId="26" fillId="6" borderId="4" xfId="0" applyFont="1" applyFill="1" applyBorder="1" applyAlignment="1">
      <alignment vertical="center"/>
    </xf>
    <xf numFmtId="3" fontId="26" fillId="6" borderId="4" xfId="0" applyNumberFormat="1" applyFont="1" applyFill="1" applyBorder="1" applyAlignment="1">
      <alignment horizontal="right" vertical="center"/>
    </xf>
    <xf numFmtId="0" fontId="27" fillId="6" borderId="4" xfId="0" applyFont="1" applyFill="1" applyBorder="1" applyAlignment="1">
      <alignment vertical="center"/>
    </xf>
    <xf numFmtId="3" fontId="27" fillId="6" borderId="4" xfId="0" applyNumberFormat="1" applyFont="1" applyFill="1" applyBorder="1" applyAlignment="1">
      <alignment horizontal="right" vertical="center"/>
    </xf>
    <xf numFmtId="0" fontId="26" fillId="6" borderId="4" xfId="0" applyFont="1" applyFill="1" applyBorder="1" applyAlignment="1">
      <alignment horizontal="right" vertical="center"/>
    </xf>
    <xf numFmtId="0" fontId="27" fillId="6" borderId="4" xfId="0" applyFont="1" applyFill="1" applyBorder="1" applyAlignment="1">
      <alignment horizontal="right" vertical="center"/>
    </xf>
    <xf numFmtId="0" fontId="14" fillId="0" borderId="1" xfId="0" applyFont="1" applyFill="1" applyBorder="1" applyAlignment="1">
      <alignment horizontal="center"/>
    </xf>
    <xf numFmtId="0" fontId="14" fillId="0" borderId="1" xfId="0" applyNumberFormat="1" applyFont="1" applyFill="1" applyBorder="1" applyAlignment="1" applyProtection="1">
      <alignment horizontal="center" vertical="center"/>
    </xf>
    <xf numFmtId="0" fontId="1" fillId="0" borderId="1" xfId="0" applyFont="1" applyFill="1" applyBorder="1" applyAlignment="1">
      <alignment horizontal="center" vertical="center"/>
    </xf>
    <xf numFmtId="0" fontId="16" fillId="0" borderId="0" xfId="0" applyFont="1" applyAlignment="1">
      <alignment horizontal="center" vertical="center" wrapText="1"/>
    </xf>
    <xf numFmtId="0" fontId="11" fillId="0" borderId="0" xfId="0" applyFont="1" applyAlignment="1">
      <alignment horizontal="center" vertical="center" wrapText="1"/>
    </xf>
    <xf numFmtId="0" fontId="13" fillId="0" borderId="0" xfId="0"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left" vertical="center"/>
    </xf>
    <xf numFmtId="0" fontId="12" fillId="0" borderId="0" xfId="0" applyFont="1" applyAlignment="1">
      <alignment horizontal="left" vertical="center" wrapText="1"/>
    </xf>
    <xf numFmtId="0" fontId="12" fillId="0" borderId="0" xfId="0" quotePrefix="1"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justify" vertical="justify" wrapText="1"/>
    </xf>
    <xf numFmtId="0" fontId="12" fillId="0" borderId="0" xfId="0" applyFont="1" applyAlignment="1">
      <alignment horizontal="center"/>
    </xf>
    <xf numFmtId="0" fontId="10" fillId="0" borderId="0" xfId="0" applyFont="1" applyAlignment="1">
      <alignment horizontal="center" wrapText="1"/>
    </xf>
    <xf numFmtId="0" fontId="10" fillId="0" borderId="0" xfId="0" applyFont="1" applyAlignment="1">
      <alignment horizontal="center"/>
    </xf>
    <xf numFmtId="0" fontId="5" fillId="0" borderId="1" xfId="0" applyFont="1" applyBorder="1" applyAlignment="1">
      <alignment horizontal="center" vertical="center" wrapText="1"/>
    </xf>
    <xf numFmtId="0" fontId="4" fillId="0" borderId="0" xfId="0" applyFont="1" applyAlignment="1">
      <alignment horizontal="center" vertical="center"/>
    </xf>
    <xf numFmtId="0" fontId="5" fillId="0" borderId="0" xfId="0" applyFont="1" applyBorder="1" applyAlignment="1">
      <alignment horizontal="justify"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9" fillId="0" borderId="0" xfId="0" applyFont="1" applyFill="1" applyAlignment="1">
      <alignment horizontal="center"/>
    </xf>
    <xf numFmtId="0" fontId="20" fillId="0" borderId="0" xfId="0" applyFont="1" applyFill="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fif"/></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29</xdr:row>
      <xdr:rowOff>142875</xdr:rowOff>
    </xdr:from>
    <xdr:to>
      <xdr:col>9</xdr:col>
      <xdr:colOff>463441</xdr:colOff>
      <xdr:row>32</xdr:row>
      <xdr:rowOff>171450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7820025"/>
          <a:ext cx="2577991" cy="895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542925</xdr:colOff>
      <xdr:row>11</xdr:row>
      <xdr:rowOff>37758</xdr:rowOff>
    </xdr:from>
    <xdr:to>
      <xdr:col>16</xdr:col>
      <xdr:colOff>238125</xdr:colOff>
      <xdr:row>15</xdr:row>
      <xdr:rowOff>152400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296275" y="4009683"/>
          <a:ext cx="2524125" cy="87664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592330</xdr:colOff>
      <xdr:row>6</xdr:row>
      <xdr:rowOff>171451</xdr:rowOff>
    </xdr:from>
    <xdr:to>
      <xdr:col>21</xdr:col>
      <xdr:colOff>323850</xdr:colOff>
      <xdr:row>25</xdr:row>
      <xdr:rowOff>95251</xdr:rowOff>
    </xdr:to>
    <xdr:pic>
      <xdr:nvPicPr>
        <xdr:cNvPr id="2" name="Picture 1">
          <a:extLst>
            <a:ext uri="{FF2B5EF4-FFF2-40B4-BE49-F238E27FC236}">
              <a16:creationId xmlns:a16="http://schemas.microsoft.com/office/drawing/2014/main" id="{4837AB1F-6194-4CED-B34C-24BD3B00B6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41130" y="1676401"/>
          <a:ext cx="6446645" cy="4457700"/>
        </a:xfrm>
        <a:prstGeom prst="rect">
          <a:avLst/>
        </a:prstGeom>
      </xdr:spPr>
    </xdr:pic>
    <xdr:clientData/>
  </xdr:twoCellAnchor>
  <xdr:twoCellAnchor editAs="oneCell">
    <xdr:from>
      <xdr:col>5</xdr:col>
      <xdr:colOff>552450</xdr:colOff>
      <xdr:row>43</xdr:row>
      <xdr:rowOff>142875</xdr:rowOff>
    </xdr:from>
    <xdr:to>
      <xdr:col>9</xdr:col>
      <xdr:colOff>463441</xdr:colOff>
      <xdr:row>46</xdr:row>
      <xdr:rowOff>171450</xdr:rowOff>
    </xdr:to>
    <xdr:pic>
      <xdr:nvPicPr>
        <xdr:cNvPr id="3" name="Picture 2">
          <a:extLst>
            <a:ext uri="{FF2B5EF4-FFF2-40B4-BE49-F238E27FC236}">
              <a16:creationId xmlns:a16="http://schemas.microsoft.com/office/drawing/2014/main" id="{B5DBB4DD-0DDE-49C5-97E1-7D4FD613FAE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48225" y="17421225"/>
          <a:ext cx="2577991" cy="8953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542925</xdr:colOff>
      <xdr:row>25</xdr:row>
      <xdr:rowOff>37758</xdr:rowOff>
    </xdr:from>
    <xdr:to>
      <xdr:col>16</xdr:col>
      <xdr:colOff>238125</xdr:colOff>
      <xdr:row>29</xdr:row>
      <xdr:rowOff>152400</xdr:rowOff>
    </xdr:to>
    <xdr:pic>
      <xdr:nvPicPr>
        <xdr:cNvPr id="2" name="Picture 1">
          <a:extLst>
            <a:ext uri="{FF2B5EF4-FFF2-40B4-BE49-F238E27FC236}">
              <a16:creationId xmlns:a16="http://schemas.microsoft.com/office/drawing/2014/main" id="{40B174E0-F3BD-4AFA-8955-B1A531C17DB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53650" y="12182133"/>
          <a:ext cx="2524125" cy="8766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MRC%2031-01-2022\DRIVE%20E\REGULAR%20SALARY%20BILLS\MEO%20G%20L%20PURAM\DEC-2021\MEOGLP-DEC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P"/>
      <sheetName val="GOVT"/>
      <sheetName val="Sheet1"/>
      <sheetName val="INCPROC"/>
      <sheetName val="INCCERT"/>
      <sheetName val="DESG"/>
    </sheetNames>
    <sheetDataSet>
      <sheetData sheetId="0" refreshError="1"/>
      <sheetData sheetId="1" refreshError="1"/>
      <sheetData sheetId="2" refreshError="1"/>
      <sheetData sheetId="3"/>
      <sheetData sheetId="4" refreshError="1"/>
      <sheetData sheetId="5">
        <row r="2">
          <cell r="B2">
            <v>2229255</v>
          </cell>
          <cell r="C2" t="str">
            <v>SWAMY NAIDU CHIRIKI</v>
          </cell>
          <cell r="D2" t="str">
            <v>LFL</v>
          </cell>
          <cell r="E2">
            <v>28120211001</v>
          </cell>
          <cell r="F2" t="str">
            <v>GPS BALESU</v>
          </cell>
          <cell r="G2" t="str">
            <v>GOVT</v>
          </cell>
        </row>
        <row r="3">
          <cell r="B3">
            <v>2224256</v>
          </cell>
          <cell r="C3" t="str">
            <v>SURYANARAYANA YADLA</v>
          </cell>
          <cell r="D3" t="str">
            <v>SGT</v>
          </cell>
          <cell r="E3">
            <v>28120211001</v>
          </cell>
          <cell r="F3" t="str">
            <v>GPS BALESU</v>
          </cell>
          <cell r="G3" t="str">
            <v>GOVT</v>
          </cell>
        </row>
        <row r="4">
          <cell r="B4">
            <v>2249483</v>
          </cell>
          <cell r="C4" t="str">
            <v>SANKARA RAO MANDANGI</v>
          </cell>
          <cell r="D4" t="str">
            <v>SGT</v>
          </cell>
          <cell r="E4">
            <v>28120211001</v>
          </cell>
          <cell r="F4" t="str">
            <v>GPS BALESU</v>
          </cell>
          <cell r="G4" t="str">
            <v>GOVT</v>
          </cell>
        </row>
        <row r="5">
          <cell r="B5">
            <v>2244407</v>
          </cell>
          <cell r="C5" t="str">
            <v>KESAVARAO VATAKA</v>
          </cell>
          <cell r="D5" t="str">
            <v>SGT</v>
          </cell>
          <cell r="E5">
            <v>28120211001</v>
          </cell>
          <cell r="F5" t="str">
            <v>GPS BALESU</v>
          </cell>
          <cell r="G5" t="str">
            <v>GOVT</v>
          </cell>
        </row>
        <row r="6">
          <cell r="B6">
            <v>2224642</v>
          </cell>
          <cell r="C6" t="str">
            <v>RAMARAO ADDAKULA</v>
          </cell>
          <cell r="D6" t="str">
            <v>SGT</v>
          </cell>
          <cell r="E6">
            <v>28120205201</v>
          </cell>
          <cell r="F6" t="str">
            <v>GPS BEERUPADU</v>
          </cell>
          <cell r="G6" t="str">
            <v>GOVT</v>
          </cell>
        </row>
        <row r="7">
          <cell r="B7">
            <v>2224657</v>
          </cell>
          <cell r="C7" t="str">
            <v>KUMARA SWAMY BIDDIKA</v>
          </cell>
          <cell r="D7" t="str">
            <v>SGT</v>
          </cell>
          <cell r="E7">
            <v>28120205201</v>
          </cell>
          <cell r="F7" t="str">
            <v>GPS BEERUPADU</v>
          </cell>
          <cell r="G7" t="str">
            <v>GOVT</v>
          </cell>
        </row>
        <row r="8">
          <cell r="B8">
            <v>2224644</v>
          </cell>
          <cell r="C8" t="str">
            <v>YOGENDRA MUTAKA</v>
          </cell>
          <cell r="D8" t="str">
            <v>SGT</v>
          </cell>
          <cell r="E8">
            <v>28120212203</v>
          </cell>
          <cell r="F8" t="str">
            <v>GPS BODLAGUDA</v>
          </cell>
          <cell r="G8" t="str">
            <v>GOVT</v>
          </cell>
        </row>
        <row r="9">
          <cell r="B9">
            <v>2224258</v>
          </cell>
          <cell r="C9" t="str">
            <v>RAJU ADDAKULA</v>
          </cell>
          <cell r="D9" t="str">
            <v>SGT</v>
          </cell>
          <cell r="E9">
            <v>28120212203</v>
          </cell>
          <cell r="F9" t="str">
            <v>GPS BODLAGUDA</v>
          </cell>
          <cell r="G9" t="str">
            <v>GOVT</v>
          </cell>
        </row>
        <row r="10">
          <cell r="B10">
            <v>2233232</v>
          </cell>
          <cell r="C10" t="str">
            <v>BHANU TAPPATLA</v>
          </cell>
          <cell r="D10" t="str">
            <v>LFL</v>
          </cell>
          <cell r="E10">
            <v>28120204601</v>
          </cell>
          <cell r="F10" t="str">
            <v>GPS CH BINNIDI</v>
          </cell>
          <cell r="G10" t="str">
            <v>GOVT</v>
          </cell>
        </row>
        <row r="11">
          <cell r="B11">
            <v>2224679</v>
          </cell>
          <cell r="C11" t="str">
            <v>SUJATHA JANNIMARRI</v>
          </cell>
          <cell r="D11" t="str">
            <v>SGT</v>
          </cell>
          <cell r="E11">
            <v>28120204601</v>
          </cell>
          <cell r="F11" t="str">
            <v>GPS CH BINNIDI</v>
          </cell>
          <cell r="G11" t="str">
            <v>GOVT</v>
          </cell>
        </row>
        <row r="12">
          <cell r="B12">
            <v>2224229</v>
          </cell>
          <cell r="C12" t="str">
            <v>KAMENDARAO NIMMALA</v>
          </cell>
          <cell r="D12" t="str">
            <v>SGT</v>
          </cell>
          <cell r="E12">
            <v>28120207505</v>
          </cell>
          <cell r="F12" t="str">
            <v>GPS ELWINPETA</v>
          </cell>
          <cell r="G12" t="str">
            <v>GOVT</v>
          </cell>
        </row>
        <row r="13">
          <cell r="B13">
            <v>2224242</v>
          </cell>
          <cell r="C13" t="str">
            <v>SOBHAN BABU NIMMALA</v>
          </cell>
          <cell r="D13" t="str">
            <v>SGT</v>
          </cell>
          <cell r="E13">
            <v>28120207505</v>
          </cell>
          <cell r="F13" t="str">
            <v>GPS ELWINPETA</v>
          </cell>
          <cell r="G13" t="str">
            <v>GOVT</v>
          </cell>
        </row>
        <row r="14">
          <cell r="B14">
            <v>2224182</v>
          </cell>
          <cell r="C14" t="str">
            <v>PADMA KADRAKA</v>
          </cell>
          <cell r="D14" t="str">
            <v>SGT</v>
          </cell>
          <cell r="E14">
            <v>28120207505</v>
          </cell>
          <cell r="F14" t="str">
            <v>GPS ELWINPETA</v>
          </cell>
          <cell r="G14" t="str">
            <v>GOVT</v>
          </cell>
        </row>
        <row r="15">
          <cell r="B15">
            <v>2224228</v>
          </cell>
          <cell r="C15" t="str">
            <v>MANOHARARAO BIDDIKA</v>
          </cell>
          <cell r="D15" t="str">
            <v>LFL</v>
          </cell>
          <cell r="E15">
            <v>28120207602</v>
          </cell>
          <cell r="F15" t="str">
            <v>GPS G L PURAM</v>
          </cell>
          <cell r="G15" t="str">
            <v>GOVT</v>
          </cell>
        </row>
        <row r="16">
          <cell r="B16">
            <v>2224209</v>
          </cell>
          <cell r="C16" t="str">
            <v>REVATHI MANDANGI</v>
          </cell>
          <cell r="D16" t="str">
            <v>SGT</v>
          </cell>
          <cell r="E16">
            <v>28120207602</v>
          </cell>
          <cell r="F16" t="str">
            <v>GPS G L PURAM</v>
          </cell>
          <cell r="G16" t="str">
            <v>GOVT</v>
          </cell>
        </row>
        <row r="17">
          <cell r="B17">
            <v>2224252</v>
          </cell>
          <cell r="C17" t="str">
            <v>SANDHARANI MARADANA</v>
          </cell>
          <cell r="D17" t="str">
            <v>SGT</v>
          </cell>
          <cell r="E17">
            <v>28120207602</v>
          </cell>
          <cell r="F17" t="str">
            <v>GPS G L PURAM</v>
          </cell>
          <cell r="G17" t="str">
            <v>GOVT</v>
          </cell>
        </row>
        <row r="18">
          <cell r="B18">
            <v>2255741</v>
          </cell>
          <cell r="C18" t="str">
            <v>R HYMAVATHI</v>
          </cell>
          <cell r="D18" t="str">
            <v>OS</v>
          </cell>
          <cell r="E18">
            <v>28120207602</v>
          </cell>
          <cell r="F18" t="str">
            <v>GPS G L PURAM</v>
          </cell>
          <cell r="G18" t="str">
            <v>GOVT</v>
          </cell>
        </row>
        <row r="19">
          <cell r="B19">
            <v>2215020</v>
          </cell>
          <cell r="C19" t="str">
            <v>SRINIVAS ADIVANNA</v>
          </cell>
          <cell r="D19" t="str">
            <v>LFL</v>
          </cell>
          <cell r="E19">
            <v>28120206101</v>
          </cell>
          <cell r="F19" t="str">
            <v>GPS GADIVANKADHARA</v>
          </cell>
          <cell r="G19" t="str">
            <v>GOVT</v>
          </cell>
        </row>
        <row r="20">
          <cell r="B20">
            <v>2249481</v>
          </cell>
          <cell r="C20" t="str">
            <v>PRASANTH KOLAKA</v>
          </cell>
          <cell r="D20" t="str">
            <v>SGT</v>
          </cell>
          <cell r="E20">
            <v>28120206101</v>
          </cell>
          <cell r="F20" t="str">
            <v>GPS GADIVANKADHARA</v>
          </cell>
          <cell r="G20" t="str">
            <v>GOVT</v>
          </cell>
        </row>
        <row r="21">
          <cell r="B21">
            <v>2215047</v>
          </cell>
          <cell r="C21" t="str">
            <v>RAVI KUMAR CHUKKA</v>
          </cell>
          <cell r="D21" t="str">
            <v>LFL</v>
          </cell>
          <cell r="E21">
            <v>28120209501</v>
          </cell>
          <cell r="F21" t="str">
            <v>GPS GEESADA</v>
          </cell>
          <cell r="G21" t="str">
            <v>GOVT</v>
          </cell>
        </row>
        <row r="22">
          <cell r="B22">
            <v>2224273</v>
          </cell>
          <cell r="C22" t="str">
            <v>SANKARARAO NIMMAKA</v>
          </cell>
          <cell r="D22" t="str">
            <v>SGT</v>
          </cell>
          <cell r="E22">
            <v>28120209501</v>
          </cell>
          <cell r="F22" t="str">
            <v>GPS GEESADA</v>
          </cell>
          <cell r="G22" t="str">
            <v>GOVT</v>
          </cell>
        </row>
        <row r="23">
          <cell r="B23">
            <v>2224186</v>
          </cell>
          <cell r="C23" t="str">
            <v>KALAWATI BIDDIKA</v>
          </cell>
          <cell r="D23" t="str">
            <v>SGT</v>
          </cell>
          <cell r="E23">
            <v>28120207002</v>
          </cell>
          <cell r="F23" t="str">
            <v>GPS JK PADU COLNY</v>
          </cell>
          <cell r="G23" t="str">
            <v>GOVT</v>
          </cell>
        </row>
        <row r="24">
          <cell r="B24">
            <v>2244603</v>
          </cell>
          <cell r="C24" t="str">
            <v>RADHIKA TOYAKA</v>
          </cell>
          <cell r="D24" t="str">
            <v>SGT</v>
          </cell>
          <cell r="E24">
            <v>28120207002</v>
          </cell>
          <cell r="F24" t="str">
            <v>GPS JK PADU COLNY</v>
          </cell>
          <cell r="G24" t="str">
            <v>GOVT</v>
          </cell>
        </row>
        <row r="25">
          <cell r="B25">
            <v>2224177</v>
          </cell>
          <cell r="C25" t="str">
            <v>VISWA NADHAM BIDDIKA</v>
          </cell>
          <cell r="D25" t="str">
            <v>LFL</v>
          </cell>
          <cell r="E25">
            <v>28120203201</v>
          </cell>
          <cell r="F25" t="str">
            <v>GPS K SIVADA</v>
          </cell>
          <cell r="G25" t="str">
            <v>GOVT</v>
          </cell>
        </row>
        <row r="26">
          <cell r="B26">
            <v>2224665</v>
          </cell>
          <cell r="C26" t="str">
            <v>RAJESH PATTIKA</v>
          </cell>
          <cell r="D26" t="str">
            <v>SGT</v>
          </cell>
          <cell r="E26">
            <v>28120203201</v>
          </cell>
          <cell r="F26" t="str">
            <v>GPS K SIVADA</v>
          </cell>
          <cell r="G26" t="str">
            <v>GOVT</v>
          </cell>
        </row>
        <row r="27">
          <cell r="B27">
            <v>2229092</v>
          </cell>
          <cell r="C27" t="str">
            <v>ANANDA SATEESH KUMAR YAMALA</v>
          </cell>
          <cell r="D27" t="str">
            <v>LFL</v>
          </cell>
          <cell r="E27">
            <v>28120200701</v>
          </cell>
          <cell r="F27" t="str">
            <v>GPS KEESARI</v>
          </cell>
          <cell r="G27" t="str">
            <v>GOVT</v>
          </cell>
        </row>
        <row r="28">
          <cell r="B28">
            <v>2247088</v>
          </cell>
          <cell r="C28" t="str">
            <v>RAVIKUMAR MANDANGI</v>
          </cell>
          <cell r="D28" t="str">
            <v>SGT</v>
          </cell>
          <cell r="E28">
            <v>28120200701</v>
          </cell>
          <cell r="F28" t="str">
            <v>GPS KEESARI</v>
          </cell>
          <cell r="G28" t="str">
            <v>GOVT</v>
          </cell>
        </row>
        <row r="29">
          <cell r="B29">
            <v>2229330</v>
          </cell>
          <cell r="C29" t="str">
            <v>KULAPATHI RAO GANTA</v>
          </cell>
          <cell r="D29" t="str">
            <v>LFL</v>
          </cell>
          <cell r="E29">
            <v>28120204801</v>
          </cell>
          <cell r="F29" t="str">
            <v>GPS KONDUKUPPA</v>
          </cell>
          <cell r="G29" t="str">
            <v>GOVT</v>
          </cell>
        </row>
        <row r="30">
          <cell r="B30" t="str">
            <v>XXXX</v>
          </cell>
          <cell r="C30" t="str">
            <v>UDAMALA RAMAKRISHNA</v>
          </cell>
          <cell r="D30" t="str">
            <v>SGT</v>
          </cell>
          <cell r="E30">
            <v>28120204801</v>
          </cell>
          <cell r="F30" t="str">
            <v>GPS KONDUKUPPA</v>
          </cell>
          <cell r="G30" t="str">
            <v>GOVT</v>
          </cell>
        </row>
        <row r="31">
          <cell r="B31">
            <v>2224214</v>
          </cell>
          <cell r="C31" t="str">
            <v>SRILAXMI ALAJANGI</v>
          </cell>
          <cell r="D31" t="str">
            <v>SGT</v>
          </cell>
          <cell r="E31">
            <v>28120201801</v>
          </cell>
          <cell r="F31" t="str">
            <v>GPS KOTHAGUDA</v>
          </cell>
          <cell r="G31" t="str">
            <v>GOVT</v>
          </cell>
        </row>
        <row r="32">
          <cell r="B32">
            <v>2249482</v>
          </cell>
          <cell r="C32" t="str">
            <v>USHA PUVVALA</v>
          </cell>
          <cell r="D32" t="str">
            <v>SGT</v>
          </cell>
          <cell r="E32">
            <v>28120201801</v>
          </cell>
          <cell r="F32" t="str">
            <v>GPS KOTHAGUDA</v>
          </cell>
          <cell r="G32" t="str">
            <v>GOVT</v>
          </cell>
        </row>
        <row r="33">
          <cell r="B33">
            <v>2214132</v>
          </cell>
          <cell r="C33" t="str">
            <v>KRISHANA RAO DASARI</v>
          </cell>
          <cell r="D33" t="str">
            <v>LFL</v>
          </cell>
          <cell r="E33">
            <v>28120206501</v>
          </cell>
          <cell r="F33" t="str">
            <v>GPS KURASINGI</v>
          </cell>
          <cell r="G33" t="str">
            <v>GOVT</v>
          </cell>
        </row>
        <row r="34">
          <cell r="B34">
            <v>2224202</v>
          </cell>
          <cell r="C34" t="str">
            <v>MOHANARAO KOLAKA</v>
          </cell>
          <cell r="D34" t="str">
            <v>SGT</v>
          </cell>
          <cell r="E34">
            <v>28120206501</v>
          </cell>
          <cell r="F34" t="str">
            <v>GPS KURASINGI</v>
          </cell>
          <cell r="G34" t="str">
            <v>GOVT</v>
          </cell>
        </row>
        <row r="35">
          <cell r="B35">
            <v>2224707</v>
          </cell>
          <cell r="C35" t="str">
            <v>SIMHACHALAM RAMBHA</v>
          </cell>
          <cell r="D35" t="str">
            <v>SGT</v>
          </cell>
          <cell r="E35">
            <v>28120205001</v>
          </cell>
          <cell r="F35" t="str">
            <v>GPS LADA</v>
          </cell>
          <cell r="G35" t="str">
            <v>GOVT</v>
          </cell>
        </row>
        <row r="36">
          <cell r="B36">
            <v>2233062</v>
          </cell>
          <cell r="C36" t="str">
            <v>SUNDARA RAO SYAMA KUMBURKU</v>
          </cell>
          <cell r="D36" t="str">
            <v>LFL</v>
          </cell>
          <cell r="E36">
            <v>28120206901</v>
          </cell>
          <cell r="F36" t="str">
            <v>GPS LAKKAGUDA</v>
          </cell>
          <cell r="G36" t="str">
            <v>GOVT</v>
          </cell>
        </row>
        <row r="37">
          <cell r="B37">
            <v>2224197</v>
          </cell>
          <cell r="C37" t="str">
            <v>INDIRABHARATHI BASAVA</v>
          </cell>
          <cell r="D37" t="str">
            <v>SGT</v>
          </cell>
          <cell r="E37">
            <v>28120206901</v>
          </cell>
          <cell r="F37" t="str">
            <v>GPS LAKKAGUDA</v>
          </cell>
          <cell r="G37" t="str">
            <v>GOVT</v>
          </cell>
        </row>
        <row r="38">
          <cell r="B38">
            <v>2224187</v>
          </cell>
          <cell r="C38" t="str">
            <v>VIMALA .</v>
          </cell>
          <cell r="D38" t="str">
            <v>SGT</v>
          </cell>
          <cell r="E38">
            <v>28120206901</v>
          </cell>
          <cell r="F38" t="str">
            <v>GPS LAKKAGUDA</v>
          </cell>
          <cell r="G38" t="str">
            <v>GOVT</v>
          </cell>
        </row>
        <row r="39">
          <cell r="B39">
            <v>2244412</v>
          </cell>
          <cell r="C39" t="str">
            <v>MOHANA RAO GUNAGENJI</v>
          </cell>
          <cell r="D39" t="str">
            <v>SGT</v>
          </cell>
          <cell r="E39">
            <v>28120212303</v>
          </cell>
          <cell r="F39" t="str">
            <v>GPS MEDARAGANDA</v>
          </cell>
          <cell r="G39" t="str">
            <v>GOVT</v>
          </cell>
        </row>
        <row r="40">
          <cell r="B40">
            <v>2207713</v>
          </cell>
          <cell r="C40" t="str">
            <v>DHANA LAXMI GUNTREDDI</v>
          </cell>
          <cell r="D40" t="str">
            <v>SGT</v>
          </cell>
          <cell r="E40">
            <v>28120212303</v>
          </cell>
          <cell r="F40" t="str">
            <v>GPS MEDARAGANDA</v>
          </cell>
          <cell r="G40" t="str">
            <v>GOVT</v>
          </cell>
        </row>
        <row r="41">
          <cell r="B41">
            <v>2229524</v>
          </cell>
          <cell r="C41" t="str">
            <v>SATYA KUMAR SANJEEVI BONELA</v>
          </cell>
          <cell r="D41" t="str">
            <v>LFL</v>
          </cell>
          <cell r="E41">
            <v>28120203601</v>
          </cell>
          <cell r="F41" t="str">
            <v>GPS MULABINNIDI</v>
          </cell>
          <cell r="G41" t="str">
            <v>GOVT</v>
          </cell>
        </row>
        <row r="42">
          <cell r="B42">
            <v>2249480</v>
          </cell>
          <cell r="C42" t="str">
            <v>CHANDRIKA MANDANGI</v>
          </cell>
          <cell r="D42" t="str">
            <v>SGT</v>
          </cell>
          <cell r="E42">
            <v>28120203601</v>
          </cell>
          <cell r="F42" t="str">
            <v>GPS MULABINNIDI</v>
          </cell>
          <cell r="G42" t="str">
            <v>GOVT</v>
          </cell>
        </row>
        <row r="43">
          <cell r="B43">
            <v>2224705</v>
          </cell>
          <cell r="C43" t="str">
            <v>NARAYANARAO KONDAGORRI</v>
          </cell>
          <cell r="D43" t="str">
            <v>SGT</v>
          </cell>
          <cell r="E43">
            <v>28120203601</v>
          </cell>
          <cell r="F43" t="str">
            <v>GPS MULABINNIDI</v>
          </cell>
          <cell r="G43" t="str">
            <v>GOVT</v>
          </cell>
        </row>
        <row r="44">
          <cell r="B44">
            <v>2224676</v>
          </cell>
          <cell r="C44" t="str">
            <v>SIMHACHALAM SAMALA</v>
          </cell>
          <cell r="D44" t="str">
            <v>LFL</v>
          </cell>
          <cell r="E44">
            <v>28120204902</v>
          </cell>
          <cell r="F44" t="str">
            <v>GPS MULIGUDA</v>
          </cell>
          <cell r="G44" t="str">
            <v>GOVT</v>
          </cell>
        </row>
        <row r="45">
          <cell r="B45">
            <v>2224667</v>
          </cell>
          <cell r="C45" t="str">
            <v>SUDHAKAR NIMMAKA</v>
          </cell>
          <cell r="D45" t="str">
            <v>SGT</v>
          </cell>
          <cell r="E45">
            <v>28120204902</v>
          </cell>
          <cell r="F45" t="str">
            <v>GPS MULIGUDA</v>
          </cell>
          <cell r="G45" t="str">
            <v>GOVT</v>
          </cell>
        </row>
        <row r="46">
          <cell r="B46">
            <v>2224703</v>
          </cell>
          <cell r="C46" t="str">
            <v>RAVI LANKA</v>
          </cell>
          <cell r="D46" t="str">
            <v>SGT</v>
          </cell>
          <cell r="E46">
            <v>28120212001</v>
          </cell>
          <cell r="F46" t="str">
            <v>GPS NELLIKIKKUVA</v>
          </cell>
          <cell r="G46" t="str">
            <v>GOVT</v>
          </cell>
        </row>
        <row r="47">
          <cell r="B47">
            <v>2224637</v>
          </cell>
          <cell r="C47" t="str">
            <v>DHARMARAO PUVVALA</v>
          </cell>
          <cell r="D47" t="str">
            <v>SGT</v>
          </cell>
          <cell r="E47">
            <v>28120212001</v>
          </cell>
          <cell r="F47" t="str">
            <v>GPS NELLIKIKKUVA</v>
          </cell>
          <cell r="G47" t="str">
            <v>GOVT</v>
          </cell>
        </row>
        <row r="48">
          <cell r="B48">
            <v>2224253</v>
          </cell>
          <cell r="C48" t="str">
            <v>RAVIKUMAR KADRAKA</v>
          </cell>
          <cell r="D48" t="str">
            <v>SGT</v>
          </cell>
          <cell r="E48">
            <v>28120207101</v>
          </cell>
          <cell r="F48" t="str">
            <v>GPS P JAMMUVALASA</v>
          </cell>
          <cell r="G48" t="str">
            <v>GOVT</v>
          </cell>
        </row>
        <row r="49">
          <cell r="B49">
            <v>2219276</v>
          </cell>
          <cell r="C49" t="str">
            <v>KURMA RAO NADUPURU</v>
          </cell>
          <cell r="D49" t="str">
            <v>LFL</v>
          </cell>
          <cell r="E49">
            <v>28120203001</v>
          </cell>
          <cell r="F49" t="str">
            <v>GPS PEDAKHARJA</v>
          </cell>
          <cell r="G49" t="str">
            <v>GOVT</v>
          </cell>
        </row>
        <row r="50">
          <cell r="B50">
            <v>2224213</v>
          </cell>
          <cell r="C50" t="str">
            <v>SUHASHINI MANDANGI</v>
          </cell>
          <cell r="D50" t="str">
            <v>SGT</v>
          </cell>
          <cell r="E50">
            <v>28120203001</v>
          </cell>
          <cell r="F50" t="str">
            <v>GPS PEDAKHARJA</v>
          </cell>
          <cell r="G50" t="str">
            <v>GOVT</v>
          </cell>
        </row>
        <row r="51">
          <cell r="B51">
            <v>2224224</v>
          </cell>
          <cell r="C51" t="str">
            <v>SURYANARAYANA CHALLA</v>
          </cell>
          <cell r="D51" t="str">
            <v>SA-SOCIAL</v>
          </cell>
          <cell r="E51">
            <v>28120201204</v>
          </cell>
          <cell r="F51" t="str">
            <v>GUPS KEDARIPURAM</v>
          </cell>
          <cell r="G51" t="str">
            <v>GOVT</v>
          </cell>
        </row>
        <row r="52">
          <cell r="B52">
            <v>2244125</v>
          </cell>
          <cell r="C52" t="str">
            <v>MADHURI PALAKA</v>
          </cell>
          <cell r="D52" t="str">
            <v>SGT</v>
          </cell>
          <cell r="E52">
            <v>28120208001</v>
          </cell>
          <cell r="F52" t="str">
            <v>GPS PENGUVA</v>
          </cell>
          <cell r="G52" t="str">
            <v>GOVT</v>
          </cell>
        </row>
        <row r="53">
          <cell r="B53">
            <v>2249484</v>
          </cell>
          <cell r="C53" t="str">
            <v>BHAVANI MANDANGI</v>
          </cell>
          <cell r="D53" t="str">
            <v>SGT</v>
          </cell>
          <cell r="E53">
            <v>28120208701</v>
          </cell>
          <cell r="F53" t="str">
            <v>GPS PUSABADI</v>
          </cell>
          <cell r="G53" t="str">
            <v>GOVT</v>
          </cell>
        </row>
        <row r="54">
          <cell r="B54">
            <v>2224660</v>
          </cell>
          <cell r="C54" t="str">
            <v>RATNA KUMAR PUVVALA</v>
          </cell>
          <cell r="D54" t="str">
            <v>SGT</v>
          </cell>
          <cell r="E54">
            <v>28120208701</v>
          </cell>
          <cell r="F54" t="str">
            <v>GPS PUSABADI</v>
          </cell>
          <cell r="G54" t="str">
            <v>GOVT</v>
          </cell>
        </row>
        <row r="55">
          <cell r="B55">
            <v>2219017</v>
          </cell>
          <cell r="C55" t="str">
            <v>SANYASAPPADU BURA</v>
          </cell>
          <cell r="D55" t="str">
            <v>LFL</v>
          </cell>
          <cell r="E55">
            <v>28120201501</v>
          </cell>
          <cell r="F55" t="str">
            <v>GPS RELLA</v>
          </cell>
          <cell r="G55" t="str">
            <v>GOVT</v>
          </cell>
        </row>
        <row r="56">
          <cell r="B56">
            <v>2224227</v>
          </cell>
          <cell r="C56" t="str">
            <v>SESHAGIRI ADDAKULA</v>
          </cell>
          <cell r="D56" t="str">
            <v>SGT</v>
          </cell>
          <cell r="E56">
            <v>28120201501</v>
          </cell>
          <cell r="F56" t="str">
            <v>GPS RELLA</v>
          </cell>
          <cell r="G56" t="str">
            <v>GOVT</v>
          </cell>
        </row>
        <row r="57">
          <cell r="B57">
            <v>2224230</v>
          </cell>
          <cell r="C57" t="str">
            <v>MANI BODDUDORA</v>
          </cell>
          <cell r="D57" t="str">
            <v>SGT</v>
          </cell>
          <cell r="E57">
            <v>28120203901</v>
          </cell>
          <cell r="F57" t="str">
            <v>GPS THOLUKHARJA</v>
          </cell>
          <cell r="G57" t="str">
            <v>GOVT</v>
          </cell>
        </row>
        <row r="58">
          <cell r="B58">
            <v>2224203</v>
          </cell>
          <cell r="C58" t="str">
            <v>SANYASINAIDU ADDAKULA</v>
          </cell>
          <cell r="D58" t="str">
            <v>SGT</v>
          </cell>
          <cell r="E58">
            <v>28120203901</v>
          </cell>
          <cell r="F58" t="str">
            <v>GPS THOLUKHARJA</v>
          </cell>
          <cell r="G58" t="str">
            <v>GOVT</v>
          </cell>
        </row>
        <row r="59">
          <cell r="B59">
            <v>2524255</v>
          </cell>
          <cell r="C59" t="str">
            <v>SRIDHAR ARIKATOTA</v>
          </cell>
          <cell r="D59" t="str">
            <v>LFL</v>
          </cell>
          <cell r="E59">
            <v>28120200301</v>
          </cell>
          <cell r="F59" t="str">
            <v>GPS THOTA</v>
          </cell>
          <cell r="G59" t="str">
            <v>GOVT</v>
          </cell>
        </row>
        <row r="60">
          <cell r="B60">
            <v>2224219</v>
          </cell>
          <cell r="C60" t="str">
            <v>KUMAR KONDAGORRI</v>
          </cell>
          <cell r="D60" t="str">
            <v>SGT</v>
          </cell>
          <cell r="E60">
            <v>28120200301</v>
          </cell>
          <cell r="F60" t="str">
            <v>GPS THOTA</v>
          </cell>
          <cell r="G60" t="str">
            <v>GOVT</v>
          </cell>
        </row>
        <row r="61">
          <cell r="B61">
            <v>2224260</v>
          </cell>
          <cell r="C61" t="str">
            <v>PRASADARAO PATTIKA</v>
          </cell>
          <cell r="D61" t="str">
            <v>SGT</v>
          </cell>
          <cell r="E61">
            <v>28120209101</v>
          </cell>
          <cell r="F61" t="str">
            <v>GPS URITI</v>
          </cell>
          <cell r="G61" t="str">
            <v>GOVT</v>
          </cell>
        </row>
        <row r="62">
          <cell r="B62">
            <v>2224690</v>
          </cell>
          <cell r="C62" t="str">
            <v>ROJARAMANI TOYAKA</v>
          </cell>
          <cell r="D62" t="str">
            <v>SGT</v>
          </cell>
          <cell r="E62">
            <v>28120209101</v>
          </cell>
          <cell r="F62" t="str">
            <v>GPS URITI</v>
          </cell>
          <cell r="G62" t="str">
            <v>GOVT</v>
          </cell>
        </row>
        <row r="63">
          <cell r="B63">
            <v>2224170</v>
          </cell>
          <cell r="C63" t="str">
            <v>SIMHACHALAM VUYAKA</v>
          </cell>
          <cell r="D63" t="str">
            <v>SGT</v>
          </cell>
          <cell r="E63">
            <v>28120205501</v>
          </cell>
          <cell r="F63" t="str">
            <v>GPS VADAJANGI</v>
          </cell>
          <cell r="G63" t="str">
            <v>GOVT</v>
          </cell>
        </row>
        <row r="64">
          <cell r="B64">
            <v>2224236</v>
          </cell>
          <cell r="C64" t="str">
            <v>VENKATARAO KEVATI</v>
          </cell>
          <cell r="D64" t="str">
            <v>LFL</v>
          </cell>
          <cell r="E64">
            <v>28120209901</v>
          </cell>
          <cell r="F64" t="str">
            <v>GPS VALLADA</v>
          </cell>
          <cell r="G64" t="str">
            <v>GOVT</v>
          </cell>
        </row>
        <row r="65">
          <cell r="B65">
            <v>2224257</v>
          </cell>
          <cell r="C65" t="str">
            <v>KARTHIKARAIDURAIDU ANKALAPU</v>
          </cell>
          <cell r="D65" t="str">
            <v>SGT</v>
          </cell>
          <cell r="E65">
            <v>28120209901</v>
          </cell>
          <cell r="F65" t="str">
            <v>GPS VALLADA</v>
          </cell>
          <cell r="G65" t="str">
            <v>GOVT</v>
          </cell>
        </row>
        <row r="66">
          <cell r="B66">
            <v>2224681</v>
          </cell>
          <cell r="C66" t="str">
            <v>SESHU KUMARI VANGIPURAM</v>
          </cell>
          <cell r="D66" t="str">
            <v>LFL</v>
          </cell>
          <cell r="E66">
            <v>28120200901</v>
          </cell>
          <cell r="F66" t="str">
            <v>GPS VANGARA</v>
          </cell>
          <cell r="G66" t="str">
            <v>GOVT</v>
          </cell>
        </row>
        <row r="67">
          <cell r="B67">
            <v>2247089</v>
          </cell>
          <cell r="C67" t="str">
            <v>GAVARAYYA TOYAKA</v>
          </cell>
          <cell r="D67" t="str">
            <v>SGT</v>
          </cell>
          <cell r="E67">
            <v>28120200901</v>
          </cell>
          <cell r="F67" t="str">
            <v>GPS VANGARA</v>
          </cell>
          <cell r="G67" t="str">
            <v>GOVT</v>
          </cell>
        </row>
        <row r="68">
          <cell r="B68">
            <v>2224641</v>
          </cell>
          <cell r="C68" t="str">
            <v>ADAIAH BIDDIKA</v>
          </cell>
          <cell r="D68" t="str">
            <v>SA-MATHS</v>
          </cell>
          <cell r="E68">
            <v>28120201204</v>
          </cell>
          <cell r="F68" t="str">
            <v>GUPS KEDARIPURAM</v>
          </cell>
          <cell r="G68" t="str">
            <v>GOVT</v>
          </cell>
        </row>
        <row r="69">
          <cell r="B69">
            <v>2224180</v>
          </cell>
          <cell r="C69" t="str">
            <v>RAJESWARI KUMBRUKU</v>
          </cell>
          <cell r="D69" t="str">
            <v>SA-TELUGU</v>
          </cell>
          <cell r="E69">
            <v>28120201204</v>
          </cell>
          <cell r="F69" t="str">
            <v>GUPS KEDARIPURAM</v>
          </cell>
          <cell r="G69" t="str">
            <v>GOVT</v>
          </cell>
        </row>
        <row r="70">
          <cell r="B70">
            <v>2224675</v>
          </cell>
          <cell r="C70" t="str">
            <v>HARIGOPALARAO LIMMAKA</v>
          </cell>
          <cell r="D70" t="str">
            <v>SGT</v>
          </cell>
          <cell r="E70">
            <v>28120201204</v>
          </cell>
          <cell r="F70" t="str">
            <v>GUPS KEDARIPURAM</v>
          </cell>
          <cell r="G70" t="str">
            <v>GOVT</v>
          </cell>
        </row>
        <row r="71">
          <cell r="B71">
            <v>2224638</v>
          </cell>
          <cell r="C71" t="str">
            <v>VINODKUMAR MANDANGI</v>
          </cell>
          <cell r="D71" t="str">
            <v>SGT</v>
          </cell>
          <cell r="E71">
            <v>28120201204</v>
          </cell>
          <cell r="F71" t="str">
            <v>GUPS KEDARIPURAM</v>
          </cell>
          <cell r="G71" t="str">
            <v>GOVT</v>
          </cell>
        </row>
        <row r="72">
          <cell r="B72">
            <v>2247181</v>
          </cell>
          <cell r="C72" t="str">
            <v>GOWRISANKARARAO UYAKA</v>
          </cell>
          <cell r="D72" t="str">
            <v>SGT</v>
          </cell>
          <cell r="E72">
            <v>28120203501</v>
          </cell>
          <cell r="F72" t="str">
            <v>MPPS ADDAMGUDA</v>
          </cell>
          <cell r="G72" t="str">
            <v>MPP</v>
          </cell>
        </row>
        <row r="73">
          <cell r="B73">
            <v>2224337</v>
          </cell>
          <cell r="C73" t="str">
            <v>SANKARARAJU PATTIKA</v>
          </cell>
          <cell r="D73" t="str">
            <v>SGT</v>
          </cell>
          <cell r="E73">
            <v>28120209602</v>
          </cell>
          <cell r="F73" t="str">
            <v>MPPS ATCHABA</v>
          </cell>
          <cell r="G73" t="str">
            <v>MPP</v>
          </cell>
        </row>
        <row r="74">
          <cell r="B74">
            <v>2224312</v>
          </cell>
          <cell r="C74" t="str">
            <v>BHUSHANA MANDANGI</v>
          </cell>
          <cell r="D74" t="str">
            <v>SGT</v>
          </cell>
          <cell r="E74">
            <v>28120209801</v>
          </cell>
          <cell r="F74" t="str">
            <v>MPPS BAYYADA</v>
          </cell>
          <cell r="G74" t="str">
            <v>MPP</v>
          </cell>
        </row>
        <row r="75">
          <cell r="B75">
            <v>2240696</v>
          </cell>
          <cell r="C75" t="str">
            <v>KOTI TOYAKA</v>
          </cell>
          <cell r="D75" t="str">
            <v>SGT</v>
          </cell>
          <cell r="E75">
            <v>28120212201</v>
          </cell>
          <cell r="F75" t="str">
            <v>MPPS BELLIDI</v>
          </cell>
          <cell r="G75" t="str">
            <v>MPP</v>
          </cell>
        </row>
        <row r="76">
          <cell r="B76">
            <v>2224332</v>
          </cell>
          <cell r="C76" t="str">
            <v>NARAYANA RAO KILLAKA</v>
          </cell>
          <cell r="D76" t="str">
            <v>SGT</v>
          </cell>
          <cell r="E76">
            <v>28120212201</v>
          </cell>
          <cell r="F76" t="str">
            <v>MPPS BELLIDI</v>
          </cell>
          <cell r="G76" t="str">
            <v>MPP</v>
          </cell>
        </row>
        <row r="77">
          <cell r="B77">
            <v>2244411</v>
          </cell>
          <cell r="C77" t="str">
            <v>SARDHARRAO ARIKA</v>
          </cell>
          <cell r="D77" t="str">
            <v>SGT</v>
          </cell>
          <cell r="E77">
            <v>28120208103</v>
          </cell>
          <cell r="F77" t="str">
            <v>MPPS CHINAGEESADA</v>
          </cell>
          <cell r="G77" t="str">
            <v>MPP</v>
          </cell>
        </row>
        <row r="78">
          <cell r="B78">
            <v>2224776</v>
          </cell>
          <cell r="C78" t="str">
            <v>VISWESWARARAO PODAVAKA</v>
          </cell>
          <cell r="D78" t="str">
            <v>SGT</v>
          </cell>
          <cell r="E78">
            <v>28120212301</v>
          </cell>
          <cell r="F78" t="str">
            <v>MPPS CHINTALAPADU</v>
          </cell>
          <cell r="G78" t="str">
            <v>MPP</v>
          </cell>
        </row>
        <row r="79">
          <cell r="B79">
            <v>2229084</v>
          </cell>
          <cell r="C79" t="str">
            <v>RAMAPRASADARAO TIMMAKA</v>
          </cell>
          <cell r="D79" t="str">
            <v>SGT</v>
          </cell>
          <cell r="E79">
            <v>28120212301</v>
          </cell>
          <cell r="F79" t="str">
            <v>MPPS CHINTALAPADU</v>
          </cell>
          <cell r="G79" t="str">
            <v>MPP</v>
          </cell>
        </row>
        <row r="80">
          <cell r="B80">
            <v>2224327</v>
          </cell>
          <cell r="C80" t="str">
            <v>SATYABHAGAVAN GEDELA</v>
          </cell>
          <cell r="D80" t="str">
            <v>SGT</v>
          </cell>
          <cell r="E80">
            <v>28120207202</v>
          </cell>
          <cell r="F80" t="str">
            <v>MPPS DEPPIGUDA</v>
          </cell>
          <cell r="G80" t="str">
            <v>MPP</v>
          </cell>
        </row>
        <row r="81">
          <cell r="B81">
            <v>2246707</v>
          </cell>
          <cell r="C81" t="str">
            <v>SUBBAMMA KONDAGORRI</v>
          </cell>
          <cell r="D81" t="str">
            <v>SGT</v>
          </cell>
          <cell r="E81">
            <v>28120211201</v>
          </cell>
          <cell r="F81" t="str">
            <v>MPPS DIGUVADERUVADA</v>
          </cell>
          <cell r="G81" t="str">
            <v>MPP</v>
          </cell>
        </row>
        <row r="82">
          <cell r="B82">
            <v>2224207</v>
          </cell>
          <cell r="C82" t="str">
            <v>DEVANAND PALAKA</v>
          </cell>
          <cell r="D82" t="str">
            <v>LFL</v>
          </cell>
          <cell r="E82">
            <v>28120210601</v>
          </cell>
          <cell r="F82" t="str">
            <v>MPPS DIGUVAMANDA</v>
          </cell>
          <cell r="G82" t="str">
            <v>MPP</v>
          </cell>
        </row>
        <row r="83">
          <cell r="B83">
            <v>2246998</v>
          </cell>
          <cell r="C83" t="str">
            <v>SUBBA RAO JEELAKARRA</v>
          </cell>
          <cell r="D83" t="str">
            <v>SGT</v>
          </cell>
          <cell r="E83">
            <v>28120210601</v>
          </cell>
          <cell r="F83" t="str">
            <v>MPPS DIGUVAMANDA</v>
          </cell>
          <cell r="G83" t="str">
            <v>MPP</v>
          </cell>
        </row>
        <row r="84">
          <cell r="B84">
            <v>2224300</v>
          </cell>
          <cell r="C84" t="str">
            <v>ADINARAYANA PUVVALA</v>
          </cell>
          <cell r="D84" t="str">
            <v>SGT</v>
          </cell>
          <cell r="E84">
            <v>28120200801</v>
          </cell>
          <cell r="F84" t="str">
            <v>MPPS DOLUKONA</v>
          </cell>
          <cell r="G84" t="str">
            <v>MPP</v>
          </cell>
        </row>
        <row r="85">
          <cell r="B85">
            <v>2246706</v>
          </cell>
          <cell r="C85" t="str">
            <v>SASIBHANURAO ARIKA</v>
          </cell>
          <cell r="D85" t="str">
            <v>SGT</v>
          </cell>
          <cell r="E85">
            <v>28120200801</v>
          </cell>
          <cell r="F85" t="str">
            <v>MPPS DOLUKONA</v>
          </cell>
          <cell r="G85" t="str">
            <v>MPP</v>
          </cell>
        </row>
        <row r="86">
          <cell r="B86">
            <v>2249733</v>
          </cell>
          <cell r="C86" t="str">
            <v>B KAMALA</v>
          </cell>
          <cell r="D86" t="str">
            <v>SGT</v>
          </cell>
          <cell r="E86">
            <v>28120212101</v>
          </cell>
          <cell r="F86" t="str">
            <v>MPPS DUDDUKHALLU</v>
          </cell>
          <cell r="G86" t="str">
            <v>MPP</v>
          </cell>
        </row>
        <row r="87">
          <cell r="B87">
            <v>2224663</v>
          </cell>
          <cell r="C87" t="str">
            <v>KRISHNA KUMAR BIDDIKA</v>
          </cell>
          <cell r="D87" t="str">
            <v>LFL</v>
          </cell>
          <cell r="E87">
            <v>28120207501</v>
          </cell>
          <cell r="F87" t="str">
            <v>MPPS ELWINPETA</v>
          </cell>
          <cell r="G87" t="str">
            <v>MPP</v>
          </cell>
        </row>
        <row r="88">
          <cell r="B88">
            <v>2224687</v>
          </cell>
          <cell r="C88" t="str">
            <v>SARASWATHI</v>
          </cell>
          <cell r="D88" t="str">
            <v>SGT</v>
          </cell>
          <cell r="E88">
            <v>28120207501</v>
          </cell>
          <cell r="F88" t="str">
            <v>MPPS ELWINPETA</v>
          </cell>
          <cell r="G88" t="str">
            <v>MPP</v>
          </cell>
        </row>
        <row r="89">
          <cell r="B89">
            <v>2224356</v>
          </cell>
          <cell r="C89" t="str">
            <v>KAMESWARA RAO KONDAGORRI</v>
          </cell>
          <cell r="D89" t="str">
            <v>SGT</v>
          </cell>
          <cell r="E89">
            <v>28120207502</v>
          </cell>
          <cell r="F89" t="str">
            <v>MPPS ELWINPETA PB COL</v>
          </cell>
          <cell r="G89" t="str">
            <v>MPP</v>
          </cell>
        </row>
        <row r="90">
          <cell r="B90">
            <v>2224756</v>
          </cell>
          <cell r="C90" t="str">
            <v>LAKSHMI JANNIPALAKA</v>
          </cell>
          <cell r="D90" t="str">
            <v>SGT</v>
          </cell>
          <cell r="E90">
            <v>28120207502</v>
          </cell>
          <cell r="F90" t="str">
            <v>MPPS ELWINPETA PB COL</v>
          </cell>
          <cell r="G90" t="str">
            <v>MPP</v>
          </cell>
        </row>
        <row r="91">
          <cell r="B91">
            <v>2224364</v>
          </cell>
          <cell r="C91" t="str">
            <v>R S S PRASADA RAO KANDULA</v>
          </cell>
          <cell r="D91" t="str">
            <v>LFL</v>
          </cell>
          <cell r="E91">
            <v>28120207601</v>
          </cell>
          <cell r="F91" t="str">
            <v>MPPS GADDI COL GLPURAM</v>
          </cell>
          <cell r="G91" t="str">
            <v>MPP</v>
          </cell>
        </row>
        <row r="92">
          <cell r="B92">
            <v>2229098</v>
          </cell>
          <cell r="C92" t="str">
            <v>SIMHACHALAM BANTU</v>
          </cell>
          <cell r="D92" t="str">
            <v>SGT</v>
          </cell>
          <cell r="E92">
            <v>28120210210</v>
          </cell>
          <cell r="F92" t="str">
            <v>MPPS GOPALAPURAM</v>
          </cell>
          <cell r="G92" t="str">
            <v>MPP</v>
          </cell>
        </row>
        <row r="93">
          <cell r="B93">
            <v>2233464</v>
          </cell>
          <cell r="C93" t="str">
            <v>NAKSHATRA KONDAGORRI</v>
          </cell>
          <cell r="D93" t="str">
            <v>SGT</v>
          </cell>
          <cell r="E93">
            <v>28120210210</v>
          </cell>
          <cell r="F93" t="str">
            <v>MPPS GOPALAPURAM</v>
          </cell>
          <cell r="G93" t="str">
            <v>MPP</v>
          </cell>
        </row>
        <row r="94">
          <cell r="B94">
            <v>2224272</v>
          </cell>
          <cell r="C94" t="str">
            <v>MANIMALA NANDEDA</v>
          </cell>
          <cell r="D94" t="str">
            <v>LFL</v>
          </cell>
          <cell r="E94">
            <v>28120210001</v>
          </cell>
          <cell r="F94" t="str">
            <v>MPPS GORADA</v>
          </cell>
          <cell r="G94" t="str">
            <v>MPP</v>
          </cell>
        </row>
        <row r="95">
          <cell r="B95">
            <v>2224365</v>
          </cell>
          <cell r="C95" t="str">
            <v>SRILAKSHMI TOYAKA</v>
          </cell>
          <cell r="D95" t="str">
            <v>SGT</v>
          </cell>
          <cell r="E95">
            <v>28120210001</v>
          </cell>
          <cell r="F95" t="str">
            <v>MPPS GORADA</v>
          </cell>
          <cell r="G95" t="str">
            <v>MPP</v>
          </cell>
        </row>
        <row r="96">
          <cell r="B96">
            <v>2249476</v>
          </cell>
          <cell r="C96" t="str">
            <v>ADITYA KUMAR BIDDIKA</v>
          </cell>
          <cell r="D96" t="str">
            <v>SGT</v>
          </cell>
          <cell r="E96">
            <v>28120202401</v>
          </cell>
          <cell r="F96" t="str">
            <v>MPPS GORATI</v>
          </cell>
          <cell r="G96" t="str">
            <v>MPP</v>
          </cell>
        </row>
        <row r="97">
          <cell r="B97">
            <v>2224285</v>
          </cell>
          <cell r="C97" t="str">
            <v>SUSEELA NIMMALA</v>
          </cell>
          <cell r="D97" t="str">
            <v>SGT</v>
          </cell>
          <cell r="E97">
            <v>28120205401</v>
          </cell>
          <cell r="F97" t="str">
            <v>MPPS IJJAKAI</v>
          </cell>
          <cell r="G97" t="str">
            <v>MPP</v>
          </cell>
        </row>
        <row r="98">
          <cell r="B98">
            <v>2224742</v>
          </cell>
          <cell r="C98" t="str">
            <v>SUJATHA GOLA</v>
          </cell>
          <cell r="D98" t="str">
            <v>SGT</v>
          </cell>
          <cell r="E98">
            <v>28120203801</v>
          </cell>
          <cell r="F98" t="str">
            <v>MPPS IRIDI</v>
          </cell>
          <cell r="G98" t="str">
            <v>MPP</v>
          </cell>
        </row>
        <row r="99">
          <cell r="B99">
            <v>2224330</v>
          </cell>
          <cell r="C99" t="str">
            <v>MAJJAYYA MANDANGI</v>
          </cell>
          <cell r="D99" t="str">
            <v>SGT</v>
          </cell>
          <cell r="E99">
            <v>28120209201</v>
          </cell>
          <cell r="F99" t="str">
            <v>MPPS JARNA</v>
          </cell>
          <cell r="G99" t="str">
            <v>MPP</v>
          </cell>
        </row>
        <row r="100">
          <cell r="B100">
            <v>2244745</v>
          </cell>
          <cell r="C100" t="str">
            <v>NARENDRA GOWDU</v>
          </cell>
          <cell r="D100" t="str">
            <v>SGT</v>
          </cell>
          <cell r="E100">
            <v>28120211701</v>
          </cell>
          <cell r="F100" t="str">
            <v>MPPS JOGIPURAM</v>
          </cell>
          <cell r="G100" t="str">
            <v>MPP</v>
          </cell>
        </row>
        <row r="101">
          <cell r="B101">
            <v>2224307</v>
          </cell>
          <cell r="C101" t="str">
            <v>BHRATHI SAMBANA</v>
          </cell>
          <cell r="D101" t="str">
            <v>SGT</v>
          </cell>
          <cell r="E101">
            <v>28120207301</v>
          </cell>
          <cell r="F101" t="str">
            <v>MPPS KALIGOTTU</v>
          </cell>
          <cell r="G101" t="str">
            <v>MPP</v>
          </cell>
        </row>
        <row r="102">
          <cell r="B102">
            <v>2224353</v>
          </cell>
          <cell r="C102" t="str">
            <v>SIVASANKARA VIJAYAKUMAR RAJAPU</v>
          </cell>
          <cell r="D102" t="str">
            <v>SGT</v>
          </cell>
          <cell r="E102">
            <v>28120200502</v>
          </cell>
          <cell r="F102" t="str">
            <v>MPPS KALLITI (NEW)</v>
          </cell>
          <cell r="G102" t="str">
            <v>MPP</v>
          </cell>
        </row>
        <row r="103">
          <cell r="B103">
            <v>2224369</v>
          </cell>
          <cell r="C103" t="str">
            <v>RAMALAKSHMI GUDARI</v>
          </cell>
          <cell r="D103" t="str">
            <v>SGT</v>
          </cell>
          <cell r="E103">
            <v>28120200502</v>
          </cell>
          <cell r="F103" t="str">
            <v>MPPS KALLITI (NEW)</v>
          </cell>
          <cell r="G103" t="str">
            <v>MPP</v>
          </cell>
        </row>
        <row r="104">
          <cell r="B104">
            <v>2224317</v>
          </cell>
          <cell r="C104" t="str">
            <v>LAKSHMI NARENDRUNI</v>
          </cell>
          <cell r="D104" t="str">
            <v>LFL</v>
          </cell>
          <cell r="E104">
            <v>28120204701</v>
          </cell>
          <cell r="F104" t="str">
            <v>MPPS KANASINGI</v>
          </cell>
          <cell r="G104" t="str">
            <v>MPP</v>
          </cell>
        </row>
        <row r="105">
          <cell r="B105">
            <v>2243839</v>
          </cell>
          <cell r="C105" t="str">
            <v>SURYA RAO GOWDU</v>
          </cell>
          <cell r="D105" t="str">
            <v>SGT</v>
          </cell>
          <cell r="E105">
            <v>28120204701</v>
          </cell>
          <cell r="F105" t="str">
            <v>MPPS KANASINGI</v>
          </cell>
          <cell r="G105" t="str">
            <v>MPP</v>
          </cell>
        </row>
        <row r="106">
          <cell r="B106">
            <v>2207580</v>
          </cell>
          <cell r="C106" t="str">
            <v>NARESH GOWDU</v>
          </cell>
          <cell r="D106" t="str">
            <v>SGT</v>
          </cell>
          <cell r="E106">
            <v>28120203701</v>
          </cell>
          <cell r="F106" t="str">
            <v>MPPS KANNAYAGUDA</v>
          </cell>
          <cell r="G106" t="str">
            <v>MPP</v>
          </cell>
        </row>
        <row r="107">
          <cell r="B107">
            <v>2244127</v>
          </cell>
          <cell r="C107" t="str">
            <v>SARADA KADRUKA</v>
          </cell>
          <cell r="D107" t="str">
            <v>SGT</v>
          </cell>
          <cell r="E107">
            <v>28120203701</v>
          </cell>
          <cell r="F107" t="str">
            <v>MPPS KANNAYAGUDA</v>
          </cell>
          <cell r="G107" t="str">
            <v>MPP</v>
          </cell>
        </row>
        <row r="108">
          <cell r="B108">
            <v>2224792</v>
          </cell>
          <cell r="C108" t="str">
            <v>BHUSHANARAO PATTIKA</v>
          </cell>
          <cell r="D108" t="str">
            <v>SGT</v>
          </cell>
          <cell r="E108">
            <v>28120200104</v>
          </cell>
          <cell r="F108" t="str">
            <v>MPPS KAPPAKALLU</v>
          </cell>
          <cell r="G108" t="str">
            <v>MPP</v>
          </cell>
        </row>
        <row r="109">
          <cell r="B109">
            <v>2224360</v>
          </cell>
          <cell r="C109" t="str">
            <v>CHINA NARAYANA DEESARI</v>
          </cell>
          <cell r="D109" t="str">
            <v>SGT</v>
          </cell>
          <cell r="E109">
            <v>28120200104</v>
          </cell>
          <cell r="F109" t="str">
            <v>MPPS KAPPAKALLU</v>
          </cell>
          <cell r="G109" t="str">
            <v>MPP</v>
          </cell>
        </row>
        <row r="110">
          <cell r="B110">
            <v>2229550</v>
          </cell>
          <cell r="C110" t="str">
            <v>SIMHACHALAM MANDANGI</v>
          </cell>
          <cell r="D110" t="str">
            <v>SGT</v>
          </cell>
          <cell r="E110">
            <v>28120211801</v>
          </cell>
          <cell r="F110" t="str">
            <v>MPPS KONDAKUNERU</v>
          </cell>
          <cell r="G110" t="str">
            <v>MPP</v>
          </cell>
        </row>
        <row r="111">
          <cell r="B111">
            <v>2224263</v>
          </cell>
          <cell r="C111" t="str">
            <v>SUNDARAMMA MANDANGI</v>
          </cell>
          <cell r="D111" t="str">
            <v>SGT</v>
          </cell>
          <cell r="E111">
            <v>28120206801</v>
          </cell>
          <cell r="F111" t="str">
            <v>MPPS KONDAVADA</v>
          </cell>
          <cell r="G111" t="str">
            <v>MPP</v>
          </cell>
        </row>
        <row r="112">
          <cell r="B112">
            <v>2249744</v>
          </cell>
          <cell r="C112" t="str">
            <v>SURESH KUMAR PUVVALA</v>
          </cell>
          <cell r="D112" t="str">
            <v>SGT</v>
          </cell>
          <cell r="E112">
            <v>28120206801</v>
          </cell>
          <cell r="F112" t="str">
            <v>MPPS KONDAVADA</v>
          </cell>
          <cell r="G112" t="str">
            <v>MPP</v>
          </cell>
        </row>
        <row r="113">
          <cell r="B113">
            <v>2224528</v>
          </cell>
          <cell r="C113" t="str">
            <v>UMAMAHESWARARAO NEELAM PATNAIKUNI</v>
          </cell>
          <cell r="D113" t="str">
            <v>LFL</v>
          </cell>
          <cell r="E113">
            <v>28120205601</v>
          </cell>
          <cell r="F113" t="str">
            <v>MPPS KONTESU</v>
          </cell>
          <cell r="G113" t="str">
            <v>MPP</v>
          </cell>
        </row>
        <row r="114">
          <cell r="B114">
            <v>2224346</v>
          </cell>
          <cell r="C114" t="str">
            <v>GOVINDA RAO MEDIDA</v>
          </cell>
          <cell r="D114" t="str">
            <v>SGT</v>
          </cell>
          <cell r="E114">
            <v>28120201601</v>
          </cell>
          <cell r="F114" t="str">
            <v>MPPS KOSANGIBADRA</v>
          </cell>
          <cell r="G114" t="str">
            <v>MPP</v>
          </cell>
        </row>
        <row r="115">
          <cell r="B115">
            <v>2224338</v>
          </cell>
          <cell r="C115" t="str">
            <v>SAILAJA MANDANGI</v>
          </cell>
          <cell r="D115" t="str">
            <v>SGT</v>
          </cell>
          <cell r="E115">
            <v>28120204901</v>
          </cell>
          <cell r="F115" t="str">
            <v>MPPS MALLUGUDA</v>
          </cell>
          <cell r="G115" t="str">
            <v>MPP</v>
          </cell>
        </row>
        <row r="116">
          <cell r="B116">
            <v>2246943</v>
          </cell>
          <cell r="C116" t="str">
            <v>JAYASUDHA BIDDIKA</v>
          </cell>
          <cell r="D116" t="str">
            <v>SGT</v>
          </cell>
          <cell r="E116">
            <v>28120204901</v>
          </cell>
          <cell r="F116" t="str">
            <v>MPPS MALLUGUDA</v>
          </cell>
          <cell r="G116" t="str">
            <v>MPP</v>
          </cell>
        </row>
        <row r="117">
          <cell r="B117">
            <v>2224318</v>
          </cell>
          <cell r="C117" t="str">
            <v>YELLARU ARIKA</v>
          </cell>
          <cell r="D117" t="str">
            <v>SGT</v>
          </cell>
          <cell r="E117">
            <v>28120202901</v>
          </cell>
          <cell r="F117" t="str">
            <v>MPPS MANGALAPURAM</v>
          </cell>
          <cell r="G117" t="str">
            <v>MPP</v>
          </cell>
        </row>
        <row r="118">
          <cell r="B118">
            <v>2249473</v>
          </cell>
          <cell r="C118" t="str">
            <v>ANUSHA SAVALASINGU</v>
          </cell>
          <cell r="D118" t="str">
            <v>SGT</v>
          </cell>
          <cell r="E118">
            <v>28120206001</v>
          </cell>
          <cell r="F118" t="str">
            <v>MPPS MANTRAJOLA</v>
          </cell>
          <cell r="G118" t="str">
            <v>MPP</v>
          </cell>
        </row>
        <row r="119">
          <cell r="B119">
            <v>2229168</v>
          </cell>
          <cell r="C119" t="str">
            <v>GANESWARARAO GOWDU</v>
          </cell>
          <cell r="D119" t="str">
            <v>SGT</v>
          </cell>
          <cell r="E119">
            <v>28120206903</v>
          </cell>
          <cell r="F119" t="str">
            <v>MPPS MORAMA</v>
          </cell>
          <cell r="G119" t="str">
            <v>MPP</v>
          </cell>
        </row>
        <row r="120">
          <cell r="B120">
            <v>2247111</v>
          </cell>
          <cell r="C120" t="str">
            <v>RAMA KRISHNA GAJAPATHI</v>
          </cell>
          <cell r="D120" t="str">
            <v>SGT</v>
          </cell>
          <cell r="E120">
            <v>28120206903</v>
          </cell>
          <cell r="F120" t="str">
            <v>MPPS MORAMA</v>
          </cell>
          <cell r="G120" t="str">
            <v>MPP</v>
          </cell>
        </row>
        <row r="121">
          <cell r="B121">
            <v>2224325</v>
          </cell>
          <cell r="C121" t="str">
            <v>SOMESWARA RAO BARLI</v>
          </cell>
          <cell r="D121" t="str">
            <v>SGT</v>
          </cell>
          <cell r="E121">
            <v>28120208401</v>
          </cell>
          <cell r="F121" t="str">
            <v>MPPS NONDRUKONDA</v>
          </cell>
          <cell r="G121" t="str">
            <v>MPP</v>
          </cell>
        </row>
        <row r="122">
          <cell r="B122">
            <v>2224768</v>
          </cell>
          <cell r="C122" t="str">
            <v>LAKSHMANMURTY NIMMALA</v>
          </cell>
          <cell r="D122" t="str">
            <v>SGT</v>
          </cell>
          <cell r="E122">
            <v>28120202006</v>
          </cell>
          <cell r="F122" t="str">
            <v>MPPS PATHA NIGARAM</v>
          </cell>
          <cell r="G122" t="str">
            <v>MPP</v>
          </cell>
        </row>
        <row r="123">
          <cell r="B123">
            <v>2224288</v>
          </cell>
          <cell r="C123" t="str">
            <v>GOWRISANKAR TOYAKA</v>
          </cell>
          <cell r="D123" t="str">
            <v>SGT</v>
          </cell>
          <cell r="E123">
            <v>28120203403</v>
          </cell>
          <cell r="F123" t="str">
            <v>MPPS PUTTAGUDA</v>
          </cell>
          <cell r="G123" t="str">
            <v>MPP</v>
          </cell>
        </row>
        <row r="124">
          <cell r="B124">
            <v>2224268</v>
          </cell>
          <cell r="C124" t="str">
            <v>VENKATARAMANA ROUTHU</v>
          </cell>
          <cell r="D124" t="str">
            <v>SGT</v>
          </cell>
          <cell r="E124">
            <v>28120208801</v>
          </cell>
          <cell r="F124" t="str">
            <v>MPPS RASABADI</v>
          </cell>
          <cell r="G124" t="str">
            <v>MPP</v>
          </cell>
        </row>
        <row r="125">
          <cell r="B125">
            <v>2224343</v>
          </cell>
          <cell r="C125" t="str">
            <v>SIRINAIDU KONDAGORRI</v>
          </cell>
          <cell r="D125" t="str">
            <v>SGT</v>
          </cell>
          <cell r="E125">
            <v>28120205601</v>
          </cell>
          <cell r="F125" t="str">
            <v>MPPS KONTESU</v>
          </cell>
          <cell r="G125" t="str">
            <v>MPP</v>
          </cell>
        </row>
        <row r="126">
          <cell r="B126">
            <v>2249477</v>
          </cell>
          <cell r="C126" t="str">
            <v>TEJESWARI DEVI MARRI</v>
          </cell>
          <cell r="D126" t="str">
            <v>SGT</v>
          </cell>
          <cell r="E126">
            <v>28120206301</v>
          </cell>
          <cell r="F126" t="str">
            <v>MPPS RAYAGHADAJAMMU</v>
          </cell>
          <cell r="G126" t="str">
            <v>MPP</v>
          </cell>
        </row>
        <row r="127">
          <cell r="B127">
            <v>2208458</v>
          </cell>
          <cell r="C127" t="str">
            <v>RAVI KUMAR ROUTHU</v>
          </cell>
          <cell r="D127" t="str">
            <v>LFL</v>
          </cell>
          <cell r="E127">
            <v>28120210801</v>
          </cell>
          <cell r="F127" t="str">
            <v>MPPS REGIDI</v>
          </cell>
          <cell r="G127" t="str">
            <v>MPP</v>
          </cell>
        </row>
        <row r="128">
          <cell r="B128">
            <v>2256872</v>
          </cell>
          <cell r="C128" t="str">
            <v>CHINNA RAO MANDANGI</v>
          </cell>
          <cell r="D128" t="str">
            <v>SGT</v>
          </cell>
          <cell r="E128">
            <v>28120210801</v>
          </cell>
          <cell r="F128" t="str">
            <v>MPPS REGIDI</v>
          </cell>
          <cell r="G128" t="str">
            <v>MPP</v>
          </cell>
        </row>
        <row r="129">
          <cell r="B129">
            <v>2224334</v>
          </cell>
          <cell r="C129" t="str">
            <v>SUJATHA KUMBURKU</v>
          </cell>
          <cell r="D129" t="str">
            <v>SGT</v>
          </cell>
          <cell r="E129">
            <v>28120210801</v>
          </cell>
          <cell r="F129" t="str">
            <v>MPPS REGIDI</v>
          </cell>
          <cell r="G129" t="str">
            <v>MPP</v>
          </cell>
        </row>
        <row r="130">
          <cell r="B130">
            <v>2224348</v>
          </cell>
          <cell r="C130" t="str">
            <v>LACHANNA CHODIPALLI</v>
          </cell>
          <cell r="D130" t="str">
            <v>SGT</v>
          </cell>
          <cell r="E130">
            <v>28120210401</v>
          </cell>
          <cell r="F130" t="str">
            <v>MPPS SADUNUGUDA</v>
          </cell>
          <cell r="G130" t="str">
            <v>MPP</v>
          </cell>
        </row>
        <row r="131">
          <cell r="B131">
            <v>2224269</v>
          </cell>
          <cell r="C131" t="str">
            <v>SRINIVASARAO MANDANGI</v>
          </cell>
          <cell r="D131" t="str">
            <v>SGT</v>
          </cell>
          <cell r="E131">
            <v>28120208501</v>
          </cell>
          <cell r="F131" t="str">
            <v>MPPS SAMBUGUDA</v>
          </cell>
          <cell r="G131" t="str">
            <v>MPP</v>
          </cell>
        </row>
        <row r="132">
          <cell r="B132">
            <v>2224363</v>
          </cell>
          <cell r="C132" t="str">
            <v>PADMAVATHI JANAPALLI</v>
          </cell>
          <cell r="D132" t="str">
            <v>SGT</v>
          </cell>
          <cell r="E132">
            <v>28120201708</v>
          </cell>
          <cell r="F132" t="str">
            <v>MPPS SANDHIGUDA</v>
          </cell>
          <cell r="G132" t="str">
            <v>MPP</v>
          </cell>
        </row>
        <row r="133">
          <cell r="B133">
            <v>2244410</v>
          </cell>
          <cell r="C133" t="str">
            <v>SOMESWARARAO VUYAKA</v>
          </cell>
          <cell r="D133" t="str">
            <v>SGT</v>
          </cell>
          <cell r="E133">
            <v>28120201708</v>
          </cell>
          <cell r="F133" t="str">
            <v>MPPS SANDHIGUDA</v>
          </cell>
          <cell r="G133" t="str">
            <v>MPP</v>
          </cell>
        </row>
        <row r="134">
          <cell r="B134">
            <v>2224754</v>
          </cell>
          <cell r="C134" t="str">
            <v>KIRUMAMMA NIMMAKA</v>
          </cell>
          <cell r="D134" t="str">
            <v>LFL</v>
          </cell>
          <cell r="E134">
            <v>28120207001</v>
          </cell>
          <cell r="F134" t="str">
            <v>MPPS SAVARAKOTAPADU</v>
          </cell>
          <cell r="G134" t="str">
            <v>MPP</v>
          </cell>
        </row>
        <row r="135">
          <cell r="B135">
            <v>2224293</v>
          </cell>
          <cell r="C135" t="str">
            <v>KRISHNAVENI PATTIKA</v>
          </cell>
          <cell r="D135" t="str">
            <v>LFL</v>
          </cell>
          <cell r="E135">
            <v>28120204501</v>
          </cell>
          <cell r="F135" t="str">
            <v>MPPS VONDRUBHANGI</v>
          </cell>
          <cell r="G135" t="str">
            <v>MPP</v>
          </cell>
        </row>
        <row r="136">
          <cell r="B136">
            <v>2224633</v>
          </cell>
          <cell r="C136" t="str">
            <v>KRISHNA ARIKA</v>
          </cell>
          <cell r="D136" t="str">
            <v>SGT</v>
          </cell>
          <cell r="E136">
            <v>28120208802</v>
          </cell>
          <cell r="F136" t="str">
            <v>MPPS SEEMALAVALASA</v>
          </cell>
          <cell r="G136" t="str">
            <v>MPP</v>
          </cell>
        </row>
        <row r="137">
          <cell r="B137">
            <v>2224331</v>
          </cell>
          <cell r="C137" t="str">
            <v>KUMAR GARLA</v>
          </cell>
          <cell r="D137" t="str">
            <v>SGT</v>
          </cell>
          <cell r="E137">
            <v>28120208901</v>
          </cell>
          <cell r="F137" t="str">
            <v>MPPS TANKU</v>
          </cell>
          <cell r="G137" t="str">
            <v>MPP</v>
          </cell>
        </row>
        <row r="138">
          <cell r="B138">
            <v>2224711</v>
          </cell>
          <cell r="C138" t="str">
            <v>CHALAPATHIRAO MUTAKA</v>
          </cell>
          <cell r="D138" t="str">
            <v>SGT</v>
          </cell>
          <cell r="E138">
            <v>28120201401</v>
          </cell>
          <cell r="F138" t="str">
            <v>MPPS TENKASINGI</v>
          </cell>
          <cell r="G138" t="str">
            <v>MPP</v>
          </cell>
        </row>
        <row r="139">
          <cell r="B139">
            <v>2224284</v>
          </cell>
          <cell r="C139" t="str">
            <v>LATHA BANDI</v>
          </cell>
          <cell r="D139" t="str">
            <v>SGT</v>
          </cell>
          <cell r="E139">
            <v>28120207201</v>
          </cell>
          <cell r="F139" t="str">
            <v>MPPS THATISEELA</v>
          </cell>
          <cell r="G139" t="str">
            <v>MPP</v>
          </cell>
        </row>
        <row r="140">
          <cell r="B140">
            <v>2224773</v>
          </cell>
          <cell r="C140" t="str">
            <v>JAGADESWARI ARIKA</v>
          </cell>
          <cell r="D140" t="str">
            <v>SGT</v>
          </cell>
          <cell r="E140">
            <v>28120207201</v>
          </cell>
          <cell r="F140" t="str">
            <v>MPPS THATISEELA</v>
          </cell>
          <cell r="G140" t="str">
            <v>MPP</v>
          </cell>
        </row>
        <row r="141">
          <cell r="B141">
            <v>2224324</v>
          </cell>
          <cell r="C141" t="str">
            <v>ANANTHARAO PATTIKA</v>
          </cell>
          <cell r="D141" t="str">
            <v>LFL</v>
          </cell>
          <cell r="E141">
            <v>28120212401</v>
          </cell>
          <cell r="F141" t="str">
            <v>MPPS TIKKABAI</v>
          </cell>
          <cell r="G141" t="str">
            <v>MPP</v>
          </cell>
        </row>
        <row r="142">
          <cell r="B142" t="str">
            <v>0116574</v>
          </cell>
          <cell r="C142" t="str">
            <v>SUJATHA VUYAKA</v>
          </cell>
          <cell r="D142" t="str">
            <v>SGT</v>
          </cell>
          <cell r="E142">
            <v>28120212401</v>
          </cell>
          <cell r="F142" t="str">
            <v>MPPS TIKKABAI</v>
          </cell>
          <cell r="G142" t="str">
            <v>MPP</v>
          </cell>
        </row>
        <row r="143">
          <cell r="B143">
            <v>2243837</v>
          </cell>
          <cell r="C143" t="str">
            <v>SRAVANA VOOYAKA</v>
          </cell>
          <cell r="D143" t="str">
            <v>SGT</v>
          </cell>
          <cell r="E143">
            <v>28120210501</v>
          </cell>
          <cell r="F143" t="str">
            <v>MPPS VANJARAPADUGUDA</v>
          </cell>
          <cell r="G143" t="str">
            <v>MPP</v>
          </cell>
        </row>
        <row r="144">
          <cell r="B144">
            <v>2224320</v>
          </cell>
          <cell r="C144" t="str">
            <v>SATYANARAYANA TADANGI</v>
          </cell>
          <cell r="D144" t="str">
            <v>SGT</v>
          </cell>
          <cell r="E144">
            <v>28120206701</v>
          </cell>
          <cell r="F144" t="str">
            <v>MPPS VAPPANGI</v>
          </cell>
          <cell r="G144" t="str">
            <v>MPP</v>
          </cell>
        </row>
        <row r="145">
          <cell r="B145">
            <v>2224347</v>
          </cell>
          <cell r="C145" t="str">
            <v>SUDHA RANI ARIKA</v>
          </cell>
          <cell r="D145" t="str">
            <v>SGT</v>
          </cell>
          <cell r="E145">
            <v>28120207701</v>
          </cell>
          <cell r="F145" t="str">
            <v>MPPS VATHADA</v>
          </cell>
          <cell r="G145" t="str">
            <v>MPP</v>
          </cell>
        </row>
        <row r="146">
          <cell r="B146">
            <v>4220689</v>
          </cell>
          <cell r="C146" t="str">
            <v>KONDAGORRI SUSEELA</v>
          </cell>
          <cell r="D146" t="str">
            <v>SGT</v>
          </cell>
          <cell r="E146">
            <v>28120207701</v>
          </cell>
          <cell r="F146" t="str">
            <v>MPPS VATHADA</v>
          </cell>
          <cell r="G146" t="str">
            <v>MPP</v>
          </cell>
        </row>
        <row r="147">
          <cell r="B147">
            <v>2249475</v>
          </cell>
          <cell r="C147" t="str">
            <v>ANURADHA BIDDIKA</v>
          </cell>
          <cell r="D147" t="str">
            <v>SGT</v>
          </cell>
          <cell r="E147">
            <v>28120204501</v>
          </cell>
          <cell r="F147" t="str">
            <v>MPPS VONDRUBHANGI</v>
          </cell>
          <cell r="G147" t="str">
            <v>MPP</v>
          </cell>
        </row>
        <row r="148">
          <cell r="B148">
            <v>2224276</v>
          </cell>
          <cell r="C148" t="str">
            <v>VIJAYA KONDATAMARA</v>
          </cell>
          <cell r="D148" t="str">
            <v>SGT</v>
          </cell>
          <cell r="E148">
            <v>28120209301</v>
          </cell>
          <cell r="F148" t="str">
            <v>MPPS Y CHORUPALLI</v>
          </cell>
          <cell r="G148" t="str">
            <v>MPP</v>
          </cell>
        </row>
        <row r="149">
          <cell r="B149">
            <v>2224774</v>
          </cell>
          <cell r="C149" t="str">
            <v>DHANALAKSHMI THOTAPALLI</v>
          </cell>
          <cell r="D149" t="str">
            <v>SGT</v>
          </cell>
          <cell r="E149">
            <v>28120209301</v>
          </cell>
          <cell r="F149" t="str">
            <v>MPPS Y CHORUPALLI</v>
          </cell>
          <cell r="G149" t="str">
            <v>MPP</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K83"/>
  <sheetViews>
    <sheetView zoomScale="115" zoomScaleNormal="115" zoomScaleSheetLayoutView="100" workbookViewId="0">
      <pane xSplit="5" ySplit="2" topLeftCell="F3" activePane="bottomRight" state="frozen"/>
      <selection activeCell="W9" sqref="W9"/>
      <selection pane="topRight" activeCell="W9" sqref="W9"/>
      <selection pane="bottomLeft" activeCell="W9" sqref="W9"/>
      <selection pane="bottomRight" activeCell="AI70" sqref="A2:AI70"/>
    </sheetView>
  </sheetViews>
  <sheetFormatPr defaultColWidth="9.140625" defaultRowHeight="15" x14ac:dyDescent="0.25"/>
  <cols>
    <col min="1" max="1" width="6" style="43" customWidth="1"/>
    <col min="2" max="2" width="9.140625" style="43" customWidth="1"/>
    <col min="3" max="3" width="10.7109375" style="43" customWidth="1"/>
    <col min="4" max="4" width="24.5703125" style="43" customWidth="1"/>
    <col min="5" max="5" width="19" style="43" customWidth="1"/>
    <col min="6" max="6" width="7" style="43" customWidth="1"/>
    <col min="7" max="7" width="5.7109375" style="43" customWidth="1"/>
    <col min="8" max="8" width="7.85546875" style="43" customWidth="1"/>
    <col min="9" max="10" width="6.140625" style="43" customWidth="1"/>
    <col min="11" max="11" width="5.7109375" style="43" customWidth="1"/>
    <col min="12" max="12" width="8.140625" style="43" customWidth="1"/>
    <col min="13" max="13" width="7" style="1" customWidth="1"/>
    <col min="14" max="14" width="4.28515625" style="1" customWidth="1"/>
    <col min="15" max="15" width="6.5703125" style="2" customWidth="1"/>
    <col min="16" max="16" width="6" style="1" customWidth="1"/>
    <col min="17" max="17" width="6.7109375" style="2" customWidth="1"/>
    <col min="18" max="18" width="5.42578125" style="1" customWidth="1"/>
    <col min="19" max="19" width="5.28515625" style="2" customWidth="1"/>
    <col min="20" max="20" width="5.85546875" style="1" customWidth="1"/>
    <col min="21" max="21" width="7.7109375" style="2" customWidth="1"/>
    <col min="22" max="22" width="7.5703125" style="2" customWidth="1"/>
    <col min="23" max="23" width="6.7109375" style="1" customWidth="1"/>
    <col min="24" max="24" width="6.140625" style="1" customWidth="1"/>
    <col min="25" max="25" width="5.140625" style="1" customWidth="1"/>
    <col min="26" max="26" width="7.5703125" style="1" customWidth="1"/>
    <col min="27" max="27" width="9.28515625" style="43" customWidth="1"/>
    <col min="28" max="28" width="5.7109375" style="49" customWidth="1"/>
    <col min="29" max="29" width="5.7109375" style="43" customWidth="1"/>
    <col min="30" max="30" width="9" style="43" customWidth="1"/>
    <col min="31" max="31" width="9.140625" style="49" customWidth="1"/>
    <col min="32" max="32" width="9.140625" style="43" customWidth="1"/>
    <col min="33" max="33" width="9.140625" style="49" customWidth="1"/>
    <col min="34" max="35" width="9" style="5" customWidth="1"/>
    <col min="36" max="45" width="9.140625" style="43" customWidth="1"/>
    <col min="46" max="16384" width="9.140625" style="43"/>
  </cols>
  <sheetData>
    <row r="1" spans="1:37" ht="30.75" x14ac:dyDescent="0.45">
      <c r="A1" s="124" t="s">
        <v>401</v>
      </c>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H1" s="43"/>
      <c r="AI1" s="43"/>
    </row>
    <row r="2" spans="1:37" s="4" customFormat="1" ht="78" x14ac:dyDescent="0.25">
      <c r="A2" s="7" t="s">
        <v>0</v>
      </c>
      <c r="B2" s="7" t="s">
        <v>1</v>
      </c>
      <c r="C2" s="7" t="s">
        <v>191</v>
      </c>
      <c r="D2" s="7" t="s">
        <v>2</v>
      </c>
      <c r="E2" s="7" t="s">
        <v>3</v>
      </c>
      <c r="F2" s="7" t="s">
        <v>105</v>
      </c>
      <c r="G2" s="7" t="s">
        <v>190</v>
      </c>
      <c r="H2" s="7" t="s">
        <v>192</v>
      </c>
      <c r="I2" s="7" t="s">
        <v>258</v>
      </c>
      <c r="J2" s="7" t="s">
        <v>193</v>
      </c>
      <c r="K2" s="7" t="s">
        <v>107</v>
      </c>
      <c r="L2" s="7" t="s">
        <v>106</v>
      </c>
      <c r="M2" s="8" t="s">
        <v>108</v>
      </c>
      <c r="N2" s="8" t="s">
        <v>109</v>
      </c>
      <c r="O2" s="19" t="s">
        <v>110</v>
      </c>
      <c r="P2" s="93" t="s">
        <v>111</v>
      </c>
      <c r="Q2" s="19" t="s">
        <v>112</v>
      </c>
      <c r="R2" s="8" t="s">
        <v>113</v>
      </c>
      <c r="S2" s="19" t="s">
        <v>114</v>
      </c>
      <c r="T2" s="8" t="s">
        <v>115</v>
      </c>
      <c r="U2" s="19" t="s">
        <v>116</v>
      </c>
      <c r="V2" s="19" t="s">
        <v>117</v>
      </c>
      <c r="W2" s="8" t="s">
        <v>118</v>
      </c>
      <c r="X2" s="8" t="s">
        <v>318</v>
      </c>
      <c r="Y2" s="8" t="s">
        <v>313</v>
      </c>
      <c r="Z2" s="8" t="s">
        <v>188</v>
      </c>
      <c r="AA2" s="7" t="s">
        <v>189</v>
      </c>
      <c r="AB2" s="7" t="s">
        <v>327</v>
      </c>
      <c r="AC2" s="7" t="s">
        <v>107</v>
      </c>
      <c r="AD2" s="86" t="s">
        <v>350</v>
      </c>
      <c r="AE2" s="7" t="s">
        <v>351</v>
      </c>
      <c r="AF2" s="7" t="s">
        <v>353</v>
      </c>
      <c r="AG2" s="7" t="s">
        <v>354</v>
      </c>
      <c r="AH2" s="4" t="s">
        <v>355</v>
      </c>
      <c r="AI2" s="4" t="s">
        <v>356</v>
      </c>
    </row>
    <row r="3" spans="1:37" s="3" customFormat="1" ht="18" customHeight="1" x14ac:dyDescent="0.25">
      <c r="A3" s="11">
        <v>1</v>
      </c>
      <c r="B3" s="11">
        <v>2229255</v>
      </c>
      <c r="C3" s="11">
        <v>14371751</v>
      </c>
      <c r="D3" s="11" t="s">
        <v>4</v>
      </c>
      <c r="E3" s="11" t="s">
        <v>5</v>
      </c>
      <c r="F3" s="11">
        <f>AF3</f>
        <v>74770</v>
      </c>
      <c r="G3" s="11">
        <v>0</v>
      </c>
      <c r="H3" s="11">
        <f t="shared" ref="H3:H34" si="0">ROUND(F3*20.02%,0)</f>
        <v>14969</v>
      </c>
      <c r="I3" s="11">
        <f t="shared" ref="I3:I34" si="1">ROUND(F3*10%,0)</f>
        <v>7477</v>
      </c>
      <c r="J3" s="11">
        <v>2000</v>
      </c>
      <c r="K3" s="11">
        <f>IF(AND(F3&gt;=87481,AB3=1),1375,IF(AND(F3&gt;=65361,AB3=1),1330,IF(AND(F3&gt;=54061,AB3=1),1225,IF(AND(F3&gt;=42141,AB3=1),1000,IF(AND(F3&gt;=31751,AB3=1),850,IF(AND(F3&lt;=31750,AB3=1),700,IF(AND(F3&gt;=87481,AB3=2),1600,IF(AND(F3&gt;=65361,AB3=2),1525,IF(AND(F3&gt;=54061,AB3=2),1400,IF(AND(F3&gt;=42141,AB3=2),1150,IF(AND(F3&gt;=31751,AB3=2),975,IF(AND(F3&lt;=31750,AB3=2),800,IF(AND(F3&gt;=87481,AB3=3),1800,IF(AND(F3&gt;=65361,AB3=3),1700,IF(AND(F3&gt;=54061,AB3=3),1600,IF(AND(F3&gt;=42141,AB3=3),1300,IF(AND(F3&gt;=31751,AB3=3),1100,IF(AND(F3&lt;=31750,AB3=3),900))))))))))))))))))</f>
        <v>1700</v>
      </c>
      <c r="L3" s="11">
        <f t="shared" ref="L3:L34" si="2">SUM(F3:K3)</f>
        <v>100916</v>
      </c>
      <c r="M3" s="14">
        <v>10000</v>
      </c>
      <c r="N3" s="14">
        <v>0</v>
      </c>
      <c r="O3" s="14">
        <v>0</v>
      </c>
      <c r="P3" s="11">
        <v>0</v>
      </c>
      <c r="Q3" s="11">
        <v>2200</v>
      </c>
      <c r="R3" s="14">
        <v>0</v>
      </c>
      <c r="S3" s="14">
        <v>120</v>
      </c>
      <c r="T3" s="14">
        <v>0</v>
      </c>
      <c r="U3" s="14">
        <v>200</v>
      </c>
      <c r="V3" s="14">
        <v>300</v>
      </c>
      <c r="W3" s="14">
        <v>7000</v>
      </c>
      <c r="X3" s="14"/>
      <c r="Y3" s="14"/>
      <c r="Z3" s="11">
        <f t="shared" ref="Z3:Z34" si="3">SUM(M3:Y3)</f>
        <v>19820</v>
      </c>
      <c r="AA3" s="15">
        <f t="shared" ref="AA3:AA34" si="4">L3-Z3</f>
        <v>81096</v>
      </c>
      <c r="AB3" s="9">
        <f t="shared" ref="AB3:AB34" si="5">IFERROR(VLOOKUP(E3,HILLTOPSNEW,2,FALSE),2)</f>
        <v>3</v>
      </c>
      <c r="AC3" s="11">
        <v>1125</v>
      </c>
      <c r="AD3" s="11">
        <v>74770</v>
      </c>
      <c r="AE3" s="74"/>
      <c r="AF3" s="74">
        <f t="shared" ref="AF3:AF34" si="6">IF((AE3="YES"),VLOOKUP(AD3,RATEOFINC,2,FALSE)+AD3,AD3)</f>
        <v>74770</v>
      </c>
      <c r="AG3" s="74"/>
      <c r="AH3" s="82">
        <v>2229255</v>
      </c>
      <c r="AI3" s="82" t="s">
        <v>307</v>
      </c>
      <c r="AJ3" s="92"/>
      <c r="AK3" s="92"/>
    </row>
    <row r="4" spans="1:37" s="3" customFormat="1" ht="18" customHeight="1" x14ac:dyDescent="0.25">
      <c r="A4" s="11">
        <v>2</v>
      </c>
      <c r="B4" s="11">
        <v>2224256</v>
      </c>
      <c r="C4" s="11">
        <v>14344460</v>
      </c>
      <c r="D4" s="11" t="s">
        <v>6</v>
      </c>
      <c r="E4" s="11" t="s">
        <v>5</v>
      </c>
      <c r="F4" s="11">
        <f t="shared" ref="F4:F67" si="7">AF4</f>
        <v>63660</v>
      </c>
      <c r="G4" s="11"/>
      <c r="H4" s="11">
        <f t="shared" si="0"/>
        <v>12745</v>
      </c>
      <c r="I4" s="11">
        <f t="shared" si="1"/>
        <v>6366</v>
      </c>
      <c r="J4" s="11">
        <v>2000</v>
      </c>
      <c r="K4" s="11">
        <f t="shared" ref="K4:K67" si="8">IF(AND(F4&gt;=87481,AB4=1),1375,IF(AND(F4&gt;=65361,AB4=1),1330,IF(AND(F4&gt;=54061,AB4=1),1225,IF(AND(F4&gt;=42141,AB4=1),1000,IF(AND(F4&gt;=31751,AB4=1),850,IF(AND(F4&lt;=31750,AB4=1),700,IF(AND(F4&gt;=87481,AB4=2),1600,IF(AND(F4&gt;=65361,AB4=2),1525,IF(AND(F4&gt;=54061,AB4=2),1400,IF(AND(F4&gt;=42141,AB4=2),1150,IF(AND(F4&gt;=31751,AB4=2),975,IF(AND(F4&lt;=31750,AB4=2),800,IF(AND(F4&gt;=87481,AB4=3),1800,IF(AND(F4&gt;=65361,AB4=3),1700,IF(AND(F4&gt;=54061,AB4=3),1600,IF(AND(F4&gt;=42141,AB4=3),1300,IF(AND(F4&gt;=31751,AB4=3),1100,IF(AND(F4&lt;=31750,AB4=3),900))))))))))))))))))</f>
        <v>1600</v>
      </c>
      <c r="L4" s="11">
        <f t="shared" si="2"/>
        <v>86371</v>
      </c>
      <c r="M4" s="14">
        <v>0</v>
      </c>
      <c r="N4" s="14">
        <v>0</v>
      </c>
      <c r="O4" s="14">
        <v>8000</v>
      </c>
      <c r="P4" s="11">
        <v>0</v>
      </c>
      <c r="Q4" s="11">
        <v>3000</v>
      </c>
      <c r="R4" s="14">
        <v>0</v>
      </c>
      <c r="S4" s="14">
        <v>60</v>
      </c>
      <c r="T4" s="14">
        <v>0</v>
      </c>
      <c r="U4" s="14">
        <v>200</v>
      </c>
      <c r="V4" s="14">
        <v>225</v>
      </c>
      <c r="W4" s="14">
        <v>1000</v>
      </c>
      <c r="X4" s="14"/>
      <c r="Y4" s="14"/>
      <c r="Z4" s="11">
        <f t="shared" si="3"/>
        <v>12485</v>
      </c>
      <c r="AA4" s="15">
        <f t="shared" si="4"/>
        <v>73886</v>
      </c>
      <c r="AB4" s="9">
        <f t="shared" si="5"/>
        <v>3</v>
      </c>
      <c r="AC4" s="11">
        <v>1050</v>
      </c>
      <c r="AD4" s="11">
        <v>63660</v>
      </c>
      <c r="AE4" s="74"/>
      <c r="AF4" s="74">
        <f t="shared" si="6"/>
        <v>63660</v>
      </c>
      <c r="AG4" s="74"/>
      <c r="AH4" s="82">
        <v>2224256</v>
      </c>
      <c r="AI4" s="82" t="s">
        <v>308</v>
      </c>
      <c r="AJ4" s="92"/>
      <c r="AK4" s="92"/>
    </row>
    <row r="5" spans="1:37" s="3" customFormat="1" ht="18" customHeight="1" x14ac:dyDescent="0.25">
      <c r="A5" s="11">
        <v>3</v>
      </c>
      <c r="B5" s="11">
        <v>2249483</v>
      </c>
      <c r="C5" s="11">
        <v>14355350</v>
      </c>
      <c r="D5" s="11" t="s">
        <v>7</v>
      </c>
      <c r="E5" s="11" t="s">
        <v>5</v>
      </c>
      <c r="F5" s="11">
        <f t="shared" si="7"/>
        <v>39800</v>
      </c>
      <c r="G5" s="11">
        <v>0</v>
      </c>
      <c r="H5" s="11">
        <f t="shared" si="0"/>
        <v>7968</v>
      </c>
      <c r="I5" s="11">
        <f t="shared" si="1"/>
        <v>3980</v>
      </c>
      <c r="J5" s="11">
        <v>2000</v>
      </c>
      <c r="K5" s="11">
        <f t="shared" si="8"/>
        <v>1100</v>
      </c>
      <c r="L5" s="11">
        <f t="shared" si="2"/>
        <v>54848</v>
      </c>
      <c r="M5" s="14">
        <v>0</v>
      </c>
      <c r="N5" s="14">
        <v>0</v>
      </c>
      <c r="O5" s="14">
        <v>0</v>
      </c>
      <c r="P5" s="11">
        <v>0</v>
      </c>
      <c r="Q5" s="11">
        <v>1300</v>
      </c>
      <c r="R5" s="14">
        <v>0</v>
      </c>
      <c r="S5" s="14">
        <v>30</v>
      </c>
      <c r="T5" s="14">
        <f>ROUND((F5+H5)*10%,0)</f>
        <v>4777</v>
      </c>
      <c r="U5" s="14">
        <v>200</v>
      </c>
      <c r="V5" s="14">
        <v>225</v>
      </c>
      <c r="W5" s="14">
        <v>0</v>
      </c>
      <c r="X5" s="14"/>
      <c r="Y5" s="14"/>
      <c r="Z5" s="11">
        <f t="shared" si="3"/>
        <v>6532</v>
      </c>
      <c r="AA5" s="15">
        <f t="shared" si="4"/>
        <v>48316</v>
      </c>
      <c r="AB5" s="9">
        <f t="shared" si="5"/>
        <v>3</v>
      </c>
      <c r="AC5" s="11">
        <v>825</v>
      </c>
      <c r="AD5" s="11">
        <v>39800</v>
      </c>
      <c r="AE5" s="74"/>
      <c r="AF5" s="74">
        <f t="shared" si="6"/>
        <v>39800</v>
      </c>
      <c r="AG5" s="74"/>
      <c r="AH5" s="82">
        <v>2249483</v>
      </c>
      <c r="AI5" s="82" t="s">
        <v>308</v>
      </c>
      <c r="AJ5" s="92"/>
      <c r="AK5" s="92"/>
    </row>
    <row r="6" spans="1:37" s="3" customFormat="1" ht="18" customHeight="1" x14ac:dyDescent="0.25">
      <c r="A6" s="11">
        <v>4</v>
      </c>
      <c r="B6" s="11">
        <v>2244407</v>
      </c>
      <c r="C6" s="11">
        <v>14351941</v>
      </c>
      <c r="D6" s="11" t="s">
        <v>8</v>
      </c>
      <c r="E6" s="11" t="s">
        <v>5</v>
      </c>
      <c r="F6" s="11">
        <f t="shared" si="7"/>
        <v>52600</v>
      </c>
      <c r="G6" s="11">
        <v>0</v>
      </c>
      <c r="H6" s="11">
        <f t="shared" si="0"/>
        <v>10531</v>
      </c>
      <c r="I6" s="11">
        <f t="shared" si="1"/>
        <v>5260</v>
      </c>
      <c r="J6" s="11">
        <v>2000</v>
      </c>
      <c r="K6" s="11">
        <f t="shared" si="8"/>
        <v>1300</v>
      </c>
      <c r="L6" s="11">
        <f t="shared" si="2"/>
        <v>71691</v>
      </c>
      <c r="M6" s="14">
        <v>0</v>
      </c>
      <c r="N6" s="14">
        <v>0</v>
      </c>
      <c r="O6" s="14">
        <v>0</v>
      </c>
      <c r="P6" s="11">
        <v>0</v>
      </c>
      <c r="Q6" s="11">
        <v>1800</v>
      </c>
      <c r="R6" s="14">
        <v>0</v>
      </c>
      <c r="S6" s="14">
        <v>30</v>
      </c>
      <c r="T6" s="14">
        <f>ROUND((F6+H6)*10%,0)</f>
        <v>6313</v>
      </c>
      <c r="U6" s="14">
        <v>200</v>
      </c>
      <c r="V6" s="14">
        <v>225</v>
      </c>
      <c r="W6" s="14">
        <v>0</v>
      </c>
      <c r="X6" s="14"/>
      <c r="Y6" s="14"/>
      <c r="Z6" s="11">
        <f t="shared" si="3"/>
        <v>8568</v>
      </c>
      <c r="AA6" s="15">
        <f t="shared" si="4"/>
        <v>63123</v>
      </c>
      <c r="AB6" s="9">
        <f t="shared" si="5"/>
        <v>3</v>
      </c>
      <c r="AC6" s="11">
        <v>935</v>
      </c>
      <c r="AD6" s="11">
        <v>52600</v>
      </c>
      <c r="AE6" s="74"/>
      <c r="AF6" s="74">
        <f t="shared" si="6"/>
        <v>52600</v>
      </c>
      <c r="AG6" s="74"/>
      <c r="AH6" s="82">
        <v>2244407</v>
      </c>
      <c r="AI6" s="82" t="s">
        <v>308</v>
      </c>
      <c r="AJ6" s="92"/>
      <c r="AK6" s="92"/>
    </row>
    <row r="7" spans="1:37" s="3" customFormat="1" ht="18" customHeight="1" x14ac:dyDescent="0.25">
      <c r="A7" s="11">
        <v>5</v>
      </c>
      <c r="B7" s="11">
        <v>2224642</v>
      </c>
      <c r="C7" s="11">
        <v>14344709</v>
      </c>
      <c r="D7" s="11" t="s">
        <v>9</v>
      </c>
      <c r="E7" s="11" t="s">
        <v>10</v>
      </c>
      <c r="F7" s="11">
        <f t="shared" si="7"/>
        <v>61960</v>
      </c>
      <c r="G7" s="11"/>
      <c r="H7" s="11">
        <f t="shared" si="0"/>
        <v>12404</v>
      </c>
      <c r="I7" s="11">
        <f t="shared" si="1"/>
        <v>6196</v>
      </c>
      <c r="J7" s="11">
        <v>2000</v>
      </c>
      <c r="K7" s="11">
        <f t="shared" si="8"/>
        <v>1600</v>
      </c>
      <c r="L7" s="11">
        <f t="shared" si="2"/>
        <v>84160</v>
      </c>
      <c r="M7" s="14">
        <v>0</v>
      </c>
      <c r="N7" s="14">
        <v>0</v>
      </c>
      <c r="O7" s="14">
        <v>12000</v>
      </c>
      <c r="P7" s="11">
        <v>0</v>
      </c>
      <c r="Q7" s="11">
        <v>2200</v>
      </c>
      <c r="R7" s="14">
        <v>0</v>
      </c>
      <c r="S7" s="14">
        <v>60</v>
      </c>
      <c r="T7" s="14">
        <v>0</v>
      </c>
      <c r="U7" s="14">
        <v>200</v>
      </c>
      <c r="V7" s="14">
        <v>225</v>
      </c>
      <c r="W7" s="14">
        <v>3000</v>
      </c>
      <c r="X7" s="14"/>
      <c r="Y7" s="14"/>
      <c r="Z7" s="11">
        <f t="shared" si="3"/>
        <v>17685</v>
      </c>
      <c r="AA7" s="15">
        <f t="shared" si="4"/>
        <v>66475</v>
      </c>
      <c r="AB7" s="9">
        <f t="shared" si="5"/>
        <v>3</v>
      </c>
      <c r="AC7" s="11">
        <v>1050</v>
      </c>
      <c r="AD7" s="11">
        <v>61960</v>
      </c>
      <c r="AE7" s="74"/>
      <c r="AF7" s="74">
        <f t="shared" si="6"/>
        <v>61960</v>
      </c>
      <c r="AG7" s="74"/>
      <c r="AH7" s="82">
        <v>2224642</v>
      </c>
      <c r="AI7" s="82" t="s">
        <v>308</v>
      </c>
      <c r="AJ7" s="92"/>
      <c r="AK7" s="92"/>
    </row>
    <row r="8" spans="1:37" s="3" customFormat="1" ht="18" customHeight="1" x14ac:dyDescent="0.25">
      <c r="A8" s="11">
        <v>6</v>
      </c>
      <c r="B8" s="11">
        <v>2224644</v>
      </c>
      <c r="C8" s="11">
        <v>14344711</v>
      </c>
      <c r="D8" s="11" t="s">
        <v>11</v>
      </c>
      <c r="E8" s="11" t="s">
        <v>12</v>
      </c>
      <c r="F8" s="11">
        <f t="shared" si="7"/>
        <v>61960</v>
      </c>
      <c r="G8" s="11"/>
      <c r="H8" s="11">
        <f t="shared" si="0"/>
        <v>12404</v>
      </c>
      <c r="I8" s="11">
        <f t="shared" si="1"/>
        <v>6196</v>
      </c>
      <c r="J8" s="11">
        <v>0</v>
      </c>
      <c r="K8" s="11">
        <v>0</v>
      </c>
      <c r="L8" s="11">
        <f t="shared" si="2"/>
        <v>80560</v>
      </c>
      <c r="M8" s="14">
        <v>0</v>
      </c>
      <c r="N8" s="14">
        <v>0</v>
      </c>
      <c r="O8" s="14">
        <v>7000</v>
      </c>
      <c r="P8" s="11">
        <v>0</v>
      </c>
      <c r="Q8" s="11">
        <v>2200</v>
      </c>
      <c r="R8" s="14">
        <v>0</v>
      </c>
      <c r="S8" s="14">
        <v>60</v>
      </c>
      <c r="T8" s="14">
        <v>0</v>
      </c>
      <c r="U8" s="14">
        <v>200</v>
      </c>
      <c r="V8" s="14">
        <v>225</v>
      </c>
      <c r="W8" s="14">
        <v>2000</v>
      </c>
      <c r="X8" s="14"/>
      <c r="Y8" s="14"/>
      <c r="Z8" s="11">
        <f t="shared" si="3"/>
        <v>11685</v>
      </c>
      <c r="AA8" s="15">
        <f t="shared" si="4"/>
        <v>68875</v>
      </c>
      <c r="AB8" s="9">
        <f t="shared" si="5"/>
        <v>2</v>
      </c>
      <c r="AC8" s="11">
        <v>0</v>
      </c>
      <c r="AD8" s="11">
        <v>61960</v>
      </c>
      <c r="AE8" s="74"/>
      <c r="AF8" s="74">
        <f t="shared" si="6"/>
        <v>61960</v>
      </c>
      <c r="AG8" s="74"/>
      <c r="AH8" s="82">
        <v>2224644</v>
      </c>
      <c r="AI8" s="82" t="s">
        <v>308</v>
      </c>
      <c r="AJ8" s="92"/>
      <c r="AK8" s="92"/>
    </row>
    <row r="9" spans="1:37" s="3" customFormat="1" ht="18" customHeight="1" x14ac:dyDescent="0.25">
      <c r="A9" s="11">
        <v>7</v>
      </c>
      <c r="B9" s="11">
        <v>2224258</v>
      </c>
      <c r="C9" s="11">
        <v>14344462</v>
      </c>
      <c r="D9" s="11" t="s">
        <v>13</v>
      </c>
      <c r="E9" s="11" t="s">
        <v>12</v>
      </c>
      <c r="F9" s="11">
        <f t="shared" si="7"/>
        <v>61960</v>
      </c>
      <c r="G9" s="11">
        <v>0</v>
      </c>
      <c r="H9" s="11">
        <f t="shared" si="0"/>
        <v>12404</v>
      </c>
      <c r="I9" s="11">
        <f t="shared" si="1"/>
        <v>6196</v>
      </c>
      <c r="J9" s="11">
        <v>0</v>
      </c>
      <c r="K9" s="11">
        <v>0</v>
      </c>
      <c r="L9" s="11">
        <f t="shared" si="2"/>
        <v>80560</v>
      </c>
      <c r="M9" s="14">
        <v>0</v>
      </c>
      <c r="N9" s="14" t="s">
        <v>119</v>
      </c>
      <c r="O9" s="14">
        <v>10000</v>
      </c>
      <c r="P9" s="11" t="s">
        <v>119</v>
      </c>
      <c r="Q9" s="11">
        <v>2200</v>
      </c>
      <c r="R9" s="14" t="s">
        <v>119</v>
      </c>
      <c r="S9" s="14">
        <v>60</v>
      </c>
      <c r="T9" s="14">
        <v>0</v>
      </c>
      <c r="U9" s="14">
        <v>200</v>
      </c>
      <c r="V9" s="14">
        <v>225</v>
      </c>
      <c r="W9" s="14">
        <v>2000</v>
      </c>
      <c r="X9" s="14"/>
      <c r="Y9" s="14"/>
      <c r="Z9" s="11">
        <f t="shared" si="3"/>
        <v>14685</v>
      </c>
      <c r="AA9" s="15">
        <f t="shared" si="4"/>
        <v>65875</v>
      </c>
      <c r="AB9" s="9">
        <f t="shared" si="5"/>
        <v>2</v>
      </c>
      <c r="AC9" s="11">
        <v>0</v>
      </c>
      <c r="AD9" s="11">
        <v>61960</v>
      </c>
      <c r="AE9" s="9"/>
      <c r="AF9" s="74">
        <f t="shared" si="6"/>
        <v>61960</v>
      </c>
      <c r="AG9" s="9"/>
      <c r="AH9" s="82">
        <v>2224258</v>
      </c>
      <c r="AI9" s="82" t="s">
        <v>308</v>
      </c>
    </row>
    <row r="10" spans="1:37" s="3" customFormat="1" ht="18" customHeight="1" x14ac:dyDescent="0.25">
      <c r="A10" s="11">
        <v>8</v>
      </c>
      <c r="B10" s="11">
        <v>2233232</v>
      </c>
      <c r="C10" s="11">
        <v>14417006</v>
      </c>
      <c r="D10" s="11" t="s">
        <v>14</v>
      </c>
      <c r="E10" s="11" t="s">
        <v>15</v>
      </c>
      <c r="F10" s="11">
        <f t="shared" si="7"/>
        <v>74770</v>
      </c>
      <c r="G10" s="11"/>
      <c r="H10" s="11">
        <f t="shared" si="0"/>
        <v>14969</v>
      </c>
      <c r="I10" s="11">
        <f t="shared" si="1"/>
        <v>7477</v>
      </c>
      <c r="J10" s="11">
        <v>2000</v>
      </c>
      <c r="K10" s="11">
        <f t="shared" si="8"/>
        <v>1525</v>
      </c>
      <c r="L10" s="11">
        <f t="shared" si="2"/>
        <v>100741</v>
      </c>
      <c r="M10" s="14">
        <v>5000</v>
      </c>
      <c r="N10" s="14">
        <v>0</v>
      </c>
      <c r="O10" s="14">
        <v>0</v>
      </c>
      <c r="P10" s="11">
        <v>0</v>
      </c>
      <c r="Q10" s="11">
        <v>2200</v>
      </c>
      <c r="R10" s="14">
        <v>0</v>
      </c>
      <c r="S10" s="14">
        <v>60</v>
      </c>
      <c r="T10" s="14">
        <v>0</v>
      </c>
      <c r="U10" s="14">
        <v>200</v>
      </c>
      <c r="V10" s="14">
        <v>300</v>
      </c>
      <c r="W10" s="14">
        <v>2000</v>
      </c>
      <c r="X10" s="14"/>
      <c r="Y10" s="14"/>
      <c r="Z10" s="11">
        <f t="shared" si="3"/>
        <v>9760</v>
      </c>
      <c r="AA10" s="15">
        <f t="shared" si="4"/>
        <v>90981</v>
      </c>
      <c r="AB10" s="9">
        <f t="shared" si="5"/>
        <v>2</v>
      </c>
      <c r="AC10" s="11">
        <v>935</v>
      </c>
      <c r="AD10" s="11">
        <v>74770</v>
      </c>
      <c r="AE10" s="9"/>
      <c r="AF10" s="74">
        <f t="shared" si="6"/>
        <v>74770</v>
      </c>
      <c r="AG10" s="107"/>
      <c r="AH10" s="82">
        <v>2233232</v>
      </c>
      <c r="AI10" s="82" t="s">
        <v>307</v>
      </c>
    </row>
    <row r="11" spans="1:37" s="3" customFormat="1" ht="18" customHeight="1" x14ac:dyDescent="0.25">
      <c r="A11" s="11">
        <v>9</v>
      </c>
      <c r="B11" s="11">
        <v>2224679</v>
      </c>
      <c r="C11" s="11">
        <v>14344736</v>
      </c>
      <c r="D11" s="11" t="s">
        <v>16</v>
      </c>
      <c r="E11" s="11" t="s">
        <v>15</v>
      </c>
      <c r="F11" s="11">
        <f t="shared" si="7"/>
        <v>61960</v>
      </c>
      <c r="G11" s="11"/>
      <c r="H11" s="11">
        <f t="shared" si="0"/>
        <v>12404</v>
      </c>
      <c r="I11" s="11">
        <f t="shared" si="1"/>
        <v>6196</v>
      </c>
      <c r="J11" s="11">
        <v>2000</v>
      </c>
      <c r="K11" s="11">
        <f t="shared" si="8"/>
        <v>1400</v>
      </c>
      <c r="L11" s="11">
        <f t="shared" si="2"/>
        <v>83960</v>
      </c>
      <c r="M11" s="14">
        <v>0</v>
      </c>
      <c r="N11" s="74">
        <v>0</v>
      </c>
      <c r="O11" s="14">
        <v>5000</v>
      </c>
      <c r="P11" s="94">
        <v>0</v>
      </c>
      <c r="Q11" s="11">
        <v>2200</v>
      </c>
      <c r="R11" s="74">
        <v>0</v>
      </c>
      <c r="S11" s="75">
        <v>60</v>
      </c>
      <c r="T11" s="14">
        <v>0</v>
      </c>
      <c r="U11" s="75">
        <v>200</v>
      </c>
      <c r="V11" s="75">
        <v>225</v>
      </c>
      <c r="W11" s="14">
        <v>1000</v>
      </c>
      <c r="X11" s="14"/>
      <c r="Y11" s="14"/>
      <c r="Z11" s="11">
        <f t="shared" si="3"/>
        <v>8685</v>
      </c>
      <c r="AA11" s="15">
        <f t="shared" si="4"/>
        <v>75275</v>
      </c>
      <c r="AB11" s="9">
        <f t="shared" si="5"/>
        <v>2</v>
      </c>
      <c r="AC11" s="11">
        <v>860</v>
      </c>
      <c r="AD11" s="11">
        <v>61960</v>
      </c>
      <c r="AE11" s="9"/>
      <c r="AF11" s="74">
        <f t="shared" si="6"/>
        <v>61960</v>
      </c>
      <c r="AG11" s="9"/>
      <c r="AH11" s="82">
        <v>2224679</v>
      </c>
      <c r="AI11" s="82" t="s">
        <v>308</v>
      </c>
    </row>
    <row r="12" spans="1:37" s="3" customFormat="1" ht="18" customHeight="1" x14ac:dyDescent="0.25">
      <c r="A12" s="11">
        <v>10</v>
      </c>
      <c r="B12" s="11">
        <v>2224229</v>
      </c>
      <c r="C12" s="11">
        <v>14344437</v>
      </c>
      <c r="D12" s="11" t="s">
        <v>17</v>
      </c>
      <c r="E12" s="11" t="s">
        <v>18</v>
      </c>
      <c r="F12" s="11">
        <f t="shared" si="7"/>
        <v>61960</v>
      </c>
      <c r="G12" s="11"/>
      <c r="H12" s="11">
        <f t="shared" si="0"/>
        <v>12404</v>
      </c>
      <c r="I12" s="11">
        <f t="shared" si="1"/>
        <v>6196</v>
      </c>
      <c r="J12" s="11">
        <v>2000</v>
      </c>
      <c r="K12" s="11">
        <f t="shared" si="8"/>
        <v>1400</v>
      </c>
      <c r="L12" s="11">
        <f t="shared" si="2"/>
        <v>83960</v>
      </c>
      <c r="M12" s="14">
        <v>0</v>
      </c>
      <c r="N12" s="14">
        <v>0</v>
      </c>
      <c r="O12" s="14">
        <v>5000</v>
      </c>
      <c r="P12" s="11">
        <v>0</v>
      </c>
      <c r="Q12" s="11">
        <v>2200</v>
      </c>
      <c r="R12" s="14">
        <v>0</v>
      </c>
      <c r="S12" s="14">
        <v>60</v>
      </c>
      <c r="T12" s="14">
        <v>0</v>
      </c>
      <c r="U12" s="14">
        <v>200</v>
      </c>
      <c r="V12" s="14">
        <v>225</v>
      </c>
      <c r="W12" s="14">
        <v>5000</v>
      </c>
      <c r="X12" s="14"/>
      <c r="Y12" s="14"/>
      <c r="Z12" s="11">
        <f t="shared" si="3"/>
        <v>12685</v>
      </c>
      <c r="AA12" s="15">
        <f t="shared" si="4"/>
        <v>71275</v>
      </c>
      <c r="AB12" s="9">
        <f t="shared" si="5"/>
        <v>2</v>
      </c>
      <c r="AC12" s="11">
        <v>860</v>
      </c>
      <c r="AD12" s="11">
        <v>61960</v>
      </c>
      <c r="AE12" s="9"/>
      <c r="AF12" s="74">
        <f t="shared" si="6"/>
        <v>61960</v>
      </c>
      <c r="AG12" s="9"/>
      <c r="AH12" s="82">
        <v>2224229</v>
      </c>
      <c r="AI12" s="82" t="s">
        <v>308</v>
      </c>
    </row>
    <row r="13" spans="1:37" s="3" customFormat="1" ht="18" customHeight="1" x14ac:dyDescent="0.25">
      <c r="A13" s="11">
        <v>11</v>
      </c>
      <c r="B13" s="11">
        <v>2224242</v>
      </c>
      <c r="C13" s="11">
        <v>14344447</v>
      </c>
      <c r="D13" s="11" t="s">
        <v>19</v>
      </c>
      <c r="E13" s="11" t="s">
        <v>18</v>
      </c>
      <c r="F13" s="11">
        <f t="shared" si="7"/>
        <v>61960</v>
      </c>
      <c r="G13" s="11">
        <v>0</v>
      </c>
      <c r="H13" s="11">
        <f t="shared" si="0"/>
        <v>12404</v>
      </c>
      <c r="I13" s="11">
        <f t="shared" si="1"/>
        <v>6196</v>
      </c>
      <c r="J13" s="11">
        <v>2000</v>
      </c>
      <c r="K13" s="11">
        <f t="shared" si="8"/>
        <v>1400</v>
      </c>
      <c r="L13" s="11">
        <f t="shared" si="2"/>
        <v>83960</v>
      </c>
      <c r="M13" s="14">
        <v>0</v>
      </c>
      <c r="N13" s="14">
        <v>0</v>
      </c>
      <c r="O13" s="14">
        <v>10000</v>
      </c>
      <c r="P13" s="11">
        <v>0</v>
      </c>
      <c r="Q13" s="11">
        <v>2200</v>
      </c>
      <c r="R13" s="14">
        <v>0</v>
      </c>
      <c r="S13" s="14">
        <v>60</v>
      </c>
      <c r="T13" s="14">
        <v>0</v>
      </c>
      <c r="U13" s="14">
        <v>200</v>
      </c>
      <c r="V13" s="14">
        <v>225</v>
      </c>
      <c r="W13" s="14">
        <v>5000</v>
      </c>
      <c r="X13" s="14"/>
      <c r="Y13" s="14"/>
      <c r="Z13" s="11">
        <f t="shared" si="3"/>
        <v>17685</v>
      </c>
      <c r="AA13" s="15">
        <f t="shared" si="4"/>
        <v>66275</v>
      </c>
      <c r="AB13" s="9">
        <f t="shared" si="5"/>
        <v>2</v>
      </c>
      <c r="AC13" s="11">
        <v>860</v>
      </c>
      <c r="AD13" s="11">
        <v>61960</v>
      </c>
      <c r="AE13" s="9"/>
      <c r="AF13" s="74">
        <f t="shared" si="6"/>
        <v>61960</v>
      </c>
      <c r="AG13" s="9"/>
      <c r="AH13" s="82">
        <v>2224242</v>
      </c>
      <c r="AI13" s="82" t="s">
        <v>308</v>
      </c>
    </row>
    <row r="14" spans="1:37" s="3" customFormat="1" ht="18" customHeight="1" x14ac:dyDescent="0.25">
      <c r="A14" s="11">
        <v>12</v>
      </c>
      <c r="B14" s="11">
        <v>2224182</v>
      </c>
      <c r="C14" s="11">
        <v>14371703</v>
      </c>
      <c r="D14" s="11" t="s">
        <v>20</v>
      </c>
      <c r="E14" s="11" t="s">
        <v>18</v>
      </c>
      <c r="F14" s="11">
        <f t="shared" si="7"/>
        <v>60260</v>
      </c>
      <c r="G14" s="11">
        <v>0</v>
      </c>
      <c r="H14" s="11">
        <f t="shared" si="0"/>
        <v>12064</v>
      </c>
      <c r="I14" s="11">
        <f t="shared" si="1"/>
        <v>6026</v>
      </c>
      <c r="J14" s="11">
        <v>2000</v>
      </c>
      <c r="K14" s="11">
        <f t="shared" si="8"/>
        <v>1400</v>
      </c>
      <c r="L14" s="11">
        <f t="shared" si="2"/>
        <v>81750</v>
      </c>
      <c r="M14" s="14">
        <v>5000</v>
      </c>
      <c r="N14" s="14">
        <v>0</v>
      </c>
      <c r="O14" s="14">
        <v>0</v>
      </c>
      <c r="P14" s="11">
        <v>0</v>
      </c>
      <c r="Q14" s="11">
        <v>2200</v>
      </c>
      <c r="R14" s="14">
        <v>0</v>
      </c>
      <c r="S14" s="14">
        <v>60</v>
      </c>
      <c r="T14" s="14">
        <v>0</v>
      </c>
      <c r="U14" s="14">
        <v>200</v>
      </c>
      <c r="V14" s="14">
        <v>225</v>
      </c>
      <c r="W14" s="14">
        <v>1000</v>
      </c>
      <c r="X14" s="14"/>
      <c r="Y14" s="14"/>
      <c r="Z14" s="11">
        <f t="shared" si="3"/>
        <v>8685</v>
      </c>
      <c r="AA14" s="15">
        <f t="shared" si="4"/>
        <v>73065</v>
      </c>
      <c r="AB14" s="9">
        <f t="shared" si="5"/>
        <v>2</v>
      </c>
      <c r="AC14" s="11">
        <v>860</v>
      </c>
      <c r="AD14" s="11">
        <v>60260</v>
      </c>
      <c r="AE14" s="9"/>
      <c r="AF14" s="74">
        <f t="shared" si="6"/>
        <v>60260</v>
      </c>
      <c r="AG14" s="9"/>
      <c r="AH14" s="82">
        <v>2224182</v>
      </c>
      <c r="AI14" s="82" t="s">
        <v>308</v>
      </c>
    </row>
    <row r="15" spans="1:37" s="116" customFormat="1" ht="18" customHeight="1" x14ac:dyDescent="0.25">
      <c r="A15" s="112">
        <v>13</v>
      </c>
      <c r="B15" s="112">
        <v>2224228</v>
      </c>
      <c r="C15" s="112">
        <v>14344436</v>
      </c>
      <c r="D15" s="112" t="s">
        <v>21</v>
      </c>
      <c r="E15" s="112" t="s">
        <v>22</v>
      </c>
      <c r="F15" s="112">
        <f t="shared" si="7"/>
        <v>55520</v>
      </c>
      <c r="G15" s="112"/>
      <c r="H15" s="112">
        <f t="shared" si="0"/>
        <v>11115</v>
      </c>
      <c r="I15" s="112">
        <f t="shared" si="1"/>
        <v>5552</v>
      </c>
      <c r="J15" s="112">
        <v>2000</v>
      </c>
      <c r="K15" s="112">
        <f>IF(AND(F15&gt;=87481,AB15=1),1375,IF(AND(F15&gt;=65361,AB15=1),1330,IF(AND(F15&gt;=54061,AB15=1),1225,IF(AND(F15&gt;=42141,AB15=1),1000,IF(AND(F15&gt;=31751,AB15=1),850,IF(AND(F15&lt;=31750,AB15=1),700,IF(AND(F15&gt;=87481,AB15=2),1600,IF(AND(F15&gt;=65361,AB15=2),1525,IF(AND(F15&gt;=54061,AB15=2),1400,IF(AND(F15&gt;=42141,AB15=2),1150,IF(AND(F15&gt;=31751,AB15=2),975,IF(AND(F15&lt;=31750,AB15=2),800,IF(AND(F15&gt;=87481,AB15=3),1800,IF(AND(F15&gt;=65361,AB15=3),1700,IF(AND(F15&gt;=54061,AB15=3),1600,IF(AND(F15&gt;=42141,AB15=3),1300,IF(AND(F15&gt;=31751,AB15=3),1100,IF(AND(F15&lt;=31750,AB15=3),900))))))))))))))))))</f>
        <v>1225</v>
      </c>
      <c r="L15" s="112">
        <f t="shared" si="2"/>
        <v>75412</v>
      </c>
      <c r="M15" s="78">
        <v>0</v>
      </c>
      <c r="N15" s="78">
        <v>0</v>
      </c>
      <c r="O15" s="78">
        <v>3331</v>
      </c>
      <c r="P15" s="112">
        <v>0</v>
      </c>
      <c r="Q15" s="112">
        <v>1800</v>
      </c>
      <c r="R15" s="78">
        <v>0</v>
      </c>
      <c r="S15" s="78">
        <v>60</v>
      </c>
      <c r="T15" s="78">
        <v>0</v>
      </c>
      <c r="U15" s="78">
        <v>200</v>
      </c>
      <c r="V15" s="78">
        <v>225</v>
      </c>
      <c r="W15" s="78">
        <v>2000</v>
      </c>
      <c r="X15" s="78"/>
      <c r="Y15" s="78"/>
      <c r="Z15" s="112">
        <f t="shared" si="3"/>
        <v>7616</v>
      </c>
      <c r="AA15" s="113">
        <f t="shared" si="4"/>
        <v>67796</v>
      </c>
      <c r="AB15" s="111">
        <f t="shared" si="5"/>
        <v>1</v>
      </c>
      <c r="AC15" s="112">
        <v>725</v>
      </c>
      <c r="AD15" s="112">
        <v>54060</v>
      </c>
      <c r="AE15" s="111" t="s">
        <v>352</v>
      </c>
      <c r="AF15" s="114">
        <f t="shared" si="6"/>
        <v>55520</v>
      </c>
      <c r="AG15" s="117"/>
      <c r="AH15" s="115">
        <v>2224228</v>
      </c>
      <c r="AI15" s="115" t="s">
        <v>307</v>
      </c>
    </row>
    <row r="16" spans="1:37" s="3" customFormat="1" ht="18" customHeight="1" x14ac:dyDescent="0.25">
      <c r="A16" s="11">
        <v>14</v>
      </c>
      <c r="B16" s="11">
        <v>2255741</v>
      </c>
      <c r="C16" s="11">
        <v>14970726</v>
      </c>
      <c r="D16" s="11" t="s">
        <v>23</v>
      </c>
      <c r="E16" s="11" t="s">
        <v>22</v>
      </c>
      <c r="F16" s="11">
        <f t="shared" si="7"/>
        <v>21800</v>
      </c>
      <c r="G16" s="11">
        <v>0</v>
      </c>
      <c r="H16" s="11">
        <f t="shared" si="0"/>
        <v>4364</v>
      </c>
      <c r="I16" s="11">
        <f t="shared" si="1"/>
        <v>2180</v>
      </c>
      <c r="J16" s="11">
        <v>1744</v>
      </c>
      <c r="K16" s="11">
        <f t="shared" si="8"/>
        <v>700</v>
      </c>
      <c r="L16" s="11">
        <f t="shared" si="2"/>
        <v>30788</v>
      </c>
      <c r="M16" s="14">
        <v>0</v>
      </c>
      <c r="N16" s="14">
        <v>0</v>
      </c>
      <c r="O16" s="14">
        <v>0</v>
      </c>
      <c r="P16" s="11">
        <v>0</v>
      </c>
      <c r="Q16" s="11">
        <v>800</v>
      </c>
      <c r="R16" s="14">
        <v>0</v>
      </c>
      <c r="S16" s="14">
        <v>15</v>
      </c>
      <c r="T16" s="14">
        <f>ROUND((F16+H16)*10%,0)</f>
        <v>2616</v>
      </c>
      <c r="U16" s="14">
        <v>200</v>
      </c>
      <c r="V16" s="14">
        <v>225</v>
      </c>
      <c r="W16" s="14">
        <v>0</v>
      </c>
      <c r="X16" s="14"/>
      <c r="Y16" s="14"/>
      <c r="Z16" s="11">
        <f t="shared" si="3"/>
        <v>3856</v>
      </c>
      <c r="AA16" s="15">
        <f t="shared" si="4"/>
        <v>26932</v>
      </c>
      <c r="AB16" s="9">
        <f t="shared" si="5"/>
        <v>1</v>
      </c>
      <c r="AC16" s="11">
        <v>500</v>
      </c>
      <c r="AD16" s="11">
        <v>21800</v>
      </c>
      <c r="AE16" s="9"/>
      <c r="AF16" s="74">
        <f t="shared" si="6"/>
        <v>21800</v>
      </c>
      <c r="AG16" s="9"/>
      <c r="AH16" s="82">
        <v>2255741</v>
      </c>
      <c r="AI16" s="82" t="s">
        <v>309</v>
      </c>
    </row>
    <row r="17" spans="1:35" s="3" customFormat="1" ht="18" customHeight="1" x14ac:dyDescent="0.25">
      <c r="A17" s="11">
        <v>15</v>
      </c>
      <c r="B17" s="11">
        <v>2224209</v>
      </c>
      <c r="C17" s="11">
        <v>14344420</v>
      </c>
      <c r="D17" s="11" t="s">
        <v>24</v>
      </c>
      <c r="E17" s="11" t="s">
        <v>22</v>
      </c>
      <c r="F17" s="11">
        <f t="shared" si="7"/>
        <v>65360</v>
      </c>
      <c r="G17" s="11">
        <v>0</v>
      </c>
      <c r="H17" s="11">
        <f t="shared" si="0"/>
        <v>13085</v>
      </c>
      <c r="I17" s="11">
        <f t="shared" si="1"/>
        <v>6536</v>
      </c>
      <c r="J17" s="11">
        <v>2000</v>
      </c>
      <c r="K17" s="11">
        <f t="shared" si="8"/>
        <v>1225</v>
      </c>
      <c r="L17" s="11">
        <f t="shared" si="2"/>
        <v>88206</v>
      </c>
      <c r="M17" s="14">
        <v>0</v>
      </c>
      <c r="N17" s="14">
        <v>0</v>
      </c>
      <c r="O17" s="14">
        <v>8000</v>
      </c>
      <c r="P17" s="11">
        <v>0</v>
      </c>
      <c r="Q17" s="11">
        <v>2200</v>
      </c>
      <c r="R17" s="14">
        <v>0</v>
      </c>
      <c r="S17" s="14">
        <v>60</v>
      </c>
      <c r="T17" s="14">
        <v>0</v>
      </c>
      <c r="U17" s="14">
        <v>200</v>
      </c>
      <c r="V17" s="14">
        <v>225</v>
      </c>
      <c r="W17" s="14">
        <v>6000</v>
      </c>
      <c r="X17" s="14"/>
      <c r="Y17" s="14"/>
      <c r="Z17" s="11">
        <f t="shared" si="3"/>
        <v>16685</v>
      </c>
      <c r="AA17" s="15">
        <f t="shared" si="4"/>
        <v>71521</v>
      </c>
      <c r="AB17" s="9">
        <f t="shared" si="5"/>
        <v>1</v>
      </c>
      <c r="AC17" s="11">
        <v>875</v>
      </c>
      <c r="AD17" s="11">
        <v>65360</v>
      </c>
      <c r="AE17" s="9"/>
      <c r="AF17" s="74">
        <f t="shared" si="6"/>
        <v>65360</v>
      </c>
      <c r="AG17" s="9"/>
      <c r="AH17" s="82">
        <v>2224209</v>
      </c>
      <c r="AI17" s="82" t="s">
        <v>308</v>
      </c>
    </row>
    <row r="18" spans="1:35" s="3" customFormat="1" ht="18" customHeight="1" x14ac:dyDescent="0.25">
      <c r="A18" s="11">
        <v>16</v>
      </c>
      <c r="B18" s="11">
        <v>2224252</v>
      </c>
      <c r="C18" s="11">
        <v>14344456</v>
      </c>
      <c r="D18" s="11" t="s">
        <v>25</v>
      </c>
      <c r="E18" s="11" t="s">
        <v>22</v>
      </c>
      <c r="F18" s="11">
        <f t="shared" si="7"/>
        <v>60260</v>
      </c>
      <c r="G18" s="11">
        <v>0</v>
      </c>
      <c r="H18" s="11">
        <f t="shared" si="0"/>
        <v>12064</v>
      </c>
      <c r="I18" s="11">
        <f t="shared" si="1"/>
        <v>6026</v>
      </c>
      <c r="J18" s="11">
        <v>2000</v>
      </c>
      <c r="K18" s="11">
        <f t="shared" si="8"/>
        <v>1225</v>
      </c>
      <c r="L18" s="11">
        <f t="shared" si="2"/>
        <v>81575</v>
      </c>
      <c r="M18" s="14">
        <v>0</v>
      </c>
      <c r="N18" s="14">
        <v>0</v>
      </c>
      <c r="O18" s="14">
        <v>0</v>
      </c>
      <c r="P18" s="11">
        <v>0</v>
      </c>
      <c r="Q18" s="11">
        <v>2200</v>
      </c>
      <c r="R18" s="14">
        <v>0</v>
      </c>
      <c r="S18" s="14">
        <v>60</v>
      </c>
      <c r="T18" s="14">
        <f>ROUND((F18+H18)*10%,0)</f>
        <v>7232</v>
      </c>
      <c r="U18" s="14">
        <v>200</v>
      </c>
      <c r="V18" s="14">
        <v>225</v>
      </c>
      <c r="W18" s="14">
        <v>5000</v>
      </c>
      <c r="X18" s="14"/>
      <c r="Y18" s="14"/>
      <c r="Z18" s="11">
        <f t="shared" si="3"/>
        <v>14917</v>
      </c>
      <c r="AA18" s="15">
        <f t="shared" si="4"/>
        <v>66658</v>
      </c>
      <c r="AB18" s="9">
        <f t="shared" si="5"/>
        <v>1</v>
      </c>
      <c r="AC18" s="11">
        <v>875</v>
      </c>
      <c r="AD18" s="11">
        <v>60260</v>
      </c>
      <c r="AE18" s="9"/>
      <c r="AF18" s="74">
        <f t="shared" si="6"/>
        <v>60260</v>
      </c>
      <c r="AG18" s="9"/>
      <c r="AH18" s="82">
        <v>2224252</v>
      </c>
      <c r="AI18" s="82" t="s">
        <v>308</v>
      </c>
    </row>
    <row r="19" spans="1:35" s="3" customFormat="1" ht="18" customHeight="1" x14ac:dyDescent="0.25">
      <c r="A19" s="11">
        <v>17</v>
      </c>
      <c r="B19" s="11">
        <v>2215020</v>
      </c>
      <c r="C19" s="11">
        <v>14342258</v>
      </c>
      <c r="D19" s="11" t="s">
        <v>26</v>
      </c>
      <c r="E19" s="11" t="s">
        <v>27</v>
      </c>
      <c r="F19" s="11">
        <f t="shared" si="7"/>
        <v>72810</v>
      </c>
      <c r="G19" s="11"/>
      <c r="H19" s="11">
        <f t="shared" si="0"/>
        <v>14577</v>
      </c>
      <c r="I19" s="11">
        <f t="shared" si="1"/>
        <v>7281</v>
      </c>
      <c r="J19" s="11">
        <v>2000</v>
      </c>
      <c r="K19" s="11">
        <f t="shared" si="8"/>
        <v>1700</v>
      </c>
      <c r="L19" s="11">
        <f t="shared" si="2"/>
        <v>98368</v>
      </c>
      <c r="M19" s="14">
        <v>5000</v>
      </c>
      <c r="N19" s="14">
        <v>0</v>
      </c>
      <c r="O19" s="14">
        <v>0</v>
      </c>
      <c r="P19" s="11">
        <v>0</v>
      </c>
      <c r="Q19" s="11">
        <v>2200</v>
      </c>
      <c r="R19" s="14">
        <v>0</v>
      </c>
      <c r="S19" s="14">
        <v>120</v>
      </c>
      <c r="T19" s="14">
        <v>0</v>
      </c>
      <c r="U19" s="14">
        <v>200</v>
      </c>
      <c r="V19" s="14">
        <v>300</v>
      </c>
      <c r="W19" s="14">
        <v>5000</v>
      </c>
      <c r="X19" s="14"/>
      <c r="Y19" s="14"/>
      <c r="Z19" s="11">
        <f t="shared" si="3"/>
        <v>12820</v>
      </c>
      <c r="AA19" s="15">
        <f t="shared" si="4"/>
        <v>85548</v>
      </c>
      <c r="AB19" s="9">
        <f t="shared" si="5"/>
        <v>3</v>
      </c>
      <c r="AC19" s="11">
        <v>1125</v>
      </c>
      <c r="AD19" s="11">
        <v>72810</v>
      </c>
      <c r="AE19" s="9"/>
      <c r="AF19" s="74">
        <f t="shared" si="6"/>
        <v>72810</v>
      </c>
      <c r="AG19" s="9"/>
      <c r="AH19" s="82">
        <v>2215020</v>
      </c>
      <c r="AI19" s="82" t="s">
        <v>307</v>
      </c>
    </row>
    <row r="20" spans="1:35" s="3" customFormat="1" ht="18" customHeight="1" x14ac:dyDescent="0.25">
      <c r="A20" s="11">
        <v>18</v>
      </c>
      <c r="B20" s="11">
        <v>2249481</v>
      </c>
      <c r="C20" s="11">
        <v>14355349</v>
      </c>
      <c r="D20" s="11" t="s">
        <v>28</v>
      </c>
      <c r="E20" s="11" t="s">
        <v>27</v>
      </c>
      <c r="F20" s="11">
        <f t="shared" si="7"/>
        <v>39800</v>
      </c>
      <c r="G20" s="11">
        <v>0</v>
      </c>
      <c r="H20" s="11">
        <f t="shared" si="0"/>
        <v>7968</v>
      </c>
      <c r="I20" s="11">
        <f t="shared" si="1"/>
        <v>3980</v>
      </c>
      <c r="J20" s="11">
        <v>2000</v>
      </c>
      <c r="K20" s="11">
        <f t="shared" si="8"/>
        <v>1100</v>
      </c>
      <c r="L20" s="11">
        <f t="shared" si="2"/>
        <v>54848</v>
      </c>
      <c r="M20" s="14">
        <v>0</v>
      </c>
      <c r="N20" s="14">
        <v>0</v>
      </c>
      <c r="O20" s="14">
        <v>0</v>
      </c>
      <c r="P20" s="11">
        <v>0</v>
      </c>
      <c r="Q20" s="11">
        <v>1300</v>
      </c>
      <c r="R20" s="14">
        <v>0</v>
      </c>
      <c r="S20" s="14">
        <v>30</v>
      </c>
      <c r="T20" s="14">
        <f>ROUND((F20+H20)*10%,0)</f>
        <v>4777</v>
      </c>
      <c r="U20" s="14">
        <v>200</v>
      </c>
      <c r="V20" s="14">
        <v>225</v>
      </c>
      <c r="W20" s="14">
        <v>0</v>
      </c>
      <c r="X20" s="14"/>
      <c r="Y20" s="14"/>
      <c r="Z20" s="11">
        <f t="shared" si="3"/>
        <v>6532</v>
      </c>
      <c r="AA20" s="15">
        <f t="shared" si="4"/>
        <v>48316</v>
      </c>
      <c r="AB20" s="9">
        <f t="shared" si="5"/>
        <v>3</v>
      </c>
      <c r="AC20" s="11">
        <v>825</v>
      </c>
      <c r="AD20" s="11">
        <v>39800</v>
      </c>
      <c r="AE20" s="9"/>
      <c r="AF20" s="74">
        <f t="shared" si="6"/>
        <v>39800</v>
      </c>
      <c r="AG20" s="9"/>
      <c r="AH20" s="82">
        <v>2249481</v>
      </c>
      <c r="AI20" s="82" t="s">
        <v>308</v>
      </c>
    </row>
    <row r="21" spans="1:35" s="3" customFormat="1" ht="18" customHeight="1" x14ac:dyDescent="0.25">
      <c r="A21" s="11">
        <v>19</v>
      </c>
      <c r="B21" s="11">
        <v>2215047</v>
      </c>
      <c r="C21" s="11">
        <v>14342283</v>
      </c>
      <c r="D21" s="11" t="s">
        <v>29</v>
      </c>
      <c r="E21" s="11" t="s">
        <v>30</v>
      </c>
      <c r="F21" s="11">
        <f t="shared" si="7"/>
        <v>74770</v>
      </c>
      <c r="G21" s="11"/>
      <c r="H21" s="11">
        <f t="shared" si="0"/>
        <v>14969</v>
      </c>
      <c r="I21" s="11">
        <f t="shared" si="1"/>
        <v>7477</v>
      </c>
      <c r="J21" s="11">
        <v>2000</v>
      </c>
      <c r="K21" s="11">
        <f t="shared" si="8"/>
        <v>1525</v>
      </c>
      <c r="L21" s="11">
        <f t="shared" si="2"/>
        <v>100741</v>
      </c>
      <c r="M21" s="14">
        <v>15000</v>
      </c>
      <c r="N21" s="14">
        <v>0</v>
      </c>
      <c r="O21" s="14">
        <v>0</v>
      </c>
      <c r="P21" s="11">
        <v>0</v>
      </c>
      <c r="Q21" s="11">
        <v>2200</v>
      </c>
      <c r="R21" s="14">
        <v>0</v>
      </c>
      <c r="S21" s="14">
        <v>60</v>
      </c>
      <c r="T21" s="14">
        <v>0</v>
      </c>
      <c r="U21" s="14">
        <v>200</v>
      </c>
      <c r="V21" s="14">
        <v>300</v>
      </c>
      <c r="W21" s="14">
        <v>5000</v>
      </c>
      <c r="X21" s="14"/>
      <c r="Y21" s="14"/>
      <c r="Z21" s="11">
        <f t="shared" si="3"/>
        <v>22760</v>
      </c>
      <c r="AA21" s="15">
        <f t="shared" si="4"/>
        <v>77981</v>
      </c>
      <c r="AB21" s="9">
        <f t="shared" si="5"/>
        <v>2</v>
      </c>
      <c r="AC21" s="11">
        <v>935</v>
      </c>
      <c r="AD21" s="11">
        <v>74770</v>
      </c>
      <c r="AE21" s="9"/>
      <c r="AF21" s="74">
        <f t="shared" si="6"/>
        <v>74770</v>
      </c>
      <c r="AG21" s="107"/>
      <c r="AH21" s="82">
        <v>2215047</v>
      </c>
      <c r="AI21" s="82" t="s">
        <v>307</v>
      </c>
    </row>
    <row r="22" spans="1:35" s="3" customFormat="1" ht="18" customHeight="1" x14ac:dyDescent="0.25">
      <c r="A22" s="11">
        <v>20</v>
      </c>
      <c r="B22" s="11">
        <v>2224273</v>
      </c>
      <c r="C22" s="11">
        <v>14344472</v>
      </c>
      <c r="D22" s="11" t="s">
        <v>31</v>
      </c>
      <c r="E22" s="11" t="s">
        <v>30</v>
      </c>
      <c r="F22" s="11">
        <f t="shared" si="7"/>
        <v>57100</v>
      </c>
      <c r="G22" s="11">
        <v>0</v>
      </c>
      <c r="H22" s="11">
        <f t="shared" si="0"/>
        <v>11431</v>
      </c>
      <c r="I22" s="11">
        <f t="shared" si="1"/>
        <v>5710</v>
      </c>
      <c r="J22" s="11">
        <v>2000</v>
      </c>
      <c r="K22" s="11">
        <f t="shared" si="8"/>
        <v>1400</v>
      </c>
      <c r="L22" s="11">
        <f t="shared" si="2"/>
        <v>77641</v>
      </c>
      <c r="M22" s="14">
        <v>0</v>
      </c>
      <c r="N22" s="14">
        <v>0</v>
      </c>
      <c r="O22" s="14">
        <v>4000</v>
      </c>
      <c r="P22" s="11">
        <v>0</v>
      </c>
      <c r="Q22" s="11">
        <v>2200</v>
      </c>
      <c r="R22" s="14">
        <v>0</v>
      </c>
      <c r="S22" s="14">
        <v>30</v>
      </c>
      <c r="T22" s="14">
        <v>0</v>
      </c>
      <c r="U22" s="14">
        <v>200</v>
      </c>
      <c r="V22" s="14">
        <v>225</v>
      </c>
      <c r="W22" s="14">
        <v>0</v>
      </c>
      <c r="X22" s="14"/>
      <c r="Y22" s="14"/>
      <c r="Z22" s="11">
        <f t="shared" si="3"/>
        <v>6655</v>
      </c>
      <c r="AA22" s="15">
        <f t="shared" si="4"/>
        <v>70986</v>
      </c>
      <c r="AB22" s="9">
        <f t="shared" si="5"/>
        <v>2</v>
      </c>
      <c r="AC22" s="11">
        <v>860</v>
      </c>
      <c r="AD22" s="11">
        <v>57100</v>
      </c>
      <c r="AE22" s="9"/>
      <c r="AF22" s="74">
        <f t="shared" si="6"/>
        <v>57100</v>
      </c>
      <c r="AG22" s="9"/>
      <c r="AH22" s="82">
        <v>2224273</v>
      </c>
      <c r="AI22" s="82" t="s">
        <v>308</v>
      </c>
    </row>
    <row r="23" spans="1:35" s="3" customFormat="1" ht="18" customHeight="1" x14ac:dyDescent="0.25">
      <c r="A23" s="11">
        <v>21</v>
      </c>
      <c r="B23" s="11">
        <v>2224186</v>
      </c>
      <c r="C23" s="11">
        <v>14344403</v>
      </c>
      <c r="D23" s="11" t="s">
        <v>32</v>
      </c>
      <c r="E23" s="11" t="s">
        <v>33</v>
      </c>
      <c r="F23" s="11">
        <f t="shared" si="7"/>
        <v>60260</v>
      </c>
      <c r="G23" s="11"/>
      <c r="H23" s="11">
        <f t="shared" si="0"/>
        <v>12064</v>
      </c>
      <c r="I23" s="11">
        <f t="shared" si="1"/>
        <v>6026</v>
      </c>
      <c r="J23" s="11">
        <v>2000</v>
      </c>
      <c r="K23" s="11">
        <f t="shared" si="8"/>
        <v>1400</v>
      </c>
      <c r="L23" s="11">
        <f t="shared" si="2"/>
        <v>81750</v>
      </c>
      <c r="M23" s="14">
        <v>5000</v>
      </c>
      <c r="N23" s="14">
        <v>0</v>
      </c>
      <c r="O23" s="14">
        <v>0</v>
      </c>
      <c r="P23" s="11">
        <v>0</v>
      </c>
      <c r="Q23" s="11">
        <v>2200</v>
      </c>
      <c r="R23" s="14">
        <v>0</v>
      </c>
      <c r="S23" s="14">
        <v>60</v>
      </c>
      <c r="T23" s="14">
        <v>0</v>
      </c>
      <c r="U23" s="14">
        <v>200</v>
      </c>
      <c r="V23" s="14">
        <v>225</v>
      </c>
      <c r="W23" s="14">
        <v>4000</v>
      </c>
      <c r="X23" s="14"/>
      <c r="Y23" s="14"/>
      <c r="Z23" s="11">
        <f t="shared" si="3"/>
        <v>11685</v>
      </c>
      <c r="AA23" s="15">
        <f t="shared" si="4"/>
        <v>70065</v>
      </c>
      <c r="AB23" s="9">
        <f t="shared" si="5"/>
        <v>2</v>
      </c>
      <c r="AC23" s="11">
        <v>860</v>
      </c>
      <c r="AD23" s="11">
        <v>60260</v>
      </c>
      <c r="AE23" s="9"/>
      <c r="AF23" s="74">
        <f t="shared" si="6"/>
        <v>60260</v>
      </c>
      <c r="AG23" s="9"/>
      <c r="AH23" s="82">
        <v>2224186</v>
      </c>
      <c r="AI23" s="82" t="s">
        <v>308</v>
      </c>
    </row>
    <row r="24" spans="1:35" s="3" customFormat="1" ht="18" customHeight="1" x14ac:dyDescent="0.25">
      <c r="A24" s="11">
        <v>22</v>
      </c>
      <c r="B24" s="11">
        <v>2244603</v>
      </c>
      <c r="C24" s="11">
        <v>14352118</v>
      </c>
      <c r="D24" s="11" t="s">
        <v>34</v>
      </c>
      <c r="E24" s="11" t="s">
        <v>33</v>
      </c>
      <c r="F24" s="11">
        <f t="shared" si="7"/>
        <v>49790</v>
      </c>
      <c r="G24" s="11">
        <v>0</v>
      </c>
      <c r="H24" s="11">
        <f t="shared" si="0"/>
        <v>9968</v>
      </c>
      <c r="I24" s="11">
        <f t="shared" si="1"/>
        <v>4979</v>
      </c>
      <c r="J24" s="11">
        <v>2000</v>
      </c>
      <c r="K24" s="11">
        <f t="shared" si="8"/>
        <v>1150</v>
      </c>
      <c r="L24" s="11">
        <f t="shared" si="2"/>
        <v>67887</v>
      </c>
      <c r="M24" s="14">
        <v>0</v>
      </c>
      <c r="N24" s="14">
        <v>0</v>
      </c>
      <c r="O24" s="14">
        <v>0</v>
      </c>
      <c r="P24" s="11">
        <v>0</v>
      </c>
      <c r="Q24" s="11">
        <v>1800</v>
      </c>
      <c r="R24" s="14">
        <v>0</v>
      </c>
      <c r="S24" s="14">
        <v>30</v>
      </c>
      <c r="T24" s="14">
        <f>ROUND((F24+H24)*10%,0)</f>
        <v>5976</v>
      </c>
      <c r="U24" s="14">
        <v>200</v>
      </c>
      <c r="V24" s="14">
        <v>225</v>
      </c>
      <c r="W24" s="14">
        <v>1000</v>
      </c>
      <c r="X24" s="14"/>
      <c r="Y24" s="14"/>
      <c r="Z24" s="11">
        <f t="shared" si="3"/>
        <v>9231</v>
      </c>
      <c r="AA24" s="15">
        <f t="shared" si="4"/>
        <v>58656</v>
      </c>
      <c r="AB24" s="9">
        <f t="shared" si="5"/>
        <v>2</v>
      </c>
      <c r="AC24" s="11">
        <v>710</v>
      </c>
      <c r="AD24" s="11">
        <v>49790</v>
      </c>
      <c r="AE24" s="9"/>
      <c r="AF24" s="74">
        <f t="shared" si="6"/>
        <v>49790</v>
      </c>
      <c r="AG24" s="9"/>
      <c r="AH24" s="82">
        <v>2244603</v>
      </c>
      <c r="AI24" s="82" t="s">
        <v>308</v>
      </c>
    </row>
    <row r="25" spans="1:35" s="3" customFormat="1" ht="18" customHeight="1" x14ac:dyDescent="0.25">
      <c r="A25" s="11">
        <v>23</v>
      </c>
      <c r="B25" s="11">
        <v>2224177</v>
      </c>
      <c r="C25" s="11">
        <v>14344396</v>
      </c>
      <c r="D25" s="11" t="s">
        <v>35</v>
      </c>
      <c r="E25" s="11" t="s">
        <v>36</v>
      </c>
      <c r="F25" s="11">
        <f t="shared" si="7"/>
        <v>70850</v>
      </c>
      <c r="G25" s="11"/>
      <c r="H25" s="11">
        <f t="shared" si="0"/>
        <v>14184</v>
      </c>
      <c r="I25" s="11">
        <f t="shared" si="1"/>
        <v>7085</v>
      </c>
      <c r="J25" s="11">
        <v>2000</v>
      </c>
      <c r="K25" s="11">
        <f t="shared" si="8"/>
        <v>1525</v>
      </c>
      <c r="L25" s="11">
        <f t="shared" si="2"/>
        <v>95644</v>
      </c>
      <c r="M25" s="14">
        <v>0</v>
      </c>
      <c r="N25" s="14">
        <v>0</v>
      </c>
      <c r="O25" s="14">
        <v>10000</v>
      </c>
      <c r="P25" s="11">
        <v>0</v>
      </c>
      <c r="Q25" s="11">
        <v>2200</v>
      </c>
      <c r="R25" s="14">
        <v>0</v>
      </c>
      <c r="S25" s="14">
        <v>60</v>
      </c>
      <c r="T25" s="14">
        <v>0</v>
      </c>
      <c r="U25" s="14">
        <v>200</v>
      </c>
      <c r="V25" s="14">
        <v>300</v>
      </c>
      <c r="W25" s="14">
        <v>7000</v>
      </c>
      <c r="X25" s="14"/>
      <c r="Y25" s="14"/>
      <c r="Z25" s="11">
        <f t="shared" si="3"/>
        <v>19760</v>
      </c>
      <c r="AA25" s="15">
        <f t="shared" si="4"/>
        <v>75884</v>
      </c>
      <c r="AB25" s="9">
        <f t="shared" si="5"/>
        <v>2</v>
      </c>
      <c r="AC25" s="11">
        <v>935</v>
      </c>
      <c r="AD25" s="11">
        <v>70850</v>
      </c>
      <c r="AE25" s="9"/>
      <c r="AF25" s="74">
        <f t="shared" si="6"/>
        <v>70850</v>
      </c>
      <c r="AG25" s="9"/>
      <c r="AH25" s="82">
        <v>2224177</v>
      </c>
      <c r="AI25" s="82" t="s">
        <v>307</v>
      </c>
    </row>
    <row r="26" spans="1:35" s="116" customFormat="1" ht="18" customHeight="1" x14ac:dyDescent="0.25">
      <c r="A26" s="112">
        <v>24</v>
      </c>
      <c r="B26" s="112">
        <v>2224665</v>
      </c>
      <c r="C26" s="112">
        <v>14344725</v>
      </c>
      <c r="D26" s="112" t="s">
        <v>37</v>
      </c>
      <c r="E26" s="112" t="s">
        <v>36</v>
      </c>
      <c r="F26" s="112">
        <f t="shared" si="7"/>
        <v>55520</v>
      </c>
      <c r="G26" s="112"/>
      <c r="H26" s="112">
        <f t="shared" si="0"/>
        <v>11115</v>
      </c>
      <c r="I26" s="112">
        <f t="shared" si="1"/>
        <v>5552</v>
      </c>
      <c r="J26" s="112">
        <v>2000</v>
      </c>
      <c r="K26" s="112">
        <f t="shared" si="8"/>
        <v>1400</v>
      </c>
      <c r="L26" s="112">
        <f t="shared" si="2"/>
        <v>75587</v>
      </c>
      <c r="M26" s="78">
        <v>0</v>
      </c>
      <c r="N26" s="78">
        <v>0</v>
      </c>
      <c r="O26" s="78">
        <v>5000</v>
      </c>
      <c r="P26" s="112">
        <v>0</v>
      </c>
      <c r="Q26" s="112">
        <v>1800</v>
      </c>
      <c r="R26" s="78">
        <v>0</v>
      </c>
      <c r="S26" s="78">
        <v>60</v>
      </c>
      <c r="T26" s="78">
        <v>0</v>
      </c>
      <c r="U26" s="78">
        <v>200</v>
      </c>
      <c r="V26" s="78">
        <v>225</v>
      </c>
      <c r="W26" s="78">
        <v>2000</v>
      </c>
      <c r="X26" s="78"/>
      <c r="Y26" s="78"/>
      <c r="Z26" s="112">
        <f t="shared" si="3"/>
        <v>9285</v>
      </c>
      <c r="AA26" s="113">
        <f t="shared" si="4"/>
        <v>66302</v>
      </c>
      <c r="AB26" s="111">
        <f t="shared" si="5"/>
        <v>2</v>
      </c>
      <c r="AC26" s="112">
        <v>860</v>
      </c>
      <c r="AD26" s="112">
        <v>54060</v>
      </c>
      <c r="AE26" s="111" t="s">
        <v>352</v>
      </c>
      <c r="AF26" s="114">
        <f t="shared" si="6"/>
        <v>55520</v>
      </c>
      <c r="AG26" s="111"/>
      <c r="AH26" s="115">
        <v>2224665</v>
      </c>
      <c r="AI26" s="115" t="s">
        <v>308</v>
      </c>
    </row>
    <row r="27" spans="1:35" s="3" customFormat="1" ht="18" customHeight="1" x14ac:dyDescent="0.25">
      <c r="A27" s="11">
        <v>25</v>
      </c>
      <c r="B27" s="11">
        <v>2229092</v>
      </c>
      <c r="C27" s="11">
        <v>14345869</v>
      </c>
      <c r="D27" s="11" t="s">
        <v>38</v>
      </c>
      <c r="E27" s="11" t="s">
        <v>39</v>
      </c>
      <c r="F27" s="11">
        <f t="shared" si="7"/>
        <v>67190</v>
      </c>
      <c r="G27" s="11"/>
      <c r="H27" s="11">
        <f t="shared" si="0"/>
        <v>13451</v>
      </c>
      <c r="I27" s="11">
        <f t="shared" si="1"/>
        <v>6719</v>
      </c>
      <c r="J27" s="11">
        <v>2000</v>
      </c>
      <c r="K27" s="11">
        <f t="shared" si="8"/>
        <v>1525</v>
      </c>
      <c r="L27" s="11">
        <f t="shared" si="2"/>
        <v>90885</v>
      </c>
      <c r="M27" s="14">
        <v>0</v>
      </c>
      <c r="N27" s="14">
        <v>0</v>
      </c>
      <c r="O27" s="14">
        <v>4031</v>
      </c>
      <c r="P27" s="11">
        <v>0</v>
      </c>
      <c r="Q27" s="11">
        <v>2200</v>
      </c>
      <c r="R27" s="14">
        <v>0</v>
      </c>
      <c r="S27" s="14">
        <v>60</v>
      </c>
      <c r="T27" s="14">
        <v>0</v>
      </c>
      <c r="U27" s="14">
        <v>200</v>
      </c>
      <c r="V27" s="14">
        <v>300</v>
      </c>
      <c r="W27" s="14">
        <v>2000</v>
      </c>
      <c r="X27" s="14"/>
      <c r="Y27" s="14"/>
      <c r="Z27" s="11">
        <f t="shared" si="3"/>
        <v>8791</v>
      </c>
      <c r="AA27" s="15">
        <f t="shared" si="4"/>
        <v>82094</v>
      </c>
      <c r="AB27" s="9">
        <f t="shared" si="5"/>
        <v>2</v>
      </c>
      <c r="AC27" s="11">
        <v>860</v>
      </c>
      <c r="AD27" s="11">
        <v>67190</v>
      </c>
      <c r="AE27" s="9"/>
      <c r="AF27" s="74">
        <f t="shared" si="6"/>
        <v>67190</v>
      </c>
      <c r="AG27" s="9"/>
      <c r="AH27" s="82">
        <v>2229092</v>
      </c>
      <c r="AI27" s="82" t="s">
        <v>307</v>
      </c>
    </row>
    <row r="28" spans="1:35" s="3" customFormat="1" ht="18" customHeight="1" x14ac:dyDescent="0.25">
      <c r="A28" s="11">
        <v>26</v>
      </c>
      <c r="B28" s="11">
        <v>2247088</v>
      </c>
      <c r="C28" s="11">
        <v>14353573</v>
      </c>
      <c r="D28" s="11" t="s">
        <v>40</v>
      </c>
      <c r="E28" s="11" t="s">
        <v>39</v>
      </c>
      <c r="F28" s="11">
        <f t="shared" si="7"/>
        <v>48440</v>
      </c>
      <c r="G28" s="11">
        <v>0</v>
      </c>
      <c r="H28" s="11">
        <f t="shared" si="0"/>
        <v>9698</v>
      </c>
      <c r="I28" s="11">
        <f t="shared" si="1"/>
        <v>4844</v>
      </c>
      <c r="J28" s="11">
        <v>2000</v>
      </c>
      <c r="K28" s="11">
        <f t="shared" si="8"/>
        <v>1150</v>
      </c>
      <c r="L28" s="11">
        <f t="shared" si="2"/>
        <v>66132</v>
      </c>
      <c r="M28" s="14">
        <v>0</v>
      </c>
      <c r="N28" s="14">
        <v>0</v>
      </c>
      <c r="O28" s="14">
        <v>0</v>
      </c>
      <c r="P28" s="11">
        <v>0</v>
      </c>
      <c r="Q28" s="11">
        <v>1800</v>
      </c>
      <c r="R28" s="14">
        <v>0</v>
      </c>
      <c r="S28" s="14">
        <v>30</v>
      </c>
      <c r="T28" s="14">
        <f>ROUND((F28+H28)*10%,0)</f>
        <v>5814</v>
      </c>
      <c r="U28" s="14">
        <v>200</v>
      </c>
      <c r="V28" s="14">
        <v>225</v>
      </c>
      <c r="W28" s="14">
        <v>0</v>
      </c>
      <c r="X28" s="14"/>
      <c r="Y28" s="14"/>
      <c r="Z28" s="11">
        <f t="shared" si="3"/>
        <v>8069</v>
      </c>
      <c r="AA28" s="15">
        <f t="shared" si="4"/>
        <v>58063</v>
      </c>
      <c r="AB28" s="9">
        <f t="shared" si="5"/>
        <v>2</v>
      </c>
      <c r="AC28" s="11">
        <v>710</v>
      </c>
      <c r="AD28" s="11">
        <v>48440</v>
      </c>
      <c r="AE28" s="9"/>
      <c r="AF28" s="74">
        <f t="shared" si="6"/>
        <v>48440</v>
      </c>
      <c r="AG28" s="9"/>
      <c r="AH28" s="82">
        <v>2247088</v>
      </c>
      <c r="AI28" s="82" t="s">
        <v>308</v>
      </c>
    </row>
    <row r="29" spans="1:35" s="3" customFormat="1" ht="18" customHeight="1" x14ac:dyDescent="0.25">
      <c r="A29" s="11">
        <v>27</v>
      </c>
      <c r="B29" s="11">
        <v>2229330</v>
      </c>
      <c r="C29" s="11">
        <v>14346060</v>
      </c>
      <c r="D29" s="11" t="s">
        <v>41</v>
      </c>
      <c r="E29" s="11" t="s">
        <v>42</v>
      </c>
      <c r="F29" s="11">
        <f t="shared" si="7"/>
        <v>72810</v>
      </c>
      <c r="G29" s="11"/>
      <c r="H29" s="11">
        <f t="shared" si="0"/>
        <v>14577</v>
      </c>
      <c r="I29" s="11">
        <f t="shared" si="1"/>
        <v>7281</v>
      </c>
      <c r="J29" s="11">
        <v>2000</v>
      </c>
      <c r="K29" s="11">
        <f t="shared" si="8"/>
        <v>1525</v>
      </c>
      <c r="L29" s="11">
        <f t="shared" si="2"/>
        <v>98193</v>
      </c>
      <c r="M29" s="14">
        <v>8000</v>
      </c>
      <c r="N29" s="14">
        <v>0</v>
      </c>
      <c r="O29" s="14">
        <v>0</v>
      </c>
      <c r="P29" s="11">
        <v>0</v>
      </c>
      <c r="Q29" s="11">
        <v>2500</v>
      </c>
      <c r="R29" s="14">
        <v>0</v>
      </c>
      <c r="S29" s="14">
        <v>120</v>
      </c>
      <c r="T29" s="14">
        <v>0</v>
      </c>
      <c r="U29" s="14">
        <v>200</v>
      </c>
      <c r="V29" s="14">
        <v>300</v>
      </c>
      <c r="W29" s="14">
        <v>8000</v>
      </c>
      <c r="X29" s="14"/>
      <c r="Y29" s="14"/>
      <c r="Z29" s="11">
        <f t="shared" si="3"/>
        <v>19120</v>
      </c>
      <c r="AA29" s="15">
        <f t="shared" si="4"/>
        <v>79073</v>
      </c>
      <c r="AB29" s="9">
        <f t="shared" si="5"/>
        <v>2</v>
      </c>
      <c r="AC29" s="11">
        <v>935</v>
      </c>
      <c r="AD29" s="11">
        <v>72810</v>
      </c>
      <c r="AE29" s="9"/>
      <c r="AF29" s="74">
        <f t="shared" si="6"/>
        <v>72810</v>
      </c>
      <c r="AG29" s="9"/>
      <c r="AH29" s="82">
        <v>2229330</v>
      </c>
      <c r="AI29" s="82" t="s">
        <v>307</v>
      </c>
    </row>
    <row r="30" spans="1:35" s="3" customFormat="1" ht="18" customHeight="1" x14ac:dyDescent="0.25">
      <c r="A30" s="11">
        <v>28</v>
      </c>
      <c r="B30" s="11">
        <v>2224214</v>
      </c>
      <c r="C30" s="11">
        <v>14344425</v>
      </c>
      <c r="D30" s="11" t="s">
        <v>43</v>
      </c>
      <c r="E30" s="11" t="s">
        <v>44</v>
      </c>
      <c r="F30" s="11">
        <f t="shared" si="7"/>
        <v>60260</v>
      </c>
      <c r="G30" s="11"/>
      <c r="H30" s="11">
        <f t="shared" si="0"/>
        <v>12064</v>
      </c>
      <c r="I30" s="11">
        <f t="shared" si="1"/>
        <v>6026</v>
      </c>
      <c r="J30" s="11">
        <v>2000</v>
      </c>
      <c r="K30" s="11">
        <f t="shared" si="8"/>
        <v>1400</v>
      </c>
      <c r="L30" s="11">
        <f t="shared" si="2"/>
        <v>81750</v>
      </c>
      <c r="M30" s="14">
        <v>5000</v>
      </c>
      <c r="N30" s="14">
        <v>0</v>
      </c>
      <c r="O30" s="14">
        <v>0</v>
      </c>
      <c r="P30" s="11">
        <v>0</v>
      </c>
      <c r="Q30" s="11">
        <v>2200</v>
      </c>
      <c r="R30" s="14">
        <v>0</v>
      </c>
      <c r="S30" s="14">
        <v>60</v>
      </c>
      <c r="T30" s="14">
        <v>0</v>
      </c>
      <c r="U30" s="14">
        <v>200</v>
      </c>
      <c r="V30" s="14">
        <v>225</v>
      </c>
      <c r="W30" s="14">
        <v>5000</v>
      </c>
      <c r="X30" s="14"/>
      <c r="Y30" s="14"/>
      <c r="Z30" s="11">
        <f t="shared" si="3"/>
        <v>12685</v>
      </c>
      <c r="AA30" s="15">
        <f t="shared" si="4"/>
        <v>69065</v>
      </c>
      <c r="AB30" s="9">
        <f t="shared" si="5"/>
        <v>2</v>
      </c>
      <c r="AC30" s="11">
        <v>860</v>
      </c>
      <c r="AD30" s="11">
        <v>60260</v>
      </c>
      <c r="AE30" s="9"/>
      <c r="AF30" s="74">
        <f t="shared" si="6"/>
        <v>60260</v>
      </c>
      <c r="AG30" s="9"/>
      <c r="AH30" s="82">
        <v>2224214</v>
      </c>
      <c r="AI30" s="82" t="s">
        <v>308</v>
      </c>
    </row>
    <row r="31" spans="1:35" s="3" customFormat="1" ht="18" customHeight="1" x14ac:dyDescent="0.25">
      <c r="A31" s="11">
        <v>29</v>
      </c>
      <c r="B31" s="11">
        <v>2249482</v>
      </c>
      <c r="C31" s="11">
        <v>14372119</v>
      </c>
      <c r="D31" s="11" t="s">
        <v>45</v>
      </c>
      <c r="E31" s="11" t="s">
        <v>44</v>
      </c>
      <c r="F31" s="11">
        <f t="shared" si="7"/>
        <v>39800</v>
      </c>
      <c r="G31" s="11">
        <v>0</v>
      </c>
      <c r="H31" s="11">
        <f t="shared" si="0"/>
        <v>7968</v>
      </c>
      <c r="I31" s="11">
        <f t="shared" si="1"/>
        <v>3980</v>
      </c>
      <c r="J31" s="11">
        <v>2000</v>
      </c>
      <c r="K31" s="11">
        <f t="shared" si="8"/>
        <v>975</v>
      </c>
      <c r="L31" s="11">
        <f t="shared" si="2"/>
        <v>54723</v>
      </c>
      <c r="M31" s="14">
        <v>0</v>
      </c>
      <c r="N31" s="14">
        <v>0</v>
      </c>
      <c r="O31" s="14">
        <v>0</v>
      </c>
      <c r="P31" s="11">
        <v>0</v>
      </c>
      <c r="Q31" s="11">
        <v>1300</v>
      </c>
      <c r="R31" s="14">
        <v>0</v>
      </c>
      <c r="S31" s="14">
        <v>30</v>
      </c>
      <c r="T31" s="14">
        <f>ROUND((F31+H31)*10%,0)</f>
        <v>4777</v>
      </c>
      <c r="U31" s="14">
        <v>200</v>
      </c>
      <c r="V31" s="14">
        <v>225</v>
      </c>
      <c r="W31" s="14">
        <v>0</v>
      </c>
      <c r="X31" s="14"/>
      <c r="Y31" s="14"/>
      <c r="Z31" s="11">
        <f t="shared" si="3"/>
        <v>6532</v>
      </c>
      <c r="AA31" s="15">
        <f t="shared" si="4"/>
        <v>48191</v>
      </c>
      <c r="AB31" s="9">
        <f t="shared" si="5"/>
        <v>2</v>
      </c>
      <c r="AC31" s="11">
        <v>600</v>
      </c>
      <c r="AD31" s="11">
        <v>39800</v>
      </c>
      <c r="AE31" s="9"/>
      <c r="AF31" s="74">
        <f t="shared" si="6"/>
        <v>39800</v>
      </c>
      <c r="AG31" s="9"/>
      <c r="AH31" s="82">
        <v>2249482</v>
      </c>
      <c r="AI31" s="82" t="s">
        <v>308</v>
      </c>
    </row>
    <row r="32" spans="1:35" s="3" customFormat="1" ht="18" customHeight="1" x14ac:dyDescent="0.25">
      <c r="A32" s="11">
        <v>30</v>
      </c>
      <c r="B32" s="11">
        <v>2214132</v>
      </c>
      <c r="C32" s="11">
        <v>14341708</v>
      </c>
      <c r="D32" s="11" t="s">
        <v>46</v>
      </c>
      <c r="E32" s="11" t="s">
        <v>47</v>
      </c>
      <c r="F32" s="11">
        <f t="shared" si="7"/>
        <v>70850</v>
      </c>
      <c r="G32" s="11"/>
      <c r="H32" s="11">
        <f t="shared" si="0"/>
        <v>14184</v>
      </c>
      <c r="I32" s="11">
        <f t="shared" si="1"/>
        <v>7085</v>
      </c>
      <c r="J32" s="11">
        <v>2000</v>
      </c>
      <c r="K32" s="11">
        <f t="shared" si="8"/>
        <v>1525</v>
      </c>
      <c r="L32" s="11">
        <f t="shared" si="2"/>
        <v>95644</v>
      </c>
      <c r="M32" s="14">
        <v>0</v>
      </c>
      <c r="N32" s="14">
        <v>0</v>
      </c>
      <c r="O32" s="14">
        <v>5000</v>
      </c>
      <c r="P32" s="11">
        <v>0</v>
      </c>
      <c r="Q32" s="11">
        <v>2200</v>
      </c>
      <c r="R32" s="14">
        <v>0</v>
      </c>
      <c r="S32" s="14">
        <v>60</v>
      </c>
      <c r="T32" s="14">
        <v>0</v>
      </c>
      <c r="U32" s="14">
        <v>200</v>
      </c>
      <c r="V32" s="14">
        <v>300</v>
      </c>
      <c r="W32" s="14">
        <v>7000</v>
      </c>
      <c r="X32" s="14"/>
      <c r="Y32" s="14"/>
      <c r="Z32" s="11">
        <f t="shared" si="3"/>
        <v>14760</v>
      </c>
      <c r="AA32" s="15">
        <f t="shared" si="4"/>
        <v>80884</v>
      </c>
      <c r="AB32" s="9">
        <f t="shared" si="5"/>
        <v>2</v>
      </c>
      <c r="AC32" s="11">
        <v>935</v>
      </c>
      <c r="AD32" s="11">
        <v>70850</v>
      </c>
      <c r="AE32" s="9"/>
      <c r="AF32" s="74">
        <f t="shared" si="6"/>
        <v>70850</v>
      </c>
      <c r="AG32" s="9"/>
      <c r="AH32" s="82">
        <v>2214132</v>
      </c>
      <c r="AI32" s="82" t="s">
        <v>307</v>
      </c>
    </row>
    <row r="33" spans="1:35" s="3" customFormat="1" ht="18" customHeight="1" x14ac:dyDescent="0.25">
      <c r="A33" s="11">
        <v>31</v>
      </c>
      <c r="B33" s="11">
        <v>2224202</v>
      </c>
      <c r="C33" s="11">
        <v>14344415</v>
      </c>
      <c r="D33" s="11" t="s">
        <v>48</v>
      </c>
      <c r="E33" s="11" t="s">
        <v>47</v>
      </c>
      <c r="F33" s="11">
        <f t="shared" si="7"/>
        <v>61960</v>
      </c>
      <c r="G33" s="11">
        <v>0</v>
      </c>
      <c r="H33" s="11">
        <f t="shared" si="0"/>
        <v>12404</v>
      </c>
      <c r="I33" s="11">
        <f t="shared" si="1"/>
        <v>6196</v>
      </c>
      <c r="J33" s="11">
        <v>2000</v>
      </c>
      <c r="K33" s="11">
        <f t="shared" si="8"/>
        <v>1400</v>
      </c>
      <c r="L33" s="11">
        <f t="shared" si="2"/>
        <v>83960</v>
      </c>
      <c r="M33" s="14">
        <v>0</v>
      </c>
      <c r="N33" s="14">
        <v>0</v>
      </c>
      <c r="O33" s="14">
        <v>10000</v>
      </c>
      <c r="P33" s="11">
        <v>0</v>
      </c>
      <c r="Q33" s="11">
        <v>2200</v>
      </c>
      <c r="R33" s="14">
        <v>0</v>
      </c>
      <c r="S33" s="14">
        <v>60</v>
      </c>
      <c r="T33" s="14">
        <v>0</v>
      </c>
      <c r="U33" s="14">
        <v>200</v>
      </c>
      <c r="V33" s="14">
        <v>225</v>
      </c>
      <c r="W33" s="14">
        <v>6000</v>
      </c>
      <c r="X33" s="14"/>
      <c r="Y33" s="14"/>
      <c r="Z33" s="11">
        <f t="shared" si="3"/>
        <v>18685</v>
      </c>
      <c r="AA33" s="15">
        <f t="shared" si="4"/>
        <v>65275</v>
      </c>
      <c r="AB33" s="9">
        <f t="shared" si="5"/>
        <v>2</v>
      </c>
      <c r="AC33" s="11">
        <v>860</v>
      </c>
      <c r="AD33" s="11">
        <v>61960</v>
      </c>
      <c r="AE33" s="9"/>
      <c r="AF33" s="74">
        <f t="shared" si="6"/>
        <v>61960</v>
      </c>
      <c r="AG33" s="9"/>
      <c r="AH33" s="82">
        <v>2224202</v>
      </c>
      <c r="AI33" s="82" t="s">
        <v>308</v>
      </c>
    </row>
    <row r="34" spans="1:35" s="3" customFormat="1" ht="18" customHeight="1" x14ac:dyDescent="0.25">
      <c r="A34" s="11">
        <v>32</v>
      </c>
      <c r="B34" s="11">
        <v>2224707</v>
      </c>
      <c r="C34" s="11">
        <v>14344760</v>
      </c>
      <c r="D34" s="11" t="s">
        <v>49</v>
      </c>
      <c r="E34" s="11" t="s">
        <v>50</v>
      </c>
      <c r="F34" s="11">
        <f t="shared" si="7"/>
        <v>57100</v>
      </c>
      <c r="G34" s="11"/>
      <c r="H34" s="11">
        <f t="shared" si="0"/>
        <v>11431</v>
      </c>
      <c r="I34" s="11">
        <f t="shared" si="1"/>
        <v>5710</v>
      </c>
      <c r="J34" s="11">
        <v>2000</v>
      </c>
      <c r="K34" s="11">
        <f t="shared" si="8"/>
        <v>1400</v>
      </c>
      <c r="L34" s="11">
        <f t="shared" si="2"/>
        <v>77641</v>
      </c>
      <c r="M34" s="14">
        <v>0</v>
      </c>
      <c r="N34" s="14">
        <v>0</v>
      </c>
      <c r="O34" s="14">
        <v>0</v>
      </c>
      <c r="P34" s="11">
        <v>0</v>
      </c>
      <c r="Q34" s="11">
        <v>2200</v>
      </c>
      <c r="R34" s="14">
        <v>0</v>
      </c>
      <c r="S34" s="14">
        <v>60</v>
      </c>
      <c r="T34" s="14">
        <f>ROUND((F34+H34)*10%,0)</f>
        <v>6853</v>
      </c>
      <c r="U34" s="14">
        <v>200</v>
      </c>
      <c r="V34" s="14">
        <v>225</v>
      </c>
      <c r="W34" s="14">
        <v>2000</v>
      </c>
      <c r="X34" s="14"/>
      <c r="Y34" s="14"/>
      <c r="Z34" s="11">
        <f t="shared" si="3"/>
        <v>11538</v>
      </c>
      <c r="AA34" s="15">
        <f t="shared" si="4"/>
        <v>66103</v>
      </c>
      <c r="AB34" s="9">
        <f t="shared" si="5"/>
        <v>2</v>
      </c>
      <c r="AC34" s="11">
        <v>860</v>
      </c>
      <c r="AD34" s="11">
        <v>57100</v>
      </c>
      <c r="AE34" s="9"/>
      <c r="AF34" s="74">
        <f t="shared" si="6"/>
        <v>57100</v>
      </c>
      <c r="AG34" s="9"/>
      <c r="AH34" s="82">
        <v>2224707</v>
      </c>
      <c r="AI34" s="82" t="s">
        <v>308</v>
      </c>
    </row>
    <row r="35" spans="1:35" s="3" customFormat="1" ht="18" customHeight="1" x14ac:dyDescent="0.25">
      <c r="A35" s="11">
        <v>33</v>
      </c>
      <c r="B35" s="11">
        <v>2233062</v>
      </c>
      <c r="C35" s="11">
        <v>14346947</v>
      </c>
      <c r="D35" s="11" t="s">
        <v>51</v>
      </c>
      <c r="E35" s="11" t="s">
        <v>52</v>
      </c>
      <c r="F35" s="11">
        <f t="shared" si="7"/>
        <v>67190</v>
      </c>
      <c r="G35" s="11"/>
      <c r="H35" s="11">
        <f t="shared" ref="H35:H70" si="9">ROUND(F35*20.02%,0)</f>
        <v>13451</v>
      </c>
      <c r="I35" s="11">
        <f t="shared" ref="I35:I70" si="10">ROUND(F35*10%,0)</f>
        <v>6719</v>
      </c>
      <c r="J35" s="11">
        <v>2000</v>
      </c>
      <c r="K35" s="11">
        <f t="shared" si="8"/>
        <v>1525</v>
      </c>
      <c r="L35" s="11">
        <f t="shared" ref="L35:L66" si="11">SUM(F35:K35)</f>
        <v>90885</v>
      </c>
      <c r="M35" s="14">
        <v>0</v>
      </c>
      <c r="N35" s="14">
        <v>0</v>
      </c>
      <c r="O35" s="14">
        <v>8000</v>
      </c>
      <c r="P35" s="11">
        <v>0</v>
      </c>
      <c r="Q35" s="11">
        <v>2200</v>
      </c>
      <c r="R35" s="14">
        <v>0</v>
      </c>
      <c r="S35" s="14">
        <v>60</v>
      </c>
      <c r="T35" s="14">
        <v>0</v>
      </c>
      <c r="U35" s="14">
        <v>200</v>
      </c>
      <c r="V35" s="14">
        <v>225</v>
      </c>
      <c r="W35" s="14">
        <v>6000</v>
      </c>
      <c r="X35" s="14"/>
      <c r="Y35" s="14"/>
      <c r="Z35" s="11">
        <f t="shared" ref="Z35:Z66" si="12">SUM(M35:Y35)</f>
        <v>16685</v>
      </c>
      <c r="AA35" s="15">
        <f t="shared" ref="AA35:AA66" si="13">L35-Z35</f>
        <v>74200</v>
      </c>
      <c r="AB35" s="9">
        <f t="shared" ref="AB35:AB70" si="14">IFERROR(VLOOKUP(E35,HILLTOPSNEW,2,FALSE),2)</f>
        <v>2</v>
      </c>
      <c r="AC35" s="11">
        <v>860</v>
      </c>
      <c r="AD35" s="11">
        <v>67190</v>
      </c>
      <c r="AE35" s="9"/>
      <c r="AF35" s="74">
        <f t="shared" ref="AF35:AF66" si="15">IF((AE35="YES"),VLOOKUP(AD35,RATEOFINC,2,FALSE)+AD35,AD35)</f>
        <v>67190</v>
      </c>
      <c r="AG35" s="107"/>
      <c r="AH35" s="82">
        <v>2233062</v>
      </c>
      <c r="AI35" s="82" t="s">
        <v>307</v>
      </c>
    </row>
    <row r="36" spans="1:35" s="3" customFormat="1" ht="18" customHeight="1" x14ac:dyDescent="0.25">
      <c r="A36" s="11">
        <v>34</v>
      </c>
      <c r="B36" s="11">
        <v>2224197</v>
      </c>
      <c r="C36" s="11">
        <v>14344410</v>
      </c>
      <c r="D36" s="11" t="s">
        <v>53</v>
      </c>
      <c r="E36" s="11" t="s">
        <v>52</v>
      </c>
      <c r="F36" s="11">
        <f t="shared" si="7"/>
        <v>78820</v>
      </c>
      <c r="G36" s="11"/>
      <c r="H36" s="11">
        <f t="shared" si="9"/>
        <v>15780</v>
      </c>
      <c r="I36" s="11">
        <f t="shared" si="10"/>
        <v>7882</v>
      </c>
      <c r="J36" s="11">
        <v>2000</v>
      </c>
      <c r="K36" s="11">
        <f t="shared" si="8"/>
        <v>1525</v>
      </c>
      <c r="L36" s="11">
        <f t="shared" si="11"/>
        <v>106007</v>
      </c>
      <c r="M36" s="14">
        <v>0</v>
      </c>
      <c r="N36" s="14">
        <v>0</v>
      </c>
      <c r="O36" s="14">
        <v>10000</v>
      </c>
      <c r="P36" s="11">
        <v>0</v>
      </c>
      <c r="Q36" s="11">
        <v>3000</v>
      </c>
      <c r="R36" s="14">
        <v>0</v>
      </c>
      <c r="S36" s="14">
        <v>120</v>
      </c>
      <c r="T36" s="14">
        <v>0</v>
      </c>
      <c r="U36" s="14">
        <v>200</v>
      </c>
      <c r="V36" s="14">
        <v>300</v>
      </c>
      <c r="W36" s="14">
        <v>10000</v>
      </c>
      <c r="X36" s="14"/>
      <c r="Y36" s="14"/>
      <c r="Z36" s="11">
        <f t="shared" si="12"/>
        <v>23620</v>
      </c>
      <c r="AA36" s="15">
        <f t="shared" si="13"/>
        <v>82387</v>
      </c>
      <c r="AB36" s="9">
        <f t="shared" si="14"/>
        <v>2</v>
      </c>
      <c r="AC36" s="11">
        <v>935</v>
      </c>
      <c r="AD36" s="11">
        <v>78820</v>
      </c>
      <c r="AE36" s="9"/>
      <c r="AF36" s="74">
        <f t="shared" si="15"/>
        <v>78820</v>
      </c>
      <c r="AG36" s="9"/>
      <c r="AH36" s="82">
        <v>2224197</v>
      </c>
      <c r="AI36" s="82" t="s">
        <v>308</v>
      </c>
    </row>
    <row r="37" spans="1:35" s="3" customFormat="1" ht="18" customHeight="1" x14ac:dyDescent="0.25">
      <c r="A37" s="11">
        <v>35</v>
      </c>
      <c r="B37" s="11">
        <v>2224187</v>
      </c>
      <c r="C37" s="11">
        <v>14344404</v>
      </c>
      <c r="D37" s="11" t="s">
        <v>54</v>
      </c>
      <c r="E37" s="11" t="s">
        <v>52</v>
      </c>
      <c r="F37" s="11">
        <f t="shared" si="7"/>
        <v>61960</v>
      </c>
      <c r="G37" s="11">
        <v>0</v>
      </c>
      <c r="H37" s="11">
        <f t="shared" si="9"/>
        <v>12404</v>
      </c>
      <c r="I37" s="11">
        <f t="shared" si="10"/>
        <v>6196</v>
      </c>
      <c r="J37" s="11">
        <v>2000</v>
      </c>
      <c r="K37" s="11">
        <f t="shared" si="8"/>
        <v>1400</v>
      </c>
      <c r="L37" s="11">
        <f t="shared" si="11"/>
        <v>83960</v>
      </c>
      <c r="M37" s="14">
        <v>0</v>
      </c>
      <c r="N37" s="14">
        <v>0</v>
      </c>
      <c r="O37" s="14">
        <v>5000</v>
      </c>
      <c r="P37" s="11">
        <v>0</v>
      </c>
      <c r="Q37" s="11">
        <v>2200</v>
      </c>
      <c r="R37" s="14">
        <v>0</v>
      </c>
      <c r="S37" s="14">
        <v>60</v>
      </c>
      <c r="T37" s="14">
        <v>0</v>
      </c>
      <c r="U37" s="14">
        <v>200</v>
      </c>
      <c r="V37" s="14">
        <v>225</v>
      </c>
      <c r="W37" s="14">
        <v>2000</v>
      </c>
      <c r="X37" s="14"/>
      <c r="Y37" s="14"/>
      <c r="Z37" s="11">
        <f t="shared" si="12"/>
        <v>9685</v>
      </c>
      <c r="AA37" s="15">
        <f t="shared" si="13"/>
        <v>74275</v>
      </c>
      <c r="AB37" s="9">
        <f t="shared" si="14"/>
        <v>2</v>
      </c>
      <c r="AC37" s="11">
        <v>860</v>
      </c>
      <c r="AD37" s="11">
        <v>61960</v>
      </c>
      <c r="AE37" s="9"/>
      <c r="AF37" s="74">
        <f t="shared" si="15"/>
        <v>61960</v>
      </c>
      <c r="AG37" s="9"/>
      <c r="AH37" s="82">
        <v>2224187</v>
      </c>
      <c r="AI37" s="82" t="s">
        <v>308</v>
      </c>
    </row>
    <row r="38" spans="1:35" s="3" customFormat="1" ht="18" customHeight="1" x14ac:dyDescent="0.25">
      <c r="A38" s="11">
        <v>36</v>
      </c>
      <c r="B38" s="11">
        <v>2244412</v>
      </c>
      <c r="C38" s="11">
        <v>14351945</v>
      </c>
      <c r="D38" s="11" t="s">
        <v>55</v>
      </c>
      <c r="E38" s="11" t="s">
        <v>56</v>
      </c>
      <c r="F38" s="11">
        <f t="shared" si="7"/>
        <v>52600</v>
      </c>
      <c r="G38" s="11"/>
      <c r="H38" s="11">
        <f t="shared" si="9"/>
        <v>10531</v>
      </c>
      <c r="I38" s="11">
        <f t="shared" si="10"/>
        <v>5260</v>
      </c>
      <c r="J38" s="11">
        <v>0</v>
      </c>
      <c r="K38" s="11">
        <v>0</v>
      </c>
      <c r="L38" s="11">
        <f t="shared" si="11"/>
        <v>68391</v>
      </c>
      <c r="M38" s="14">
        <v>0</v>
      </c>
      <c r="N38" s="14">
        <v>0</v>
      </c>
      <c r="O38" s="14">
        <v>0</v>
      </c>
      <c r="P38" s="11">
        <v>0</v>
      </c>
      <c r="Q38" s="11">
        <v>1800</v>
      </c>
      <c r="R38" s="14">
        <v>0</v>
      </c>
      <c r="S38" s="14">
        <v>30</v>
      </c>
      <c r="T38" s="14">
        <f>ROUND((F38+H38)*10%,0)</f>
        <v>6313</v>
      </c>
      <c r="U38" s="14">
        <v>200</v>
      </c>
      <c r="V38" s="14">
        <v>225</v>
      </c>
      <c r="W38" s="14">
        <v>2000</v>
      </c>
      <c r="X38" s="14"/>
      <c r="Y38" s="14"/>
      <c r="Z38" s="11">
        <f t="shared" si="12"/>
        <v>10568</v>
      </c>
      <c r="AA38" s="15">
        <f t="shared" si="13"/>
        <v>57823</v>
      </c>
      <c r="AB38" s="9">
        <f t="shared" si="14"/>
        <v>2</v>
      </c>
      <c r="AC38" s="11">
        <v>0</v>
      </c>
      <c r="AD38" s="11">
        <v>52600</v>
      </c>
      <c r="AE38" s="9"/>
      <c r="AF38" s="74">
        <f t="shared" si="15"/>
        <v>52600</v>
      </c>
      <c r="AG38" s="9"/>
      <c r="AH38" s="82">
        <v>2244412</v>
      </c>
      <c r="AI38" s="82" t="s">
        <v>308</v>
      </c>
    </row>
    <row r="39" spans="1:35" s="3" customFormat="1" ht="18" customHeight="1" x14ac:dyDescent="0.25">
      <c r="A39" s="11">
        <v>37</v>
      </c>
      <c r="B39" s="11">
        <v>2207713</v>
      </c>
      <c r="C39" s="11">
        <v>14340374</v>
      </c>
      <c r="D39" s="11" t="s">
        <v>57</v>
      </c>
      <c r="E39" s="11" t="s">
        <v>56</v>
      </c>
      <c r="F39" s="11">
        <f t="shared" si="7"/>
        <v>57100</v>
      </c>
      <c r="G39" s="11">
        <v>0</v>
      </c>
      <c r="H39" s="11">
        <f t="shared" si="9"/>
        <v>11431</v>
      </c>
      <c r="I39" s="11">
        <f t="shared" si="10"/>
        <v>5710</v>
      </c>
      <c r="J39" s="11">
        <v>0</v>
      </c>
      <c r="K39" s="11">
        <v>0</v>
      </c>
      <c r="L39" s="11">
        <f t="shared" si="11"/>
        <v>74241</v>
      </c>
      <c r="M39" s="14">
        <v>0</v>
      </c>
      <c r="N39" s="14">
        <v>0</v>
      </c>
      <c r="O39" s="14">
        <v>0</v>
      </c>
      <c r="P39" s="11">
        <v>0</v>
      </c>
      <c r="Q39" s="11">
        <v>2200</v>
      </c>
      <c r="R39" s="14">
        <v>0</v>
      </c>
      <c r="S39" s="14">
        <v>30</v>
      </c>
      <c r="T39" s="14">
        <f>ROUND((F39+H39)*10%,0)</f>
        <v>6853</v>
      </c>
      <c r="U39" s="14">
        <v>200</v>
      </c>
      <c r="V39" s="14">
        <v>0</v>
      </c>
      <c r="W39" s="14">
        <v>0</v>
      </c>
      <c r="X39" s="14"/>
      <c r="Y39" s="14"/>
      <c r="Z39" s="11">
        <f t="shared" si="12"/>
        <v>9283</v>
      </c>
      <c r="AA39" s="15">
        <f t="shared" si="13"/>
        <v>64958</v>
      </c>
      <c r="AB39" s="9">
        <f t="shared" si="14"/>
        <v>2</v>
      </c>
      <c r="AC39" s="11">
        <v>0</v>
      </c>
      <c r="AD39" s="11">
        <v>57100</v>
      </c>
      <c r="AE39" s="9"/>
      <c r="AF39" s="74">
        <f t="shared" si="15"/>
        <v>57100</v>
      </c>
      <c r="AG39" s="107"/>
      <c r="AH39" s="82">
        <v>2207713</v>
      </c>
      <c r="AI39" s="82" t="s">
        <v>308</v>
      </c>
    </row>
    <row r="40" spans="1:35" s="3" customFormat="1" ht="18" customHeight="1" x14ac:dyDescent="0.25">
      <c r="A40" s="11">
        <v>38</v>
      </c>
      <c r="B40" s="11">
        <v>2229524</v>
      </c>
      <c r="C40" s="11">
        <v>14346223</v>
      </c>
      <c r="D40" s="11" t="s">
        <v>58</v>
      </c>
      <c r="E40" s="11" t="s">
        <v>59</v>
      </c>
      <c r="F40" s="11">
        <f t="shared" si="7"/>
        <v>72810</v>
      </c>
      <c r="G40" s="11"/>
      <c r="H40" s="11">
        <f t="shared" si="9"/>
        <v>14577</v>
      </c>
      <c r="I40" s="11">
        <f t="shared" si="10"/>
        <v>7281</v>
      </c>
      <c r="J40" s="11">
        <v>2000</v>
      </c>
      <c r="K40" s="11">
        <f t="shared" si="8"/>
        <v>1525</v>
      </c>
      <c r="L40" s="11">
        <f t="shared" si="11"/>
        <v>98193</v>
      </c>
      <c r="M40" s="14">
        <v>4369</v>
      </c>
      <c r="N40" s="14">
        <v>0</v>
      </c>
      <c r="O40" s="14">
        <v>0</v>
      </c>
      <c r="P40" s="11">
        <v>0</v>
      </c>
      <c r="Q40" s="11">
        <v>2200</v>
      </c>
      <c r="R40" s="14">
        <v>0</v>
      </c>
      <c r="S40" s="14">
        <v>120</v>
      </c>
      <c r="T40" s="14">
        <v>0</v>
      </c>
      <c r="U40" s="14">
        <v>200</v>
      </c>
      <c r="V40" s="14">
        <v>300</v>
      </c>
      <c r="W40" s="14">
        <v>5000</v>
      </c>
      <c r="X40" s="14"/>
      <c r="Y40" s="14"/>
      <c r="Z40" s="11">
        <f t="shared" si="12"/>
        <v>12189</v>
      </c>
      <c r="AA40" s="15">
        <f t="shared" si="13"/>
        <v>86004</v>
      </c>
      <c r="AB40" s="9">
        <f t="shared" si="14"/>
        <v>2</v>
      </c>
      <c r="AC40" s="11">
        <v>935</v>
      </c>
      <c r="AD40" s="11">
        <v>72810</v>
      </c>
      <c r="AE40" s="9"/>
      <c r="AF40" s="74">
        <f t="shared" si="15"/>
        <v>72810</v>
      </c>
      <c r="AG40" s="9"/>
      <c r="AH40" s="82">
        <v>2229524</v>
      </c>
      <c r="AI40" s="82" t="s">
        <v>307</v>
      </c>
    </row>
    <row r="41" spans="1:35" s="3" customFormat="1" ht="18" customHeight="1" x14ac:dyDescent="0.25">
      <c r="A41" s="11">
        <v>39</v>
      </c>
      <c r="B41" s="11">
        <v>2249480</v>
      </c>
      <c r="C41" s="11">
        <v>14355348</v>
      </c>
      <c r="D41" s="11" t="s">
        <v>60</v>
      </c>
      <c r="E41" s="11" t="s">
        <v>59</v>
      </c>
      <c r="F41" s="11">
        <f t="shared" si="7"/>
        <v>39800</v>
      </c>
      <c r="G41" s="11">
        <v>0</v>
      </c>
      <c r="H41" s="11">
        <f t="shared" si="9"/>
        <v>7968</v>
      </c>
      <c r="I41" s="11">
        <f t="shared" si="10"/>
        <v>3980</v>
      </c>
      <c r="J41" s="11">
        <v>2000</v>
      </c>
      <c r="K41" s="11">
        <f t="shared" si="8"/>
        <v>975</v>
      </c>
      <c r="L41" s="11">
        <f t="shared" si="11"/>
        <v>54723</v>
      </c>
      <c r="M41" s="14">
        <v>0</v>
      </c>
      <c r="N41" s="14">
        <v>0</v>
      </c>
      <c r="O41" s="14">
        <v>0</v>
      </c>
      <c r="P41" s="11">
        <v>0</v>
      </c>
      <c r="Q41" s="11">
        <v>1300</v>
      </c>
      <c r="R41" s="14">
        <v>0</v>
      </c>
      <c r="S41" s="14">
        <v>30</v>
      </c>
      <c r="T41" s="14">
        <f>ROUND((F41+H41)*10%,0)</f>
        <v>4777</v>
      </c>
      <c r="U41" s="14">
        <v>200</v>
      </c>
      <c r="V41" s="14">
        <v>0</v>
      </c>
      <c r="W41" s="14">
        <v>0</v>
      </c>
      <c r="X41" s="14"/>
      <c r="Y41" s="14"/>
      <c r="Z41" s="11">
        <f t="shared" si="12"/>
        <v>6307</v>
      </c>
      <c r="AA41" s="15">
        <f t="shared" si="13"/>
        <v>48416</v>
      </c>
      <c r="AB41" s="9">
        <f t="shared" si="14"/>
        <v>2</v>
      </c>
      <c r="AC41" s="11">
        <v>600</v>
      </c>
      <c r="AD41" s="11">
        <v>39800</v>
      </c>
      <c r="AE41" s="9"/>
      <c r="AF41" s="74">
        <f t="shared" si="15"/>
        <v>39800</v>
      </c>
      <c r="AG41" s="9"/>
      <c r="AH41" s="82">
        <v>2249480</v>
      </c>
      <c r="AI41" s="82" t="s">
        <v>308</v>
      </c>
    </row>
    <row r="42" spans="1:35" s="3" customFormat="1" ht="18" customHeight="1" x14ac:dyDescent="0.25">
      <c r="A42" s="11">
        <v>40</v>
      </c>
      <c r="B42" s="11">
        <v>2224705</v>
      </c>
      <c r="C42" s="11">
        <v>14344758</v>
      </c>
      <c r="D42" s="11" t="s">
        <v>61</v>
      </c>
      <c r="E42" s="11" t="s">
        <v>59</v>
      </c>
      <c r="F42" s="11">
        <f t="shared" si="7"/>
        <v>60260</v>
      </c>
      <c r="G42" s="11">
        <v>0</v>
      </c>
      <c r="H42" s="11">
        <f t="shared" si="9"/>
        <v>12064</v>
      </c>
      <c r="I42" s="11">
        <f t="shared" si="10"/>
        <v>6026</v>
      </c>
      <c r="J42" s="11">
        <v>2000</v>
      </c>
      <c r="K42" s="11">
        <f t="shared" si="8"/>
        <v>1400</v>
      </c>
      <c r="L42" s="11">
        <f t="shared" si="11"/>
        <v>81750</v>
      </c>
      <c r="M42" s="14">
        <v>0</v>
      </c>
      <c r="N42" s="14">
        <v>0</v>
      </c>
      <c r="O42" s="14">
        <v>8000</v>
      </c>
      <c r="P42" s="11">
        <v>0</v>
      </c>
      <c r="Q42" s="11">
        <v>2200</v>
      </c>
      <c r="R42" s="14">
        <v>0</v>
      </c>
      <c r="S42" s="14">
        <v>60</v>
      </c>
      <c r="T42" s="14">
        <v>0</v>
      </c>
      <c r="U42" s="14">
        <v>200</v>
      </c>
      <c r="V42" s="14">
        <v>225</v>
      </c>
      <c r="W42" s="14">
        <v>3000</v>
      </c>
      <c r="X42" s="14"/>
      <c r="Y42" s="14"/>
      <c r="Z42" s="11">
        <f t="shared" si="12"/>
        <v>13685</v>
      </c>
      <c r="AA42" s="15">
        <f t="shared" si="13"/>
        <v>68065</v>
      </c>
      <c r="AB42" s="9">
        <f t="shared" si="14"/>
        <v>2</v>
      </c>
      <c r="AC42" s="11">
        <v>710</v>
      </c>
      <c r="AD42" s="11">
        <v>60260</v>
      </c>
      <c r="AE42" s="9"/>
      <c r="AF42" s="74">
        <f t="shared" si="15"/>
        <v>60260</v>
      </c>
      <c r="AG42" s="9"/>
      <c r="AH42" s="82">
        <v>2224705</v>
      </c>
      <c r="AI42" s="82" t="s">
        <v>308</v>
      </c>
    </row>
    <row r="43" spans="1:35" s="3" customFormat="1" ht="18" customHeight="1" x14ac:dyDescent="0.25">
      <c r="A43" s="11">
        <v>41</v>
      </c>
      <c r="B43" s="11">
        <v>2224676</v>
      </c>
      <c r="C43" s="11">
        <v>14344733</v>
      </c>
      <c r="D43" s="11" t="s">
        <v>62</v>
      </c>
      <c r="E43" s="11" t="s">
        <v>63</v>
      </c>
      <c r="F43" s="11">
        <f t="shared" si="7"/>
        <v>96890</v>
      </c>
      <c r="G43" s="11"/>
      <c r="H43" s="11">
        <f t="shared" si="9"/>
        <v>19397</v>
      </c>
      <c r="I43" s="11">
        <f t="shared" si="10"/>
        <v>9689</v>
      </c>
      <c r="J43" s="11">
        <v>2000</v>
      </c>
      <c r="K43" s="11">
        <f t="shared" si="8"/>
        <v>1600</v>
      </c>
      <c r="L43" s="11">
        <f t="shared" si="11"/>
        <v>129576</v>
      </c>
      <c r="M43" s="14">
        <v>0</v>
      </c>
      <c r="N43" s="14">
        <v>0</v>
      </c>
      <c r="O43" s="14">
        <v>10000</v>
      </c>
      <c r="P43" s="11">
        <v>0</v>
      </c>
      <c r="Q43" s="11">
        <v>3000</v>
      </c>
      <c r="R43" s="14">
        <v>0</v>
      </c>
      <c r="S43" s="14">
        <v>120</v>
      </c>
      <c r="T43" s="14">
        <v>0</v>
      </c>
      <c r="U43" s="14">
        <v>200</v>
      </c>
      <c r="V43" s="14">
        <v>300</v>
      </c>
      <c r="W43" s="14">
        <v>8000</v>
      </c>
      <c r="X43" s="14"/>
      <c r="Y43" s="14"/>
      <c r="Z43" s="11">
        <f t="shared" si="12"/>
        <v>21620</v>
      </c>
      <c r="AA43" s="15">
        <f t="shared" si="13"/>
        <v>107956</v>
      </c>
      <c r="AB43" s="9">
        <f t="shared" si="14"/>
        <v>2</v>
      </c>
      <c r="AC43" s="11">
        <v>1110</v>
      </c>
      <c r="AD43" s="11">
        <v>96890</v>
      </c>
      <c r="AE43" s="9"/>
      <c r="AF43" s="74">
        <f t="shared" si="15"/>
        <v>96890</v>
      </c>
      <c r="AG43" s="9"/>
      <c r="AH43" s="82">
        <v>2224676</v>
      </c>
      <c r="AI43" s="82" t="s">
        <v>307</v>
      </c>
    </row>
    <row r="44" spans="1:35" s="3" customFormat="1" ht="18" customHeight="1" x14ac:dyDescent="0.25">
      <c r="A44" s="11">
        <v>42</v>
      </c>
      <c r="B44" s="11">
        <v>2224667</v>
      </c>
      <c r="C44" s="11">
        <v>14344726</v>
      </c>
      <c r="D44" s="11" t="s">
        <v>64</v>
      </c>
      <c r="E44" s="11" t="s">
        <v>63</v>
      </c>
      <c r="F44" s="11">
        <f t="shared" si="7"/>
        <v>60260</v>
      </c>
      <c r="G44" s="11">
        <v>0</v>
      </c>
      <c r="H44" s="11">
        <f t="shared" si="9"/>
        <v>12064</v>
      </c>
      <c r="I44" s="11">
        <f t="shared" si="10"/>
        <v>6026</v>
      </c>
      <c r="J44" s="11">
        <v>2000</v>
      </c>
      <c r="K44" s="11">
        <f t="shared" si="8"/>
        <v>1400</v>
      </c>
      <c r="L44" s="11">
        <f t="shared" si="11"/>
        <v>81750</v>
      </c>
      <c r="M44" s="14">
        <v>0</v>
      </c>
      <c r="N44" s="14">
        <v>0</v>
      </c>
      <c r="O44" s="14">
        <v>4000</v>
      </c>
      <c r="P44" s="11">
        <v>0</v>
      </c>
      <c r="Q44" s="11">
        <v>2200</v>
      </c>
      <c r="R44" s="14">
        <v>0</v>
      </c>
      <c r="S44" s="14">
        <v>60</v>
      </c>
      <c r="T44" s="14">
        <v>0</v>
      </c>
      <c r="U44" s="14">
        <v>200</v>
      </c>
      <c r="V44" s="14">
        <v>225</v>
      </c>
      <c r="W44" s="14">
        <v>2000</v>
      </c>
      <c r="X44" s="14"/>
      <c r="Y44" s="14"/>
      <c r="Z44" s="11">
        <f t="shared" si="12"/>
        <v>8685</v>
      </c>
      <c r="AA44" s="15">
        <f t="shared" si="13"/>
        <v>73065</v>
      </c>
      <c r="AB44" s="9">
        <f t="shared" si="14"/>
        <v>2</v>
      </c>
      <c r="AC44" s="11">
        <v>860</v>
      </c>
      <c r="AD44" s="11">
        <v>60260</v>
      </c>
      <c r="AE44" s="9"/>
      <c r="AF44" s="74">
        <f t="shared" si="15"/>
        <v>60260</v>
      </c>
      <c r="AG44" s="9"/>
      <c r="AH44" s="82">
        <v>2224667</v>
      </c>
      <c r="AI44" s="82" t="s">
        <v>308</v>
      </c>
    </row>
    <row r="45" spans="1:35" s="3" customFormat="1" ht="18" customHeight="1" x14ac:dyDescent="0.25">
      <c r="A45" s="11">
        <v>43</v>
      </c>
      <c r="B45" s="11">
        <v>2224703</v>
      </c>
      <c r="C45" s="11">
        <v>14344756</v>
      </c>
      <c r="D45" s="11" t="s">
        <v>65</v>
      </c>
      <c r="E45" s="11" t="s">
        <v>66</v>
      </c>
      <c r="F45" s="11">
        <f t="shared" si="7"/>
        <v>61960</v>
      </c>
      <c r="G45" s="11">
        <v>0</v>
      </c>
      <c r="H45" s="11">
        <f t="shared" si="9"/>
        <v>12404</v>
      </c>
      <c r="I45" s="11">
        <f t="shared" si="10"/>
        <v>6196</v>
      </c>
      <c r="J45" s="11">
        <v>2000</v>
      </c>
      <c r="K45" s="11">
        <f t="shared" si="8"/>
        <v>1400</v>
      </c>
      <c r="L45" s="11">
        <f t="shared" si="11"/>
        <v>83960</v>
      </c>
      <c r="M45" s="14">
        <v>0</v>
      </c>
      <c r="N45" s="14">
        <v>0</v>
      </c>
      <c r="O45" s="14">
        <v>5500</v>
      </c>
      <c r="P45" s="11">
        <v>0</v>
      </c>
      <c r="Q45" s="11">
        <v>2200</v>
      </c>
      <c r="R45" s="14">
        <v>0</v>
      </c>
      <c r="S45" s="14">
        <v>30</v>
      </c>
      <c r="T45" s="14">
        <v>0</v>
      </c>
      <c r="U45" s="14">
        <v>200</v>
      </c>
      <c r="V45" s="14">
        <v>225</v>
      </c>
      <c r="W45" s="14">
        <v>2000</v>
      </c>
      <c r="X45" s="14"/>
      <c r="Y45" s="14"/>
      <c r="Z45" s="11">
        <f t="shared" si="12"/>
        <v>10155</v>
      </c>
      <c r="AA45" s="15">
        <f t="shared" si="13"/>
        <v>73805</v>
      </c>
      <c r="AB45" s="9">
        <f t="shared" si="14"/>
        <v>2</v>
      </c>
      <c r="AC45" s="11">
        <v>860</v>
      </c>
      <c r="AD45" s="11">
        <v>61960</v>
      </c>
      <c r="AE45" s="9"/>
      <c r="AF45" s="74">
        <f t="shared" si="15"/>
        <v>61960</v>
      </c>
      <c r="AG45" s="9"/>
      <c r="AH45" s="82">
        <v>2224703</v>
      </c>
      <c r="AI45" s="82" t="s">
        <v>308</v>
      </c>
    </row>
    <row r="46" spans="1:35" s="3" customFormat="1" ht="18" customHeight="1" x14ac:dyDescent="0.25">
      <c r="A46" s="11">
        <v>44</v>
      </c>
      <c r="B46" s="11">
        <v>2224637</v>
      </c>
      <c r="C46" s="11">
        <v>14344705</v>
      </c>
      <c r="D46" s="11" t="s">
        <v>67</v>
      </c>
      <c r="E46" s="11" t="s">
        <v>66</v>
      </c>
      <c r="F46" s="11">
        <f t="shared" si="7"/>
        <v>61960</v>
      </c>
      <c r="G46" s="11">
        <v>0</v>
      </c>
      <c r="H46" s="11">
        <f t="shared" si="9"/>
        <v>12404</v>
      </c>
      <c r="I46" s="11">
        <f t="shared" si="10"/>
        <v>6196</v>
      </c>
      <c r="J46" s="11">
        <v>2000</v>
      </c>
      <c r="K46" s="11">
        <f t="shared" si="8"/>
        <v>1400</v>
      </c>
      <c r="L46" s="11">
        <f t="shared" si="11"/>
        <v>83960</v>
      </c>
      <c r="M46" s="14">
        <v>0</v>
      </c>
      <c r="N46" s="14">
        <v>0</v>
      </c>
      <c r="O46" s="14">
        <v>5000</v>
      </c>
      <c r="P46" s="11">
        <v>0</v>
      </c>
      <c r="Q46" s="11">
        <v>2200</v>
      </c>
      <c r="R46" s="14">
        <v>0</v>
      </c>
      <c r="S46" s="14">
        <v>60</v>
      </c>
      <c r="T46" s="14">
        <v>0</v>
      </c>
      <c r="U46" s="14">
        <v>200</v>
      </c>
      <c r="V46" s="14">
        <v>225</v>
      </c>
      <c r="W46" s="14">
        <v>2000</v>
      </c>
      <c r="X46" s="14"/>
      <c r="Y46" s="14"/>
      <c r="Z46" s="11">
        <f t="shared" si="12"/>
        <v>9685</v>
      </c>
      <c r="AA46" s="15">
        <f t="shared" si="13"/>
        <v>74275</v>
      </c>
      <c r="AB46" s="9">
        <f t="shared" si="14"/>
        <v>2</v>
      </c>
      <c r="AC46" s="11">
        <v>860</v>
      </c>
      <c r="AD46" s="11">
        <v>61960</v>
      </c>
      <c r="AE46" s="9"/>
      <c r="AF46" s="74">
        <f t="shared" si="15"/>
        <v>61960</v>
      </c>
      <c r="AG46" s="9"/>
      <c r="AH46" s="82">
        <v>2224637</v>
      </c>
      <c r="AI46" s="82" t="s">
        <v>308</v>
      </c>
    </row>
    <row r="47" spans="1:35" s="3" customFormat="1" ht="18" customHeight="1" x14ac:dyDescent="0.25">
      <c r="A47" s="11">
        <v>45</v>
      </c>
      <c r="B47" s="11">
        <v>2224253</v>
      </c>
      <c r="C47" s="11">
        <v>14344457</v>
      </c>
      <c r="D47" s="11" t="s">
        <v>68</v>
      </c>
      <c r="E47" s="11" t="s">
        <v>69</v>
      </c>
      <c r="F47" s="11">
        <f t="shared" si="7"/>
        <v>60260</v>
      </c>
      <c r="G47" s="11"/>
      <c r="H47" s="11">
        <f t="shared" si="9"/>
        <v>12064</v>
      </c>
      <c r="I47" s="11">
        <f t="shared" si="10"/>
        <v>6026</v>
      </c>
      <c r="J47" s="11">
        <v>2000</v>
      </c>
      <c r="K47" s="11">
        <f t="shared" si="8"/>
        <v>1400</v>
      </c>
      <c r="L47" s="11">
        <f t="shared" si="11"/>
        <v>81750</v>
      </c>
      <c r="M47" s="14">
        <v>0</v>
      </c>
      <c r="N47" s="14">
        <v>0</v>
      </c>
      <c r="O47" s="14">
        <v>0</v>
      </c>
      <c r="P47" s="11">
        <v>0</v>
      </c>
      <c r="Q47" s="11">
        <v>2200</v>
      </c>
      <c r="R47" s="14">
        <v>0</v>
      </c>
      <c r="S47" s="14">
        <v>60</v>
      </c>
      <c r="T47" s="14">
        <f>ROUND((F47+H47)*10%,0)</f>
        <v>7232</v>
      </c>
      <c r="U47" s="14">
        <v>200</v>
      </c>
      <c r="V47" s="14">
        <v>225</v>
      </c>
      <c r="W47" s="14">
        <v>2000</v>
      </c>
      <c r="X47" s="14"/>
      <c r="Y47" s="14"/>
      <c r="Z47" s="11">
        <f t="shared" si="12"/>
        <v>11917</v>
      </c>
      <c r="AA47" s="15">
        <f t="shared" si="13"/>
        <v>69833</v>
      </c>
      <c r="AB47" s="9">
        <f t="shared" si="14"/>
        <v>2</v>
      </c>
      <c r="AC47" s="11">
        <v>860</v>
      </c>
      <c r="AD47" s="11">
        <v>60260</v>
      </c>
      <c r="AE47" s="9"/>
      <c r="AF47" s="74">
        <f t="shared" si="15"/>
        <v>60260</v>
      </c>
      <c r="AG47" s="9"/>
      <c r="AH47" s="82">
        <v>2224253</v>
      </c>
      <c r="AI47" s="82" t="s">
        <v>308</v>
      </c>
    </row>
    <row r="48" spans="1:35" s="3" customFormat="1" ht="18" customHeight="1" x14ac:dyDescent="0.25">
      <c r="A48" s="11">
        <v>46</v>
      </c>
      <c r="B48" s="11">
        <v>2244125</v>
      </c>
      <c r="C48" s="11">
        <v>14351724</v>
      </c>
      <c r="D48" s="11" t="s">
        <v>72</v>
      </c>
      <c r="E48" s="11" t="s">
        <v>73</v>
      </c>
      <c r="F48" s="11">
        <f t="shared" si="7"/>
        <v>52600</v>
      </c>
      <c r="G48" s="11"/>
      <c r="H48" s="11">
        <f t="shared" si="9"/>
        <v>10531</v>
      </c>
      <c r="I48" s="11">
        <f t="shared" si="10"/>
        <v>5260</v>
      </c>
      <c r="J48" s="11">
        <v>2000</v>
      </c>
      <c r="K48" s="11">
        <f t="shared" si="8"/>
        <v>1150</v>
      </c>
      <c r="L48" s="11">
        <f t="shared" si="11"/>
        <v>71541</v>
      </c>
      <c r="M48" s="14">
        <v>0</v>
      </c>
      <c r="N48" s="14">
        <v>0</v>
      </c>
      <c r="O48" s="14">
        <v>0</v>
      </c>
      <c r="P48" s="11">
        <v>0</v>
      </c>
      <c r="Q48" s="11">
        <v>1800</v>
      </c>
      <c r="R48" s="14">
        <v>0</v>
      </c>
      <c r="S48" s="14">
        <v>30</v>
      </c>
      <c r="T48" s="14">
        <f>ROUND((F48+H48)*10%,0)</f>
        <v>6313</v>
      </c>
      <c r="U48" s="14">
        <v>200</v>
      </c>
      <c r="V48" s="14">
        <v>225</v>
      </c>
      <c r="W48" s="14">
        <v>0</v>
      </c>
      <c r="X48" s="14"/>
      <c r="Y48" s="14"/>
      <c r="Z48" s="11">
        <f t="shared" si="12"/>
        <v>8568</v>
      </c>
      <c r="AA48" s="15">
        <f t="shared" si="13"/>
        <v>62973</v>
      </c>
      <c r="AB48" s="9">
        <f t="shared" si="14"/>
        <v>2</v>
      </c>
      <c r="AC48" s="11">
        <v>710</v>
      </c>
      <c r="AD48" s="11">
        <v>52600</v>
      </c>
      <c r="AE48" s="9"/>
      <c r="AF48" s="74">
        <f t="shared" si="15"/>
        <v>52600</v>
      </c>
      <c r="AG48" s="9"/>
      <c r="AH48" s="82">
        <v>2244125</v>
      </c>
      <c r="AI48" s="82" t="s">
        <v>308</v>
      </c>
    </row>
    <row r="49" spans="1:35" s="3" customFormat="1" ht="18" customHeight="1" x14ac:dyDescent="0.25">
      <c r="A49" s="11">
        <v>47</v>
      </c>
      <c r="B49" s="11">
        <v>2249484</v>
      </c>
      <c r="C49" s="11">
        <v>14355351</v>
      </c>
      <c r="D49" s="11" t="s">
        <v>74</v>
      </c>
      <c r="E49" s="11" t="s">
        <v>75</v>
      </c>
      <c r="F49" s="11">
        <f t="shared" si="7"/>
        <v>39800</v>
      </c>
      <c r="G49" s="11">
        <v>0</v>
      </c>
      <c r="H49" s="11">
        <f t="shared" si="9"/>
        <v>7968</v>
      </c>
      <c r="I49" s="11">
        <f t="shared" si="10"/>
        <v>3980</v>
      </c>
      <c r="J49" s="11">
        <v>2000</v>
      </c>
      <c r="K49" s="11">
        <v>825</v>
      </c>
      <c r="L49" s="11">
        <f t="shared" si="11"/>
        <v>54573</v>
      </c>
      <c r="M49" s="14">
        <v>0</v>
      </c>
      <c r="N49" s="14">
        <v>0</v>
      </c>
      <c r="O49" s="14">
        <v>0</v>
      </c>
      <c r="P49" s="11">
        <v>0</v>
      </c>
      <c r="Q49" s="11">
        <v>1300</v>
      </c>
      <c r="R49" s="14">
        <v>0</v>
      </c>
      <c r="S49" s="14">
        <v>30</v>
      </c>
      <c r="T49" s="14">
        <f>ROUND((F49+H49)*10%,0)</f>
        <v>4777</v>
      </c>
      <c r="U49" s="14">
        <v>200</v>
      </c>
      <c r="V49" s="14">
        <v>225</v>
      </c>
      <c r="W49" s="14">
        <v>0</v>
      </c>
      <c r="X49" s="14"/>
      <c r="Y49" s="14"/>
      <c r="Z49" s="11">
        <f>SUM(M49:Y49)</f>
        <v>6532</v>
      </c>
      <c r="AA49" s="15">
        <f t="shared" si="13"/>
        <v>48041</v>
      </c>
      <c r="AB49" s="9">
        <f t="shared" si="14"/>
        <v>3</v>
      </c>
      <c r="AC49" s="11">
        <v>825</v>
      </c>
      <c r="AD49" s="11">
        <v>39800</v>
      </c>
      <c r="AE49" s="9"/>
      <c r="AF49" s="74">
        <f t="shared" si="15"/>
        <v>39800</v>
      </c>
      <c r="AG49" s="9"/>
      <c r="AH49" s="82">
        <v>2249484</v>
      </c>
      <c r="AI49" s="82" t="s">
        <v>308</v>
      </c>
    </row>
    <row r="50" spans="1:35" s="3" customFormat="1" ht="18" customHeight="1" x14ac:dyDescent="0.25">
      <c r="A50" s="11">
        <v>48</v>
      </c>
      <c r="B50" s="11">
        <v>2224660</v>
      </c>
      <c r="C50" s="11">
        <v>14344721</v>
      </c>
      <c r="D50" s="11" t="s">
        <v>76</v>
      </c>
      <c r="E50" s="11" t="s">
        <v>75</v>
      </c>
      <c r="F50" s="11">
        <f t="shared" si="7"/>
        <v>61960</v>
      </c>
      <c r="G50" s="11"/>
      <c r="H50" s="11">
        <f t="shared" si="9"/>
        <v>12404</v>
      </c>
      <c r="I50" s="11">
        <f t="shared" si="10"/>
        <v>6196</v>
      </c>
      <c r="J50" s="11">
        <v>2000</v>
      </c>
      <c r="K50" s="11">
        <f t="shared" si="8"/>
        <v>1600</v>
      </c>
      <c r="L50" s="11">
        <f t="shared" si="11"/>
        <v>84160</v>
      </c>
      <c r="M50" s="14">
        <v>0</v>
      </c>
      <c r="N50" s="14">
        <v>0</v>
      </c>
      <c r="O50" s="14">
        <v>8000</v>
      </c>
      <c r="P50" s="11">
        <v>0</v>
      </c>
      <c r="Q50" s="11">
        <v>2200</v>
      </c>
      <c r="R50" s="14">
        <v>0</v>
      </c>
      <c r="S50" s="14">
        <v>60</v>
      </c>
      <c r="T50" s="14">
        <v>0</v>
      </c>
      <c r="U50" s="14">
        <v>200</v>
      </c>
      <c r="V50" s="14">
        <v>225</v>
      </c>
      <c r="W50" s="14">
        <v>3000</v>
      </c>
      <c r="X50" s="14"/>
      <c r="Y50" s="14"/>
      <c r="Z50" s="11">
        <f t="shared" si="12"/>
        <v>13685</v>
      </c>
      <c r="AA50" s="15">
        <f t="shared" si="13"/>
        <v>70475</v>
      </c>
      <c r="AB50" s="9">
        <f t="shared" si="14"/>
        <v>3</v>
      </c>
      <c r="AC50" s="11">
        <v>1050</v>
      </c>
      <c r="AD50" s="11">
        <v>61960</v>
      </c>
      <c r="AE50" s="9"/>
      <c r="AF50" s="74">
        <f t="shared" si="15"/>
        <v>61960</v>
      </c>
      <c r="AG50" s="9"/>
      <c r="AH50" s="82">
        <v>2224660</v>
      </c>
      <c r="AI50" s="82" t="s">
        <v>308</v>
      </c>
    </row>
    <row r="51" spans="1:35" s="3" customFormat="1" ht="18" customHeight="1" x14ac:dyDescent="0.25">
      <c r="A51" s="11">
        <v>49</v>
      </c>
      <c r="B51" s="11">
        <v>2219017</v>
      </c>
      <c r="C51" s="11">
        <v>14343135</v>
      </c>
      <c r="D51" s="11" t="s">
        <v>77</v>
      </c>
      <c r="E51" s="11" t="s">
        <v>78</v>
      </c>
      <c r="F51" s="11">
        <f t="shared" si="7"/>
        <v>72810</v>
      </c>
      <c r="G51" s="11"/>
      <c r="H51" s="11">
        <f t="shared" si="9"/>
        <v>14577</v>
      </c>
      <c r="I51" s="11">
        <f t="shared" si="10"/>
        <v>7281</v>
      </c>
      <c r="J51" s="11">
        <v>2000</v>
      </c>
      <c r="K51" s="11">
        <f t="shared" si="8"/>
        <v>1525</v>
      </c>
      <c r="L51" s="11">
        <f t="shared" si="11"/>
        <v>98193</v>
      </c>
      <c r="M51" s="14">
        <v>10000</v>
      </c>
      <c r="N51" s="14">
        <v>0</v>
      </c>
      <c r="O51" s="14">
        <v>0</v>
      </c>
      <c r="P51" s="11">
        <v>0</v>
      </c>
      <c r="Q51" s="11">
        <v>2200</v>
      </c>
      <c r="R51" s="14">
        <v>0</v>
      </c>
      <c r="S51" s="14">
        <v>120</v>
      </c>
      <c r="T51" s="14">
        <v>0</v>
      </c>
      <c r="U51" s="14">
        <v>200</v>
      </c>
      <c r="V51" s="14">
        <v>300</v>
      </c>
      <c r="W51" s="14">
        <v>11000</v>
      </c>
      <c r="X51" s="14"/>
      <c r="Y51" s="14"/>
      <c r="Z51" s="11">
        <f t="shared" si="12"/>
        <v>23820</v>
      </c>
      <c r="AA51" s="15">
        <f t="shared" si="13"/>
        <v>74373</v>
      </c>
      <c r="AB51" s="9">
        <f t="shared" si="14"/>
        <v>2</v>
      </c>
      <c r="AC51" s="11">
        <v>935</v>
      </c>
      <c r="AD51" s="11">
        <v>72810</v>
      </c>
      <c r="AE51" s="9"/>
      <c r="AF51" s="74">
        <f t="shared" si="15"/>
        <v>72810</v>
      </c>
      <c r="AG51" s="9"/>
      <c r="AH51" s="82">
        <v>2219017</v>
      </c>
      <c r="AI51" s="82" t="s">
        <v>307</v>
      </c>
    </row>
    <row r="52" spans="1:35" s="3" customFormat="1" ht="18" customHeight="1" x14ac:dyDescent="0.25">
      <c r="A52" s="11">
        <v>50</v>
      </c>
      <c r="B52" s="11">
        <v>2224227</v>
      </c>
      <c r="C52" s="11">
        <v>14344435</v>
      </c>
      <c r="D52" s="11" t="s">
        <v>79</v>
      </c>
      <c r="E52" s="11" t="s">
        <v>78</v>
      </c>
      <c r="F52" s="11">
        <f t="shared" si="7"/>
        <v>60260</v>
      </c>
      <c r="G52" s="11">
        <v>0</v>
      </c>
      <c r="H52" s="11">
        <f t="shared" si="9"/>
        <v>12064</v>
      </c>
      <c r="I52" s="11">
        <f t="shared" si="10"/>
        <v>6026</v>
      </c>
      <c r="J52" s="11">
        <v>2000</v>
      </c>
      <c r="K52" s="11">
        <f t="shared" si="8"/>
        <v>1400</v>
      </c>
      <c r="L52" s="11">
        <f t="shared" si="11"/>
        <v>81750</v>
      </c>
      <c r="M52" s="14">
        <v>0</v>
      </c>
      <c r="N52" s="14">
        <v>0</v>
      </c>
      <c r="O52" s="14">
        <v>0</v>
      </c>
      <c r="P52" s="11">
        <v>0</v>
      </c>
      <c r="Q52" s="11">
        <v>2200</v>
      </c>
      <c r="R52" s="14">
        <v>0</v>
      </c>
      <c r="S52" s="14">
        <v>60</v>
      </c>
      <c r="T52" s="14">
        <f>ROUND((F52+H52)*10%,0)</f>
        <v>7232</v>
      </c>
      <c r="U52" s="14">
        <v>200</v>
      </c>
      <c r="V52" s="14">
        <v>225</v>
      </c>
      <c r="W52" s="14">
        <v>3000</v>
      </c>
      <c r="X52" s="14"/>
      <c r="Y52" s="14"/>
      <c r="Z52" s="11">
        <f t="shared" si="12"/>
        <v>12917</v>
      </c>
      <c r="AA52" s="15">
        <f t="shared" si="13"/>
        <v>68833</v>
      </c>
      <c r="AB52" s="9">
        <f t="shared" si="14"/>
        <v>2</v>
      </c>
      <c r="AC52" s="11">
        <v>860</v>
      </c>
      <c r="AD52" s="11">
        <v>60260</v>
      </c>
      <c r="AE52" s="9"/>
      <c r="AF52" s="74">
        <f t="shared" si="15"/>
        <v>60260</v>
      </c>
      <c r="AG52" s="9"/>
      <c r="AH52" s="82">
        <v>2224227</v>
      </c>
      <c r="AI52" s="82" t="s">
        <v>308</v>
      </c>
    </row>
    <row r="53" spans="1:35" s="3" customFormat="1" ht="18" customHeight="1" x14ac:dyDescent="0.25">
      <c r="A53" s="11">
        <v>51</v>
      </c>
      <c r="B53" s="11">
        <v>2224230</v>
      </c>
      <c r="C53" s="11">
        <v>14344438</v>
      </c>
      <c r="D53" s="11" t="s">
        <v>80</v>
      </c>
      <c r="E53" s="11" t="s">
        <v>81</v>
      </c>
      <c r="F53" s="11">
        <f t="shared" si="7"/>
        <v>61960</v>
      </c>
      <c r="G53" s="11"/>
      <c r="H53" s="11">
        <f t="shared" si="9"/>
        <v>12404</v>
      </c>
      <c r="I53" s="11">
        <f t="shared" si="10"/>
        <v>6196</v>
      </c>
      <c r="J53" s="11">
        <v>2000</v>
      </c>
      <c r="K53" s="11">
        <f t="shared" si="8"/>
        <v>1400</v>
      </c>
      <c r="L53" s="11">
        <f t="shared" si="11"/>
        <v>83960</v>
      </c>
      <c r="M53" s="14">
        <v>0</v>
      </c>
      <c r="N53" s="14">
        <v>0</v>
      </c>
      <c r="O53" s="14">
        <v>8000</v>
      </c>
      <c r="P53" s="11">
        <v>0</v>
      </c>
      <c r="Q53" s="11">
        <v>2200</v>
      </c>
      <c r="R53" s="14">
        <v>0</v>
      </c>
      <c r="S53" s="14">
        <v>60</v>
      </c>
      <c r="T53" s="14">
        <v>0</v>
      </c>
      <c r="U53" s="14">
        <v>200</v>
      </c>
      <c r="V53" s="14">
        <v>225</v>
      </c>
      <c r="W53" s="14">
        <v>5000</v>
      </c>
      <c r="X53" s="14"/>
      <c r="Y53" s="14"/>
      <c r="Z53" s="11">
        <f t="shared" si="12"/>
        <v>15685</v>
      </c>
      <c r="AA53" s="15">
        <f t="shared" si="13"/>
        <v>68275</v>
      </c>
      <c r="AB53" s="9">
        <f t="shared" si="14"/>
        <v>2</v>
      </c>
      <c r="AC53" s="11">
        <v>860</v>
      </c>
      <c r="AD53" s="11">
        <v>61960</v>
      </c>
      <c r="AE53" s="9"/>
      <c r="AF53" s="74">
        <f t="shared" si="15"/>
        <v>61960</v>
      </c>
      <c r="AG53" s="9"/>
      <c r="AH53" s="82">
        <v>2224230</v>
      </c>
      <c r="AI53" s="82" t="s">
        <v>308</v>
      </c>
    </row>
    <row r="54" spans="1:35" s="3" customFormat="1" ht="18" customHeight="1" x14ac:dyDescent="0.25">
      <c r="A54" s="11">
        <v>52</v>
      </c>
      <c r="B54" s="11">
        <v>2224203</v>
      </c>
      <c r="C54" s="11">
        <v>14344416</v>
      </c>
      <c r="D54" s="11" t="s">
        <v>82</v>
      </c>
      <c r="E54" s="11" t="s">
        <v>81</v>
      </c>
      <c r="F54" s="11">
        <f t="shared" si="7"/>
        <v>61960</v>
      </c>
      <c r="G54" s="11">
        <v>0</v>
      </c>
      <c r="H54" s="11">
        <f t="shared" si="9"/>
        <v>12404</v>
      </c>
      <c r="I54" s="11">
        <f t="shared" si="10"/>
        <v>6196</v>
      </c>
      <c r="J54" s="11">
        <v>2000</v>
      </c>
      <c r="K54" s="11">
        <f t="shared" si="8"/>
        <v>1400</v>
      </c>
      <c r="L54" s="11">
        <f t="shared" si="11"/>
        <v>83960</v>
      </c>
      <c r="M54" s="14">
        <v>0</v>
      </c>
      <c r="N54" s="14">
        <v>0</v>
      </c>
      <c r="O54" s="14">
        <v>9000</v>
      </c>
      <c r="P54" s="11">
        <v>500</v>
      </c>
      <c r="Q54" s="11">
        <v>2200</v>
      </c>
      <c r="R54" s="14">
        <v>0</v>
      </c>
      <c r="S54" s="14">
        <v>60</v>
      </c>
      <c r="T54" s="14">
        <v>0</v>
      </c>
      <c r="U54" s="14">
        <v>200</v>
      </c>
      <c r="V54" s="14">
        <v>225</v>
      </c>
      <c r="W54" s="14">
        <v>4000</v>
      </c>
      <c r="X54" s="14"/>
      <c r="Y54" s="14"/>
      <c r="Z54" s="11">
        <f t="shared" si="12"/>
        <v>16185</v>
      </c>
      <c r="AA54" s="15">
        <f t="shared" si="13"/>
        <v>67775</v>
      </c>
      <c r="AB54" s="9">
        <f t="shared" si="14"/>
        <v>2</v>
      </c>
      <c r="AC54" s="11">
        <v>860</v>
      </c>
      <c r="AD54" s="11">
        <v>61960</v>
      </c>
      <c r="AE54" s="9"/>
      <c r="AF54" s="74">
        <f t="shared" si="15"/>
        <v>61960</v>
      </c>
      <c r="AG54" s="9"/>
      <c r="AH54" s="82">
        <v>2224203</v>
      </c>
      <c r="AI54" s="82" t="s">
        <v>308</v>
      </c>
    </row>
    <row r="55" spans="1:35" s="3" customFormat="1" ht="18" customHeight="1" x14ac:dyDescent="0.25">
      <c r="A55" s="11">
        <v>53</v>
      </c>
      <c r="B55" s="11">
        <v>2524255</v>
      </c>
      <c r="C55" s="11">
        <v>14357272</v>
      </c>
      <c r="D55" s="11" t="s">
        <v>83</v>
      </c>
      <c r="E55" s="11" t="s">
        <v>84</v>
      </c>
      <c r="F55" s="11">
        <f t="shared" si="7"/>
        <v>70850</v>
      </c>
      <c r="G55" s="11"/>
      <c r="H55" s="11">
        <f t="shared" si="9"/>
        <v>14184</v>
      </c>
      <c r="I55" s="11">
        <f t="shared" si="10"/>
        <v>7085</v>
      </c>
      <c r="J55" s="11">
        <v>2000</v>
      </c>
      <c r="K55" s="11">
        <f t="shared" si="8"/>
        <v>1525</v>
      </c>
      <c r="L55" s="11">
        <f t="shared" si="11"/>
        <v>95644</v>
      </c>
      <c r="M55" s="14">
        <v>0</v>
      </c>
      <c r="N55" s="14">
        <v>0</v>
      </c>
      <c r="O55" s="14">
        <v>6000</v>
      </c>
      <c r="P55" s="11">
        <v>0</v>
      </c>
      <c r="Q55" s="11">
        <v>4000</v>
      </c>
      <c r="R55" s="14">
        <v>0</v>
      </c>
      <c r="S55" s="14">
        <v>120</v>
      </c>
      <c r="T55" s="14">
        <v>0</v>
      </c>
      <c r="U55" s="14">
        <v>200</v>
      </c>
      <c r="V55" s="14">
        <v>300</v>
      </c>
      <c r="W55" s="14">
        <v>3000</v>
      </c>
      <c r="X55" s="14"/>
      <c r="Y55" s="14"/>
      <c r="Z55" s="11">
        <f t="shared" si="12"/>
        <v>13620</v>
      </c>
      <c r="AA55" s="15">
        <f t="shared" si="13"/>
        <v>82024</v>
      </c>
      <c r="AB55" s="9">
        <f t="shared" si="14"/>
        <v>2</v>
      </c>
      <c r="AC55" s="11">
        <v>1275</v>
      </c>
      <c r="AD55" s="11">
        <v>70850</v>
      </c>
      <c r="AE55" s="9"/>
      <c r="AF55" s="74">
        <f t="shared" si="15"/>
        <v>70850</v>
      </c>
      <c r="AG55" s="9"/>
      <c r="AH55" s="82">
        <v>2524255</v>
      </c>
      <c r="AI55" s="82" t="s">
        <v>307</v>
      </c>
    </row>
    <row r="56" spans="1:35" s="3" customFormat="1" ht="18" customHeight="1" x14ac:dyDescent="0.25">
      <c r="A56" s="11">
        <v>54</v>
      </c>
      <c r="B56" s="11">
        <v>2224219</v>
      </c>
      <c r="C56" s="11">
        <v>14344429</v>
      </c>
      <c r="D56" s="11" t="s">
        <v>85</v>
      </c>
      <c r="E56" s="11" t="s">
        <v>84</v>
      </c>
      <c r="F56" s="11">
        <f t="shared" si="7"/>
        <v>40970</v>
      </c>
      <c r="G56" s="11">
        <v>0</v>
      </c>
      <c r="H56" s="11">
        <f t="shared" si="9"/>
        <v>8202</v>
      </c>
      <c r="I56" s="11">
        <f t="shared" si="10"/>
        <v>4097</v>
      </c>
      <c r="J56" s="11">
        <v>2000</v>
      </c>
      <c r="K56" s="11">
        <f t="shared" si="8"/>
        <v>975</v>
      </c>
      <c r="L56" s="11">
        <f t="shared" si="11"/>
        <v>56244</v>
      </c>
      <c r="M56" s="14">
        <v>0</v>
      </c>
      <c r="N56" s="14">
        <v>0</v>
      </c>
      <c r="O56" s="14">
        <v>2458</v>
      </c>
      <c r="P56" s="11">
        <v>0</v>
      </c>
      <c r="Q56" s="11">
        <v>1300</v>
      </c>
      <c r="R56" s="14">
        <v>0</v>
      </c>
      <c r="S56" s="14">
        <v>30</v>
      </c>
      <c r="T56" s="14">
        <v>0</v>
      </c>
      <c r="U56" s="14">
        <v>200</v>
      </c>
      <c r="V56" s="14">
        <v>225</v>
      </c>
      <c r="W56" s="14">
        <v>0</v>
      </c>
      <c r="X56" s="14"/>
      <c r="Y56" s="14"/>
      <c r="Z56" s="11">
        <f t="shared" si="12"/>
        <v>4213</v>
      </c>
      <c r="AA56" s="15">
        <f t="shared" si="13"/>
        <v>52031</v>
      </c>
      <c r="AB56" s="9">
        <f t="shared" si="14"/>
        <v>2</v>
      </c>
      <c r="AC56" s="11">
        <v>600</v>
      </c>
      <c r="AD56" s="11">
        <v>40970</v>
      </c>
      <c r="AE56" s="9"/>
      <c r="AF56" s="74">
        <f t="shared" si="15"/>
        <v>40970</v>
      </c>
      <c r="AG56" s="9"/>
      <c r="AH56" s="82">
        <v>2224219</v>
      </c>
      <c r="AI56" s="82" t="s">
        <v>308</v>
      </c>
    </row>
    <row r="57" spans="1:35" s="3" customFormat="1" ht="18" customHeight="1" x14ac:dyDescent="0.25">
      <c r="A57" s="11">
        <v>55</v>
      </c>
      <c r="B57" s="11">
        <v>2224260</v>
      </c>
      <c r="C57" s="11">
        <v>14344463</v>
      </c>
      <c r="D57" s="11" t="s">
        <v>86</v>
      </c>
      <c r="E57" s="11" t="s">
        <v>87</v>
      </c>
      <c r="F57" s="11">
        <f t="shared" si="7"/>
        <v>60260</v>
      </c>
      <c r="G57" s="11"/>
      <c r="H57" s="11">
        <f t="shared" si="9"/>
        <v>12064</v>
      </c>
      <c r="I57" s="11">
        <f t="shared" si="10"/>
        <v>6026</v>
      </c>
      <c r="J57" s="11">
        <v>2000</v>
      </c>
      <c r="K57" s="11">
        <f t="shared" si="8"/>
        <v>1600</v>
      </c>
      <c r="L57" s="11">
        <f t="shared" si="11"/>
        <v>81950</v>
      </c>
      <c r="M57" s="14">
        <v>0</v>
      </c>
      <c r="N57" s="14">
        <v>0</v>
      </c>
      <c r="O57" s="14">
        <v>10000</v>
      </c>
      <c r="P57" s="11">
        <v>0</v>
      </c>
      <c r="Q57" s="11">
        <v>2200</v>
      </c>
      <c r="R57" s="14">
        <v>0</v>
      </c>
      <c r="S57" s="14">
        <v>60</v>
      </c>
      <c r="T57" s="14">
        <v>0</v>
      </c>
      <c r="U57" s="14">
        <v>200</v>
      </c>
      <c r="V57" s="14">
        <v>225</v>
      </c>
      <c r="W57" s="14">
        <v>2000</v>
      </c>
      <c r="X57" s="14"/>
      <c r="Y57" s="14"/>
      <c r="Z57" s="11">
        <f t="shared" si="12"/>
        <v>14685</v>
      </c>
      <c r="AA57" s="15">
        <f t="shared" si="13"/>
        <v>67265</v>
      </c>
      <c r="AB57" s="9">
        <f t="shared" si="14"/>
        <v>3</v>
      </c>
      <c r="AC57" s="11">
        <v>1050</v>
      </c>
      <c r="AD57" s="11">
        <v>60260</v>
      </c>
      <c r="AE57" s="9"/>
      <c r="AF57" s="74">
        <f t="shared" si="15"/>
        <v>60260</v>
      </c>
      <c r="AG57" s="9"/>
      <c r="AH57" s="82">
        <v>2224260</v>
      </c>
      <c r="AI57" s="82" t="s">
        <v>308</v>
      </c>
    </row>
    <row r="58" spans="1:35" s="3" customFormat="1" ht="18" customHeight="1" x14ac:dyDescent="0.25">
      <c r="A58" s="11">
        <v>56</v>
      </c>
      <c r="B58" s="11">
        <v>2224690</v>
      </c>
      <c r="C58" s="11">
        <v>14344745</v>
      </c>
      <c r="D58" s="11" t="s">
        <v>88</v>
      </c>
      <c r="E58" s="11" t="s">
        <v>87</v>
      </c>
      <c r="F58" s="11">
        <f t="shared" si="7"/>
        <v>61960</v>
      </c>
      <c r="G58" s="11">
        <v>0</v>
      </c>
      <c r="H58" s="11">
        <f t="shared" si="9"/>
        <v>12404</v>
      </c>
      <c r="I58" s="11">
        <f t="shared" si="10"/>
        <v>6196</v>
      </c>
      <c r="J58" s="11">
        <v>2000</v>
      </c>
      <c r="K58" s="11">
        <f t="shared" si="8"/>
        <v>1600</v>
      </c>
      <c r="L58" s="11">
        <f t="shared" si="11"/>
        <v>84160</v>
      </c>
      <c r="M58" s="14">
        <v>0</v>
      </c>
      <c r="N58" s="14">
        <v>0</v>
      </c>
      <c r="O58" s="14">
        <v>6000</v>
      </c>
      <c r="P58" s="11">
        <v>0</v>
      </c>
      <c r="Q58" s="11">
        <v>2200</v>
      </c>
      <c r="R58" s="14">
        <v>0</v>
      </c>
      <c r="S58" s="14">
        <v>60</v>
      </c>
      <c r="T58" s="14">
        <v>0</v>
      </c>
      <c r="U58" s="14">
        <v>200</v>
      </c>
      <c r="V58" s="14">
        <v>225</v>
      </c>
      <c r="W58" s="14">
        <v>3000</v>
      </c>
      <c r="X58" s="14"/>
      <c r="Y58" s="14"/>
      <c r="Z58" s="11">
        <f t="shared" si="12"/>
        <v>11685</v>
      </c>
      <c r="AA58" s="15">
        <f t="shared" si="13"/>
        <v>72475</v>
      </c>
      <c r="AB58" s="9">
        <f t="shared" si="14"/>
        <v>3</v>
      </c>
      <c r="AC58" s="11">
        <v>1050</v>
      </c>
      <c r="AD58" s="11">
        <v>61960</v>
      </c>
      <c r="AE58" s="9"/>
      <c r="AF58" s="74">
        <f t="shared" si="15"/>
        <v>61960</v>
      </c>
      <c r="AG58" s="9"/>
      <c r="AH58" s="82">
        <v>2224690</v>
      </c>
      <c r="AI58" s="82" t="s">
        <v>308</v>
      </c>
    </row>
    <row r="59" spans="1:35" s="3" customFormat="1" ht="18" customHeight="1" x14ac:dyDescent="0.25">
      <c r="A59" s="11">
        <v>57</v>
      </c>
      <c r="B59" s="11">
        <v>2224170</v>
      </c>
      <c r="C59" s="11">
        <v>14344389</v>
      </c>
      <c r="D59" s="11" t="s">
        <v>89</v>
      </c>
      <c r="E59" s="11" t="s">
        <v>90</v>
      </c>
      <c r="F59" s="11">
        <f t="shared" si="7"/>
        <v>61960</v>
      </c>
      <c r="G59" s="11"/>
      <c r="H59" s="11">
        <f t="shared" si="9"/>
        <v>12404</v>
      </c>
      <c r="I59" s="11">
        <f t="shared" si="10"/>
        <v>6196</v>
      </c>
      <c r="J59" s="11">
        <v>2000</v>
      </c>
      <c r="K59" s="11">
        <f t="shared" si="8"/>
        <v>1600</v>
      </c>
      <c r="L59" s="11">
        <f t="shared" si="11"/>
        <v>84160</v>
      </c>
      <c r="M59" s="14">
        <v>0</v>
      </c>
      <c r="N59" s="14">
        <v>0</v>
      </c>
      <c r="O59" s="14">
        <v>5000</v>
      </c>
      <c r="P59" s="11">
        <v>0</v>
      </c>
      <c r="Q59" s="11">
        <v>2200</v>
      </c>
      <c r="R59" s="14">
        <v>0</v>
      </c>
      <c r="S59" s="14">
        <v>60</v>
      </c>
      <c r="T59" s="14">
        <v>0</v>
      </c>
      <c r="U59" s="14">
        <v>200</v>
      </c>
      <c r="V59" s="14">
        <v>225</v>
      </c>
      <c r="W59" s="14">
        <v>3000</v>
      </c>
      <c r="X59" s="14"/>
      <c r="Y59" s="14"/>
      <c r="Z59" s="11">
        <f t="shared" si="12"/>
        <v>10685</v>
      </c>
      <c r="AA59" s="15">
        <f t="shared" si="13"/>
        <v>73475</v>
      </c>
      <c r="AB59" s="9">
        <f t="shared" si="14"/>
        <v>3</v>
      </c>
      <c r="AC59" s="11">
        <v>1050</v>
      </c>
      <c r="AD59" s="11">
        <v>61960</v>
      </c>
      <c r="AE59" s="9"/>
      <c r="AF59" s="74">
        <f t="shared" si="15"/>
        <v>61960</v>
      </c>
      <c r="AG59" s="9"/>
      <c r="AH59" s="82">
        <v>2224170</v>
      </c>
      <c r="AI59" s="82" t="s">
        <v>308</v>
      </c>
    </row>
    <row r="60" spans="1:35" s="3" customFormat="1" ht="18" customHeight="1" x14ac:dyDescent="0.25">
      <c r="A60" s="11">
        <v>58</v>
      </c>
      <c r="B60" s="11">
        <v>2224236</v>
      </c>
      <c r="C60" s="11">
        <v>14344442</v>
      </c>
      <c r="D60" s="11" t="s">
        <v>91</v>
      </c>
      <c r="E60" s="11" t="s">
        <v>92</v>
      </c>
      <c r="F60" s="11">
        <f t="shared" si="7"/>
        <v>67190</v>
      </c>
      <c r="G60" s="11"/>
      <c r="H60" s="11">
        <f t="shared" si="9"/>
        <v>13451</v>
      </c>
      <c r="I60" s="11">
        <f t="shared" si="10"/>
        <v>6719</v>
      </c>
      <c r="J60" s="11">
        <v>2000</v>
      </c>
      <c r="K60" s="11">
        <f t="shared" si="8"/>
        <v>1700</v>
      </c>
      <c r="L60" s="11">
        <f t="shared" si="11"/>
        <v>91060</v>
      </c>
      <c r="M60" s="14">
        <v>0</v>
      </c>
      <c r="N60" s="14">
        <v>0</v>
      </c>
      <c r="O60" s="14">
        <v>10000</v>
      </c>
      <c r="P60" s="11">
        <v>0</v>
      </c>
      <c r="Q60" s="11">
        <v>2200</v>
      </c>
      <c r="R60" s="14">
        <v>0</v>
      </c>
      <c r="S60" s="14">
        <v>60</v>
      </c>
      <c r="T60" s="14">
        <v>0</v>
      </c>
      <c r="U60" s="14">
        <v>200</v>
      </c>
      <c r="V60" s="14">
        <v>225</v>
      </c>
      <c r="W60" s="14">
        <v>2000</v>
      </c>
      <c r="X60" s="14"/>
      <c r="Y60" s="14"/>
      <c r="Z60" s="11">
        <f t="shared" si="12"/>
        <v>14685</v>
      </c>
      <c r="AA60" s="15">
        <f t="shared" si="13"/>
        <v>76375</v>
      </c>
      <c r="AB60" s="9">
        <f t="shared" si="14"/>
        <v>3</v>
      </c>
      <c r="AC60" s="11">
        <v>1050</v>
      </c>
      <c r="AD60" s="11">
        <v>67190</v>
      </c>
      <c r="AE60" s="9"/>
      <c r="AF60" s="74">
        <f t="shared" si="15"/>
        <v>67190</v>
      </c>
      <c r="AG60" s="9"/>
      <c r="AH60" s="82">
        <v>2224236</v>
      </c>
      <c r="AI60" s="82" t="s">
        <v>307</v>
      </c>
    </row>
    <row r="61" spans="1:35" s="3" customFormat="1" ht="18" customHeight="1" x14ac:dyDescent="0.25">
      <c r="A61" s="11">
        <v>59</v>
      </c>
      <c r="B61" s="11">
        <v>2224257</v>
      </c>
      <c r="C61" s="11">
        <v>14344461</v>
      </c>
      <c r="D61" s="11" t="s">
        <v>93</v>
      </c>
      <c r="E61" s="11" t="s">
        <v>92</v>
      </c>
      <c r="F61" s="11">
        <f t="shared" si="7"/>
        <v>61960</v>
      </c>
      <c r="G61" s="11">
        <v>0</v>
      </c>
      <c r="H61" s="11">
        <f t="shared" si="9"/>
        <v>12404</v>
      </c>
      <c r="I61" s="11">
        <f t="shared" si="10"/>
        <v>6196</v>
      </c>
      <c r="J61" s="11">
        <v>2000</v>
      </c>
      <c r="K61" s="11">
        <f t="shared" si="8"/>
        <v>1600</v>
      </c>
      <c r="L61" s="11">
        <f t="shared" si="11"/>
        <v>84160</v>
      </c>
      <c r="M61" s="14">
        <v>0</v>
      </c>
      <c r="N61" s="14">
        <v>0</v>
      </c>
      <c r="O61" s="14">
        <v>5000</v>
      </c>
      <c r="P61" s="11">
        <v>0</v>
      </c>
      <c r="Q61" s="11">
        <v>2200</v>
      </c>
      <c r="R61" s="14">
        <v>0</v>
      </c>
      <c r="S61" s="14">
        <v>60</v>
      </c>
      <c r="T61" s="14">
        <v>0</v>
      </c>
      <c r="U61" s="14">
        <v>200</v>
      </c>
      <c r="V61" s="14">
        <v>225</v>
      </c>
      <c r="W61" s="14">
        <v>1000</v>
      </c>
      <c r="X61" s="14"/>
      <c r="Y61" s="14"/>
      <c r="Z61" s="11">
        <f t="shared" si="12"/>
        <v>8685</v>
      </c>
      <c r="AA61" s="15">
        <f t="shared" si="13"/>
        <v>75475</v>
      </c>
      <c r="AB61" s="9">
        <f t="shared" si="14"/>
        <v>3</v>
      </c>
      <c r="AC61" s="11">
        <v>1050</v>
      </c>
      <c r="AD61" s="11">
        <v>61960</v>
      </c>
      <c r="AE61" s="9"/>
      <c r="AF61" s="74">
        <f t="shared" si="15"/>
        <v>61960</v>
      </c>
      <c r="AG61" s="9"/>
      <c r="AH61" s="82">
        <v>2224257</v>
      </c>
      <c r="AI61" s="82" t="s">
        <v>308</v>
      </c>
    </row>
    <row r="62" spans="1:35" s="3" customFormat="1" ht="18" customHeight="1" x14ac:dyDescent="0.25">
      <c r="A62" s="11">
        <v>60</v>
      </c>
      <c r="B62" s="11">
        <v>2224681</v>
      </c>
      <c r="C62" s="11">
        <v>14371712</v>
      </c>
      <c r="D62" s="11" t="s">
        <v>94</v>
      </c>
      <c r="E62" s="11" t="s">
        <v>95</v>
      </c>
      <c r="F62" s="11">
        <f t="shared" si="7"/>
        <v>80910</v>
      </c>
      <c r="G62" s="11"/>
      <c r="H62" s="11">
        <f t="shared" si="9"/>
        <v>16198</v>
      </c>
      <c r="I62" s="11">
        <f t="shared" si="10"/>
        <v>8091</v>
      </c>
      <c r="J62" s="11">
        <v>2000</v>
      </c>
      <c r="K62" s="11">
        <f t="shared" si="8"/>
        <v>1525</v>
      </c>
      <c r="L62" s="11">
        <f t="shared" si="11"/>
        <v>108724</v>
      </c>
      <c r="M62" s="14">
        <v>0</v>
      </c>
      <c r="N62" s="14">
        <v>0</v>
      </c>
      <c r="O62" s="14">
        <v>15000</v>
      </c>
      <c r="P62" s="11">
        <v>0</v>
      </c>
      <c r="Q62" s="11">
        <v>0</v>
      </c>
      <c r="R62" s="14">
        <v>0</v>
      </c>
      <c r="S62" s="14">
        <v>60</v>
      </c>
      <c r="T62" s="14">
        <v>0</v>
      </c>
      <c r="U62" s="14">
        <v>200</v>
      </c>
      <c r="V62" s="14">
        <v>225</v>
      </c>
      <c r="W62" s="14">
        <v>5000</v>
      </c>
      <c r="X62" s="14"/>
      <c r="Y62" s="14"/>
      <c r="Z62" s="11">
        <f t="shared" si="12"/>
        <v>20485</v>
      </c>
      <c r="AA62" s="15">
        <f t="shared" si="13"/>
        <v>88239</v>
      </c>
      <c r="AB62" s="9">
        <f t="shared" si="14"/>
        <v>2</v>
      </c>
      <c r="AC62" s="11">
        <v>935</v>
      </c>
      <c r="AD62" s="11">
        <v>80910</v>
      </c>
      <c r="AE62" s="9"/>
      <c r="AF62" s="74">
        <f t="shared" si="15"/>
        <v>80910</v>
      </c>
      <c r="AG62" s="9"/>
      <c r="AH62" s="82">
        <v>2224681</v>
      </c>
      <c r="AI62" s="82" t="s">
        <v>307</v>
      </c>
    </row>
    <row r="63" spans="1:35" s="3" customFormat="1" ht="18" customHeight="1" x14ac:dyDescent="0.25">
      <c r="A63" s="11">
        <v>61</v>
      </c>
      <c r="B63" s="11">
        <v>2247089</v>
      </c>
      <c r="C63" s="11">
        <v>14353574</v>
      </c>
      <c r="D63" s="11" t="s">
        <v>96</v>
      </c>
      <c r="E63" s="11" t="s">
        <v>95</v>
      </c>
      <c r="F63" s="11">
        <f t="shared" si="7"/>
        <v>48440</v>
      </c>
      <c r="G63" s="11">
        <v>0</v>
      </c>
      <c r="H63" s="11">
        <f t="shared" si="9"/>
        <v>9698</v>
      </c>
      <c r="I63" s="11">
        <f t="shared" si="10"/>
        <v>4844</v>
      </c>
      <c r="J63" s="11">
        <v>2000</v>
      </c>
      <c r="K63" s="11">
        <f t="shared" si="8"/>
        <v>1150</v>
      </c>
      <c r="L63" s="11">
        <f t="shared" si="11"/>
        <v>66132</v>
      </c>
      <c r="M63" s="14">
        <v>0</v>
      </c>
      <c r="N63" s="14">
        <v>0</v>
      </c>
      <c r="O63" s="14">
        <v>0</v>
      </c>
      <c r="P63" s="11">
        <v>0</v>
      </c>
      <c r="Q63" s="11">
        <v>1800</v>
      </c>
      <c r="R63" s="14">
        <v>0</v>
      </c>
      <c r="S63" s="14">
        <v>30</v>
      </c>
      <c r="T63" s="14">
        <f>ROUND((F63+H63)*10%,0)</f>
        <v>5814</v>
      </c>
      <c r="U63" s="14">
        <v>200</v>
      </c>
      <c r="V63" s="14">
        <v>225</v>
      </c>
      <c r="W63" s="14">
        <v>0</v>
      </c>
      <c r="X63" s="14"/>
      <c r="Y63" s="14"/>
      <c r="Z63" s="11">
        <f t="shared" si="12"/>
        <v>8069</v>
      </c>
      <c r="AA63" s="15">
        <f t="shared" si="13"/>
        <v>58063</v>
      </c>
      <c r="AB63" s="9">
        <f t="shared" si="14"/>
        <v>2</v>
      </c>
      <c r="AC63" s="11">
        <v>710</v>
      </c>
      <c r="AD63" s="11">
        <v>48440</v>
      </c>
      <c r="AE63" s="9"/>
      <c r="AF63" s="74">
        <f t="shared" si="15"/>
        <v>48440</v>
      </c>
      <c r="AG63" s="9"/>
      <c r="AH63" s="82">
        <v>2247089</v>
      </c>
      <c r="AI63" s="82" t="s">
        <v>308</v>
      </c>
    </row>
    <row r="64" spans="1:35" s="3" customFormat="1" ht="18" customHeight="1" x14ac:dyDescent="0.25">
      <c r="A64" s="11">
        <v>62</v>
      </c>
      <c r="B64" s="11">
        <v>2224641</v>
      </c>
      <c r="C64" s="11">
        <v>14344708</v>
      </c>
      <c r="D64" s="11" t="s">
        <v>97</v>
      </c>
      <c r="E64" s="11" t="s">
        <v>98</v>
      </c>
      <c r="F64" s="11">
        <f t="shared" si="7"/>
        <v>63660</v>
      </c>
      <c r="G64" s="11">
        <v>0</v>
      </c>
      <c r="H64" s="11">
        <f t="shared" si="9"/>
        <v>12745</v>
      </c>
      <c r="I64" s="11">
        <f t="shared" si="10"/>
        <v>6366</v>
      </c>
      <c r="J64" s="11">
        <v>2000</v>
      </c>
      <c r="K64" s="11">
        <f t="shared" si="8"/>
        <v>1400</v>
      </c>
      <c r="L64" s="11">
        <f t="shared" si="11"/>
        <v>86171</v>
      </c>
      <c r="M64" s="14">
        <v>0</v>
      </c>
      <c r="N64" s="14">
        <v>0</v>
      </c>
      <c r="O64" s="14">
        <v>8000</v>
      </c>
      <c r="P64" s="11">
        <v>0</v>
      </c>
      <c r="Q64" s="11">
        <v>2200</v>
      </c>
      <c r="R64" s="14">
        <v>0</v>
      </c>
      <c r="S64" s="14">
        <v>60</v>
      </c>
      <c r="T64" s="14">
        <v>0</v>
      </c>
      <c r="U64" s="14">
        <v>200</v>
      </c>
      <c r="V64" s="14">
        <v>225</v>
      </c>
      <c r="W64" s="14">
        <v>6000</v>
      </c>
      <c r="X64" s="14"/>
      <c r="Y64" s="14"/>
      <c r="Z64" s="11">
        <f t="shared" si="12"/>
        <v>16685</v>
      </c>
      <c r="AA64" s="15">
        <f t="shared" si="13"/>
        <v>69486</v>
      </c>
      <c r="AB64" s="9">
        <f t="shared" si="14"/>
        <v>2</v>
      </c>
      <c r="AC64" s="11">
        <v>860</v>
      </c>
      <c r="AD64" s="11">
        <v>63660</v>
      </c>
      <c r="AE64" s="9"/>
      <c r="AF64" s="74">
        <f t="shared" si="15"/>
        <v>63660</v>
      </c>
      <c r="AG64" s="107"/>
      <c r="AH64" s="82">
        <v>2224641</v>
      </c>
      <c r="AI64" s="82" t="s">
        <v>310</v>
      </c>
    </row>
    <row r="65" spans="1:35" s="3" customFormat="1" ht="18" customHeight="1" x14ac:dyDescent="0.25">
      <c r="A65" s="11">
        <v>63</v>
      </c>
      <c r="B65" s="11">
        <v>2224180</v>
      </c>
      <c r="C65" s="11">
        <v>14344399</v>
      </c>
      <c r="D65" s="11" t="s">
        <v>99</v>
      </c>
      <c r="E65" s="11" t="s">
        <v>98</v>
      </c>
      <c r="F65" s="11">
        <f t="shared" si="7"/>
        <v>63660</v>
      </c>
      <c r="G65" s="11"/>
      <c r="H65" s="11">
        <f t="shared" si="9"/>
        <v>12745</v>
      </c>
      <c r="I65" s="11">
        <f t="shared" si="10"/>
        <v>6366</v>
      </c>
      <c r="J65" s="11">
        <v>2000</v>
      </c>
      <c r="K65" s="11">
        <f t="shared" si="8"/>
        <v>1400</v>
      </c>
      <c r="L65" s="11">
        <f t="shared" si="11"/>
        <v>86171</v>
      </c>
      <c r="M65" s="14">
        <v>0</v>
      </c>
      <c r="N65" s="14">
        <v>0</v>
      </c>
      <c r="O65" s="14">
        <v>5000</v>
      </c>
      <c r="P65" s="11">
        <v>0</v>
      </c>
      <c r="Q65" s="11">
        <v>2200</v>
      </c>
      <c r="R65" s="14">
        <v>0</v>
      </c>
      <c r="S65" s="14">
        <v>60</v>
      </c>
      <c r="T65" s="14">
        <v>0</v>
      </c>
      <c r="U65" s="14">
        <v>200</v>
      </c>
      <c r="V65" s="14">
        <v>225</v>
      </c>
      <c r="W65" s="14">
        <v>6000</v>
      </c>
      <c r="X65" s="14"/>
      <c r="Y65" s="14"/>
      <c r="Z65" s="11">
        <f t="shared" si="12"/>
        <v>13685</v>
      </c>
      <c r="AA65" s="15">
        <f t="shared" si="13"/>
        <v>72486</v>
      </c>
      <c r="AB65" s="9">
        <f t="shared" si="14"/>
        <v>2</v>
      </c>
      <c r="AC65" s="11">
        <v>860</v>
      </c>
      <c r="AD65" s="11">
        <v>63660</v>
      </c>
      <c r="AE65" s="9"/>
      <c r="AF65" s="74">
        <f t="shared" si="15"/>
        <v>63660</v>
      </c>
      <c r="AG65" s="9"/>
      <c r="AH65" s="82">
        <v>2224180</v>
      </c>
      <c r="AI65" s="82" t="s">
        <v>312</v>
      </c>
    </row>
    <row r="66" spans="1:35" s="3" customFormat="1" ht="18" customHeight="1" x14ac:dyDescent="0.25">
      <c r="A66" s="11">
        <v>64</v>
      </c>
      <c r="B66" s="11">
        <v>2224675</v>
      </c>
      <c r="C66" s="11">
        <v>14344732</v>
      </c>
      <c r="D66" s="11" t="s">
        <v>100</v>
      </c>
      <c r="E66" s="11" t="s">
        <v>98</v>
      </c>
      <c r="F66" s="11">
        <f t="shared" si="7"/>
        <v>61960</v>
      </c>
      <c r="G66" s="11">
        <v>0</v>
      </c>
      <c r="H66" s="11">
        <f t="shared" si="9"/>
        <v>12404</v>
      </c>
      <c r="I66" s="11">
        <f t="shared" si="10"/>
        <v>6196</v>
      </c>
      <c r="J66" s="11">
        <v>2000</v>
      </c>
      <c r="K66" s="11">
        <f t="shared" si="8"/>
        <v>1400</v>
      </c>
      <c r="L66" s="11">
        <f t="shared" si="11"/>
        <v>83960</v>
      </c>
      <c r="M66" s="14">
        <v>0</v>
      </c>
      <c r="N66" s="14">
        <v>0</v>
      </c>
      <c r="O66" s="14">
        <v>10000</v>
      </c>
      <c r="P66" s="11">
        <v>0</v>
      </c>
      <c r="Q66" s="11">
        <v>2200</v>
      </c>
      <c r="R66" s="14">
        <v>0</v>
      </c>
      <c r="S66" s="14">
        <v>60</v>
      </c>
      <c r="T66" s="14">
        <v>0</v>
      </c>
      <c r="U66" s="14">
        <v>200</v>
      </c>
      <c r="V66" s="14">
        <v>225</v>
      </c>
      <c r="W66" s="14">
        <v>5000</v>
      </c>
      <c r="X66" s="14"/>
      <c r="Y66" s="14"/>
      <c r="Z66" s="11">
        <f t="shared" si="12"/>
        <v>17685</v>
      </c>
      <c r="AA66" s="15">
        <f t="shared" si="13"/>
        <v>66275</v>
      </c>
      <c r="AB66" s="9">
        <f t="shared" si="14"/>
        <v>2</v>
      </c>
      <c r="AC66" s="11">
        <v>860</v>
      </c>
      <c r="AD66" s="11">
        <v>61960</v>
      </c>
      <c r="AE66" s="9"/>
      <c r="AF66" s="74">
        <f t="shared" si="15"/>
        <v>61960</v>
      </c>
      <c r="AG66" s="9"/>
      <c r="AH66" s="82">
        <v>2224675</v>
      </c>
      <c r="AI66" s="82" t="s">
        <v>308</v>
      </c>
    </row>
    <row r="67" spans="1:35" s="3" customFormat="1" ht="18" customHeight="1" x14ac:dyDescent="0.25">
      <c r="A67" s="11">
        <v>65</v>
      </c>
      <c r="B67" s="11">
        <v>2224638</v>
      </c>
      <c r="C67" s="11">
        <v>14344706</v>
      </c>
      <c r="D67" s="11" t="s">
        <v>101</v>
      </c>
      <c r="E67" s="11" t="s">
        <v>98</v>
      </c>
      <c r="F67" s="11">
        <f t="shared" si="7"/>
        <v>61960</v>
      </c>
      <c r="G67" s="11">
        <v>0</v>
      </c>
      <c r="H67" s="11">
        <f t="shared" si="9"/>
        <v>12404</v>
      </c>
      <c r="I67" s="11">
        <f t="shared" si="10"/>
        <v>6196</v>
      </c>
      <c r="J67" s="11">
        <v>2000</v>
      </c>
      <c r="K67" s="11">
        <f t="shared" si="8"/>
        <v>1400</v>
      </c>
      <c r="L67" s="11">
        <f t="shared" ref="L67:L70" si="16">SUM(F67:K67)</f>
        <v>83960</v>
      </c>
      <c r="M67" s="14">
        <v>0</v>
      </c>
      <c r="N67" s="14">
        <v>0</v>
      </c>
      <c r="O67" s="14">
        <v>7000</v>
      </c>
      <c r="P67" s="11">
        <v>0</v>
      </c>
      <c r="Q67" s="11">
        <v>2200</v>
      </c>
      <c r="R67" s="14">
        <v>0</v>
      </c>
      <c r="S67" s="14">
        <v>60</v>
      </c>
      <c r="T67" s="14">
        <v>0</v>
      </c>
      <c r="U67" s="14">
        <v>200</v>
      </c>
      <c r="V67" s="14">
        <v>225</v>
      </c>
      <c r="W67" s="14">
        <v>6000</v>
      </c>
      <c r="X67" s="14"/>
      <c r="Y67" s="14"/>
      <c r="Z67" s="11">
        <f t="shared" ref="Z67:Z70" si="17">SUM(M67:Y67)</f>
        <v>15685</v>
      </c>
      <c r="AA67" s="15">
        <f t="shared" ref="AA67:AA70" si="18">L67-Z67</f>
        <v>68275</v>
      </c>
      <c r="AB67" s="9">
        <f t="shared" si="14"/>
        <v>2</v>
      </c>
      <c r="AC67" s="11">
        <v>860</v>
      </c>
      <c r="AD67" s="11">
        <v>61960</v>
      </c>
      <c r="AE67" s="9"/>
      <c r="AF67" s="74">
        <f t="shared" ref="AF67:AF70" si="19">IF((AE67="YES"),VLOOKUP(AD67,RATEOFINC,2,FALSE)+AD67,AD67)</f>
        <v>61960</v>
      </c>
      <c r="AG67" s="9"/>
      <c r="AH67" s="82">
        <v>2224638</v>
      </c>
      <c r="AI67" s="82" t="s">
        <v>308</v>
      </c>
    </row>
    <row r="68" spans="1:35" s="3" customFormat="1" ht="18" customHeight="1" x14ac:dyDescent="0.25">
      <c r="A68" s="11">
        <v>66</v>
      </c>
      <c r="B68" s="11">
        <v>2224224</v>
      </c>
      <c r="C68" s="11">
        <v>14344432</v>
      </c>
      <c r="D68" s="11" t="s">
        <v>102</v>
      </c>
      <c r="E68" s="11" t="s">
        <v>98</v>
      </c>
      <c r="F68" s="11">
        <f t="shared" ref="F68:F70" si="20">AF68</f>
        <v>65360</v>
      </c>
      <c r="G68" s="11">
        <v>0</v>
      </c>
      <c r="H68" s="11">
        <f t="shared" si="9"/>
        <v>13085</v>
      </c>
      <c r="I68" s="11">
        <f t="shared" si="10"/>
        <v>6536</v>
      </c>
      <c r="J68" s="11">
        <v>2000</v>
      </c>
      <c r="K68" s="11">
        <f t="shared" ref="K68:K70" si="21">IF(AND(F68&gt;=87481,AB68=1),1375,IF(AND(F68&gt;=65361,AB68=1),1330,IF(AND(F68&gt;=54061,AB68=1),1225,IF(AND(F68&gt;=42141,AB68=1),1000,IF(AND(F68&gt;=31751,AB68=1),850,IF(AND(F68&lt;=31750,AB68=1),700,IF(AND(F68&gt;=87481,AB68=2),1600,IF(AND(F68&gt;=65361,AB68=2),1525,IF(AND(F68&gt;=54061,AB68=2),1400,IF(AND(F68&gt;=42141,AB68=2),1150,IF(AND(F68&gt;=31751,AB68=2),975,IF(AND(F68&lt;=31750,AB68=2),800,IF(AND(F68&gt;=87481,AB68=3),1800,IF(AND(F68&gt;=65361,AB68=3),1700,IF(AND(F68&gt;=54061,AB68=3),1600,IF(AND(F68&gt;=42141,AB68=3),1300,IF(AND(F68&gt;=31751,AB68=3),1100,IF(AND(F68&lt;=31750,AB68=3),900))))))))))))))))))</f>
        <v>1400</v>
      </c>
      <c r="L68" s="11">
        <f t="shared" si="16"/>
        <v>88381</v>
      </c>
      <c r="M68" s="14">
        <v>0</v>
      </c>
      <c r="N68" s="14">
        <v>0</v>
      </c>
      <c r="O68" s="14">
        <v>6500</v>
      </c>
      <c r="P68" s="11">
        <v>2500</v>
      </c>
      <c r="Q68" s="11">
        <v>2200</v>
      </c>
      <c r="R68" s="14">
        <v>0</v>
      </c>
      <c r="S68" s="14">
        <v>60</v>
      </c>
      <c r="T68" s="14">
        <v>0</v>
      </c>
      <c r="U68" s="14">
        <v>200</v>
      </c>
      <c r="V68" s="14">
        <v>225</v>
      </c>
      <c r="W68" s="14">
        <v>4000</v>
      </c>
      <c r="X68" s="14"/>
      <c r="Y68" s="14"/>
      <c r="Z68" s="11">
        <f t="shared" si="17"/>
        <v>15685</v>
      </c>
      <c r="AA68" s="15">
        <f t="shared" si="18"/>
        <v>72696</v>
      </c>
      <c r="AB68" s="9">
        <f t="shared" si="14"/>
        <v>2</v>
      </c>
      <c r="AC68" s="11">
        <v>860</v>
      </c>
      <c r="AD68" s="11">
        <v>65360</v>
      </c>
      <c r="AE68" s="9"/>
      <c r="AF68" s="74">
        <f t="shared" si="19"/>
        <v>65360</v>
      </c>
      <c r="AG68" s="9"/>
      <c r="AH68" s="82">
        <v>2224224</v>
      </c>
      <c r="AI68" s="82" t="s">
        <v>311</v>
      </c>
    </row>
    <row r="69" spans="1:35" s="3" customFormat="1" ht="18" customHeight="1" x14ac:dyDescent="0.25">
      <c r="A69" s="11">
        <v>67</v>
      </c>
      <c r="B69" s="11">
        <v>2224223</v>
      </c>
      <c r="C69" s="11">
        <v>14344431</v>
      </c>
      <c r="D69" s="11" t="s">
        <v>103</v>
      </c>
      <c r="E69" s="11" t="s">
        <v>18</v>
      </c>
      <c r="F69" s="11">
        <f t="shared" si="20"/>
        <v>65360</v>
      </c>
      <c r="G69" s="11">
        <v>0</v>
      </c>
      <c r="H69" s="11">
        <f t="shared" si="9"/>
        <v>13085</v>
      </c>
      <c r="I69" s="11">
        <f t="shared" si="10"/>
        <v>6536</v>
      </c>
      <c r="J69" s="11">
        <v>2000</v>
      </c>
      <c r="K69" s="11">
        <f t="shared" si="21"/>
        <v>1400</v>
      </c>
      <c r="L69" s="11">
        <f t="shared" si="16"/>
        <v>88381</v>
      </c>
      <c r="M69" s="14">
        <v>0</v>
      </c>
      <c r="N69" s="14">
        <v>0</v>
      </c>
      <c r="O69" s="14">
        <v>5000</v>
      </c>
      <c r="P69" s="11">
        <v>0</v>
      </c>
      <c r="Q69" s="11">
        <v>2200</v>
      </c>
      <c r="R69" s="14">
        <v>0</v>
      </c>
      <c r="S69" s="14">
        <v>60</v>
      </c>
      <c r="T69" s="14">
        <v>0</v>
      </c>
      <c r="U69" s="14">
        <v>200</v>
      </c>
      <c r="V69" s="14">
        <v>0</v>
      </c>
      <c r="W69" s="14">
        <v>4000</v>
      </c>
      <c r="X69" s="14"/>
      <c r="Y69" s="14"/>
      <c r="Z69" s="11">
        <f t="shared" si="17"/>
        <v>11460</v>
      </c>
      <c r="AA69" s="15">
        <f t="shared" si="18"/>
        <v>76921</v>
      </c>
      <c r="AB69" s="9">
        <f t="shared" si="14"/>
        <v>2</v>
      </c>
      <c r="AC69" s="11">
        <v>860</v>
      </c>
      <c r="AD69" s="11">
        <v>65360</v>
      </c>
      <c r="AE69" s="9"/>
      <c r="AF69" s="74">
        <f t="shared" si="19"/>
        <v>65360</v>
      </c>
      <c r="AG69" s="9"/>
      <c r="AH69" s="82">
        <v>2224223</v>
      </c>
      <c r="AI69" s="82" t="s">
        <v>307</v>
      </c>
    </row>
    <row r="70" spans="1:35" s="3" customFormat="1" ht="18" customHeight="1" x14ac:dyDescent="0.25">
      <c r="A70" s="11">
        <v>68</v>
      </c>
      <c r="B70" s="11">
        <v>2224213</v>
      </c>
      <c r="C70" s="11">
        <v>14344424</v>
      </c>
      <c r="D70" s="11" t="s">
        <v>305</v>
      </c>
      <c r="E70" s="11" t="s">
        <v>71</v>
      </c>
      <c r="F70" s="11">
        <f t="shared" si="20"/>
        <v>60260</v>
      </c>
      <c r="G70" s="11">
        <v>0</v>
      </c>
      <c r="H70" s="11">
        <f t="shared" si="9"/>
        <v>12064</v>
      </c>
      <c r="I70" s="11">
        <f t="shared" si="10"/>
        <v>6026</v>
      </c>
      <c r="J70" s="11">
        <v>2000</v>
      </c>
      <c r="K70" s="11">
        <f t="shared" si="21"/>
        <v>1400</v>
      </c>
      <c r="L70" s="11">
        <f t="shared" si="16"/>
        <v>81750</v>
      </c>
      <c r="M70" s="14">
        <v>0</v>
      </c>
      <c r="N70" s="14">
        <v>0</v>
      </c>
      <c r="O70" s="14">
        <v>10000</v>
      </c>
      <c r="P70" s="11">
        <v>0</v>
      </c>
      <c r="Q70" s="11">
        <v>2200</v>
      </c>
      <c r="R70" s="14">
        <v>0</v>
      </c>
      <c r="S70" s="14">
        <v>60</v>
      </c>
      <c r="T70" s="14">
        <v>0</v>
      </c>
      <c r="U70" s="14">
        <v>200</v>
      </c>
      <c r="V70" s="14">
        <v>225</v>
      </c>
      <c r="W70" s="14">
        <v>5000</v>
      </c>
      <c r="X70" s="14"/>
      <c r="Y70" s="14"/>
      <c r="Z70" s="11">
        <f t="shared" si="17"/>
        <v>17685</v>
      </c>
      <c r="AA70" s="15">
        <f t="shared" si="18"/>
        <v>64065</v>
      </c>
      <c r="AB70" s="9">
        <f t="shared" si="14"/>
        <v>2</v>
      </c>
      <c r="AC70" s="11">
        <v>860</v>
      </c>
      <c r="AD70" s="11">
        <v>60260</v>
      </c>
      <c r="AE70" s="9"/>
      <c r="AF70" s="74">
        <f t="shared" si="19"/>
        <v>60260</v>
      </c>
      <c r="AG70" s="9"/>
      <c r="AH70" s="82">
        <v>2224213</v>
      </c>
      <c r="AI70" s="82" t="s">
        <v>308</v>
      </c>
    </row>
    <row r="71" spans="1:35" s="44" customFormat="1" ht="55.5" customHeight="1" x14ac:dyDescent="0.25">
      <c r="A71" s="20"/>
      <c r="B71" s="20"/>
      <c r="C71" s="20"/>
      <c r="D71" s="20"/>
      <c r="E71" s="20"/>
      <c r="F71" s="20">
        <f t="shared" ref="F71:AD71" si="22">SUM(F3:F70)</f>
        <v>4139810</v>
      </c>
      <c r="G71" s="20">
        <f t="shared" si="22"/>
        <v>0</v>
      </c>
      <c r="H71" s="20">
        <f t="shared" si="22"/>
        <v>828783</v>
      </c>
      <c r="I71" s="20">
        <f t="shared" si="22"/>
        <v>413981</v>
      </c>
      <c r="J71" s="20">
        <f t="shared" si="22"/>
        <v>127744</v>
      </c>
      <c r="K71" s="20">
        <f t="shared" si="22"/>
        <v>88825</v>
      </c>
      <c r="L71" s="20">
        <f>SUM(L3:L70)</f>
        <v>5599143</v>
      </c>
      <c r="M71" s="20">
        <f t="shared" si="22"/>
        <v>72369</v>
      </c>
      <c r="N71" s="20">
        <f t="shared" si="22"/>
        <v>0</v>
      </c>
      <c r="O71" s="20">
        <f t="shared" si="22"/>
        <v>297820</v>
      </c>
      <c r="P71" s="95">
        <f t="shared" si="22"/>
        <v>3000</v>
      </c>
      <c r="Q71" s="20">
        <f t="shared" si="22"/>
        <v>141900</v>
      </c>
      <c r="R71" s="20">
        <f t="shared" si="22"/>
        <v>0</v>
      </c>
      <c r="S71" s="20">
        <f t="shared" si="22"/>
        <v>4065</v>
      </c>
      <c r="T71" s="20">
        <f t="shared" si="22"/>
        <v>98446</v>
      </c>
      <c r="U71" s="20">
        <f t="shared" si="22"/>
        <v>13600</v>
      </c>
      <c r="V71" s="20">
        <f t="shared" si="22"/>
        <v>15600</v>
      </c>
      <c r="W71" s="20">
        <f t="shared" si="22"/>
        <v>221000</v>
      </c>
      <c r="X71" s="20">
        <f t="shared" si="22"/>
        <v>0</v>
      </c>
      <c r="Y71" s="20">
        <f t="shared" si="22"/>
        <v>0</v>
      </c>
      <c r="Z71" s="20">
        <f t="shared" si="22"/>
        <v>867800</v>
      </c>
      <c r="AA71" s="20">
        <f t="shared" si="22"/>
        <v>4731343</v>
      </c>
      <c r="AB71" s="20">
        <f t="shared" si="22"/>
        <v>146</v>
      </c>
      <c r="AC71" s="20">
        <f t="shared" si="22"/>
        <v>56405</v>
      </c>
      <c r="AD71" s="20">
        <f t="shared" si="22"/>
        <v>4136890</v>
      </c>
      <c r="AE71" s="87"/>
      <c r="AF71" s="87"/>
      <c r="AG71" s="87"/>
      <c r="AH71" s="82" t="s">
        <v>119</v>
      </c>
      <c r="AI71" s="82" t="s">
        <v>119</v>
      </c>
    </row>
    <row r="72" spans="1:35" x14ac:dyDescent="0.25">
      <c r="G72" s="43">
        <v>0</v>
      </c>
      <c r="AB72" s="80"/>
      <c r="AH72" s="82" t="s">
        <v>119</v>
      </c>
      <c r="AI72" s="82" t="s">
        <v>119</v>
      </c>
    </row>
    <row r="73" spans="1:35" x14ac:dyDescent="0.25">
      <c r="AB73" s="80"/>
      <c r="AH73" s="82" t="s">
        <v>119</v>
      </c>
      <c r="AI73" s="82" t="s">
        <v>119</v>
      </c>
    </row>
    <row r="74" spans="1:35" x14ac:dyDescent="0.25">
      <c r="AB74" s="80"/>
      <c r="AH74" s="82" t="s">
        <v>119</v>
      </c>
      <c r="AI74" s="82" t="s">
        <v>119</v>
      </c>
    </row>
    <row r="75" spans="1:35" x14ac:dyDescent="0.25">
      <c r="AB75" s="80"/>
      <c r="AH75" s="82" t="s">
        <v>119</v>
      </c>
      <c r="AI75" s="82" t="s">
        <v>119</v>
      </c>
    </row>
    <row r="76" spans="1:35" x14ac:dyDescent="0.25">
      <c r="AB76" s="80"/>
      <c r="AH76" s="82" t="s">
        <v>119</v>
      </c>
      <c r="AI76" s="82" t="s">
        <v>119</v>
      </c>
    </row>
    <row r="77" spans="1:35" x14ac:dyDescent="0.25">
      <c r="AB77" s="80"/>
      <c r="AH77" s="82" t="s">
        <v>119</v>
      </c>
      <c r="AI77" s="82" t="s">
        <v>119</v>
      </c>
    </row>
    <row r="78" spans="1:35" s="3" customFormat="1" ht="18" customHeight="1" x14ac:dyDescent="0.25">
      <c r="A78" s="11">
        <v>68</v>
      </c>
      <c r="B78" s="11">
        <v>2224657</v>
      </c>
      <c r="C78" s="11">
        <v>14344719</v>
      </c>
      <c r="D78" s="11" t="s">
        <v>104</v>
      </c>
      <c r="E78" s="11" t="s">
        <v>10</v>
      </c>
      <c r="F78" s="11">
        <v>69020</v>
      </c>
      <c r="G78" s="11">
        <v>0</v>
      </c>
      <c r="H78" s="11">
        <f>ROUND(F78*20.02%,0)</f>
        <v>13818</v>
      </c>
      <c r="I78" s="11">
        <f>ROUND(F78*10%,0)</f>
        <v>6902</v>
      </c>
      <c r="J78" s="11">
        <v>2000</v>
      </c>
      <c r="K78" s="11">
        <v>1050</v>
      </c>
      <c r="L78" s="11">
        <f>SUM(F78:K78)</f>
        <v>92790</v>
      </c>
      <c r="M78" s="14">
        <v>0</v>
      </c>
      <c r="N78" s="14">
        <v>0</v>
      </c>
      <c r="O78" s="14">
        <v>4141</v>
      </c>
      <c r="P78" s="11">
        <v>0</v>
      </c>
      <c r="Q78" s="11">
        <v>2200</v>
      </c>
      <c r="R78" s="14">
        <v>0</v>
      </c>
      <c r="S78" s="14">
        <v>60</v>
      </c>
      <c r="T78" s="14">
        <v>0</v>
      </c>
      <c r="U78" s="14">
        <v>200</v>
      </c>
      <c r="V78" s="14">
        <v>225</v>
      </c>
      <c r="W78" s="14">
        <v>1000</v>
      </c>
      <c r="X78" s="14"/>
      <c r="Y78" s="14">
        <v>6000</v>
      </c>
      <c r="Z78" s="11">
        <f>SUM(M78:Y78)</f>
        <v>13826</v>
      </c>
      <c r="AA78" s="15">
        <f>L78-Z78</f>
        <v>78964</v>
      </c>
      <c r="AB78" s="80"/>
      <c r="AC78" s="11">
        <v>1050</v>
      </c>
      <c r="AD78" s="11">
        <v>69020</v>
      </c>
      <c r="AE78" s="80"/>
      <c r="AG78" s="80"/>
      <c r="AH78" s="82">
        <v>2224657</v>
      </c>
      <c r="AI78" s="82" t="s">
        <v>308</v>
      </c>
    </row>
    <row r="79" spans="1:35" s="3" customFormat="1" ht="18" customHeight="1" x14ac:dyDescent="0.25">
      <c r="A79" s="11">
        <v>46</v>
      </c>
      <c r="B79" s="11">
        <v>2219276</v>
      </c>
      <c r="C79" s="11">
        <v>14343334</v>
      </c>
      <c r="D79" s="11" t="s">
        <v>70</v>
      </c>
      <c r="E79" s="11" t="s">
        <v>71</v>
      </c>
      <c r="F79" s="11">
        <v>67190</v>
      </c>
      <c r="G79" s="11"/>
      <c r="H79" s="11">
        <f>ROUND(F79*20.02%,0)</f>
        <v>13451</v>
      </c>
      <c r="I79" s="11">
        <f>ROUND(F79*10%,0)</f>
        <v>6719</v>
      </c>
      <c r="J79" s="11">
        <v>2000</v>
      </c>
      <c r="K79" s="11">
        <v>935</v>
      </c>
      <c r="L79" s="11">
        <f>SUM(F79:K79)</f>
        <v>90295</v>
      </c>
      <c r="M79" s="14">
        <v>5000</v>
      </c>
      <c r="N79" s="14">
        <v>0</v>
      </c>
      <c r="O79" s="14">
        <v>0</v>
      </c>
      <c r="P79" s="11">
        <v>0</v>
      </c>
      <c r="Q79" s="11">
        <v>5000</v>
      </c>
      <c r="R79" s="14">
        <v>3090</v>
      </c>
      <c r="S79" s="14">
        <v>60</v>
      </c>
      <c r="T79" s="14">
        <v>0</v>
      </c>
      <c r="U79" s="14">
        <v>200</v>
      </c>
      <c r="V79" s="14">
        <v>225</v>
      </c>
      <c r="W79" s="14">
        <v>0</v>
      </c>
      <c r="X79" s="14"/>
      <c r="Y79" s="14"/>
      <c r="Z79" s="11">
        <f>SUM(M79:Y79)</f>
        <v>13575</v>
      </c>
      <c r="AA79" s="15">
        <f>L79-Z79</f>
        <v>76720</v>
      </c>
      <c r="AB79" s="44"/>
      <c r="AC79" s="11">
        <v>935</v>
      </c>
      <c r="AD79" s="11">
        <v>67190</v>
      </c>
      <c r="AE79" s="80"/>
      <c r="AG79" s="80"/>
      <c r="AH79" s="84"/>
      <c r="AI79" s="84"/>
    </row>
    <row r="83" spans="28:35" x14ac:dyDescent="0.25">
      <c r="AB83" s="80"/>
      <c r="AH83" s="82"/>
      <c r="AI83" s="82"/>
    </row>
  </sheetData>
  <autoFilter ref="A2:AK72" xr:uid="{00000000-0001-0000-0000-000000000000}"/>
  <sortState xmlns:xlrd2="http://schemas.microsoft.com/office/spreadsheetml/2017/richdata2" ref="A3:AB70">
    <sortCondition ref="A3:A70"/>
  </sortState>
  <mergeCells count="1">
    <mergeCell ref="A1:AA1"/>
  </mergeCells>
  <printOptions horizontalCentered="1"/>
  <pageMargins left="0.23622047244094491" right="0.23622047244094491" top="0.35433070866141736" bottom="0.39370078740157483" header="0.31496062992125984" footer="0.31496062992125984"/>
  <pageSetup paperSize="9" scale="6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R87"/>
  <sheetViews>
    <sheetView tabSelected="1" zoomScale="115" zoomScaleNormal="115" zoomScaleSheetLayoutView="115" workbookViewId="0">
      <pane xSplit="5" ySplit="2" topLeftCell="F62" activePane="bottomRight" state="frozen"/>
      <selection pane="topRight" activeCell="F1" sqref="F1"/>
      <selection pane="bottomLeft" activeCell="A3" sqref="A3"/>
      <selection pane="bottomRight" activeCell="AG3" sqref="A3:AG79"/>
    </sheetView>
  </sheetViews>
  <sheetFormatPr defaultColWidth="0" defaultRowHeight="15" x14ac:dyDescent="0.25"/>
  <cols>
    <col min="1" max="1" width="5.85546875" style="49" customWidth="1"/>
    <col min="2" max="2" width="9.140625" style="1" customWidth="1"/>
    <col min="3" max="3" width="9.85546875" style="1" customWidth="1"/>
    <col min="4" max="4" width="23.140625" style="1" customWidth="1"/>
    <col min="5" max="5" width="18.5703125" style="1" customWidth="1"/>
    <col min="6" max="6" width="8.85546875" style="5" customWidth="1"/>
    <col min="7" max="7" width="7.140625" style="5" customWidth="1"/>
    <col min="8" max="8" width="6.85546875" style="5" customWidth="1"/>
    <col min="9" max="10" width="6.42578125" style="5" customWidth="1"/>
    <col min="11" max="11" width="5.7109375" style="5" customWidth="1"/>
    <col min="12" max="12" width="8" style="6" customWidth="1"/>
    <col min="13" max="13" width="8.140625" style="1" customWidth="1"/>
    <col min="14" max="14" width="3.85546875" style="1" customWidth="1"/>
    <col min="15" max="15" width="6.5703125" style="1" customWidth="1"/>
    <col min="16" max="16" width="4.42578125" style="1" customWidth="1"/>
    <col min="17" max="17" width="6.28515625" style="1" customWidth="1"/>
    <col min="18" max="18" width="5.85546875" style="1" customWidth="1"/>
    <col min="19" max="19" width="4.7109375" style="1" customWidth="1"/>
    <col min="20" max="20" width="5.28515625" style="1" customWidth="1"/>
    <col min="21" max="22" width="4.28515625" style="1" customWidth="1"/>
    <col min="23" max="23" width="6.5703125" style="1" customWidth="1"/>
    <col min="24" max="24" width="4" style="1" customWidth="1"/>
    <col min="25" max="25" width="6" style="1" customWidth="1"/>
    <col min="26" max="26" width="7.5703125" style="1" customWidth="1"/>
    <col min="27" max="27" width="9" style="1" bestFit="1" customWidth="1"/>
    <col min="28" max="28" width="5.140625" style="49" customWidth="1"/>
    <col min="29" max="29" width="5.7109375" style="5" customWidth="1"/>
    <col min="30" max="30" width="9" style="43" customWidth="1"/>
    <col min="31" max="31" width="9.140625" style="49" customWidth="1"/>
    <col min="32" max="32" width="9.140625" style="43" customWidth="1"/>
    <col min="33" max="33" width="11.7109375" style="49" bestFit="1" customWidth="1"/>
    <col min="34" max="35" width="9" style="5" hidden="1" customWidth="1"/>
    <col min="36" max="37" width="5.7109375" style="5" hidden="1" customWidth="1"/>
    <col min="38" max="44" width="0" style="1" hidden="1" customWidth="1"/>
    <col min="45" max="16384" width="9.140625" style="1" hidden="1"/>
  </cols>
  <sheetData>
    <row r="1" spans="1:44" s="43" customFormat="1" ht="30.75" x14ac:dyDescent="0.25">
      <c r="A1" s="125" t="s">
        <v>402</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49"/>
      <c r="AE1" s="49"/>
      <c r="AG1" s="49"/>
    </row>
    <row r="2" spans="1:44" s="4" customFormat="1" ht="75" customHeight="1" x14ac:dyDescent="0.25">
      <c r="A2" s="7" t="s">
        <v>0</v>
      </c>
      <c r="B2" s="7" t="s">
        <v>1</v>
      </c>
      <c r="C2" s="7" t="s">
        <v>191</v>
      </c>
      <c r="D2" s="7" t="s">
        <v>2</v>
      </c>
      <c r="E2" s="7" t="s">
        <v>3</v>
      </c>
      <c r="F2" s="7" t="s">
        <v>105</v>
      </c>
      <c r="G2" s="7" t="s">
        <v>190</v>
      </c>
      <c r="H2" s="7" t="s">
        <v>192</v>
      </c>
      <c r="I2" s="7" t="s">
        <v>258</v>
      </c>
      <c r="J2" s="7" t="s">
        <v>193</v>
      </c>
      <c r="K2" s="7" t="s">
        <v>107</v>
      </c>
      <c r="L2" s="7" t="s">
        <v>106</v>
      </c>
      <c r="M2" s="8" t="s">
        <v>108</v>
      </c>
      <c r="N2" s="8" t="s">
        <v>109</v>
      </c>
      <c r="O2" s="8" t="s">
        <v>110</v>
      </c>
      <c r="P2" s="8" t="s">
        <v>111</v>
      </c>
      <c r="Q2" s="8" t="s">
        <v>112</v>
      </c>
      <c r="R2" s="8" t="s">
        <v>113</v>
      </c>
      <c r="S2" s="8" t="s">
        <v>114</v>
      </c>
      <c r="T2" s="8" t="s">
        <v>115</v>
      </c>
      <c r="U2" s="8" t="s">
        <v>116</v>
      </c>
      <c r="V2" s="8" t="s">
        <v>117</v>
      </c>
      <c r="W2" s="8" t="s">
        <v>118</v>
      </c>
      <c r="X2" s="8" t="s">
        <v>318</v>
      </c>
      <c r="Y2" s="8" t="s">
        <v>313</v>
      </c>
      <c r="Z2" s="8" t="s">
        <v>194</v>
      </c>
      <c r="AA2" s="8" t="s">
        <v>187</v>
      </c>
      <c r="AB2" s="4" t="s">
        <v>327</v>
      </c>
      <c r="AC2" s="7" t="s">
        <v>107</v>
      </c>
      <c r="AD2" s="86" t="s">
        <v>350</v>
      </c>
      <c r="AE2" s="7" t="s">
        <v>351</v>
      </c>
      <c r="AF2" s="7" t="s">
        <v>353</v>
      </c>
      <c r="AG2" s="7" t="s">
        <v>354</v>
      </c>
      <c r="AH2" s="4" t="s">
        <v>355</v>
      </c>
      <c r="AI2" s="4" t="s">
        <v>356</v>
      </c>
    </row>
    <row r="3" spans="1:44" s="3" customFormat="1" ht="16.5" customHeight="1" x14ac:dyDescent="0.25">
      <c r="A3" s="9">
        <v>1</v>
      </c>
      <c r="B3" s="10">
        <v>2247181</v>
      </c>
      <c r="C3" s="50">
        <v>14353640</v>
      </c>
      <c r="D3" s="11" t="s">
        <v>195</v>
      </c>
      <c r="E3" s="11" t="s">
        <v>196</v>
      </c>
      <c r="F3" s="11">
        <f>AF3</f>
        <v>48440</v>
      </c>
      <c r="G3" s="12"/>
      <c r="H3" s="11">
        <f t="shared" ref="H3:H34" si="0">ROUND(F3*20.02%,0)</f>
        <v>9698</v>
      </c>
      <c r="I3" s="11">
        <f t="shared" ref="I3:I34" si="1">ROUND(F3*10%,0)</f>
        <v>4844</v>
      </c>
      <c r="J3" s="12">
        <v>2000</v>
      </c>
      <c r="K3" s="11">
        <f>IF(AND(F3&gt;=87481,AB3=1),1375,IF(AND(F3&gt;=65361,AB3=1),1330,IF(AND(F3&gt;=54061,AB3=1),1225,IF(AND(F3&gt;=42141,AB3=1),1000,IF(AND(F3&gt;=31751,AB3=1),850,IF(AND(F3&lt;=31750,AB3=1),700,IF(AND(F3&gt;=87481,AB3=2),1600,IF(AND(F3&gt;=65361,AB3=2),1525,IF(AND(F3&gt;=54061,AB3=2),1400,IF(AND(F3&gt;=42141,AB3=2),1150,IF(AND(F3&gt;=31751,AB3=2),975,IF(AND(F3&lt;=31750,AB3=2),800,IF(AND(F3&gt;=87481,AB3=3),1800,IF(AND(F3&gt;=65361,AB3=3),1700,IF(AND(F3&gt;=54061,AB3=3),1600,IF(AND(F3&gt;=42141,AB3=3),1300,IF(AND(F3&gt;=31751,AB3=3),1100,IF(AND(F3&lt;=31750,AB3=3),900))))))))))))))))))</f>
        <v>1150</v>
      </c>
      <c r="L3" s="13">
        <f t="shared" ref="L3:L34" si="2">SUM(F3:K3)</f>
        <v>66132</v>
      </c>
      <c r="M3" s="14">
        <v>0</v>
      </c>
      <c r="N3" s="11">
        <v>0</v>
      </c>
      <c r="O3" s="14">
        <v>0</v>
      </c>
      <c r="P3" s="11">
        <v>0</v>
      </c>
      <c r="Q3" s="11">
        <v>1800</v>
      </c>
      <c r="R3" s="11">
        <v>0</v>
      </c>
      <c r="S3" s="11">
        <v>30</v>
      </c>
      <c r="T3" s="14">
        <f>ROUND((F3+H3)*10%,0)</f>
        <v>5814</v>
      </c>
      <c r="U3" s="11">
        <v>200</v>
      </c>
      <c r="V3" s="11">
        <v>225</v>
      </c>
      <c r="W3" s="14">
        <v>1000</v>
      </c>
      <c r="X3" s="14"/>
      <c r="Y3" s="14"/>
      <c r="Z3" s="11">
        <f t="shared" ref="Z3:Z34" si="3">SUM(M3:Y3)</f>
        <v>9069</v>
      </c>
      <c r="AA3" s="15">
        <f t="shared" ref="AA3:AA34" si="4">L3-Z3</f>
        <v>57063</v>
      </c>
      <c r="AB3" s="80">
        <f t="shared" ref="AB3:AB34" si="5">IFERROR(VLOOKUP(E3,HILLTOPSNEW,2,FALSE),2)</f>
        <v>2</v>
      </c>
      <c r="AC3" s="12">
        <v>710</v>
      </c>
      <c r="AD3" s="50">
        <v>48440</v>
      </c>
      <c r="AE3" s="74"/>
      <c r="AF3" s="74">
        <f t="shared" ref="AF3:AF34" si="6">IF((AE3="YES"),VLOOKUP(AD3,RATEOFINC,2,FALSE)+AD3,AD3)</f>
        <v>48440</v>
      </c>
      <c r="AG3" s="74"/>
      <c r="AH3" s="82">
        <v>2247181</v>
      </c>
      <c r="AI3" s="82" t="s">
        <v>308</v>
      </c>
      <c r="AJ3" s="82"/>
      <c r="AK3" s="82"/>
      <c r="AL3" s="92"/>
      <c r="AM3" s="92"/>
      <c r="AN3" s="92"/>
      <c r="AO3" s="92"/>
      <c r="AP3" s="92"/>
      <c r="AQ3" s="92"/>
      <c r="AR3" s="92"/>
    </row>
    <row r="4" spans="1:44" s="3" customFormat="1" ht="16.5" customHeight="1" x14ac:dyDescent="0.25">
      <c r="A4" s="9">
        <v>2</v>
      </c>
      <c r="B4" s="10">
        <v>2224337</v>
      </c>
      <c r="C4" s="50">
        <v>14416950</v>
      </c>
      <c r="D4" s="11" t="s">
        <v>197</v>
      </c>
      <c r="E4" s="11" t="s">
        <v>198</v>
      </c>
      <c r="F4" s="11">
        <f t="shared" ref="F4:F67" si="7">AF4</f>
        <v>52600</v>
      </c>
      <c r="G4" s="12"/>
      <c r="H4" s="11">
        <f t="shared" si="0"/>
        <v>10531</v>
      </c>
      <c r="I4" s="11">
        <f t="shared" si="1"/>
        <v>5260</v>
      </c>
      <c r="J4" s="12">
        <v>2000</v>
      </c>
      <c r="K4" s="11">
        <f t="shared" ref="K4:K67" si="8">IF(AND(F4&gt;=87481,AB4=1),1375,IF(AND(F4&gt;=65361,AB4=1),1330,IF(AND(F4&gt;=54061,AB4=1),1225,IF(AND(F4&gt;=42141,AB4=1),1000,IF(AND(F4&gt;=31751,AB4=1),850,IF(AND(F4&lt;=31750,AB4=1),700,IF(AND(F4&gt;=87481,AB4=2),1600,IF(AND(F4&gt;=65361,AB4=2),1525,IF(AND(F4&gt;=54061,AB4=2),1400,IF(AND(F4&gt;=42141,AB4=2),1150,IF(AND(F4&gt;=31751,AB4=2),975,IF(AND(F4&lt;=31750,AB4=2),800,IF(AND(F4&gt;=87481,AB4=3),1800,IF(AND(F4&gt;=65361,AB4=3),1700,IF(AND(F4&gt;=54061,AB4=3),1600,IF(AND(F4&gt;=42141,AB4=3),1300,IF(AND(F4&gt;=31751,AB4=3),1100,IF(AND(F4&lt;=31750,AB4=3),900))))))))))))))))))</f>
        <v>1150</v>
      </c>
      <c r="L4" s="13">
        <f t="shared" si="2"/>
        <v>71541</v>
      </c>
      <c r="M4" s="14">
        <v>6500</v>
      </c>
      <c r="N4" s="11">
        <v>0</v>
      </c>
      <c r="O4" s="14">
        <v>0</v>
      </c>
      <c r="P4" s="11">
        <v>0</v>
      </c>
      <c r="Q4" s="11">
        <v>1800</v>
      </c>
      <c r="R4" s="11">
        <v>0</v>
      </c>
      <c r="S4" s="11">
        <v>60</v>
      </c>
      <c r="T4" s="11">
        <v>0</v>
      </c>
      <c r="U4" s="11">
        <v>200</v>
      </c>
      <c r="V4" s="11">
        <v>225</v>
      </c>
      <c r="W4" s="14">
        <v>1000</v>
      </c>
      <c r="X4" s="14"/>
      <c r="Y4" s="14"/>
      <c r="Z4" s="11">
        <f t="shared" si="3"/>
        <v>9785</v>
      </c>
      <c r="AA4" s="15">
        <f t="shared" si="4"/>
        <v>61756</v>
      </c>
      <c r="AB4" s="80">
        <f t="shared" si="5"/>
        <v>2</v>
      </c>
      <c r="AC4" s="12">
        <v>710</v>
      </c>
      <c r="AD4" s="50">
        <v>52600</v>
      </c>
      <c r="AE4" s="74"/>
      <c r="AF4" s="74">
        <f t="shared" si="6"/>
        <v>52600</v>
      </c>
      <c r="AG4" s="74"/>
      <c r="AH4" s="82">
        <v>2224337</v>
      </c>
      <c r="AI4" s="82" t="s">
        <v>308</v>
      </c>
      <c r="AJ4" s="82"/>
      <c r="AK4" s="82"/>
      <c r="AL4" s="92"/>
      <c r="AM4" s="92"/>
      <c r="AN4" s="92"/>
      <c r="AO4" s="92"/>
      <c r="AP4" s="92"/>
      <c r="AQ4" s="92"/>
      <c r="AR4" s="92"/>
    </row>
    <row r="5" spans="1:44" s="3" customFormat="1" ht="16.5" customHeight="1" x14ac:dyDescent="0.25">
      <c r="A5" s="9">
        <v>3</v>
      </c>
      <c r="B5" s="10">
        <v>2224312</v>
      </c>
      <c r="C5" s="50">
        <v>14344500</v>
      </c>
      <c r="D5" s="11" t="s">
        <v>161</v>
      </c>
      <c r="E5" s="11" t="s">
        <v>199</v>
      </c>
      <c r="F5" s="11">
        <f t="shared" si="7"/>
        <v>55520</v>
      </c>
      <c r="G5" s="12"/>
      <c r="H5" s="11">
        <f t="shared" si="0"/>
        <v>11115</v>
      </c>
      <c r="I5" s="11">
        <f t="shared" si="1"/>
        <v>5552</v>
      </c>
      <c r="J5" s="12">
        <v>2000</v>
      </c>
      <c r="K5" s="11">
        <f t="shared" si="8"/>
        <v>1600</v>
      </c>
      <c r="L5" s="13">
        <f t="shared" si="2"/>
        <v>75787</v>
      </c>
      <c r="M5" s="14">
        <v>0</v>
      </c>
      <c r="N5" s="11">
        <v>0</v>
      </c>
      <c r="O5" s="14">
        <v>0</v>
      </c>
      <c r="P5" s="11">
        <v>0</v>
      </c>
      <c r="Q5" s="11">
        <v>2200</v>
      </c>
      <c r="R5" s="11">
        <v>0</v>
      </c>
      <c r="S5" s="11">
        <v>30</v>
      </c>
      <c r="T5" s="14">
        <f>ROUND((F5+H5)*10%,0)</f>
        <v>6664</v>
      </c>
      <c r="U5" s="11">
        <v>200</v>
      </c>
      <c r="V5" s="11">
        <v>225</v>
      </c>
      <c r="W5" s="14">
        <v>3000</v>
      </c>
      <c r="X5" s="14"/>
      <c r="Y5" s="14"/>
      <c r="Z5" s="11">
        <f t="shared" si="3"/>
        <v>12319</v>
      </c>
      <c r="AA5" s="15">
        <f t="shared" si="4"/>
        <v>63468</v>
      </c>
      <c r="AB5" s="80">
        <f t="shared" si="5"/>
        <v>3</v>
      </c>
      <c r="AC5" s="12">
        <v>935</v>
      </c>
      <c r="AD5" s="50">
        <v>55520</v>
      </c>
      <c r="AE5" s="74"/>
      <c r="AF5" s="74">
        <f t="shared" si="6"/>
        <v>55520</v>
      </c>
      <c r="AG5" s="74"/>
      <c r="AH5" s="82">
        <v>2224312</v>
      </c>
      <c r="AI5" s="82" t="s">
        <v>308</v>
      </c>
      <c r="AJ5" s="82"/>
      <c r="AK5" s="82"/>
      <c r="AL5" s="92"/>
      <c r="AM5" s="92"/>
      <c r="AN5" s="92"/>
      <c r="AO5" s="92"/>
      <c r="AP5" s="92"/>
      <c r="AQ5" s="92"/>
      <c r="AR5" s="92"/>
    </row>
    <row r="6" spans="1:44" s="3" customFormat="1" ht="16.5" customHeight="1" x14ac:dyDescent="0.25">
      <c r="A6" s="9">
        <v>4</v>
      </c>
      <c r="B6" s="10">
        <v>2240696</v>
      </c>
      <c r="C6" s="50">
        <v>14349250</v>
      </c>
      <c r="D6" s="11" t="s">
        <v>159</v>
      </c>
      <c r="E6" s="11" t="s">
        <v>200</v>
      </c>
      <c r="F6" s="11">
        <f t="shared" si="7"/>
        <v>57100</v>
      </c>
      <c r="G6" s="12"/>
      <c r="H6" s="11">
        <f t="shared" si="0"/>
        <v>11431</v>
      </c>
      <c r="I6" s="11">
        <f t="shared" si="1"/>
        <v>5710</v>
      </c>
      <c r="J6" s="12">
        <v>2000</v>
      </c>
      <c r="K6" s="11">
        <f t="shared" si="8"/>
        <v>1400</v>
      </c>
      <c r="L6" s="13">
        <f t="shared" si="2"/>
        <v>77641</v>
      </c>
      <c r="M6" s="14">
        <v>0</v>
      </c>
      <c r="N6" s="11">
        <v>0</v>
      </c>
      <c r="O6" s="14">
        <v>0</v>
      </c>
      <c r="P6" s="11">
        <v>0</v>
      </c>
      <c r="Q6" s="11">
        <v>2200</v>
      </c>
      <c r="R6" s="11">
        <v>0</v>
      </c>
      <c r="S6" s="11">
        <v>60</v>
      </c>
      <c r="T6" s="14">
        <f>ROUND((F6+H6)*10%,0)</f>
        <v>6853</v>
      </c>
      <c r="U6" s="11">
        <v>200</v>
      </c>
      <c r="V6" s="11">
        <v>225</v>
      </c>
      <c r="W6" s="14">
        <v>3000</v>
      </c>
      <c r="X6" s="14"/>
      <c r="Y6" s="14"/>
      <c r="Z6" s="11">
        <f t="shared" si="3"/>
        <v>12538</v>
      </c>
      <c r="AA6" s="15">
        <f t="shared" si="4"/>
        <v>65103</v>
      </c>
      <c r="AB6" s="80">
        <f t="shared" si="5"/>
        <v>2</v>
      </c>
      <c r="AC6" s="12">
        <v>935</v>
      </c>
      <c r="AD6" s="50">
        <v>57100</v>
      </c>
      <c r="AE6" s="74"/>
      <c r="AF6" s="74">
        <f t="shared" si="6"/>
        <v>57100</v>
      </c>
      <c r="AG6" s="110"/>
      <c r="AH6" s="82">
        <v>2240696</v>
      </c>
      <c r="AI6" s="82" t="s">
        <v>308</v>
      </c>
      <c r="AJ6" s="82"/>
      <c r="AK6" s="82"/>
      <c r="AL6" s="92"/>
      <c r="AM6" s="92"/>
      <c r="AN6" s="92"/>
      <c r="AO6" s="92"/>
      <c r="AP6" s="92"/>
      <c r="AQ6" s="92"/>
      <c r="AR6" s="92"/>
    </row>
    <row r="7" spans="1:44" s="3" customFormat="1" ht="16.5" customHeight="1" x14ac:dyDescent="0.25">
      <c r="A7" s="9">
        <v>5</v>
      </c>
      <c r="B7" s="10">
        <v>2224332</v>
      </c>
      <c r="C7" s="50">
        <v>14344511</v>
      </c>
      <c r="D7" s="11" t="s">
        <v>173</v>
      </c>
      <c r="E7" s="11" t="s">
        <v>200</v>
      </c>
      <c r="F7" s="11">
        <f t="shared" si="7"/>
        <v>70850</v>
      </c>
      <c r="G7" s="12"/>
      <c r="H7" s="11">
        <f t="shared" si="0"/>
        <v>14184</v>
      </c>
      <c r="I7" s="11">
        <f t="shared" si="1"/>
        <v>7085</v>
      </c>
      <c r="J7" s="12">
        <v>2000</v>
      </c>
      <c r="K7" s="11">
        <f t="shared" si="8"/>
        <v>1525</v>
      </c>
      <c r="L7" s="13">
        <f t="shared" si="2"/>
        <v>95644</v>
      </c>
      <c r="M7" s="14">
        <v>10000</v>
      </c>
      <c r="N7" s="11">
        <v>0</v>
      </c>
      <c r="O7" s="14">
        <v>0</v>
      </c>
      <c r="P7" s="11">
        <v>0</v>
      </c>
      <c r="Q7" s="11">
        <v>2200</v>
      </c>
      <c r="R7" s="11">
        <v>0</v>
      </c>
      <c r="S7" s="11">
        <v>60</v>
      </c>
      <c r="T7" s="11">
        <v>0</v>
      </c>
      <c r="U7" s="11">
        <v>200</v>
      </c>
      <c r="V7" s="11">
        <v>225</v>
      </c>
      <c r="W7" s="14">
        <v>10000</v>
      </c>
      <c r="X7" s="14"/>
      <c r="Y7" s="14"/>
      <c r="Z7" s="11">
        <f t="shared" si="3"/>
        <v>22685</v>
      </c>
      <c r="AA7" s="15">
        <f t="shared" si="4"/>
        <v>72959</v>
      </c>
      <c r="AB7" s="80">
        <f t="shared" si="5"/>
        <v>2</v>
      </c>
      <c r="AC7" s="12">
        <v>935</v>
      </c>
      <c r="AD7" s="50">
        <v>70850</v>
      </c>
      <c r="AE7" s="74"/>
      <c r="AF7" s="74">
        <f t="shared" si="6"/>
        <v>70850</v>
      </c>
      <c r="AG7" s="74"/>
      <c r="AH7" s="82">
        <v>2224332</v>
      </c>
      <c r="AI7" s="82" t="s">
        <v>308</v>
      </c>
      <c r="AJ7" s="82"/>
      <c r="AK7" s="82"/>
      <c r="AL7" s="92"/>
      <c r="AM7" s="92"/>
      <c r="AN7" s="92"/>
      <c r="AO7" s="92"/>
      <c r="AP7" s="92"/>
      <c r="AQ7" s="92"/>
      <c r="AR7" s="92"/>
    </row>
    <row r="8" spans="1:44" s="3" customFormat="1" ht="16.5" customHeight="1" x14ac:dyDescent="0.25">
      <c r="A8" s="9">
        <v>6</v>
      </c>
      <c r="B8" s="10">
        <v>2244411</v>
      </c>
      <c r="C8" s="50">
        <v>14371977</v>
      </c>
      <c r="D8" s="11" t="s">
        <v>201</v>
      </c>
      <c r="E8" s="11" t="s">
        <v>202</v>
      </c>
      <c r="F8" s="11">
        <f t="shared" si="7"/>
        <v>52600</v>
      </c>
      <c r="G8" s="12"/>
      <c r="H8" s="11">
        <f t="shared" si="0"/>
        <v>10531</v>
      </c>
      <c r="I8" s="11">
        <f t="shared" si="1"/>
        <v>5260</v>
      </c>
      <c r="J8" s="12">
        <v>2000</v>
      </c>
      <c r="K8" s="11">
        <f t="shared" si="8"/>
        <v>1150</v>
      </c>
      <c r="L8" s="13">
        <f t="shared" si="2"/>
        <v>71541</v>
      </c>
      <c r="M8" s="14">
        <v>0</v>
      </c>
      <c r="N8" s="11">
        <v>0</v>
      </c>
      <c r="O8" s="14">
        <v>0</v>
      </c>
      <c r="P8" s="11">
        <v>0</v>
      </c>
      <c r="Q8" s="11">
        <v>2000</v>
      </c>
      <c r="R8" s="11">
        <v>0</v>
      </c>
      <c r="S8" s="11">
        <v>30</v>
      </c>
      <c r="T8" s="14">
        <f>ROUND((F8+H8)*10%,0)</f>
        <v>6313</v>
      </c>
      <c r="U8" s="11">
        <v>200</v>
      </c>
      <c r="V8" s="11">
        <v>225</v>
      </c>
      <c r="W8" s="14">
        <v>2000</v>
      </c>
      <c r="X8" s="14"/>
      <c r="Y8" s="14"/>
      <c r="Z8" s="11">
        <f t="shared" si="3"/>
        <v>10768</v>
      </c>
      <c r="AA8" s="15">
        <f t="shared" si="4"/>
        <v>60773</v>
      </c>
      <c r="AB8" s="80">
        <f t="shared" si="5"/>
        <v>2</v>
      </c>
      <c r="AC8" s="12">
        <v>710</v>
      </c>
      <c r="AD8" s="11">
        <v>52600</v>
      </c>
      <c r="AE8" s="74"/>
      <c r="AF8" s="74">
        <f t="shared" si="6"/>
        <v>52600</v>
      </c>
      <c r="AG8" s="74"/>
      <c r="AH8" s="82">
        <v>2244411</v>
      </c>
      <c r="AI8" s="82" t="s">
        <v>308</v>
      </c>
      <c r="AJ8" s="82"/>
      <c r="AK8" s="82"/>
      <c r="AL8" s="92"/>
      <c r="AM8" s="92"/>
      <c r="AN8" s="92"/>
      <c r="AO8" s="92"/>
      <c r="AP8" s="92"/>
      <c r="AQ8" s="92"/>
      <c r="AR8" s="92"/>
    </row>
    <row r="9" spans="1:44" s="3" customFormat="1" ht="16.5" customHeight="1" x14ac:dyDescent="0.25">
      <c r="A9" s="9">
        <v>7</v>
      </c>
      <c r="B9" s="10">
        <v>2224776</v>
      </c>
      <c r="C9" s="50">
        <v>14344813</v>
      </c>
      <c r="D9" s="11" t="s">
        <v>155</v>
      </c>
      <c r="E9" s="11" t="s">
        <v>203</v>
      </c>
      <c r="F9" s="11">
        <f t="shared" si="7"/>
        <v>65360</v>
      </c>
      <c r="G9" s="12"/>
      <c r="H9" s="11">
        <f t="shared" si="0"/>
        <v>13085</v>
      </c>
      <c r="I9" s="11">
        <f t="shared" si="1"/>
        <v>6536</v>
      </c>
      <c r="J9" s="12">
        <v>0</v>
      </c>
      <c r="K9" s="11">
        <v>0</v>
      </c>
      <c r="L9" s="13">
        <f t="shared" si="2"/>
        <v>84981</v>
      </c>
      <c r="M9" s="14">
        <v>7000</v>
      </c>
      <c r="N9" s="11">
        <v>0</v>
      </c>
      <c r="O9" s="14">
        <v>0</v>
      </c>
      <c r="P9" s="11">
        <v>0</v>
      </c>
      <c r="Q9" s="11">
        <v>2200</v>
      </c>
      <c r="R9" s="11">
        <v>0</v>
      </c>
      <c r="S9" s="11">
        <v>60</v>
      </c>
      <c r="T9" s="11">
        <v>0</v>
      </c>
      <c r="U9" s="11">
        <v>200</v>
      </c>
      <c r="V9" s="11">
        <v>225</v>
      </c>
      <c r="W9" s="14">
        <v>3400</v>
      </c>
      <c r="X9" s="14"/>
      <c r="Y9" s="14"/>
      <c r="Z9" s="11">
        <f t="shared" si="3"/>
        <v>13085</v>
      </c>
      <c r="AA9" s="15">
        <f t="shared" si="4"/>
        <v>71896</v>
      </c>
      <c r="AB9" s="80">
        <f t="shared" si="5"/>
        <v>2</v>
      </c>
      <c r="AC9" s="12">
        <v>0</v>
      </c>
      <c r="AD9" s="50">
        <v>65360</v>
      </c>
      <c r="AE9" s="9"/>
      <c r="AF9" s="74">
        <f t="shared" si="6"/>
        <v>65360</v>
      </c>
      <c r="AG9" s="110"/>
      <c r="AH9" s="82">
        <v>2224776</v>
      </c>
      <c r="AI9" s="82" t="s">
        <v>308</v>
      </c>
      <c r="AJ9" s="82"/>
      <c r="AK9" s="82"/>
    </row>
    <row r="10" spans="1:44" s="3" customFormat="1" ht="16.5" customHeight="1" x14ac:dyDescent="0.25">
      <c r="A10" s="9">
        <v>8</v>
      </c>
      <c r="B10" s="10">
        <v>2229084</v>
      </c>
      <c r="C10" s="50">
        <v>14345861</v>
      </c>
      <c r="D10" s="11" t="s">
        <v>185</v>
      </c>
      <c r="E10" s="11" t="s">
        <v>203</v>
      </c>
      <c r="F10" s="11">
        <f t="shared" si="7"/>
        <v>61960</v>
      </c>
      <c r="G10" s="12"/>
      <c r="H10" s="11">
        <f t="shared" si="0"/>
        <v>12404</v>
      </c>
      <c r="I10" s="11">
        <f t="shared" si="1"/>
        <v>6196</v>
      </c>
      <c r="J10" s="12">
        <v>0</v>
      </c>
      <c r="K10" s="11">
        <v>0</v>
      </c>
      <c r="L10" s="13">
        <f t="shared" si="2"/>
        <v>80560</v>
      </c>
      <c r="M10" s="14">
        <v>5000</v>
      </c>
      <c r="N10" s="11">
        <v>0</v>
      </c>
      <c r="O10" s="14">
        <v>0</v>
      </c>
      <c r="P10" s="11">
        <v>0</v>
      </c>
      <c r="Q10" s="11">
        <v>2200</v>
      </c>
      <c r="R10" s="11">
        <v>0</v>
      </c>
      <c r="S10" s="11">
        <v>60</v>
      </c>
      <c r="T10" s="11">
        <v>0</v>
      </c>
      <c r="U10" s="11">
        <v>200</v>
      </c>
      <c r="V10" s="11">
        <v>225</v>
      </c>
      <c r="W10" s="14">
        <v>3000</v>
      </c>
      <c r="X10" s="14"/>
      <c r="Y10" s="14"/>
      <c r="Z10" s="11">
        <f t="shared" si="3"/>
        <v>10685</v>
      </c>
      <c r="AA10" s="15">
        <f t="shared" si="4"/>
        <v>69875</v>
      </c>
      <c r="AB10" s="80">
        <f t="shared" si="5"/>
        <v>2</v>
      </c>
      <c r="AC10" s="12">
        <v>0</v>
      </c>
      <c r="AD10" s="50">
        <v>61960</v>
      </c>
      <c r="AE10" s="9"/>
      <c r="AF10" s="74">
        <f t="shared" si="6"/>
        <v>61960</v>
      </c>
      <c r="AG10" s="107"/>
      <c r="AH10" s="82">
        <v>2229084</v>
      </c>
      <c r="AI10" s="82" t="s">
        <v>308</v>
      </c>
      <c r="AJ10" s="82"/>
      <c r="AK10" s="82"/>
    </row>
    <row r="11" spans="1:44" s="3" customFormat="1" ht="16.5" customHeight="1" x14ac:dyDescent="0.25">
      <c r="A11" s="9">
        <v>9</v>
      </c>
      <c r="B11" s="10">
        <v>2224327</v>
      </c>
      <c r="C11" s="50">
        <v>14344509</v>
      </c>
      <c r="D11" s="11" t="s">
        <v>167</v>
      </c>
      <c r="E11" s="11" t="s">
        <v>204</v>
      </c>
      <c r="F11" s="11">
        <f t="shared" si="7"/>
        <v>61960</v>
      </c>
      <c r="G11" s="12"/>
      <c r="H11" s="11">
        <f t="shared" si="0"/>
        <v>12404</v>
      </c>
      <c r="I11" s="11">
        <f t="shared" si="1"/>
        <v>6196</v>
      </c>
      <c r="J11" s="12">
        <v>2000</v>
      </c>
      <c r="K11" s="11">
        <f t="shared" si="8"/>
        <v>1400</v>
      </c>
      <c r="L11" s="13">
        <f t="shared" si="2"/>
        <v>83960</v>
      </c>
      <c r="M11" s="14">
        <v>5000</v>
      </c>
      <c r="N11" s="11">
        <v>0</v>
      </c>
      <c r="O11" s="14">
        <v>0</v>
      </c>
      <c r="P11" s="11">
        <v>0</v>
      </c>
      <c r="Q11" s="11">
        <v>2200</v>
      </c>
      <c r="R11" s="11">
        <v>0</v>
      </c>
      <c r="S11" s="11">
        <v>60</v>
      </c>
      <c r="T11" s="11">
        <v>0</v>
      </c>
      <c r="U11" s="11">
        <v>200</v>
      </c>
      <c r="V11" s="11">
        <v>225</v>
      </c>
      <c r="W11" s="14">
        <v>4000</v>
      </c>
      <c r="X11" s="14"/>
      <c r="Y11" s="14"/>
      <c r="Z11" s="11">
        <f t="shared" si="3"/>
        <v>11685</v>
      </c>
      <c r="AA11" s="15">
        <f t="shared" si="4"/>
        <v>72275</v>
      </c>
      <c r="AB11" s="80">
        <f t="shared" si="5"/>
        <v>2</v>
      </c>
      <c r="AC11" s="12">
        <v>860</v>
      </c>
      <c r="AD11" s="50">
        <v>61960</v>
      </c>
      <c r="AE11" s="9"/>
      <c r="AF11" s="74">
        <f t="shared" si="6"/>
        <v>61960</v>
      </c>
      <c r="AG11" s="9"/>
      <c r="AH11" s="82">
        <v>2224327</v>
      </c>
      <c r="AI11" s="82" t="s">
        <v>308</v>
      </c>
      <c r="AJ11" s="82"/>
      <c r="AK11" s="82"/>
    </row>
    <row r="12" spans="1:44" s="3" customFormat="1" ht="16.5" customHeight="1" x14ac:dyDescent="0.25">
      <c r="A12" s="9">
        <v>10</v>
      </c>
      <c r="B12" s="10">
        <v>2246707</v>
      </c>
      <c r="C12" s="50">
        <v>14353273</v>
      </c>
      <c r="D12" s="11" t="s">
        <v>120</v>
      </c>
      <c r="E12" s="11" t="s">
        <v>205</v>
      </c>
      <c r="F12" s="11">
        <f t="shared" si="7"/>
        <v>48440</v>
      </c>
      <c r="G12" s="12"/>
      <c r="H12" s="11">
        <f t="shared" si="0"/>
        <v>9698</v>
      </c>
      <c r="I12" s="11">
        <f t="shared" si="1"/>
        <v>4844</v>
      </c>
      <c r="J12" s="12">
        <v>2000</v>
      </c>
      <c r="K12" s="11">
        <f t="shared" si="8"/>
        <v>1150</v>
      </c>
      <c r="L12" s="13">
        <f t="shared" si="2"/>
        <v>66132</v>
      </c>
      <c r="M12" s="14">
        <v>0</v>
      </c>
      <c r="N12" s="11">
        <v>0</v>
      </c>
      <c r="O12" s="14">
        <v>0</v>
      </c>
      <c r="P12" s="11">
        <v>0</v>
      </c>
      <c r="Q12" s="11">
        <v>2500</v>
      </c>
      <c r="R12" s="11">
        <v>0</v>
      </c>
      <c r="S12" s="11">
        <v>30</v>
      </c>
      <c r="T12" s="14">
        <f>ROUND((F12+H12)*10%,0)</f>
        <v>5814</v>
      </c>
      <c r="U12" s="11">
        <v>200</v>
      </c>
      <c r="V12" s="11">
        <v>225</v>
      </c>
      <c r="W12" s="14">
        <v>0</v>
      </c>
      <c r="X12" s="14"/>
      <c r="Y12" s="14"/>
      <c r="Z12" s="11">
        <f t="shared" si="3"/>
        <v>8769</v>
      </c>
      <c r="AA12" s="15">
        <f t="shared" si="4"/>
        <v>57363</v>
      </c>
      <c r="AB12" s="80">
        <f t="shared" si="5"/>
        <v>2</v>
      </c>
      <c r="AC12" s="12">
        <v>710</v>
      </c>
      <c r="AD12" s="50">
        <v>48440</v>
      </c>
      <c r="AE12" s="9"/>
      <c r="AF12" s="74">
        <f t="shared" si="6"/>
        <v>48440</v>
      </c>
      <c r="AG12" s="9"/>
      <c r="AH12" s="82">
        <v>2246707</v>
      </c>
      <c r="AI12" s="82" t="s">
        <v>308</v>
      </c>
      <c r="AJ12" s="82"/>
      <c r="AK12" s="82"/>
    </row>
    <row r="13" spans="1:44" s="3" customFormat="1" ht="16.5" customHeight="1" x14ac:dyDescent="0.25">
      <c r="A13" s="9">
        <v>11</v>
      </c>
      <c r="B13" s="10">
        <v>2224207</v>
      </c>
      <c r="C13" s="50">
        <v>14344418</v>
      </c>
      <c r="D13" s="11" t="s">
        <v>121</v>
      </c>
      <c r="E13" s="11" t="s">
        <v>206</v>
      </c>
      <c r="F13" s="11">
        <f t="shared" si="7"/>
        <v>99430</v>
      </c>
      <c r="G13" s="12"/>
      <c r="H13" s="11">
        <f t="shared" si="0"/>
        <v>19906</v>
      </c>
      <c r="I13" s="11">
        <f t="shared" si="1"/>
        <v>9943</v>
      </c>
      <c r="J13" s="12">
        <v>2000</v>
      </c>
      <c r="K13" s="11">
        <f t="shared" si="8"/>
        <v>1600</v>
      </c>
      <c r="L13" s="13">
        <f t="shared" si="2"/>
        <v>132879</v>
      </c>
      <c r="M13" s="14">
        <v>0</v>
      </c>
      <c r="N13" s="11">
        <v>0</v>
      </c>
      <c r="O13" s="14">
        <v>8000</v>
      </c>
      <c r="P13" s="11">
        <v>0</v>
      </c>
      <c r="Q13" s="11">
        <v>0</v>
      </c>
      <c r="R13" s="11">
        <v>0</v>
      </c>
      <c r="S13" s="11">
        <v>60</v>
      </c>
      <c r="T13" s="11">
        <v>0</v>
      </c>
      <c r="U13" s="11">
        <v>200</v>
      </c>
      <c r="V13" s="11">
        <v>225</v>
      </c>
      <c r="W13" s="14">
        <v>9000</v>
      </c>
      <c r="X13" s="14"/>
      <c r="Y13" s="14"/>
      <c r="Z13" s="11">
        <f t="shared" si="3"/>
        <v>17485</v>
      </c>
      <c r="AA13" s="15">
        <f t="shared" si="4"/>
        <v>115394</v>
      </c>
      <c r="AB13" s="80">
        <f t="shared" si="5"/>
        <v>2</v>
      </c>
      <c r="AC13" s="12">
        <v>1110</v>
      </c>
      <c r="AD13" s="50">
        <v>99430</v>
      </c>
      <c r="AE13" s="9"/>
      <c r="AF13" s="74">
        <f t="shared" si="6"/>
        <v>99430</v>
      </c>
      <c r="AG13" s="9"/>
      <c r="AH13" s="82">
        <v>2224207</v>
      </c>
      <c r="AI13" s="82" t="s">
        <v>307</v>
      </c>
      <c r="AJ13" s="82"/>
      <c r="AK13" s="82"/>
    </row>
    <row r="14" spans="1:44" s="3" customFormat="1" ht="16.5" customHeight="1" x14ac:dyDescent="0.25">
      <c r="A14" s="9">
        <v>12</v>
      </c>
      <c r="B14" s="10">
        <v>2246998</v>
      </c>
      <c r="C14" s="50">
        <v>14353496</v>
      </c>
      <c r="D14" s="11" t="s">
        <v>126</v>
      </c>
      <c r="E14" s="11" t="s">
        <v>206</v>
      </c>
      <c r="F14" s="11">
        <f t="shared" si="7"/>
        <v>48440</v>
      </c>
      <c r="G14" s="12">
        <v>0</v>
      </c>
      <c r="H14" s="11">
        <f t="shared" si="0"/>
        <v>9698</v>
      </c>
      <c r="I14" s="11">
        <f t="shared" si="1"/>
        <v>4844</v>
      </c>
      <c r="J14" s="12">
        <v>2000</v>
      </c>
      <c r="K14" s="11">
        <f t="shared" si="8"/>
        <v>1150</v>
      </c>
      <c r="L14" s="13">
        <f t="shared" si="2"/>
        <v>66132</v>
      </c>
      <c r="M14" s="14">
        <v>0</v>
      </c>
      <c r="N14" s="11">
        <v>0</v>
      </c>
      <c r="O14" s="14">
        <v>0</v>
      </c>
      <c r="P14" s="11">
        <v>0</v>
      </c>
      <c r="Q14" s="11">
        <v>2000</v>
      </c>
      <c r="R14" s="11">
        <v>0</v>
      </c>
      <c r="S14" s="11">
        <v>30</v>
      </c>
      <c r="T14" s="14">
        <f>ROUND((F14+H14)*10%,0)</f>
        <v>5814</v>
      </c>
      <c r="U14" s="11">
        <v>200</v>
      </c>
      <c r="V14" s="11">
        <v>225</v>
      </c>
      <c r="W14" s="14">
        <v>0</v>
      </c>
      <c r="X14" s="14"/>
      <c r="Y14" s="14"/>
      <c r="Z14" s="11">
        <f t="shared" si="3"/>
        <v>8269</v>
      </c>
      <c r="AA14" s="15">
        <f t="shared" si="4"/>
        <v>57863</v>
      </c>
      <c r="AB14" s="80">
        <f t="shared" si="5"/>
        <v>2</v>
      </c>
      <c r="AC14" s="12">
        <v>710</v>
      </c>
      <c r="AD14" s="50">
        <v>48440</v>
      </c>
      <c r="AE14" s="9"/>
      <c r="AF14" s="74">
        <f t="shared" si="6"/>
        <v>48440</v>
      </c>
      <c r="AG14" s="9"/>
      <c r="AH14" s="82">
        <v>2246998</v>
      </c>
      <c r="AI14" s="82" t="s">
        <v>308</v>
      </c>
      <c r="AJ14" s="82"/>
      <c r="AK14" s="82"/>
    </row>
    <row r="15" spans="1:44" s="3" customFormat="1" ht="16.5" customHeight="1" x14ac:dyDescent="0.25">
      <c r="A15" s="9">
        <v>13</v>
      </c>
      <c r="B15" s="10">
        <v>2224300</v>
      </c>
      <c r="C15" s="50">
        <v>14344491</v>
      </c>
      <c r="D15" s="11" t="s">
        <v>168</v>
      </c>
      <c r="E15" s="11" t="s">
        <v>207</v>
      </c>
      <c r="F15" s="11">
        <f t="shared" si="7"/>
        <v>61960</v>
      </c>
      <c r="G15" s="12"/>
      <c r="H15" s="11">
        <f t="shared" si="0"/>
        <v>12404</v>
      </c>
      <c r="I15" s="11">
        <f t="shared" si="1"/>
        <v>6196</v>
      </c>
      <c r="J15" s="12">
        <v>2000</v>
      </c>
      <c r="K15" s="11">
        <f t="shared" si="8"/>
        <v>1600</v>
      </c>
      <c r="L15" s="13">
        <f t="shared" si="2"/>
        <v>84160</v>
      </c>
      <c r="M15" s="14">
        <v>3718</v>
      </c>
      <c r="N15" s="11">
        <v>0</v>
      </c>
      <c r="O15" s="14">
        <v>0</v>
      </c>
      <c r="P15" s="11">
        <v>0</v>
      </c>
      <c r="Q15" s="11">
        <v>2200</v>
      </c>
      <c r="R15" s="11">
        <v>0</v>
      </c>
      <c r="S15" s="11">
        <v>60</v>
      </c>
      <c r="T15" s="11">
        <v>0</v>
      </c>
      <c r="U15" s="11">
        <v>200</v>
      </c>
      <c r="V15" s="11">
        <v>225</v>
      </c>
      <c r="W15" s="14">
        <v>5000</v>
      </c>
      <c r="X15" s="14"/>
      <c r="Y15" s="14"/>
      <c r="Z15" s="11">
        <f t="shared" si="3"/>
        <v>11403</v>
      </c>
      <c r="AA15" s="15">
        <f t="shared" si="4"/>
        <v>72757</v>
      </c>
      <c r="AB15" s="80">
        <f t="shared" si="5"/>
        <v>3</v>
      </c>
      <c r="AC15" s="12">
        <v>1050</v>
      </c>
      <c r="AD15" s="50">
        <v>61960</v>
      </c>
      <c r="AE15" s="9"/>
      <c r="AF15" s="74">
        <f t="shared" si="6"/>
        <v>61960</v>
      </c>
      <c r="AG15" s="107"/>
      <c r="AH15" s="82">
        <v>2224300</v>
      </c>
      <c r="AI15" s="82" t="s">
        <v>308</v>
      </c>
      <c r="AJ15" s="82"/>
      <c r="AK15" s="82"/>
    </row>
    <row r="16" spans="1:44" s="3" customFormat="1" ht="16.5" customHeight="1" x14ac:dyDescent="0.25">
      <c r="A16" s="9">
        <v>14</v>
      </c>
      <c r="B16" s="10">
        <v>2246706</v>
      </c>
      <c r="C16" s="50">
        <v>14353272</v>
      </c>
      <c r="D16" s="11" t="s">
        <v>208</v>
      </c>
      <c r="E16" s="11" t="s">
        <v>207</v>
      </c>
      <c r="F16" s="11">
        <f t="shared" si="7"/>
        <v>48440</v>
      </c>
      <c r="G16" s="12">
        <v>0</v>
      </c>
      <c r="H16" s="11">
        <f t="shared" si="0"/>
        <v>9698</v>
      </c>
      <c r="I16" s="11">
        <f t="shared" si="1"/>
        <v>4844</v>
      </c>
      <c r="J16" s="12">
        <v>2000</v>
      </c>
      <c r="K16" s="11">
        <f t="shared" si="8"/>
        <v>1300</v>
      </c>
      <c r="L16" s="13">
        <f t="shared" si="2"/>
        <v>66282</v>
      </c>
      <c r="M16" s="14">
        <v>0</v>
      </c>
      <c r="N16" s="11">
        <v>0</v>
      </c>
      <c r="O16" s="14">
        <v>0</v>
      </c>
      <c r="P16" s="11">
        <v>0</v>
      </c>
      <c r="Q16" s="11">
        <v>1800</v>
      </c>
      <c r="R16" s="11">
        <v>0</v>
      </c>
      <c r="S16" s="11">
        <v>30</v>
      </c>
      <c r="T16" s="14">
        <f>ROUND((F16+H16)*10%,0)</f>
        <v>5814</v>
      </c>
      <c r="U16" s="11">
        <v>200</v>
      </c>
      <c r="V16" s="11">
        <v>225</v>
      </c>
      <c r="W16" s="14">
        <v>0</v>
      </c>
      <c r="X16" s="14"/>
      <c r="Y16" s="14"/>
      <c r="Z16" s="11">
        <f t="shared" si="3"/>
        <v>8069</v>
      </c>
      <c r="AA16" s="15">
        <f t="shared" si="4"/>
        <v>58213</v>
      </c>
      <c r="AB16" s="80">
        <f t="shared" si="5"/>
        <v>3</v>
      </c>
      <c r="AC16" s="12">
        <v>935</v>
      </c>
      <c r="AD16" s="50">
        <v>48440</v>
      </c>
      <c r="AE16" s="9"/>
      <c r="AF16" s="74">
        <f t="shared" si="6"/>
        <v>48440</v>
      </c>
      <c r="AG16" s="9"/>
      <c r="AH16" s="82">
        <v>2246706</v>
      </c>
      <c r="AI16" s="82" t="s">
        <v>308</v>
      </c>
      <c r="AJ16" s="82"/>
      <c r="AK16" s="82"/>
    </row>
    <row r="17" spans="1:37" s="3" customFormat="1" ht="18.75" customHeight="1" x14ac:dyDescent="0.25">
      <c r="A17" s="9">
        <v>15</v>
      </c>
      <c r="B17" s="11">
        <v>2249733</v>
      </c>
      <c r="C17" s="50">
        <v>14355541</v>
      </c>
      <c r="D17" s="11" t="s">
        <v>209</v>
      </c>
      <c r="E17" s="11" t="s">
        <v>210</v>
      </c>
      <c r="F17" s="11">
        <f t="shared" si="7"/>
        <v>38720</v>
      </c>
      <c r="G17" s="12"/>
      <c r="H17" s="11">
        <f t="shared" si="0"/>
        <v>7752</v>
      </c>
      <c r="I17" s="11">
        <f t="shared" si="1"/>
        <v>3872</v>
      </c>
      <c r="J17" s="12">
        <v>0</v>
      </c>
      <c r="K17" s="11">
        <v>0</v>
      </c>
      <c r="L17" s="13">
        <f t="shared" si="2"/>
        <v>50344</v>
      </c>
      <c r="M17" s="14">
        <v>0</v>
      </c>
      <c r="N17" s="11">
        <v>0</v>
      </c>
      <c r="O17" s="14">
        <v>0</v>
      </c>
      <c r="P17" s="11">
        <v>0</v>
      </c>
      <c r="Q17" s="11">
        <v>1300</v>
      </c>
      <c r="R17" s="11">
        <v>0</v>
      </c>
      <c r="S17" s="11">
        <v>30</v>
      </c>
      <c r="T17" s="14">
        <f>ROUND((F17+H17)*10%,0)</f>
        <v>4647</v>
      </c>
      <c r="U17" s="11">
        <v>200</v>
      </c>
      <c r="V17" s="11">
        <v>225</v>
      </c>
      <c r="W17" s="14">
        <v>0</v>
      </c>
      <c r="X17" s="14"/>
      <c r="Y17" s="14"/>
      <c r="Z17" s="11">
        <f t="shared" si="3"/>
        <v>6402</v>
      </c>
      <c r="AA17" s="15">
        <f t="shared" si="4"/>
        <v>43942</v>
      </c>
      <c r="AB17" s="80">
        <f t="shared" si="5"/>
        <v>2</v>
      </c>
      <c r="AC17" s="12">
        <v>0</v>
      </c>
      <c r="AD17" s="50">
        <v>38720</v>
      </c>
      <c r="AE17" s="9"/>
      <c r="AF17" s="74">
        <f t="shared" si="6"/>
        <v>38720</v>
      </c>
      <c r="AG17" s="110"/>
      <c r="AH17" s="82">
        <v>2249733</v>
      </c>
      <c r="AI17" s="82" t="s">
        <v>308</v>
      </c>
      <c r="AJ17" s="82"/>
      <c r="AK17" s="82"/>
    </row>
    <row r="18" spans="1:37" s="3" customFormat="1" ht="16.5" customHeight="1" x14ac:dyDescent="0.25">
      <c r="A18" s="9">
        <v>16</v>
      </c>
      <c r="B18" s="10">
        <v>2224663</v>
      </c>
      <c r="C18" s="50">
        <v>14465747</v>
      </c>
      <c r="D18" s="11" t="s">
        <v>183</v>
      </c>
      <c r="E18" s="11" t="s">
        <v>211</v>
      </c>
      <c r="F18" s="11">
        <f t="shared" si="7"/>
        <v>74770</v>
      </c>
      <c r="G18" s="12"/>
      <c r="H18" s="11">
        <f t="shared" si="0"/>
        <v>14969</v>
      </c>
      <c r="I18" s="11">
        <f t="shared" si="1"/>
        <v>7477</v>
      </c>
      <c r="J18" s="12">
        <v>2000</v>
      </c>
      <c r="K18" s="11">
        <f t="shared" si="8"/>
        <v>1525</v>
      </c>
      <c r="L18" s="13">
        <f t="shared" si="2"/>
        <v>100741</v>
      </c>
      <c r="M18" s="14">
        <v>6000</v>
      </c>
      <c r="N18" s="11">
        <v>0</v>
      </c>
      <c r="O18" s="14">
        <v>0</v>
      </c>
      <c r="P18" s="11">
        <v>0</v>
      </c>
      <c r="Q18" s="11">
        <v>2200</v>
      </c>
      <c r="R18" s="11">
        <v>0</v>
      </c>
      <c r="S18" s="11">
        <v>60</v>
      </c>
      <c r="T18" s="11">
        <v>0</v>
      </c>
      <c r="U18" s="11">
        <v>200</v>
      </c>
      <c r="V18" s="11">
        <v>300</v>
      </c>
      <c r="W18" s="14">
        <v>8000</v>
      </c>
      <c r="X18" s="14"/>
      <c r="Y18" s="14"/>
      <c r="Z18" s="11">
        <f t="shared" si="3"/>
        <v>16760</v>
      </c>
      <c r="AA18" s="15">
        <f t="shared" si="4"/>
        <v>83981</v>
      </c>
      <c r="AB18" s="80">
        <f t="shared" si="5"/>
        <v>2</v>
      </c>
      <c r="AC18" s="12">
        <v>935</v>
      </c>
      <c r="AD18" s="50">
        <v>74770</v>
      </c>
      <c r="AE18" s="9"/>
      <c r="AF18" s="74">
        <f t="shared" si="6"/>
        <v>74770</v>
      </c>
      <c r="AG18" s="107"/>
      <c r="AH18" s="82">
        <v>2224663</v>
      </c>
      <c r="AI18" s="82" t="s">
        <v>307</v>
      </c>
      <c r="AJ18" s="82"/>
      <c r="AK18" s="82"/>
    </row>
    <row r="19" spans="1:37" s="42" customFormat="1" ht="19.5" customHeight="1" x14ac:dyDescent="0.25">
      <c r="A19" s="9">
        <v>17</v>
      </c>
      <c r="B19" s="10">
        <v>2224687</v>
      </c>
      <c r="C19" s="50">
        <v>14344742</v>
      </c>
      <c r="D19" s="11" t="s">
        <v>151</v>
      </c>
      <c r="E19" s="11" t="s">
        <v>211</v>
      </c>
      <c r="F19" s="11">
        <f t="shared" si="7"/>
        <v>61960</v>
      </c>
      <c r="G19" s="76"/>
      <c r="H19" s="11">
        <f t="shared" si="0"/>
        <v>12404</v>
      </c>
      <c r="I19" s="11">
        <f t="shared" si="1"/>
        <v>6196</v>
      </c>
      <c r="J19" s="76">
        <v>2000</v>
      </c>
      <c r="K19" s="11">
        <f t="shared" si="8"/>
        <v>1400</v>
      </c>
      <c r="L19" s="13">
        <f t="shared" si="2"/>
        <v>83960</v>
      </c>
      <c r="M19" s="14">
        <v>4000</v>
      </c>
      <c r="N19" s="77">
        <v>0</v>
      </c>
      <c r="O19" s="14">
        <v>0</v>
      </c>
      <c r="P19" s="77">
        <v>0</v>
      </c>
      <c r="Q19" s="11">
        <v>2200</v>
      </c>
      <c r="R19" s="77">
        <v>0</v>
      </c>
      <c r="S19" s="77">
        <v>30</v>
      </c>
      <c r="T19" s="77">
        <v>0</v>
      </c>
      <c r="U19" s="77">
        <v>200</v>
      </c>
      <c r="V19" s="77">
        <v>225</v>
      </c>
      <c r="W19" s="14">
        <v>2000</v>
      </c>
      <c r="X19" s="14"/>
      <c r="Y19" s="14"/>
      <c r="Z19" s="11">
        <f t="shared" si="3"/>
        <v>8655</v>
      </c>
      <c r="AA19" s="15">
        <f t="shared" si="4"/>
        <v>75305</v>
      </c>
      <c r="AB19" s="80">
        <f t="shared" si="5"/>
        <v>2</v>
      </c>
      <c r="AC19" s="76">
        <v>860</v>
      </c>
      <c r="AD19" s="50">
        <v>61960</v>
      </c>
      <c r="AE19" s="9"/>
      <c r="AF19" s="74">
        <f t="shared" si="6"/>
        <v>61960</v>
      </c>
      <c r="AG19" s="9"/>
      <c r="AH19" s="82">
        <v>2224687</v>
      </c>
      <c r="AI19" s="82" t="s">
        <v>308</v>
      </c>
      <c r="AJ19" s="83"/>
      <c r="AK19" s="83"/>
    </row>
    <row r="20" spans="1:37" s="3" customFormat="1" x14ac:dyDescent="0.25">
      <c r="A20" s="9">
        <v>18</v>
      </c>
      <c r="B20" s="10">
        <v>2224356</v>
      </c>
      <c r="C20" s="50">
        <v>14344527</v>
      </c>
      <c r="D20" s="11" t="s">
        <v>123</v>
      </c>
      <c r="E20" s="11" t="s">
        <v>212</v>
      </c>
      <c r="F20" s="11">
        <f t="shared" si="7"/>
        <v>61960</v>
      </c>
      <c r="G20" s="12"/>
      <c r="H20" s="11">
        <f t="shared" si="0"/>
        <v>12404</v>
      </c>
      <c r="I20" s="11">
        <f t="shared" si="1"/>
        <v>6196</v>
      </c>
      <c r="J20" s="12">
        <v>2000</v>
      </c>
      <c r="K20" s="11">
        <f t="shared" si="8"/>
        <v>1400</v>
      </c>
      <c r="L20" s="13">
        <f t="shared" si="2"/>
        <v>83960</v>
      </c>
      <c r="M20" s="14">
        <v>8000</v>
      </c>
      <c r="N20" s="11">
        <v>0</v>
      </c>
      <c r="O20" s="14">
        <v>0</v>
      </c>
      <c r="P20" s="11">
        <v>0</v>
      </c>
      <c r="Q20" s="11">
        <v>2200</v>
      </c>
      <c r="R20" s="11">
        <v>0</v>
      </c>
      <c r="S20" s="11">
        <v>60</v>
      </c>
      <c r="T20" s="11">
        <v>0</v>
      </c>
      <c r="U20" s="11">
        <v>200</v>
      </c>
      <c r="V20" s="11">
        <v>225</v>
      </c>
      <c r="W20" s="14">
        <v>5000</v>
      </c>
      <c r="X20" s="14"/>
      <c r="Y20" s="14"/>
      <c r="Z20" s="11">
        <f t="shared" si="3"/>
        <v>15685</v>
      </c>
      <c r="AA20" s="15">
        <f t="shared" si="4"/>
        <v>68275</v>
      </c>
      <c r="AB20" s="80">
        <f t="shared" si="5"/>
        <v>2</v>
      </c>
      <c r="AC20" s="12">
        <v>860</v>
      </c>
      <c r="AD20" s="50">
        <v>61960</v>
      </c>
      <c r="AE20" s="9"/>
      <c r="AF20" s="74">
        <f t="shared" si="6"/>
        <v>61960</v>
      </c>
      <c r="AG20" s="9"/>
      <c r="AH20" s="82">
        <v>2224356</v>
      </c>
      <c r="AI20" s="82" t="s">
        <v>308</v>
      </c>
      <c r="AJ20" s="82"/>
      <c r="AK20" s="82"/>
    </row>
    <row r="21" spans="1:37" s="3" customFormat="1" ht="16.5" customHeight="1" x14ac:dyDescent="0.25">
      <c r="A21" s="9">
        <v>19</v>
      </c>
      <c r="B21" s="10">
        <v>2224756</v>
      </c>
      <c r="C21" s="50">
        <v>14344796</v>
      </c>
      <c r="D21" s="11" t="s">
        <v>160</v>
      </c>
      <c r="E21" s="11" t="s">
        <v>212</v>
      </c>
      <c r="F21" s="11">
        <f t="shared" si="7"/>
        <v>61960</v>
      </c>
      <c r="G21" s="12">
        <v>0</v>
      </c>
      <c r="H21" s="11">
        <f t="shared" si="0"/>
        <v>12404</v>
      </c>
      <c r="I21" s="11">
        <f t="shared" si="1"/>
        <v>6196</v>
      </c>
      <c r="J21" s="12">
        <v>2000</v>
      </c>
      <c r="K21" s="11">
        <f t="shared" si="8"/>
        <v>1400</v>
      </c>
      <c r="L21" s="13">
        <f t="shared" si="2"/>
        <v>83960</v>
      </c>
      <c r="M21" s="14">
        <v>10000</v>
      </c>
      <c r="N21" s="11">
        <v>0</v>
      </c>
      <c r="O21" s="14">
        <v>0</v>
      </c>
      <c r="P21" s="11">
        <v>0</v>
      </c>
      <c r="Q21" s="11">
        <v>2200</v>
      </c>
      <c r="R21" s="11">
        <v>0</v>
      </c>
      <c r="S21" s="11">
        <v>60</v>
      </c>
      <c r="T21" s="11">
        <v>0</v>
      </c>
      <c r="U21" s="11">
        <v>200</v>
      </c>
      <c r="V21" s="11">
        <v>0</v>
      </c>
      <c r="W21" s="14">
        <v>5000</v>
      </c>
      <c r="X21" s="14"/>
      <c r="Y21" s="14"/>
      <c r="Z21" s="11">
        <f t="shared" si="3"/>
        <v>17460</v>
      </c>
      <c r="AA21" s="15">
        <f t="shared" si="4"/>
        <v>66500</v>
      </c>
      <c r="AB21" s="80">
        <f t="shared" si="5"/>
        <v>2</v>
      </c>
      <c r="AC21" s="12">
        <v>860</v>
      </c>
      <c r="AD21" s="50">
        <v>61960</v>
      </c>
      <c r="AE21" s="9"/>
      <c r="AF21" s="74">
        <f t="shared" si="6"/>
        <v>61960</v>
      </c>
      <c r="AG21" s="107"/>
      <c r="AH21" s="82">
        <v>2224756</v>
      </c>
      <c r="AI21" s="82" t="s">
        <v>308</v>
      </c>
      <c r="AJ21" s="82"/>
      <c r="AK21" s="82"/>
    </row>
    <row r="22" spans="1:37" s="3" customFormat="1" ht="16.5" customHeight="1" x14ac:dyDescent="0.25">
      <c r="A22" s="9">
        <v>20</v>
      </c>
      <c r="B22" s="10">
        <v>2224364</v>
      </c>
      <c r="C22" s="50">
        <v>14344533</v>
      </c>
      <c r="D22" s="11" t="s">
        <v>181</v>
      </c>
      <c r="E22" s="11" t="s">
        <v>213</v>
      </c>
      <c r="F22" s="11">
        <f t="shared" si="7"/>
        <v>101970</v>
      </c>
      <c r="G22" s="12"/>
      <c r="H22" s="11">
        <f t="shared" si="0"/>
        <v>20414</v>
      </c>
      <c r="I22" s="11">
        <f t="shared" si="1"/>
        <v>10197</v>
      </c>
      <c r="J22" s="12">
        <v>2000</v>
      </c>
      <c r="K22" s="11">
        <f t="shared" si="8"/>
        <v>1600</v>
      </c>
      <c r="L22" s="13">
        <f t="shared" si="2"/>
        <v>136181</v>
      </c>
      <c r="M22" s="14">
        <v>0</v>
      </c>
      <c r="N22" s="11">
        <v>0</v>
      </c>
      <c r="O22" s="14">
        <v>6118</v>
      </c>
      <c r="P22" s="11">
        <v>0</v>
      </c>
      <c r="Q22" s="11">
        <v>0</v>
      </c>
      <c r="R22" s="11">
        <v>0</v>
      </c>
      <c r="S22" s="11">
        <v>60</v>
      </c>
      <c r="T22" s="11">
        <v>0</v>
      </c>
      <c r="U22" s="11">
        <v>200</v>
      </c>
      <c r="V22" s="11">
        <v>225</v>
      </c>
      <c r="W22" s="14">
        <v>18000</v>
      </c>
      <c r="X22" s="14"/>
      <c r="Y22" s="14"/>
      <c r="Z22" s="11">
        <f t="shared" si="3"/>
        <v>24603</v>
      </c>
      <c r="AA22" s="15">
        <f t="shared" si="4"/>
        <v>111578</v>
      </c>
      <c r="AB22" s="80">
        <f t="shared" si="5"/>
        <v>2</v>
      </c>
      <c r="AC22" s="12">
        <v>975</v>
      </c>
      <c r="AD22" s="50">
        <v>101970</v>
      </c>
      <c r="AE22" s="9"/>
      <c r="AF22" s="74">
        <f t="shared" si="6"/>
        <v>101970</v>
      </c>
      <c r="AG22" s="9"/>
      <c r="AH22" s="82">
        <v>2224364</v>
      </c>
      <c r="AI22" s="82" t="s">
        <v>307</v>
      </c>
      <c r="AJ22" s="82"/>
      <c r="AK22" s="82"/>
    </row>
    <row r="23" spans="1:37" s="3" customFormat="1" ht="16.5" customHeight="1" x14ac:dyDescent="0.25">
      <c r="A23" s="9">
        <v>21</v>
      </c>
      <c r="B23" s="10">
        <v>2229098</v>
      </c>
      <c r="C23" s="50">
        <v>14345873</v>
      </c>
      <c r="D23" s="11" t="s">
        <v>122</v>
      </c>
      <c r="E23" s="11" t="s">
        <v>214</v>
      </c>
      <c r="F23" s="11">
        <f t="shared" si="7"/>
        <v>61960</v>
      </c>
      <c r="G23" s="12"/>
      <c r="H23" s="11">
        <f t="shared" si="0"/>
        <v>12404</v>
      </c>
      <c r="I23" s="11">
        <f t="shared" si="1"/>
        <v>6196</v>
      </c>
      <c r="J23" s="12">
        <v>2000</v>
      </c>
      <c r="K23" s="11">
        <f t="shared" si="8"/>
        <v>1400</v>
      </c>
      <c r="L23" s="13">
        <f t="shared" si="2"/>
        <v>83960</v>
      </c>
      <c r="M23" s="14">
        <v>4000</v>
      </c>
      <c r="N23" s="11">
        <v>0</v>
      </c>
      <c r="O23" s="14">
        <v>0</v>
      </c>
      <c r="P23" s="11">
        <v>0</v>
      </c>
      <c r="Q23" s="11">
        <v>2200</v>
      </c>
      <c r="R23" s="11">
        <v>0</v>
      </c>
      <c r="S23" s="11">
        <v>60</v>
      </c>
      <c r="T23" s="11">
        <v>0</v>
      </c>
      <c r="U23" s="11">
        <v>200</v>
      </c>
      <c r="V23" s="11">
        <v>225</v>
      </c>
      <c r="W23" s="14">
        <v>1000</v>
      </c>
      <c r="X23" s="14"/>
      <c r="Y23" s="14"/>
      <c r="Z23" s="11">
        <f t="shared" si="3"/>
        <v>7685</v>
      </c>
      <c r="AA23" s="15">
        <f t="shared" si="4"/>
        <v>76275</v>
      </c>
      <c r="AB23" s="80">
        <f t="shared" si="5"/>
        <v>2</v>
      </c>
      <c r="AC23" s="12">
        <v>860</v>
      </c>
      <c r="AD23" s="50">
        <v>61960</v>
      </c>
      <c r="AE23" s="9"/>
      <c r="AF23" s="74">
        <f t="shared" si="6"/>
        <v>61960</v>
      </c>
      <c r="AG23" s="9"/>
      <c r="AH23" s="82">
        <v>2229098</v>
      </c>
      <c r="AI23" s="82" t="s">
        <v>308</v>
      </c>
      <c r="AJ23" s="82"/>
      <c r="AK23" s="82"/>
    </row>
    <row r="24" spans="1:37" s="3" customFormat="1" ht="16.5" customHeight="1" x14ac:dyDescent="0.25">
      <c r="A24" s="9">
        <v>22</v>
      </c>
      <c r="B24" s="10">
        <v>2233464</v>
      </c>
      <c r="C24" s="50">
        <v>14347228</v>
      </c>
      <c r="D24" s="11" t="s">
        <v>165</v>
      </c>
      <c r="E24" s="11" t="s">
        <v>214</v>
      </c>
      <c r="F24" s="11">
        <f t="shared" si="7"/>
        <v>60260</v>
      </c>
      <c r="G24" s="12">
        <v>0</v>
      </c>
      <c r="H24" s="11">
        <f t="shared" si="0"/>
        <v>12064</v>
      </c>
      <c r="I24" s="11">
        <f t="shared" si="1"/>
        <v>6026</v>
      </c>
      <c r="J24" s="12">
        <v>2000</v>
      </c>
      <c r="K24" s="11">
        <f t="shared" si="8"/>
        <v>1400</v>
      </c>
      <c r="L24" s="13">
        <f t="shared" si="2"/>
        <v>81750</v>
      </c>
      <c r="M24" s="14">
        <v>5000</v>
      </c>
      <c r="N24" s="11">
        <v>0</v>
      </c>
      <c r="O24" s="14">
        <v>0</v>
      </c>
      <c r="P24" s="11">
        <v>0</v>
      </c>
      <c r="Q24" s="11">
        <v>2200</v>
      </c>
      <c r="R24" s="11">
        <v>0</v>
      </c>
      <c r="S24" s="11">
        <v>60</v>
      </c>
      <c r="T24" s="11">
        <v>0</v>
      </c>
      <c r="U24" s="11">
        <v>200</v>
      </c>
      <c r="V24" s="11">
        <v>225</v>
      </c>
      <c r="W24" s="14">
        <v>0</v>
      </c>
      <c r="X24" s="14"/>
      <c r="Y24" s="14"/>
      <c r="Z24" s="11">
        <f t="shared" si="3"/>
        <v>7685</v>
      </c>
      <c r="AA24" s="15">
        <f t="shared" si="4"/>
        <v>74065</v>
      </c>
      <c r="AB24" s="80">
        <f t="shared" si="5"/>
        <v>2</v>
      </c>
      <c r="AC24" s="12">
        <v>860</v>
      </c>
      <c r="AD24" s="50">
        <v>60260</v>
      </c>
      <c r="AE24" s="9"/>
      <c r="AF24" s="74">
        <f t="shared" si="6"/>
        <v>60260</v>
      </c>
      <c r="AG24" s="9"/>
      <c r="AH24" s="82">
        <v>2233464</v>
      </c>
      <c r="AI24" s="82" t="s">
        <v>308</v>
      </c>
      <c r="AJ24" s="82"/>
      <c r="AK24" s="82"/>
    </row>
    <row r="25" spans="1:37" s="3" customFormat="1" ht="16.5" customHeight="1" x14ac:dyDescent="0.25">
      <c r="A25" s="9">
        <v>23</v>
      </c>
      <c r="B25" s="10">
        <v>2224272</v>
      </c>
      <c r="C25" s="50">
        <v>14344471</v>
      </c>
      <c r="D25" s="11" t="s">
        <v>157</v>
      </c>
      <c r="E25" s="11" t="s">
        <v>215</v>
      </c>
      <c r="F25" s="11">
        <f t="shared" si="7"/>
        <v>72810</v>
      </c>
      <c r="G25" s="12"/>
      <c r="H25" s="11">
        <f t="shared" si="0"/>
        <v>14577</v>
      </c>
      <c r="I25" s="11">
        <f t="shared" si="1"/>
        <v>7281</v>
      </c>
      <c r="J25" s="12">
        <v>2000</v>
      </c>
      <c r="K25" s="11">
        <f t="shared" si="8"/>
        <v>1525</v>
      </c>
      <c r="L25" s="13">
        <f t="shared" si="2"/>
        <v>98193</v>
      </c>
      <c r="M25" s="14">
        <v>15000</v>
      </c>
      <c r="N25" s="11">
        <v>0</v>
      </c>
      <c r="O25" s="14">
        <v>0</v>
      </c>
      <c r="P25" s="11">
        <v>0</v>
      </c>
      <c r="Q25" s="11">
        <v>2200</v>
      </c>
      <c r="R25" s="11">
        <v>0</v>
      </c>
      <c r="S25" s="11">
        <v>60</v>
      </c>
      <c r="T25" s="11">
        <v>0</v>
      </c>
      <c r="U25" s="11">
        <v>200</v>
      </c>
      <c r="V25" s="11">
        <v>225</v>
      </c>
      <c r="W25" s="14">
        <v>6000</v>
      </c>
      <c r="X25" s="14"/>
      <c r="Y25" s="14"/>
      <c r="Z25" s="11">
        <f t="shared" si="3"/>
        <v>23685</v>
      </c>
      <c r="AA25" s="15">
        <f t="shared" si="4"/>
        <v>74508</v>
      </c>
      <c r="AB25" s="80">
        <f t="shared" si="5"/>
        <v>2</v>
      </c>
      <c r="AC25" s="12">
        <v>935</v>
      </c>
      <c r="AD25" s="50">
        <v>72810</v>
      </c>
      <c r="AE25" s="9"/>
      <c r="AF25" s="74">
        <f t="shared" si="6"/>
        <v>72810</v>
      </c>
      <c r="AG25" s="9"/>
      <c r="AH25" s="82">
        <v>2224272</v>
      </c>
      <c r="AI25" s="82" t="s">
        <v>307</v>
      </c>
      <c r="AJ25" s="82"/>
      <c r="AK25" s="82"/>
    </row>
    <row r="26" spans="1:37" s="3" customFormat="1" ht="16.5" customHeight="1" x14ac:dyDescent="0.25">
      <c r="A26" s="9">
        <v>24</v>
      </c>
      <c r="B26" s="10">
        <v>2224365</v>
      </c>
      <c r="C26" s="50">
        <v>14344534</v>
      </c>
      <c r="D26" s="11" t="s">
        <v>127</v>
      </c>
      <c r="E26" s="11" t="s">
        <v>215</v>
      </c>
      <c r="F26" s="11">
        <f t="shared" si="7"/>
        <v>65360</v>
      </c>
      <c r="G26" s="12">
        <v>0</v>
      </c>
      <c r="H26" s="11">
        <f t="shared" si="0"/>
        <v>13085</v>
      </c>
      <c r="I26" s="11">
        <f t="shared" si="1"/>
        <v>6536</v>
      </c>
      <c r="J26" s="12">
        <v>2000</v>
      </c>
      <c r="K26" s="11">
        <f t="shared" si="8"/>
        <v>1400</v>
      </c>
      <c r="L26" s="13">
        <f t="shared" si="2"/>
        <v>88381</v>
      </c>
      <c r="M26" s="14">
        <v>8000</v>
      </c>
      <c r="N26" s="11">
        <v>0</v>
      </c>
      <c r="O26" s="14">
        <v>0</v>
      </c>
      <c r="P26" s="11">
        <v>0</v>
      </c>
      <c r="Q26" s="11">
        <v>2200</v>
      </c>
      <c r="R26" s="11">
        <v>0</v>
      </c>
      <c r="S26" s="11">
        <v>60</v>
      </c>
      <c r="T26" s="11">
        <v>0</v>
      </c>
      <c r="U26" s="11">
        <v>200</v>
      </c>
      <c r="V26" s="11">
        <v>225</v>
      </c>
      <c r="W26" s="14">
        <v>8000</v>
      </c>
      <c r="X26" s="14"/>
      <c r="Y26" s="14"/>
      <c r="Z26" s="11">
        <f t="shared" si="3"/>
        <v>18685</v>
      </c>
      <c r="AA26" s="15">
        <f t="shared" si="4"/>
        <v>69696</v>
      </c>
      <c r="AB26" s="80">
        <f t="shared" si="5"/>
        <v>2</v>
      </c>
      <c r="AC26" s="12">
        <v>860</v>
      </c>
      <c r="AD26" s="11">
        <v>65360</v>
      </c>
      <c r="AE26" s="9"/>
      <c r="AF26" s="74">
        <f t="shared" si="6"/>
        <v>65360</v>
      </c>
      <c r="AG26" s="9"/>
      <c r="AH26" s="82">
        <v>2224365</v>
      </c>
      <c r="AI26" s="82" t="s">
        <v>308</v>
      </c>
      <c r="AJ26" s="82"/>
      <c r="AK26" s="82"/>
    </row>
    <row r="27" spans="1:37" s="3" customFormat="1" ht="16.5" customHeight="1" x14ac:dyDescent="0.25">
      <c r="A27" s="9">
        <v>25</v>
      </c>
      <c r="B27" s="10">
        <v>2249476</v>
      </c>
      <c r="C27" s="50">
        <v>14355344</v>
      </c>
      <c r="D27" s="11" t="s">
        <v>144</v>
      </c>
      <c r="E27" s="11" t="s">
        <v>216</v>
      </c>
      <c r="F27" s="11">
        <f t="shared" si="7"/>
        <v>39800</v>
      </c>
      <c r="G27" s="12"/>
      <c r="H27" s="11">
        <f t="shared" si="0"/>
        <v>7968</v>
      </c>
      <c r="I27" s="11">
        <f t="shared" si="1"/>
        <v>3980</v>
      </c>
      <c r="J27" s="12">
        <v>2000</v>
      </c>
      <c r="K27" s="11">
        <f t="shared" si="8"/>
        <v>1100</v>
      </c>
      <c r="L27" s="13">
        <f t="shared" si="2"/>
        <v>54848</v>
      </c>
      <c r="M27" s="14">
        <v>0</v>
      </c>
      <c r="N27" s="11">
        <v>0</v>
      </c>
      <c r="O27" s="14">
        <v>0</v>
      </c>
      <c r="P27" s="11">
        <v>0</v>
      </c>
      <c r="Q27" s="11">
        <v>1300</v>
      </c>
      <c r="R27" s="11">
        <v>0</v>
      </c>
      <c r="S27" s="11">
        <v>30</v>
      </c>
      <c r="T27" s="14">
        <f>ROUND((F27+H27)*10%,0)</f>
        <v>4777</v>
      </c>
      <c r="U27" s="11">
        <v>200</v>
      </c>
      <c r="V27" s="11">
        <v>225</v>
      </c>
      <c r="W27" s="14">
        <v>0</v>
      </c>
      <c r="X27" s="14"/>
      <c r="Y27" s="14"/>
      <c r="Z27" s="11">
        <f t="shared" si="3"/>
        <v>6532</v>
      </c>
      <c r="AA27" s="15">
        <f t="shared" si="4"/>
        <v>48316</v>
      </c>
      <c r="AB27" s="80">
        <f t="shared" si="5"/>
        <v>3</v>
      </c>
      <c r="AC27" s="12">
        <v>825</v>
      </c>
      <c r="AD27" s="50">
        <v>39800</v>
      </c>
      <c r="AE27" s="9"/>
      <c r="AF27" s="74">
        <f t="shared" si="6"/>
        <v>39800</v>
      </c>
      <c r="AG27" s="9"/>
      <c r="AH27" s="82">
        <v>2249476</v>
      </c>
      <c r="AI27" s="82" t="s">
        <v>308</v>
      </c>
      <c r="AJ27" s="82"/>
      <c r="AK27" s="82"/>
    </row>
    <row r="28" spans="1:37" s="3" customFormat="1" ht="16.5" customHeight="1" x14ac:dyDescent="0.25">
      <c r="A28" s="9">
        <v>26</v>
      </c>
      <c r="B28" s="10">
        <v>2224285</v>
      </c>
      <c r="C28" s="50">
        <v>14344479</v>
      </c>
      <c r="D28" s="11" t="s">
        <v>145</v>
      </c>
      <c r="E28" s="11" t="s">
        <v>217</v>
      </c>
      <c r="F28" s="11">
        <f t="shared" si="7"/>
        <v>65360</v>
      </c>
      <c r="G28" s="12"/>
      <c r="H28" s="11">
        <f t="shared" si="0"/>
        <v>13085</v>
      </c>
      <c r="I28" s="11">
        <f t="shared" si="1"/>
        <v>6536</v>
      </c>
      <c r="J28" s="12">
        <v>2000</v>
      </c>
      <c r="K28" s="11">
        <f t="shared" si="8"/>
        <v>1600</v>
      </c>
      <c r="L28" s="13">
        <f t="shared" si="2"/>
        <v>88581</v>
      </c>
      <c r="M28" s="14">
        <v>10000</v>
      </c>
      <c r="N28" s="11">
        <v>0</v>
      </c>
      <c r="O28" s="14">
        <v>0</v>
      </c>
      <c r="P28" s="11">
        <v>0</v>
      </c>
      <c r="Q28" s="11">
        <v>2200</v>
      </c>
      <c r="R28" s="11">
        <v>0</v>
      </c>
      <c r="S28" s="11">
        <v>60</v>
      </c>
      <c r="T28" s="11">
        <v>0</v>
      </c>
      <c r="U28" s="11">
        <v>200</v>
      </c>
      <c r="V28" s="11">
        <v>225</v>
      </c>
      <c r="W28" s="14">
        <v>6000</v>
      </c>
      <c r="X28" s="14"/>
      <c r="Y28" s="14"/>
      <c r="Z28" s="11">
        <f t="shared" si="3"/>
        <v>18685</v>
      </c>
      <c r="AA28" s="15">
        <f t="shared" si="4"/>
        <v>69896</v>
      </c>
      <c r="AB28" s="80">
        <f t="shared" si="5"/>
        <v>3</v>
      </c>
      <c r="AC28" s="12">
        <v>1050</v>
      </c>
      <c r="AD28" s="11">
        <v>65360</v>
      </c>
      <c r="AE28" s="9"/>
      <c r="AF28" s="74">
        <f t="shared" si="6"/>
        <v>65360</v>
      </c>
      <c r="AG28" s="9"/>
      <c r="AH28" s="82">
        <v>2224285</v>
      </c>
      <c r="AI28" s="82" t="s">
        <v>308</v>
      </c>
      <c r="AJ28" s="82"/>
      <c r="AK28" s="82"/>
    </row>
    <row r="29" spans="1:37" s="3" customFormat="1" ht="16.5" customHeight="1" x14ac:dyDescent="0.25">
      <c r="A29" s="9">
        <v>27</v>
      </c>
      <c r="B29" s="10">
        <v>2224742</v>
      </c>
      <c r="C29" s="50">
        <v>14344788</v>
      </c>
      <c r="D29" s="11" t="s">
        <v>153</v>
      </c>
      <c r="E29" s="11" t="s">
        <v>218</v>
      </c>
      <c r="F29" s="11">
        <f t="shared" si="7"/>
        <v>61960</v>
      </c>
      <c r="G29" s="12"/>
      <c r="H29" s="11">
        <f t="shared" si="0"/>
        <v>12404</v>
      </c>
      <c r="I29" s="11">
        <f t="shared" si="1"/>
        <v>6196</v>
      </c>
      <c r="J29" s="12">
        <v>2000</v>
      </c>
      <c r="K29" s="11">
        <f t="shared" si="8"/>
        <v>1400</v>
      </c>
      <c r="L29" s="13">
        <f t="shared" si="2"/>
        <v>83960</v>
      </c>
      <c r="M29" s="14">
        <v>10000</v>
      </c>
      <c r="N29" s="11">
        <v>0</v>
      </c>
      <c r="O29" s="14">
        <v>0</v>
      </c>
      <c r="P29" s="11">
        <v>0</v>
      </c>
      <c r="Q29" s="11">
        <v>2200</v>
      </c>
      <c r="R29" s="11">
        <v>0</v>
      </c>
      <c r="S29" s="11">
        <v>60</v>
      </c>
      <c r="T29" s="11">
        <v>0</v>
      </c>
      <c r="U29" s="11">
        <v>200</v>
      </c>
      <c r="V29" s="11">
        <v>225</v>
      </c>
      <c r="W29" s="14">
        <v>5000</v>
      </c>
      <c r="X29" s="14"/>
      <c r="Y29" s="14"/>
      <c r="Z29" s="11">
        <f t="shared" si="3"/>
        <v>17685</v>
      </c>
      <c r="AA29" s="15">
        <f t="shared" si="4"/>
        <v>66275</v>
      </c>
      <c r="AB29" s="80">
        <f t="shared" si="5"/>
        <v>2</v>
      </c>
      <c r="AC29" s="12">
        <v>860</v>
      </c>
      <c r="AD29" s="50">
        <v>61960</v>
      </c>
      <c r="AE29" s="9"/>
      <c r="AF29" s="74">
        <f t="shared" si="6"/>
        <v>61960</v>
      </c>
      <c r="AG29" s="9"/>
      <c r="AH29" s="82">
        <v>2224742</v>
      </c>
      <c r="AI29" s="82" t="s">
        <v>308</v>
      </c>
      <c r="AJ29" s="82"/>
      <c r="AK29" s="82"/>
    </row>
    <row r="30" spans="1:37" s="3" customFormat="1" ht="16.5" customHeight="1" x14ac:dyDescent="0.25">
      <c r="A30" s="9">
        <v>28</v>
      </c>
      <c r="B30" s="10">
        <v>2224330</v>
      </c>
      <c r="C30" s="50">
        <v>14416947</v>
      </c>
      <c r="D30" s="11" t="s">
        <v>125</v>
      </c>
      <c r="E30" s="11" t="s">
        <v>219</v>
      </c>
      <c r="F30" s="11">
        <f t="shared" si="7"/>
        <v>45830</v>
      </c>
      <c r="G30" s="12"/>
      <c r="H30" s="11">
        <f t="shared" si="0"/>
        <v>9175</v>
      </c>
      <c r="I30" s="11">
        <f t="shared" si="1"/>
        <v>4583</v>
      </c>
      <c r="J30" s="12">
        <v>2000</v>
      </c>
      <c r="K30" s="11">
        <f t="shared" si="8"/>
        <v>1300</v>
      </c>
      <c r="L30" s="13">
        <f t="shared" si="2"/>
        <v>62888</v>
      </c>
      <c r="M30" s="14">
        <v>0</v>
      </c>
      <c r="N30" s="11">
        <v>0</v>
      </c>
      <c r="O30" s="14">
        <v>4000</v>
      </c>
      <c r="P30" s="11">
        <v>0</v>
      </c>
      <c r="Q30" s="11">
        <v>1300</v>
      </c>
      <c r="R30" s="11">
        <v>0</v>
      </c>
      <c r="S30" s="11">
        <v>30</v>
      </c>
      <c r="T30" s="11">
        <v>0</v>
      </c>
      <c r="U30" s="11">
        <v>200</v>
      </c>
      <c r="V30" s="11">
        <v>225</v>
      </c>
      <c r="W30" s="14">
        <v>0</v>
      </c>
      <c r="X30" s="14"/>
      <c r="Y30" s="14"/>
      <c r="Z30" s="11">
        <f t="shared" si="3"/>
        <v>5755</v>
      </c>
      <c r="AA30" s="15">
        <f t="shared" si="4"/>
        <v>57133</v>
      </c>
      <c r="AB30" s="80">
        <f t="shared" si="5"/>
        <v>3</v>
      </c>
      <c r="AC30" s="12">
        <v>935</v>
      </c>
      <c r="AD30" s="50">
        <v>45830</v>
      </c>
      <c r="AE30" s="9"/>
      <c r="AF30" s="74">
        <f t="shared" si="6"/>
        <v>45830</v>
      </c>
      <c r="AG30" s="110"/>
      <c r="AH30" s="82">
        <v>2224330</v>
      </c>
      <c r="AI30" s="82" t="s">
        <v>308</v>
      </c>
      <c r="AJ30" s="82"/>
      <c r="AK30" s="82"/>
    </row>
    <row r="31" spans="1:37" s="3" customFormat="1" ht="16.5" customHeight="1" x14ac:dyDescent="0.25">
      <c r="A31" s="9">
        <v>29</v>
      </c>
      <c r="B31" s="10">
        <v>2244745</v>
      </c>
      <c r="C31" s="50">
        <v>14352225</v>
      </c>
      <c r="D31" s="11" t="s">
        <v>174</v>
      </c>
      <c r="E31" s="11" t="s">
        <v>220</v>
      </c>
      <c r="F31" s="11">
        <f t="shared" si="7"/>
        <v>52600</v>
      </c>
      <c r="G31" s="12"/>
      <c r="H31" s="11">
        <f t="shared" si="0"/>
        <v>10531</v>
      </c>
      <c r="I31" s="11">
        <f t="shared" si="1"/>
        <v>5260</v>
      </c>
      <c r="J31" s="12">
        <v>2000</v>
      </c>
      <c r="K31" s="11">
        <f t="shared" si="8"/>
        <v>1300</v>
      </c>
      <c r="L31" s="13">
        <f t="shared" si="2"/>
        <v>71691</v>
      </c>
      <c r="M31" s="14">
        <v>0</v>
      </c>
      <c r="N31" s="11">
        <v>0</v>
      </c>
      <c r="O31" s="14">
        <v>0</v>
      </c>
      <c r="P31" s="11">
        <v>0</v>
      </c>
      <c r="Q31" s="11">
        <v>2000</v>
      </c>
      <c r="R31" s="11">
        <v>0</v>
      </c>
      <c r="S31" s="11">
        <v>60</v>
      </c>
      <c r="T31" s="14">
        <f>ROUND((F31+H31)*10%,0)</f>
        <v>6313</v>
      </c>
      <c r="U31" s="11">
        <v>200</v>
      </c>
      <c r="V31" s="11">
        <v>225</v>
      </c>
      <c r="W31" s="14">
        <v>2000</v>
      </c>
      <c r="X31" s="14"/>
      <c r="Y31" s="14"/>
      <c r="Z31" s="11">
        <f t="shared" si="3"/>
        <v>10798</v>
      </c>
      <c r="AA31" s="15">
        <f t="shared" si="4"/>
        <v>60893</v>
      </c>
      <c r="AB31" s="80">
        <f t="shared" si="5"/>
        <v>3</v>
      </c>
      <c r="AC31" s="12">
        <v>935</v>
      </c>
      <c r="AD31" s="11">
        <v>52600</v>
      </c>
      <c r="AE31" s="9"/>
      <c r="AF31" s="74">
        <f t="shared" si="6"/>
        <v>52600</v>
      </c>
      <c r="AG31" s="9"/>
      <c r="AH31" s="82">
        <v>2244745</v>
      </c>
      <c r="AI31" s="82" t="s">
        <v>308</v>
      </c>
      <c r="AJ31" s="82"/>
      <c r="AK31" s="82"/>
    </row>
    <row r="32" spans="1:37" s="3" customFormat="1" ht="16.5" customHeight="1" x14ac:dyDescent="0.25">
      <c r="A32" s="9">
        <v>30</v>
      </c>
      <c r="B32" s="10">
        <v>2224307</v>
      </c>
      <c r="C32" s="50">
        <v>14344497</v>
      </c>
      <c r="D32" s="11" t="s">
        <v>146</v>
      </c>
      <c r="E32" s="11" t="s">
        <v>221</v>
      </c>
      <c r="F32" s="11">
        <f t="shared" si="7"/>
        <v>65360</v>
      </c>
      <c r="G32" s="12"/>
      <c r="H32" s="11">
        <f t="shared" si="0"/>
        <v>13085</v>
      </c>
      <c r="I32" s="11">
        <f t="shared" si="1"/>
        <v>6536</v>
      </c>
      <c r="J32" s="12">
        <v>2000</v>
      </c>
      <c r="K32" s="11">
        <f t="shared" si="8"/>
        <v>1400</v>
      </c>
      <c r="L32" s="13">
        <f t="shared" si="2"/>
        <v>88381</v>
      </c>
      <c r="M32" s="14">
        <v>5000</v>
      </c>
      <c r="N32" s="11">
        <v>0</v>
      </c>
      <c r="O32" s="14">
        <v>0</v>
      </c>
      <c r="P32" s="11">
        <v>0</v>
      </c>
      <c r="Q32" s="11">
        <v>2200</v>
      </c>
      <c r="R32" s="11">
        <v>0</v>
      </c>
      <c r="S32" s="11">
        <v>60</v>
      </c>
      <c r="T32" s="11">
        <v>0</v>
      </c>
      <c r="U32" s="11">
        <v>200</v>
      </c>
      <c r="V32" s="11">
        <v>225</v>
      </c>
      <c r="W32" s="14">
        <v>3000</v>
      </c>
      <c r="X32" s="14"/>
      <c r="Y32" s="14"/>
      <c r="Z32" s="11">
        <f t="shared" si="3"/>
        <v>10685</v>
      </c>
      <c r="AA32" s="15">
        <f t="shared" si="4"/>
        <v>77696</v>
      </c>
      <c r="AB32" s="80">
        <f t="shared" si="5"/>
        <v>2</v>
      </c>
      <c r="AC32" s="12">
        <v>860</v>
      </c>
      <c r="AD32" s="50">
        <v>65360</v>
      </c>
      <c r="AE32" s="9"/>
      <c r="AF32" s="74">
        <f t="shared" si="6"/>
        <v>65360</v>
      </c>
      <c r="AG32" s="110"/>
      <c r="AH32" s="82">
        <v>2224307</v>
      </c>
      <c r="AI32" s="82" t="s">
        <v>308</v>
      </c>
      <c r="AJ32" s="82"/>
      <c r="AK32" s="82"/>
    </row>
    <row r="33" spans="1:37" s="3" customFormat="1" ht="16.5" customHeight="1" x14ac:dyDescent="0.25">
      <c r="A33" s="9">
        <v>31</v>
      </c>
      <c r="B33" s="10">
        <v>2224353</v>
      </c>
      <c r="C33" s="50">
        <v>14344524</v>
      </c>
      <c r="D33" s="11" t="s">
        <v>137</v>
      </c>
      <c r="E33" s="11" t="s">
        <v>222</v>
      </c>
      <c r="F33" s="11">
        <f t="shared" si="7"/>
        <v>65360</v>
      </c>
      <c r="G33" s="12"/>
      <c r="H33" s="11">
        <f t="shared" si="0"/>
        <v>13085</v>
      </c>
      <c r="I33" s="11">
        <f t="shared" si="1"/>
        <v>6536</v>
      </c>
      <c r="J33" s="12">
        <v>2000</v>
      </c>
      <c r="K33" s="11">
        <f t="shared" si="8"/>
        <v>1400</v>
      </c>
      <c r="L33" s="13">
        <f t="shared" si="2"/>
        <v>88381</v>
      </c>
      <c r="M33" s="14">
        <v>4000</v>
      </c>
      <c r="N33" s="11">
        <v>0</v>
      </c>
      <c r="O33" s="14">
        <v>0</v>
      </c>
      <c r="P33" s="11">
        <v>0</v>
      </c>
      <c r="Q33" s="11">
        <v>2200</v>
      </c>
      <c r="R33" s="11">
        <v>0</v>
      </c>
      <c r="S33" s="11">
        <v>60</v>
      </c>
      <c r="T33" s="11">
        <v>0</v>
      </c>
      <c r="U33" s="11">
        <v>200</v>
      </c>
      <c r="V33" s="11">
        <v>225</v>
      </c>
      <c r="W33" s="14">
        <v>2000</v>
      </c>
      <c r="X33" s="14"/>
      <c r="Y33" s="14"/>
      <c r="Z33" s="11">
        <f t="shared" si="3"/>
        <v>8685</v>
      </c>
      <c r="AA33" s="15">
        <f t="shared" si="4"/>
        <v>79696</v>
      </c>
      <c r="AB33" s="80">
        <f t="shared" si="5"/>
        <v>2</v>
      </c>
      <c r="AC33" s="12">
        <v>860</v>
      </c>
      <c r="AD33" s="50">
        <v>65360</v>
      </c>
      <c r="AE33" s="9"/>
      <c r="AF33" s="74">
        <f t="shared" si="6"/>
        <v>65360</v>
      </c>
      <c r="AG33" s="110"/>
      <c r="AH33" s="82">
        <v>2224353</v>
      </c>
      <c r="AI33" s="82" t="s">
        <v>308</v>
      </c>
      <c r="AJ33" s="82"/>
      <c r="AK33" s="82"/>
    </row>
    <row r="34" spans="1:37" s="3" customFormat="1" ht="16.5" customHeight="1" x14ac:dyDescent="0.25">
      <c r="A34" s="9">
        <v>32</v>
      </c>
      <c r="B34" s="10">
        <v>2224369</v>
      </c>
      <c r="C34" s="50">
        <v>14344537</v>
      </c>
      <c r="D34" s="11" t="s">
        <v>142</v>
      </c>
      <c r="E34" s="11" t="s">
        <v>222</v>
      </c>
      <c r="F34" s="11">
        <f t="shared" si="7"/>
        <v>60260</v>
      </c>
      <c r="G34" s="12">
        <v>0</v>
      </c>
      <c r="H34" s="11">
        <f t="shared" si="0"/>
        <v>12064</v>
      </c>
      <c r="I34" s="11">
        <f t="shared" si="1"/>
        <v>6026</v>
      </c>
      <c r="J34" s="12">
        <v>2000</v>
      </c>
      <c r="K34" s="11">
        <f t="shared" si="8"/>
        <v>1400</v>
      </c>
      <c r="L34" s="13">
        <f t="shared" si="2"/>
        <v>81750</v>
      </c>
      <c r="M34" s="14">
        <v>5000</v>
      </c>
      <c r="N34" s="11">
        <v>0</v>
      </c>
      <c r="O34" s="14">
        <v>0</v>
      </c>
      <c r="P34" s="11">
        <v>0</v>
      </c>
      <c r="Q34" s="11">
        <v>2200</v>
      </c>
      <c r="R34" s="11">
        <v>0</v>
      </c>
      <c r="S34" s="11">
        <v>60</v>
      </c>
      <c r="T34" s="14">
        <v>0</v>
      </c>
      <c r="U34" s="11">
        <v>200</v>
      </c>
      <c r="V34" s="11">
        <v>225</v>
      </c>
      <c r="W34" s="14">
        <v>1500</v>
      </c>
      <c r="X34" s="14"/>
      <c r="Y34" s="14"/>
      <c r="Z34" s="11">
        <f t="shared" si="3"/>
        <v>9185</v>
      </c>
      <c r="AA34" s="15">
        <f t="shared" si="4"/>
        <v>72565</v>
      </c>
      <c r="AB34" s="80">
        <f t="shared" si="5"/>
        <v>2</v>
      </c>
      <c r="AC34" s="12">
        <v>860</v>
      </c>
      <c r="AD34" s="50">
        <v>60260</v>
      </c>
      <c r="AE34" s="9"/>
      <c r="AF34" s="74">
        <f t="shared" si="6"/>
        <v>60260</v>
      </c>
      <c r="AG34" s="107"/>
      <c r="AH34" s="82">
        <v>2224369</v>
      </c>
      <c r="AI34" s="82" t="s">
        <v>308</v>
      </c>
      <c r="AJ34" s="82"/>
      <c r="AK34" s="82"/>
    </row>
    <row r="35" spans="1:37" s="3" customFormat="1" ht="16.5" customHeight="1" x14ac:dyDescent="0.25">
      <c r="A35" s="9">
        <v>33</v>
      </c>
      <c r="B35" s="10">
        <v>2224317</v>
      </c>
      <c r="C35" s="50">
        <v>14344502</v>
      </c>
      <c r="D35" s="11" t="s">
        <v>180</v>
      </c>
      <c r="E35" s="11" t="s">
        <v>223</v>
      </c>
      <c r="F35" s="11">
        <f t="shared" si="7"/>
        <v>74770</v>
      </c>
      <c r="G35" s="12"/>
      <c r="H35" s="11">
        <f t="shared" ref="H35:H66" si="9">ROUND(F35*20.02%,0)</f>
        <v>14969</v>
      </c>
      <c r="I35" s="11">
        <f t="shared" ref="I35:I56" si="10">ROUND(F35*10%,0)</f>
        <v>7477</v>
      </c>
      <c r="J35" s="12">
        <v>2000</v>
      </c>
      <c r="K35" s="11">
        <f t="shared" si="8"/>
        <v>1525</v>
      </c>
      <c r="L35" s="13">
        <f t="shared" ref="L35:L66" si="11">SUM(F35:K35)</f>
        <v>100741</v>
      </c>
      <c r="M35" s="14">
        <v>7000</v>
      </c>
      <c r="N35" s="11">
        <v>0</v>
      </c>
      <c r="O35" s="14">
        <v>0</v>
      </c>
      <c r="P35" s="11">
        <v>0</v>
      </c>
      <c r="Q35" s="11">
        <v>2200</v>
      </c>
      <c r="R35" s="11">
        <v>2204</v>
      </c>
      <c r="S35" s="11">
        <v>60</v>
      </c>
      <c r="T35" s="11">
        <v>0</v>
      </c>
      <c r="U35" s="11">
        <v>200</v>
      </c>
      <c r="V35" s="11">
        <v>300</v>
      </c>
      <c r="W35" s="14">
        <v>5000</v>
      </c>
      <c r="X35" s="14"/>
      <c r="Y35" s="14"/>
      <c r="Z35" s="11">
        <f t="shared" ref="Z35:Z66" si="12">SUM(M35:Y35)</f>
        <v>16964</v>
      </c>
      <c r="AA35" s="15">
        <f t="shared" ref="AA35:AA66" si="13">L35-Z35</f>
        <v>83777</v>
      </c>
      <c r="AB35" s="80">
        <f t="shared" ref="AB35:AB66" si="14">IFERROR(VLOOKUP(E35,HILLTOPSNEW,2,FALSE),2)</f>
        <v>2</v>
      </c>
      <c r="AC35" s="12">
        <v>935</v>
      </c>
      <c r="AD35" s="50">
        <v>74770</v>
      </c>
      <c r="AE35" s="9"/>
      <c r="AF35" s="74">
        <f t="shared" ref="AF35:AF66" si="15">IF((AE35="YES"),VLOOKUP(AD35,RATEOFINC,2,FALSE)+AD35,AD35)</f>
        <v>74770</v>
      </c>
      <c r="AG35" s="107"/>
      <c r="AH35" s="82">
        <v>2224317</v>
      </c>
      <c r="AI35" s="82" t="s">
        <v>307</v>
      </c>
      <c r="AJ35" s="82"/>
      <c r="AK35" s="82"/>
    </row>
    <row r="36" spans="1:37" s="3" customFormat="1" ht="16.5" customHeight="1" x14ac:dyDescent="0.25">
      <c r="A36" s="9">
        <v>34</v>
      </c>
      <c r="B36" s="10">
        <v>2243839</v>
      </c>
      <c r="C36" s="50">
        <v>14351477</v>
      </c>
      <c r="D36" s="11" t="s">
        <v>163</v>
      </c>
      <c r="E36" s="11" t="s">
        <v>223</v>
      </c>
      <c r="F36" s="11">
        <f t="shared" si="7"/>
        <v>52600</v>
      </c>
      <c r="G36" s="12">
        <v>0</v>
      </c>
      <c r="H36" s="11">
        <f t="shared" si="9"/>
        <v>10531</v>
      </c>
      <c r="I36" s="11">
        <f t="shared" si="10"/>
        <v>5260</v>
      </c>
      <c r="J36" s="12">
        <v>2000</v>
      </c>
      <c r="K36" s="11">
        <f t="shared" si="8"/>
        <v>1150</v>
      </c>
      <c r="L36" s="13">
        <f t="shared" si="11"/>
        <v>71541</v>
      </c>
      <c r="M36" s="14">
        <v>0</v>
      </c>
      <c r="N36" s="11">
        <v>0</v>
      </c>
      <c r="O36" s="14">
        <v>0</v>
      </c>
      <c r="P36" s="11">
        <v>0</v>
      </c>
      <c r="Q36" s="11">
        <v>1800</v>
      </c>
      <c r="R36" s="11">
        <v>0</v>
      </c>
      <c r="S36" s="11">
        <v>30</v>
      </c>
      <c r="T36" s="14">
        <f>ROUND((F36+H36)*10%,0)</f>
        <v>6313</v>
      </c>
      <c r="U36" s="11">
        <v>200</v>
      </c>
      <c r="V36" s="11">
        <v>225</v>
      </c>
      <c r="W36" s="14">
        <v>0</v>
      </c>
      <c r="X36" s="14"/>
      <c r="Y36" s="14"/>
      <c r="Z36" s="11">
        <f t="shared" si="12"/>
        <v>8568</v>
      </c>
      <c r="AA36" s="15">
        <f t="shared" si="13"/>
        <v>62973</v>
      </c>
      <c r="AB36" s="80">
        <f t="shared" si="14"/>
        <v>2</v>
      </c>
      <c r="AC36" s="12">
        <v>710</v>
      </c>
      <c r="AD36" s="50">
        <v>52600</v>
      </c>
      <c r="AE36" s="9"/>
      <c r="AF36" s="74">
        <f t="shared" si="15"/>
        <v>52600</v>
      </c>
      <c r="AG36" s="9"/>
      <c r="AH36" s="82">
        <v>2243839</v>
      </c>
      <c r="AI36" s="82" t="s">
        <v>308</v>
      </c>
      <c r="AJ36" s="82"/>
      <c r="AK36" s="82"/>
    </row>
    <row r="37" spans="1:37" s="3" customFormat="1" ht="16.5" customHeight="1" x14ac:dyDescent="0.25">
      <c r="A37" s="9">
        <v>35</v>
      </c>
      <c r="B37" s="10">
        <v>2207580</v>
      </c>
      <c r="C37" s="50">
        <v>14340263</v>
      </c>
      <c r="D37" s="11" t="s">
        <v>150</v>
      </c>
      <c r="E37" s="11" t="s">
        <v>224</v>
      </c>
      <c r="F37" s="11">
        <f t="shared" si="7"/>
        <v>57100</v>
      </c>
      <c r="G37" s="12"/>
      <c r="H37" s="11">
        <f t="shared" si="9"/>
        <v>11431</v>
      </c>
      <c r="I37" s="11">
        <f t="shared" si="10"/>
        <v>5710</v>
      </c>
      <c r="J37" s="12">
        <v>2000</v>
      </c>
      <c r="K37" s="11">
        <f t="shared" si="8"/>
        <v>1400</v>
      </c>
      <c r="L37" s="13">
        <f t="shared" si="11"/>
        <v>77641</v>
      </c>
      <c r="M37" s="14">
        <v>0</v>
      </c>
      <c r="N37" s="11">
        <v>0</v>
      </c>
      <c r="O37" s="14">
        <v>0</v>
      </c>
      <c r="P37" s="11">
        <v>0</v>
      </c>
      <c r="Q37" s="11">
        <v>2200</v>
      </c>
      <c r="R37" s="11">
        <v>0</v>
      </c>
      <c r="S37" s="11">
        <v>60</v>
      </c>
      <c r="T37" s="14">
        <f>ROUND((F37+H37)*10%,0)</f>
        <v>6853</v>
      </c>
      <c r="U37" s="11">
        <v>200</v>
      </c>
      <c r="V37" s="11">
        <v>225</v>
      </c>
      <c r="W37" s="14">
        <v>0</v>
      </c>
      <c r="X37" s="14"/>
      <c r="Y37" s="14"/>
      <c r="Z37" s="11">
        <f t="shared" si="12"/>
        <v>9538</v>
      </c>
      <c r="AA37" s="15">
        <f t="shared" si="13"/>
        <v>68103</v>
      </c>
      <c r="AB37" s="80">
        <f t="shared" si="14"/>
        <v>2</v>
      </c>
      <c r="AC37" s="12">
        <v>860</v>
      </c>
      <c r="AD37" s="50">
        <v>57100</v>
      </c>
      <c r="AE37" s="9"/>
      <c r="AF37" s="74">
        <f t="shared" si="15"/>
        <v>57100</v>
      </c>
      <c r="AG37" s="110"/>
      <c r="AH37" s="82">
        <v>2207580</v>
      </c>
      <c r="AI37" s="82" t="s">
        <v>308</v>
      </c>
      <c r="AJ37" s="82"/>
      <c r="AK37" s="82"/>
    </row>
    <row r="38" spans="1:37" s="3" customFormat="1" ht="16.5" customHeight="1" x14ac:dyDescent="0.25">
      <c r="A38" s="9">
        <v>36</v>
      </c>
      <c r="B38" s="10">
        <v>2244127</v>
      </c>
      <c r="C38" s="50">
        <v>14351726</v>
      </c>
      <c r="D38" s="11" t="s">
        <v>166</v>
      </c>
      <c r="E38" s="11" t="s">
        <v>224</v>
      </c>
      <c r="F38" s="11">
        <f t="shared" si="7"/>
        <v>52600</v>
      </c>
      <c r="G38" s="12">
        <v>0</v>
      </c>
      <c r="H38" s="11">
        <f t="shared" si="9"/>
        <v>10531</v>
      </c>
      <c r="I38" s="11">
        <f t="shared" si="10"/>
        <v>5260</v>
      </c>
      <c r="J38" s="12">
        <v>2000</v>
      </c>
      <c r="K38" s="11">
        <f t="shared" si="8"/>
        <v>1150</v>
      </c>
      <c r="L38" s="13">
        <f t="shared" si="11"/>
        <v>71541</v>
      </c>
      <c r="M38" s="14">
        <v>0</v>
      </c>
      <c r="N38" s="11">
        <v>0</v>
      </c>
      <c r="O38" s="14">
        <v>0</v>
      </c>
      <c r="P38" s="11">
        <v>0</v>
      </c>
      <c r="Q38" s="11">
        <v>2000</v>
      </c>
      <c r="R38" s="11">
        <v>0</v>
      </c>
      <c r="S38" s="11">
        <v>30</v>
      </c>
      <c r="T38" s="14">
        <f>ROUND((F38+H38)*10%,0)</f>
        <v>6313</v>
      </c>
      <c r="U38" s="11">
        <v>200</v>
      </c>
      <c r="V38" s="11">
        <v>225</v>
      </c>
      <c r="W38" s="14">
        <v>0</v>
      </c>
      <c r="X38" s="14"/>
      <c r="Y38" s="14"/>
      <c r="Z38" s="11">
        <f t="shared" si="12"/>
        <v>8768</v>
      </c>
      <c r="AA38" s="15">
        <f t="shared" si="13"/>
        <v>62773</v>
      </c>
      <c r="AB38" s="80">
        <f t="shared" si="14"/>
        <v>2</v>
      </c>
      <c r="AC38" s="12">
        <v>710</v>
      </c>
      <c r="AD38" s="11">
        <v>52600</v>
      </c>
      <c r="AE38" s="9"/>
      <c r="AF38" s="74">
        <f t="shared" si="15"/>
        <v>52600</v>
      </c>
      <c r="AG38" s="9"/>
      <c r="AH38" s="82">
        <v>2244127</v>
      </c>
      <c r="AI38" s="82" t="s">
        <v>308</v>
      </c>
      <c r="AJ38" s="82"/>
      <c r="AK38" s="82"/>
    </row>
    <row r="39" spans="1:37" s="3" customFormat="1" ht="16.5" customHeight="1" x14ac:dyDescent="0.25">
      <c r="A39" s="9">
        <v>37</v>
      </c>
      <c r="B39" s="10">
        <v>2224792</v>
      </c>
      <c r="C39" s="50">
        <v>14344825</v>
      </c>
      <c r="D39" s="11" t="s">
        <v>172</v>
      </c>
      <c r="E39" s="11" t="s">
        <v>225</v>
      </c>
      <c r="F39" s="11">
        <f t="shared" si="7"/>
        <v>70850</v>
      </c>
      <c r="G39" s="12"/>
      <c r="H39" s="11">
        <f t="shared" si="9"/>
        <v>14184</v>
      </c>
      <c r="I39" s="11">
        <f t="shared" si="10"/>
        <v>7085</v>
      </c>
      <c r="J39" s="12">
        <v>2000</v>
      </c>
      <c r="K39" s="11">
        <f t="shared" si="8"/>
        <v>1700</v>
      </c>
      <c r="L39" s="13">
        <f t="shared" si="11"/>
        <v>95819</v>
      </c>
      <c r="M39" s="14">
        <v>15000</v>
      </c>
      <c r="N39" s="11">
        <v>0</v>
      </c>
      <c r="O39" s="14">
        <v>0</v>
      </c>
      <c r="P39" s="11">
        <v>0</v>
      </c>
      <c r="Q39" s="11">
        <v>3000</v>
      </c>
      <c r="R39" s="11">
        <v>0</v>
      </c>
      <c r="S39" s="11">
        <v>60</v>
      </c>
      <c r="T39" s="11">
        <v>0</v>
      </c>
      <c r="U39" s="11">
        <v>200</v>
      </c>
      <c r="V39" s="11">
        <v>225</v>
      </c>
      <c r="W39" s="14">
        <v>7000</v>
      </c>
      <c r="X39" s="14"/>
      <c r="Y39" s="14"/>
      <c r="Z39" s="11">
        <f t="shared" si="12"/>
        <v>25485</v>
      </c>
      <c r="AA39" s="15">
        <f t="shared" si="13"/>
        <v>70334</v>
      </c>
      <c r="AB39" s="80">
        <f t="shared" si="14"/>
        <v>3</v>
      </c>
      <c r="AC39" s="12">
        <v>1125</v>
      </c>
      <c r="AD39" s="50">
        <v>70850</v>
      </c>
      <c r="AE39" s="9"/>
      <c r="AF39" s="74">
        <f t="shared" si="15"/>
        <v>70850</v>
      </c>
      <c r="AG39" s="107"/>
      <c r="AH39" s="82">
        <v>2224792</v>
      </c>
      <c r="AI39" s="82" t="s">
        <v>308</v>
      </c>
      <c r="AJ39" s="82"/>
      <c r="AK39" s="82"/>
    </row>
    <row r="40" spans="1:37" s="3" customFormat="1" ht="16.5" customHeight="1" x14ac:dyDescent="0.25">
      <c r="A40" s="9">
        <v>38</v>
      </c>
      <c r="B40" s="10">
        <v>2224360</v>
      </c>
      <c r="C40" s="50">
        <v>14344530</v>
      </c>
      <c r="D40" s="11" t="s">
        <v>134</v>
      </c>
      <c r="E40" s="11" t="s">
        <v>225</v>
      </c>
      <c r="F40" s="11">
        <f t="shared" si="7"/>
        <v>61960</v>
      </c>
      <c r="G40" s="12">
        <v>0</v>
      </c>
      <c r="H40" s="11">
        <f t="shared" si="9"/>
        <v>12404</v>
      </c>
      <c r="I40" s="11">
        <f t="shared" si="10"/>
        <v>6196</v>
      </c>
      <c r="J40" s="12">
        <v>2000</v>
      </c>
      <c r="K40" s="11">
        <f t="shared" si="8"/>
        <v>1600</v>
      </c>
      <c r="L40" s="13">
        <f t="shared" si="11"/>
        <v>84160</v>
      </c>
      <c r="M40" s="14">
        <v>6000</v>
      </c>
      <c r="N40" s="11">
        <v>0</v>
      </c>
      <c r="O40" s="14">
        <v>0</v>
      </c>
      <c r="P40" s="11">
        <v>0</v>
      </c>
      <c r="Q40" s="11">
        <v>2200</v>
      </c>
      <c r="R40" s="11">
        <v>0</v>
      </c>
      <c r="S40" s="11">
        <v>60</v>
      </c>
      <c r="T40" s="11">
        <v>0</v>
      </c>
      <c r="U40" s="11">
        <v>200</v>
      </c>
      <c r="V40" s="11">
        <v>225</v>
      </c>
      <c r="W40" s="14">
        <v>4000</v>
      </c>
      <c r="X40" s="14"/>
      <c r="Y40" s="14"/>
      <c r="Z40" s="11">
        <f t="shared" si="12"/>
        <v>12685</v>
      </c>
      <c r="AA40" s="15">
        <f t="shared" si="13"/>
        <v>71475</v>
      </c>
      <c r="AB40" s="80">
        <f t="shared" si="14"/>
        <v>3</v>
      </c>
      <c r="AC40" s="12">
        <v>1050</v>
      </c>
      <c r="AD40" s="50">
        <v>61960</v>
      </c>
      <c r="AE40" s="9"/>
      <c r="AF40" s="74">
        <f t="shared" si="15"/>
        <v>61960</v>
      </c>
      <c r="AG40" s="9"/>
      <c r="AH40" s="82">
        <v>2224360</v>
      </c>
      <c r="AI40" s="82" t="s">
        <v>308</v>
      </c>
      <c r="AJ40" s="82"/>
      <c r="AK40" s="82"/>
    </row>
    <row r="41" spans="1:37" s="3" customFormat="1" ht="16.5" customHeight="1" x14ac:dyDescent="0.25">
      <c r="A41" s="9">
        <v>39</v>
      </c>
      <c r="B41" s="10">
        <v>2229550</v>
      </c>
      <c r="C41" s="50">
        <v>14346245</v>
      </c>
      <c r="D41" s="11" t="s">
        <v>143</v>
      </c>
      <c r="E41" s="11" t="s">
        <v>226</v>
      </c>
      <c r="F41" s="11">
        <f t="shared" si="7"/>
        <v>70850</v>
      </c>
      <c r="G41" s="12"/>
      <c r="H41" s="11">
        <f t="shared" si="9"/>
        <v>14184</v>
      </c>
      <c r="I41" s="11">
        <f t="shared" si="10"/>
        <v>7085</v>
      </c>
      <c r="J41" s="12">
        <v>2000</v>
      </c>
      <c r="K41" s="11">
        <f t="shared" si="8"/>
        <v>1700</v>
      </c>
      <c r="L41" s="13">
        <f t="shared" si="11"/>
        <v>95819</v>
      </c>
      <c r="M41" s="14">
        <v>5000</v>
      </c>
      <c r="N41" s="11">
        <v>0</v>
      </c>
      <c r="O41" s="14">
        <v>0</v>
      </c>
      <c r="P41" s="11">
        <v>0</v>
      </c>
      <c r="Q41" s="11">
        <v>2200</v>
      </c>
      <c r="R41" s="11">
        <v>0</v>
      </c>
      <c r="S41" s="11">
        <v>60</v>
      </c>
      <c r="T41" s="11">
        <v>0</v>
      </c>
      <c r="U41" s="11">
        <v>200</v>
      </c>
      <c r="V41" s="11">
        <v>225</v>
      </c>
      <c r="W41" s="14">
        <v>2000</v>
      </c>
      <c r="X41" s="14"/>
      <c r="Y41" s="14"/>
      <c r="Z41" s="11">
        <f t="shared" si="12"/>
        <v>9685</v>
      </c>
      <c r="AA41" s="15">
        <f t="shared" si="13"/>
        <v>86134</v>
      </c>
      <c r="AB41" s="80">
        <f t="shared" si="14"/>
        <v>3</v>
      </c>
      <c r="AC41" s="12">
        <v>1125</v>
      </c>
      <c r="AD41" s="50">
        <v>70850</v>
      </c>
      <c r="AE41" s="9"/>
      <c r="AF41" s="74">
        <f t="shared" si="15"/>
        <v>70850</v>
      </c>
      <c r="AG41" s="9"/>
      <c r="AH41" s="82">
        <v>2229550</v>
      </c>
      <c r="AI41" s="82" t="s">
        <v>308</v>
      </c>
      <c r="AJ41" s="82"/>
      <c r="AK41" s="82"/>
    </row>
    <row r="42" spans="1:37" s="3" customFormat="1" ht="16.5" customHeight="1" x14ac:dyDescent="0.25">
      <c r="A42" s="9">
        <v>40</v>
      </c>
      <c r="B42" s="10">
        <v>2249744</v>
      </c>
      <c r="C42" s="50">
        <v>14355551</v>
      </c>
      <c r="D42" s="11" t="s">
        <v>154</v>
      </c>
      <c r="E42" s="11" t="s">
        <v>227</v>
      </c>
      <c r="F42" s="11">
        <f t="shared" si="7"/>
        <v>38720</v>
      </c>
      <c r="G42" s="12">
        <v>0</v>
      </c>
      <c r="H42" s="11">
        <f t="shared" si="9"/>
        <v>7752</v>
      </c>
      <c r="I42" s="11">
        <f t="shared" si="10"/>
        <v>3872</v>
      </c>
      <c r="J42" s="12">
        <v>2000</v>
      </c>
      <c r="K42" s="11">
        <f t="shared" si="8"/>
        <v>975</v>
      </c>
      <c r="L42" s="13">
        <f t="shared" si="11"/>
        <v>53319</v>
      </c>
      <c r="M42" s="14">
        <v>0</v>
      </c>
      <c r="N42" s="11">
        <v>0</v>
      </c>
      <c r="O42" s="14">
        <v>0</v>
      </c>
      <c r="P42" s="11">
        <v>0</v>
      </c>
      <c r="Q42" s="11">
        <v>1300</v>
      </c>
      <c r="R42" s="11">
        <v>0</v>
      </c>
      <c r="S42" s="11">
        <v>30</v>
      </c>
      <c r="T42" s="14">
        <f>ROUND((F42+H42)*10%,0)</f>
        <v>4647</v>
      </c>
      <c r="U42" s="11">
        <v>200</v>
      </c>
      <c r="V42" s="11">
        <v>225</v>
      </c>
      <c r="W42" s="14">
        <v>0</v>
      </c>
      <c r="X42" s="14"/>
      <c r="Y42" s="14"/>
      <c r="Z42" s="11">
        <f t="shared" si="12"/>
        <v>6402</v>
      </c>
      <c r="AA42" s="15">
        <f t="shared" si="13"/>
        <v>46917</v>
      </c>
      <c r="AB42" s="80">
        <f t="shared" si="14"/>
        <v>2</v>
      </c>
      <c r="AC42" s="12">
        <v>600</v>
      </c>
      <c r="AD42" s="50">
        <v>38720</v>
      </c>
      <c r="AE42" s="9"/>
      <c r="AF42" s="74">
        <f t="shared" si="15"/>
        <v>38720</v>
      </c>
      <c r="AG42" s="110"/>
      <c r="AH42" s="82">
        <v>2249744</v>
      </c>
      <c r="AI42" s="82" t="s">
        <v>308</v>
      </c>
      <c r="AJ42" s="82"/>
      <c r="AK42" s="82"/>
    </row>
    <row r="43" spans="1:37" s="3" customFormat="1" ht="16.5" customHeight="1" x14ac:dyDescent="0.25">
      <c r="A43" s="9">
        <v>41</v>
      </c>
      <c r="B43" s="10">
        <v>2224528</v>
      </c>
      <c r="C43" s="50">
        <v>14344618</v>
      </c>
      <c r="D43" s="11" t="s">
        <v>182</v>
      </c>
      <c r="E43" s="11" t="s">
        <v>228</v>
      </c>
      <c r="F43" s="11">
        <f t="shared" si="7"/>
        <v>99430</v>
      </c>
      <c r="G43" s="12"/>
      <c r="H43" s="11">
        <f t="shared" si="9"/>
        <v>19906</v>
      </c>
      <c r="I43" s="11">
        <f t="shared" si="10"/>
        <v>9943</v>
      </c>
      <c r="J43" s="12">
        <v>2000</v>
      </c>
      <c r="K43" s="11">
        <f t="shared" si="8"/>
        <v>1800</v>
      </c>
      <c r="L43" s="13">
        <f t="shared" si="11"/>
        <v>133079</v>
      </c>
      <c r="M43" s="14">
        <v>6000</v>
      </c>
      <c r="N43" s="11">
        <v>0</v>
      </c>
      <c r="O43" s="14">
        <v>0</v>
      </c>
      <c r="P43" s="11">
        <v>0</v>
      </c>
      <c r="Q43" s="11">
        <v>0</v>
      </c>
      <c r="R43" s="11">
        <v>0</v>
      </c>
      <c r="S43" s="11">
        <v>60</v>
      </c>
      <c r="T43" s="11">
        <v>0</v>
      </c>
      <c r="U43" s="11">
        <v>200</v>
      </c>
      <c r="V43" s="11">
        <v>300</v>
      </c>
      <c r="W43" s="14">
        <v>6000</v>
      </c>
      <c r="X43" s="14"/>
      <c r="Y43" s="14"/>
      <c r="Z43" s="11">
        <f t="shared" si="12"/>
        <v>12560</v>
      </c>
      <c r="AA43" s="15">
        <f t="shared" si="13"/>
        <v>120519</v>
      </c>
      <c r="AB43" s="80">
        <f t="shared" si="14"/>
        <v>3</v>
      </c>
      <c r="AC43" s="12">
        <v>1275</v>
      </c>
      <c r="AD43" s="50">
        <v>99430</v>
      </c>
      <c r="AE43" s="9"/>
      <c r="AF43" s="74">
        <f t="shared" si="15"/>
        <v>99430</v>
      </c>
      <c r="AG43" s="9"/>
      <c r="AH43" s="82">
        <v>2224528</v>
      </c>
      <c r="AI43" s="82" t="s">
        <v>307</v>
      </c>
      <c r="AJ43" s="82"/>
      <c r="AK43" s="82"/>
    </row>
    <row r="44" spans="1:37" s="3" customFormat="1" ht="16.5" customHeight="1" x14ac:dyDescent="0.25">
      <c r="A44" s="9">
        <v>42</v>
      </c>
      <c r="B44" s="10">
        <v>2224343</v>
      </c>
      <c r="C44" s="50">
        <v>14344518</v>
      </c>
      <c r="D44" s="11" t="s">
        <v>140</v>
      </c>
      <c r="E44" s="11" t="s">
        <v>228</v>
      </c>
      <c r="F44" s="11">
        <f t="shared" si="7"/>
        <v>61960</v>
      </c>
      <c r="G44" s="12">
        <v>0</v>
      </c>
      <c r="H44" s="11">
        <f t="shared" si="9"/>
        <v>12404</v>
      </c>
      <c r="I44" s="11">
        <f t="shared" si="10"/>
        <v>6196</v>
      </c>
      <c r="J44" s="12">
        <v>2000</v>
      </c>
      <c r="K44" s="11">
        <f t="shared" si="8"/>
        <v>1600</v>
      </c>
      <c r="L44" s="13">
        <f t="shared" si="11"/>
        <v>84160</v>
      </c>
      <c r="M44" s="14">
        <v>4000</v>
      </c>
      <c r="N44" s="11">
        <v>0</v>
      </c>
      <c r="O44" s="14">
        <v>0</v>
      </c>
      <c r="P44" s="11">
        <v>0</v>
      </c>
      <c r="Q44" s="11">
        <v>2200</v>
      </c>
      <c r="R44" s="11">
        <v>0</v>
      </c>
      <c r="S44" s="11">
        <v>60</v>
      </c>
      <c r="T44" s="11">
        <v>0</v>
      </c>
      <c r="U44" s="11">
        <v>200</v>
      </c>
      <c r="V44" s="11">
        <v>225</v>
      </c>
      <c r="W44" s="14">
        <v>2000</v>
      </c>
      <c r="X44" s="14"/>
      <c r="Y44" s="14"/>
      <c r="Z44" s="11">
        <f t="shared" si="12"/>
        <v>8685</v>
      </c>
      <c r="AA44" s="15">
        <f t="shared" si="13"/>
        <v>75475</v>
      </c>
      <c r="AB44" s="80">
        <f t="shared" si="14"/>
        <v>3</v>
      </c>
      <c r="AC44" s="12">
        <v>1050</v>
      </c>
      <c r="AD44" s="50">
        <v>61960</v>
      </c>
      <c r="AE44" s="9"/>
      <c r="AF44" s="74">
        <f t="shared" si="15"/>
        <v>61960</v>
      </c>
      <c r="AG44" s="9"/>
      <c r="AH44" s="82">
        <v>2224343</v>
      </c>
      <c r="AI44" s="82" t="s">
        <v>308</v>
      </c>
      <c r="AJ44" s="82"/>
      <c r="AK44" s="82"/>
    </row>
    <row r="45" spans="1:37" s="3" customFormat="1" ht="16.5" customHeight="1" x14ac:dyDescent="0.25">
      <c r="A45" s="9">
        <v>43</v>
      </c>
      <c r="B45" s="10">
        <v>2224346</v>
      </c>
      <c r="C45" s="50">
        <v>14344521</v>
      </c>
      <c r="D45" s="11" t="s">
        <v>132</v>
      </c>
      <c r="E45" s="11" t="s">
        <v>229</v>
      </c>
      <c r="F45" s="11">
        <f t="shared" si="7"/>
        <v>69020</v>
      </c>
      <c r="G45" s="12"/>
      <c r="H45" s="11">
        <f t="shared" si="9"/>
        <v>13818</v>
      </c>
      <c r="I45" s="11">
        <f t="shared" si="10"/>
        <v>6902</v>
      </c>
      <c r="J45" s="12">
        <v>2000</v>
      </c>
      <c r="K45" s="11">
        <f t="shared" si="8"/>
        <v>1525</v>
      </c>
      <c r="L45" s="13">
        <f t="shared" si="11"/>
        <v>93265</v>
      </c>
      <c r="M45" s="14">
        <v>8000</v>
      </c>
      <c r="N45" s="11">
        <v>0</v>
      </c>
      <c r="O45" s="14">
        <v>0</v>
      </c>
      <c r="P45" s="11">
        <v>0</v>
      </c>
      <c r="Q45" s="11">
        <v>2200</v>
      </c>
      <c r="R45" s="11">
        <v>2204</v>
      </c>
      <c r="S45" s="11">
        <v>60</v>
      </c>
      <c r="T45" s="11">
        <v>0</v>
      </c>
      <c r="U45" s="11">
        <v>200</v>
      </c>
      <c r="V45" s="11">
        <v>225</v>
      </c>
      <c r="W45" s="14">
        <v>4000</v>
      </c>
      <c r="X45" s="14"/>
      <c r="Y45" s="14"/>
      <c r="Z45" s="11">
        <f t="shared" si="12"/>
        <v>16889</v>
      </c>
      <c r="AA45" s="15">
        <f t="shared" si="13"/>
        <v>76376</v>
      </c>
      <c r="AB45" s="80">
        <f t="shared" si="14"/>
        <v>2</v>
      </c>
      <c r="AC45" s="12">
        <v>935</v>
      </c>
      <c r="AD45" s="50">
        <v>69020</v>
      </c>
      <c r="AE45" s="9"/>
      <c r="AF45" s="74">
        <f t="shared" si="15"/>
        <v>69020</v>
      </c>
      <c r="AG45" s="9"/>
      <c r="AH45" s="82">
        <v>2224346</v>
      </c>
      <c r="AI45" s="82" t="s">
        <v>308</v>
      </c>
      <c r="AJ45" s="82"/>
      <c r="AK45" s="82"/>
    </row>
    <row r="46" spans="1:37" s="3" customFormat="1" ht="16.5" customHeight="1" x14ac:dyDescent="0.25">
      <c r="A46" s="9">
        <v>44</v>
      </c>
      <c r="B46" s="10">
        <v>2224338</v>
      </c>
      <c r="C46" s="50">
        <v>14416951</v>
      </c>
      <c r="D46" s="11" t="s">
        <v>135</v>
      </c>
      <c r="E46" s="11" t="s">
        <v>230</v>
      </c>
      <c r="F46" s="11">
        <f t="shared" si="7"/>
        <v>60260</v>
      </c>
      <c r="G46" s="12"/>
      <c r="H46" s="11">
        <f t="shared" si="9"/>
        <v>12064</v>
      </c>
      <c r="I46" s="11">
        <f t="shared" si="10"/>
        <v>6026</v>
      </c>
      <c r="J46" s="12">
        <v>2000</v>
      </c>
      <c r="K46" s="11">
        <f t="shared" si="8"/>
        <v>1400</v>
      </c>
      <c r="L46" s="13">
        <f t="shared" si="11"/>
        <v>81750</v>
      </c>
      <c r="M46" s="14">
        <v>8000</v>
      </c>
      <c r="N46" s="11">
        <v>0</v>
      </c>
      <c r="O46" s="14">
        <v>0</v>
      </c>
      <c r="P46" s="11">
        <v>0</v>
      </c>
      <c r="Q46" s="11">
        <v>2200</v>
      </c>
      <c r="R46" s="11">
        <v>0</v>
      </c>
      <c r="S46" s="11">
        <v>60</v>
      </c>
      <c r="T46" s="11">
        <v>0</v>
      </c>
      <c r="U46" s="11">
        <v>200</v>
      </c>
      <c r="V46" s="11">
        <v>225</v>
      </c>
      <c r="W46" s="14">
        <v>4000</v>
      </c>
      <c r="X46" s="14"/>
      <c r="Y46" s="14"/>
      <c r="Z46" s="11">
        <f t="shared" si="12"/>
        <v>14685</v>
      </c>
      <c r="AA46" s="15">
        <f t="shared" si="13"/>
        <v>67065</v>
      </c>
      <c r="AB46" s="80">
        <f t="shared" si="14"/>
        <v>2</v>
      </c>
      <c r="AC46" s="12">
        <v>860</v>
      </c>
      <c r="AD46" s="50">
        <v>60260</v>
      </c>
      <c r="AE46" s="9"/>
      <c r="AF46" s="74">
        <f t="shared" si="15"/>
        <v>60260</v>
      </c>
      <c r="AG46" s="9"/>
      <c r="AH46" s="82">
        <v>2224338</v>
      </c>
      <c r="AI46" s="82" t="s">
        <v>308</v>
      </c>
      <c r="AJ46" s="82"/>
      <c r="AK46" s="82"/>
    </row>
    <row r="47" spans="1:37" s="3" customFormat="1" ht="16.5" customHeight="1" x14ac:dyDescent="0.25">
      <c r="A47" s="9">
        <v>45</v>
      </c>
      <c r="B47" s="10">
        <v>2246943</v>
      </c>
      <c r="C47" s="50">
        <v>14353447</v>
      </c>
      <c r="D47" s="11" t="s">
        <v>141</v>
      </c>
      <c r="E47" s="11" t="s">
        <v>230</v>
      </c>
      <c r="F47" s="11">
        <f t="shared" si="7"/>
        <v>48440</v>
      </c>
      <c r="G47" s="12">
        <v>0</v>
      </c>
      <c r="H47" s="11">
        <f t="shared" si="9"/>
        <v>9698</v>
      </c>
      <c r="I47" s="11">
        <f t="shared" si="10"/>
        <v>4844</v>
      </c>
      <c r="J47" s="12">
        <v>2000</v>
      </c>
      <c r="K47" s="11">
        <f t="shared" si="8"/>
        <v>1150</v>
      </c>
      <c r="L47" s="13">
        <f t="shared" si="11"/>
        <v>66132</v>
      </c>
      <c r="M47" s="14">
        <v>0</v>
      </c>
      <c r="N47" s="11">
        <v>0</v>
      </c>
      <c r="O47" s="14">
        <v>0</v>
      </c>
      <c r="P47" s="11">
        <v>0</v>
      </c>
      <c r="Q47" s="11">
        <v>1800</v>
      </c>
      <c r="R47" s="11">
        <v>0</v>
      </c>
      <c r="S47" s="11">
        <v>30</v>
      </c>
      <c r="T47" s="14">
        <f>ROUND((F47+H47)*10%,0)</f>
        <v>5814</v>
      </c>
      <c r="U47" s="11">
        <v>200</v>
      </c>
      <c r="V47" s="11">
        <v>225</v>
      </c>
      <c r="W47" s="14">
        <v>1000</v>
      </c>
      <c r="X47" s="14"/>
      <c r="Y47" s="14"/>
      <c r="Z47" s="11">
        <f t="shared" si="12"/>
        <v>9069</v>
      </c>
      <c r="AA47" s="15">
        <f t="shared" si="13"/>
        <v>57063</v>
      </c>
      <c r="AB47" s="80">
        <f t="shared" si="14"/>
        <v>2</v>
      </c>
      <c r="AC47" s="12">
        <v>710</v>
      </c>
      <c r="AD47" s="50">
        <v>48440</v>
      </c>
      <c r="AE47" s="9"/>
      <c r="AF47" s="74">
        <f t="shared" si="15"/>
        <v>48440</v>
      </c>
      <c r="AG47" s="9"/>
      <c r="AH47" s="82">
        <v>2246943</v>
      </c>
      <c r="AI47" s="82" t="s">
        <v>308</v>
      </c>
      <c r="AJ47" s="82"/>
      <c r="AK47" s="82"/>
    </row>
    <row r="48" spans="1:37" s="3" customFormat="1" ht="16.5" customHeight="1" x14ac:dyDescent="0.25">
      <c r="A48" s="9">
        <v>46</v>
      </c>
      <c r="B48" s="10">
        <v>2224318</v>
      </c>
      <c r="C48" s="50">
        <v>14344503</v>
      </c>
      <c r="D48" s="11" t="s">
        <v>147</v>
      </c>
      <c r="E48" s="11" t="s">
        <v>231</v>
      </c>
      <c r="F48" s="11">
        <f t="shared" si="7"/>
        <v>70850</v>
      </c>
      <c r="G48" s="12"/>
      <c r="H48" s="11">
        <f t="shared" si="9"/>
        <v>14184</v>
      </c>
      <c r="I48" s="11">
        <f t="shared" si="10"/>
        <v>7085</v>
      </c>
      <c r="J48" s="12">
        <v>2000</v>
      </c>
      <c r="K48" s="11">
        <f t="shared" si="8"/>
        <v>1525</v>
      </c>
      <c r="L48" s="13">
        <f t="shared" si="11"/>
        <v>95644</v>
      </c>
      <c r="M48" s="14">
        <v>12000</v>
      </c>
      <c r="N48" s="11">
        <v>0</v>
      </c>
      <c r="O48" s="14">
        <v>0</v>
      </c>
      <c r="P48" s="11">
        <v>0</v>
      </c>
      <c r="Q48" s="11">
        <v>2200</v>
      </c>
      <c r="R48" s="11">
        <v>0</v>
      </c>
      <c r="S48" s="11">
        <v>60</v>
      </c>
      <c r="T48" s="11">
        <v>0</v>
      </c>
      <c r="U48" s="11">
        <v>200</v>
      </c>
      <c r="V48" s="11">
        <v>225</v>
      </c>
      <c r="W48" s="14">
        <v>7000</v>
      </c>
      <c r="X48" s="14"/>
      <c r="Y48" s="14"/>
      <c r="Z48" s="11">
        <f t="shared" si="12"/>
        <v>21685</v>
      </c>
      <c r="AA48" s="15">
        <f t="shared" si="13"/>
        <v>73959</v>
      </c>
      <c r="AB48" s="80">
        <f t="shared" si="14"/>
        <v>2</v>
      </c>
      <c r="AC48" s="12">
        <v>935</v>
      </c>
      <c r="AD48" s="50">
        <v>70850</v>
      </c>
      <c r="AE48" s="9"/>
      <c r="AF48" s="74">
        <f t="shared" si="15"/>
        <v>70850</v>
      </c>
      <c r="AG48" s="9"/>
      <c r="AH48" s="82">
        <v>2224318</v>
      </c>
      <c r="AI48" s="82" t="s">
        <v>308</v>
      </c>
      <c r="AJ48" s="82"/>
      <c r="AK48" s="82"/>
    </row>
    <row r="49" spans="1:37" s="3" customFormat="1" ht="16.5" customHeight="1" x14ac:dyDescent="0.25">
      <c r="A49" s="9">
        <v>47</v>
      </c>
      <c r="B49" s="10">
        <v>2249473</v>
      </c>
      <c r="C49" s="50">
        <v>14355341</v>
      </c>
      <c r="D49" s="11" t="s">
        <v>149</v>
      </c>
      <c r="E49" s="11" t="s">
        <v>232</v>
      </c>
      <c r="F49" s="11">
        <f t="shared" si="7"/>
        <v>39800</v>
      </c>
      <c r="G49" s="12">
        <v>0</v>
      </c>
      <c r="H49" s="11">
        <f t="shared" si="9"/>
        <v>7968</v>
      </c>
      <c r="I49" s="11">
        <f t="shared" si="10"/>
        <v>3980</v>
      </c>
      <c r="J49" s="12">
        <v>2000</v>
      </c>
      <c r="K49" s="11">
        <f t="shared" si="8"/>
        <v>975</v>
      </c>
      <c r="L49" s="13">
        <f t="shared" si="11"/>
        <v>54723</v>
      </c>
      <c r="M49" s="14">
        <v>0</v>
      </c>
      <c r="N49" s="11">
        <v>0</v>
      </c>
      <c r="O49" s="14">
        <v>0</v>
      </c>
      <c r="P49" s="11">
        <v>0</v>
      </c>
      <c r="Q49" s="11">
        <v>1300</v>
      </c>
      <c r="R49" s="11">
        <v>0</v>
      </c>
      <c r="S49" s="11">
        <v>30</v>
      </c>
      <c r="T49" s="14">
        <f>ROUND((F49+H49)*10%,0)</f>
        <v>4777</v>
      </c>
      <c r="U49" s="11">
        <v>200</v>
      </c>
      <c r="V49" s="11">
        <v>225</v>
      </c>
      <c r="W49" s="14">
        <v>0</v>
      </c>
      <c r="X49" s="14"/>
      <c r="Y49" s="14"/>
      <c r="Z49" s="11">
        <f t="shared" si="12"/>
        <v>6532</v>
      </c>
      <c r="AA49" s="15">
        <f t="shared" si="13"/>
        <v>48191</v>
      </c>
      <c r="AB49" s="80">
        <f t="shared" si="14"/>
        <v>2</v>
      </c>
      <c r="AC49" s="12">
        <v>600</v>
      </c>
      <c r="AD49" s="50">
        <v>39800</v>
      </c>
      <c r="AE49" s="9"/>
      <c r="AF49" s="74">
        <f t="shared" si="15"/>
        <v>39800</v>
      </c>
      <c r="AG49" s="9"/>
      <c r="AH49" s="82">
        <v>2249473</v>
      </c>
      <c r="AI49" s="82" t="s">
        <v>308</v>
      </c>
      <c r="AJ49" s="82"/>
      <c r="AK49" s="82"/>
    </row>
    <row r="50" spans="1:37" s="3" customFormat="1" ht="16.5" customHeight="1" x14ac:dyDescent="0.25">
      <c r="A50" s="9">
        <v>48</v>
      </c>
      <c r="B50" s="10">
        <v>2229168</v>
      </c>
      <c r="C50" s="50">
        <v>14345931</v>
      </c>
      <c r="D50" s="11" t="s">
        <v>233</v>
      </c>
      <c r="E50" s="11" t="s">
        <v>234</v>
      </c>
      <c r="F50" s="11">
        <f t="shared" si="7"/>
        <v>60260</v>
      </c>
      <c r="G50" s="12"/>
      <c r="H50" s="11">
        <f t="shared" si="9"/>
        <v>12064</v>
      </c>
      <c r="I50" s="11">
        <f t="shared" si="10"/>
        <v>6026</v>
      </c>
      <c r="J50" s="12">
        <v>2000</v>
      </c>
      <c r="K50" s="11">
        <f t="shared" si="8"/>
        <v>1400</v>
      </c>
      <c r="L50" s="13">
        <f t="shared" si="11"/>
        <v>81750</v>
      </c>
      <c r="M50" s="14">
        <v>10000</v>
      </c>
      <c r="N50" s="11">
        <v>0</v>
      </c>
      <c r="O50" s="14">
        <v>0</v>
      </c>
      <c r="P50" s="11">
        <v>0</v>
      </c>
      <c r="Q50" s="11">
        <v>2200</v>
      </c>
      <c r="R50" s="11">
        <v>0</v>
      </c>
      <c r="S50" s="11">
        <v>60</v>
      </c>
      <c r="T50" s="11">
        <v>0</v>
      </c>
      <c r="U50" s="11">
        <v>200</v>
      </c>
      <c r="V50" s="11">
        <v>225</v>
      </c>
      <c r="W50" s="14">
        <v>5000</v>
      </c>
      <c r="X50" s="14"/>
      <c r="Y50" s="14"/>
      <c r="Z50" s="11">
        <f t="shared" si="12"/>
        <v>17685</v>
      </c>
      <c r="AA50" s="15">
        <f t="shared" si="13"/>
        <v>64065</v>
      </c>
      <c r="AB50" s="80">
        <f t="shared" si="14"/>
        <v>2</v>
      </c>
      <c r="AC50" s="12">
        <v>860</v>
      </c>
      <c r="AD50" s="50">
        <v>60260</v>
      </c>
      <c r="AE50" s="9"/>
      <c r="AF50" s="74">
        <f t="shared" si="15"/>
        <v>60260</v>
      </c>
      <c r="AG50" s="9"/>
      <c r="AH50" s="82">
        <v>2229168</v>
      </c>
      <c r="AI50" s="82" t="s">
        <v>308</v>
      </c>
      <c r="AJ50" s="82"/>
      <c r="AK50" s="82"/>
    </row>
    <row r="51" spans="1:37" s="3" customFormat="1" ht="16.5" customHeight="1" x14ac:dyDescent="0.25">
      <c r="A51" s="9">
        <v>49</v>
      </c>
      <c r="B51" s="10">
        <v>2247111</v>
      </c>
      <c r="C51" s="50">
        <v>14353592</v>
      </c>
      <c r="D51" s="11" t="s">
        <v>131</v>
      </c>
      <c r="E51" s="11" t="s">
        <v>234</v>
      </c>
      <c r="F51" s="11">
        <f t="shared" si="7"/>
        <v>48440</v>
      </c>
      <c r="G51" s="12">
        <v>0</v>
      </c>
      <c r="H51" s="11">
        <f t="shared" si="9"/>
        <v>9698</v>
      </c>
      <c r="I51" s="11">
        <f t="shared" si="10"/>
        <v>4844</v>
      </c>
      <c r="J51" s="12">
        <v>2000</v>
      </c>
      <c r="K51" s="11">
        <f t="shared" si="8"/>
        <v>1150</v>
      </c>
      <c r="L51" s="13">
        <f t="shared" si="11"/>
        <v>66132</v>
      </c>
      <c r="M51" s="14">
        <v>0</v>
      </c>
      <c r="N51" s="11">
        <v>0</v>
      </c>
      <c r="O51" s="14">
        <v>0</v>
      </c>
      <c r="P51" s="11">
        <v>0</v>
      </c>
      <c r="Q51" s="11">
        <v>1800</v>
      </c>
      <c r="R51" s="11">
        <v>0</v>
      </c>
      <c r="S51" s="11">
        <v>30</v>
      </c>
      <c r="T51" s="14">
        <f>ROUND((F51+H51)*10%,0)</f>
        <v>5814</v>
      </c>
      <c r="U51" s="11">
        <v>200</v>
      </c>
      <c r="V51" s="11">
        <v>225</v>
      </c>
      <c r="W51" s="14">
        <v>0</v>
      </c>
      <c r="X51" s="14"/>
      <c r="Y51" s="14"/>
      <c r="Z51" s="11">
        <f t="shared" si="12"/>
        <v>8069</v>
      </c>
      <c r="AA51" s="15">
        <f t="shared" si="13"/>
        <v>58063</v>
      </c>
      <c r="AB51" s="80">
        <f t="shared" si="14"/>
        <v>2</v>
      </c>
      <c r="AC51" s="12">
        <v>710</v>
      </c>
      <c r="AD51" s="50">
        <v>48440</v>
      </c>
      <c r="AE51" s="9"/>
      <c r="AF51" s="74">
        <f t="shared" si="15"/>
        <v>48440</v>
      </c>
      <c r="AG51" s="9"/>
      <c r="AH51" s="82">
        <v>2247111</v>
      </c>
      <c r="AI51" s="82" t="s">
        <v>308</v>
      </c>
      <c r="AJ51" s="82"/>
      <c r="AK51" s="82"/>
    </row>
    <row r="52" spans="1:37" s="3" customFormat="1" ht="16.5" customHeight="1" x14ac:dyDescent="0.25">
      <c r="A52" s="9">
        <v>50</v>
      </c>
      <c r="B52" s="10">
        <v>2224325</v>
      </c>
      <c r="C52" s="50">
        <v>14344507</v>
      </c>
      <c r="D52" s="11" t="s">
        <v>136</v>
      </c>
      <c r="E52" s="11" t="s">
        <v>235</v>
      </c>
      <c r="F52" s="11">
        <f t="shared" si="7"/>
        <v>61960</v>
      </c>
      <c r="G52" s="12"/>
      <c r="H52" s="11">
        <f t="shared" si="9"/>
        <v>12404</v>
      </c>
      <c r="I52" s="11">
        <f t="shared" si="10"/>
        <v>6196</v>
      </c>
      <c r="J52" s="12">
        <v>2000</v>
      </c>
      <c r="K52" s="11">
        <f t="shared" si="8"/>
        <v>1400</v>
      </c>
      <c r="L52" s="13">
        <f t="shared" si="11"/>
        <v>83960</v>
      </c>
      <c r="M52" s="14">
        <v>9000</v>
      </c>
      <c r="N52" s="11">
        <v>0</v>
      </c>
      <c r="O52" s="14">
        <v>0</v>
      </c>
      <c r="P52" s="11">
        <v>0</v>
      </c>
      <c r="Q52" s="11">
        <v>3000</v>
      </c>
      <c r="R52" s="11">
        <v>0</v>
      </c>
      <c r="S52" s="11">
        <v>60</v>
      </c>
      <c r="T52" s="11">
        <v>0</v>
      </c>
      <c r="U52" s="11">
        <v>200</v>
      </c>
      <c r="V52" s="11">
        <v>225</v>
      </c>
      <c r="W52" s="14">
        <v>2000</v>
      </c>
      <c r="X52" s="14"/>
      <c r="Y52" s="14"/>
      <c r="Z52" s="11">
        <f t="shared" si="12"/>
        <v>14485</v>
      </c>
      <c r="AA52" s="15">
        <f t="shared" si="13"/>
        <v>69475</v>
      </c>
      <c r="AB52" s="80">
        <f t="shared" si="14"/>
        <v>2</v>
      </c>
      <c r="AC52" s="12">
        <v>860</v>
      </c>
      <c r="AD52" s="50">
        <v>61960</v>
      </c>
      <c r="AE52" s="9"/>
      <c r="AF52" s="74">
        <f t="shared" si="15"/>
        <v>61960</v>
      </c>
      <c r="AG52" s="9"/>
      <c r="AH52" s="82">
        <v>2224325</v>
      </c>
      <c r="AI52" s="82" t="s">
        <v>308</v>
      </c>
      <c r="AJ52" s="82"/>
      <c r="AK52" s="82"/>
    </row>
    <row r="53" spans="1:37" s="3" customFormat="1" ht="16.5" customHeight="1" x14ac:dyDescent="0.25">
      <c r="A53" s="9">
        <v>51</v>
      </c>
      <c r="B53" s="10">
        <v>2224768</v>
      </c>
      <c r="C53" s="50">
        <v>14344807</v>
      </c>
      <c r="D53" s="11" t="s">
        <v>236</v>
      </c>
      <c r="E53" s="11" t="s">
        <v>237</v>
      </c>
      <c r="F53" s="11">
        <f t="shared" si="7"/>
        <v>55520</v>
      </c>
      <c r="G53" s="12"/>
      <c r="H53" s="11">
        <f t="shared" si="9"/>
        <v>11115</v>
      </c>
      <c r="I53" s="11">
        <f t="shared" si="10"/>
        <v>5552</v>
      </c>
      <c r="J53" s="12">
        <v>2000</v>
      </c>
      <c r="K53" s="11">
        <f t="shared" si="8"/>
        <v>1400</v>
      </c>
      <c r="L53" s="13">
        <f t="shared" si="11"/>
        <v>75587</v>
      </c>
      <c r="M53" s="14">
        <v>0</v>
      </c>
      <c r="N53" s="11">
        <v>0</v>
      </c>
      <c r="O53" s="14">
        <v>3331</v>
      </c>
      <c r="P53" s="11">
        <v>0</v>
      </c>
      <c r="Q53" s="11">
        <v>1800</v>
      </c>
      <c r="R53" s="11">
        <v>0</v>
      </c>
      <c r="S53" s="11">
        <v>60</v>
      </c>
      <c r="T53" s="11">
        <v>0</v>
      </c>
      <c r="U53" s="11">
        <v>200</v>
      </c>
      <c r="V53" s="11">
        <v>225</v>
      </c>
      <c r="W53" s="14">
        <v>1000</v>
      </c>
      <c r="X53" s="14"/>
      <c r="Y53" s="14"/>
      <c r="Z53" s="11">
        <f t="shared" si="12"/>
        <v>6616</v>
      </c>
      <c r="AA53" s="15">
        <f t="shared" si="13"/>
        <v>68971</v>
      </c>
      <c r="AB53" s="80">
        <f t="shared" si="14"/>
        <v>2</v>
      </c>
      <c r="AC53" s="12">
        <v>710</v>
      </c>
      <c r="AD53" s="50">
        <v>55520</v>
      </c>
      <c r="AE53" s="9"/>
      <c r="AF53" s="74">
        <f t="shared" si="15"/>
        <v>55520</v>
      </c>
      <c r="AG53" s="9"/>
      <c r="AH53" s="82">
        <v>2224768</v>
      </c>
      <c r="AI53" s="82" t="s">
        <v>308</v>
      </c>
      <c r="AJ53" s="82"/>
      <c r="AK53" s="82"/>
    </row>
    <row r="54" spans="1:37" s="3" customFormat="1" ht="16.5" customHeight="1" x14ac:dyDescent="0.25">
      <c r="A54" s="9">
        <v>52</v>
      </c>
      <c r="B54" s="10">
        <v>2224288</v>
      </c>
      <c r="C54" s="50">
        <v>14344482</v>
      </c>
      <c r="D54" s="11" t="s">
        <v>124</v>
      </c>
      <c r="E54" s="11" t="s">
        <v>238</v>
      </c>
      <c r="F54" s="11">
        <f t="shared" si="7"/>
        <v>58680</v>
      </c>
      <c r="G54" s="12"/>
      <c r="H54" s="11">
        <f t="shared" si="9"/>
        <v>11748</v>
      </c>
      <c r="I54" s="11">
        <f t="shared" si="10"/>
        <v>5868</v>
      </c>
      <c r="J54" s="12">
        <v>2000</v>
      </c>
      <c r="K54" s="11">
        <f t="shared" si="8"/>
        <v>1400</v>
      </c>
      <c r="L54" s="13">
        <f t="shared" si="11"/>
        <v>79696</v>
      </c>
      <c r="M54" s="14">
        <v>4000</v>
      </c>
      <c r="N54" s="11">
        <v>0</v>
      </c>
      <c r="O54" s="14">
        <v>0</v>
      </c>
      <c r="P54" s="11">
        <v>0</v>
      </c>
      <c r="Q54" s="11">
        <v>2200</v>
      </c>
      <c r="R54" s="11">
        <v>0</v>
      </c>
      <c r="S54" s="11">
        <v>60</v>
      </c>
      <c r="T54" s="11">
        <v>0</v>
      </c>
      <c r="U54" s="11">
        <v>200</v>
      </c>
      <c r="V54" s="11">
        <v>225</v>
      </c>
      <c r="W54" s="14">
        <v>2000</v>
      </c>
      <c r="X54" s="14"/>
      <c r="Y54" s="14"/>
      <c r="Z54" s="11">
        <f t="shared" si="12"/>
        <v>8685</v>
      </c>
      <c r="AA54" s="15">
        <f t="shared" si="13"/>
        <v>71011</v>
      </c>
      <c r="AB54" s="80">
        <f t="shared" si="14"/>
        <v>2</v>
      </c>
      <c r="AC54" s="12">
        <v>860</v>
      </c>
      <c r="AD54" s="50">
        <v>58680</v>
      </c>
      <c r="AE54" s="9"/>
      <c r="AF54" s="74">
        <f t="shared" si="15"/>
        <v>58680</v>
      </c>
      <c r="AG54" s="9"/>
      <c r="AH54" s="82">
        <v>2224288</v>
      </c>
      <c r="AI54" s="82" t="s">
        <v>308</v>
      </c>
      <c r="AJ54" s="82"/>
      <c r="AK54" s="82"/>
    </row>
    <row r="55" spans="1:37" s="3" customFormat="1" ht="16.5" customHeight="1" x14ac:dyDescent="0.25">
      <c r="A55" s="9">
        <v>53</v>
      </c>
      <c r="B55" s="10">
        <v>2224268</v>
      </c>
      <c r="C55" s="50">
        <v>14344469</v>
      </c>
      <c r="D55" s="11" t="s">
        <v>175</v>
      </c>
      <c r="E55" s="11" t="s">
        <v>239</v>
      </c>
      <c r="F55" s="11">
        <f t="shared" si="7"/>
        <v>69020</v>
      </c>
      <c r="G55" s="12"/>
      <c r="H55" s="11">
        <f t="shared" si="9"/>
        <v>13818</v>
      </c>
      <c r="I55" s="11">
        <f t="shared" si="10"/>
        <v>6902</v>
      </c>
      <c r="J55" s="12">
        <v>2000</v>
      </c>
      <c r="K55" s="11">
        <f t="shared" si="8"/>
        <v>1700</v>
      </c>
      <c r="L55" s="13">
        <f t="shared" si="11"/>
        <v>93440</v>
      </c>
      <c r="M55" s="14">
        <v>15000</v>
      </c>
      <c r="N55" s="11">
        <v>0</v>
      </c>
      <c r="O55" s="14">
        <v>0</v>
      </c>
      <c r="P55" s="11">
        <v>0</v>
      </c>
      <c r="Q55" s="11">
        <v>2200</v>
      </c>
      <c r="R55" s="11">
        <v>0</v>
      </c>
      <c r="S55" s="11">
        <v>60</v>
      </c>
      <c r="T55" s="11">
        <v>0</v>
      </c>
      <c r="U55" s="11">
        <v>200</v>
      </c>
      <c r="V55" s="11">
        <v>225</v>
      </c>
      <c r="W55" s="14">
        <v>4000</v>
      </c>
      <c r="X55" s="14"/>
      <c r="Y55" s="14"/>
      <c r="Z55" s="11">
        <f t="shared" si="12"/>
        <v>21685</v>
      </c>
      <c r="AA55" s="15">
        <f t="shared" si="13"/>
        <v>71755</v>
      </c>
      <c r="AB55" s="80">
        <f t="shared" si="14"/>
        <v>3</v>
      </c>
      <c r="AC55" s="12">
        <v>1125</v>
      </c>
      <c r="AD55" s="50">
        <v>69020</v>
      </c>
      <c r="AE55" s="9"/>
      <c r="AF55" s="74">
        <f t="shared" si="15"/>
        <v>69020</v>
      </c>
      <c r="AG55" s="9"/>
      <c r="AH55" s="82">
        <v>2224268</v>
      </c>
      <c r="AI55" s="82" t="s">
        <v>308</v>
      </c>
      <c r="AJ55" s="82"/>
      <c r="AK55" s="82"/>
    </row>
    <row r="56" spans="1:37" s="3" customFormat="1" ht="16.5" customHeight="1" x14ac:dyDescent="0.25">
      <c r="A56" s="9">
        <v>54</v>
      </c>
      <c r="B56" s="10">
        <v>2249477</v>
      </c>
      <c r="C56" s="50">
        <v>14355345</v>
      </c>
      <c r="D56" s="11" t="s">
        <v>170</v>
      </c>
      <c r="E56" s="11" t="s">
        <v>240</v>
      </c>
      <c r="F56" s="11">
        <f t="shared" si="7"/>
        <v>39800</v>
      </c>
      <c r="G56" s="12"/>
      <c r="H56" s="11">
        <f t="shared" si="9"/>
        <v>7968</v>
      </c>
      <c r="I56" s="11">
        <f t="shared" si="10"/>
        <v>3980</v>
      </c>
      <c r="J56" s="12">
        <v>2000</v>
      </c>
      <c r="K56" s="11">
        <f t="shared" si="8"/>
        <v>975</v>
      </c>
      <c r="L56" s="13">
        <f t="shared" si="11"/>
        <v>54723</v>
      </c>
      <c r="M56" s="14">
        <v>0</v>
      </c>
      <c r="N56" s="11">
        <v>0</v>
      </c>
      <c r="O56" s="14">
        <v>0</v>
      </c>
      <c r="P56" s="11">
        <v>0</v>
      </c>
      <c r="Q56" s="11">
        <v>1300</v>
      </c>
      <c r="R56" s="11">
        <v>0</v>
      </c>
      <c r="S56" s="11">
        <v>30</v>
      </c>
      <c r="T56" s="14">
        <f>ROUND((F56+H56)*10%,0)</f>
        <v>4777</v>
      </c>
      <c r="U56" s="11">
        <v>200</v>
      </c>
      <c r="V56" s="11">
        <v>225</v>
      </c>
      <c r="W56" s="14">
        <v>0</v>
      </c>
      <c r="X56" s="14"/>
      <c r="Y56" s="14"/>
      <c r="Z56" s="11">
        <f t="shared" si="12"/>
        <v>6532</v>
      </c>
      <c r="AA56" s="15">
        <f t="shared" si="13"/>
        <v>48191</v>
      </c>
      <c r="AB56" s="80">
        <f t="shared" si="14"/>
        <v>2</v>
      </c>
      <c r="AC56" s="12">
        <v>600</v>
      </c>
      <c r="AD56" s="50">
        <v>39800</v>
      </c>
      <c r="AE56" s="9"/>
      <c r="AF56" s="74">
        <f t="shared" si="15"/>
        <v>39800</v>
      </c>
      <c r="AG56" s="9"/>
      <c r="AH56" s="82">
        <v>2249477</v>
      </c>
      <c r="AI56" s="82" t="s">
        <v>308</v>
      </c>
      <c r="AJ56" s="82"/>
      <c r="AK56" s="82"/>
    </row>
    <row r="57" spans="1:37" s="3" customFormat="1" ht="16.5" customHeight="1" x14ac:dyDescent="0.25">
      <c r="A57" s="9">
        <v>55</v>
      </c>
      <c r="B57" s="10">
        <v>2208458</v>
      </c>
      <c r="C57" s="50">
        <v>14340912</v>
      </c>
      <c r="D57" s="11" t="s">
        <v>186</v>
      </c>
      <c r="E57" s="11" t="s">
        <v>241</v>
      </c>
      <c r="F57" s="11">
        <f t="shared" si="7"/>
        <v>130580</v>
      </c>
      <c r="G57" s="12">
        <v>0</v>
      </c>
      <c r="H57" s="11">
        <f t="shared" si="9"/>
        <v>26142</v>
      </c>
      <c r="I57" s="11">
        <v>11000</v>
      </c>
      <c r="J57" s="12">
        <v>2000</v>
      </c>
      <c r="K57" s="11">
        <f t="shared" si="8"/>
        <v>1600</v>
      </c>
      <c r="L57" s="13">
        <f t="shared" si="11"/>
        <v>171322</v>
      </c>
      <c r="M57" s="14">
        <v>7835</v>
      </c>
      <c r="N57" s="11">
        <v>0</v>
      </c>
      <c r="O57" s="14">
        <v>0</v>
      </c>
      <c r="P57" s="11">
        <v>0</v>
      </c>
      <c r="Q57" s="11">
        <v>0</v>
      </c>
      <c r="R57" s="11">
        <v>0</v>
      </c>
      <c r="S57" s="11">
        <v>60</v>
      </c>
      <c r="T57" s="11">
        <v>0</v>
      </c>
      <c r="U57" s="11">
        <v>200</v>
      </c>
      <c r="V57" s="11">
        <v>225</v>
      </c>
      <c r="W57" s="14">
        <v>10000</v>
      </c>
      <c r="X57" s="14"/>
      <c r="Y57" s="14"/>
      <c r="Z57" s="11">
        <f t="shared" si="12"/>
        <v>18320</v>
      </c>
      <c r="AA57" s="15">
        <f t="shared" si="13"/>
        <v>153002</v>
      </c>
      <c r="AB57" s="80">
        <f t="shared" si="14"/>
        <v>2</v>
      </c>
      <c r="AC57" s="12">
        <v>1110</v>
      </c>
      <c r="AD57" s="50">
        <v>130580</v>
      </c>
      <c r="AE57" s="9"/>
      <c r="AF57" s="74">
        <f t="shared" si="15"/>
        <v>130580</v>
      </c>
      <c r="AG57" s="9"/>
      <c r="AH57" s="82">
        <v>2208458</v>
      </c>
      <c r="AI57" s="82" t="s">
        <v>307</v>
      </c>
      <c r="AJ57" s="82"/>
      <c r="AK57" s="82"/>
    </row>
    <row r="58" spans="1:37" s="3" customFormat="1" ht="16.5" customHeight="1" x14ac:dyDescent="0.25">
      <c r="A58" s="9">
        <v>56</v>
      </c>
      <c r="B58" s="10">
        <v>2256872</v>
      </c>
      <c r="C58" s="50">
        <v>15028778</v>
      </c>
      <c r="D58" s="11" t="s">
        <v>177</v>
      </c>
      <c r="E58" s="11" t="s">
        <v>241</v>
      </c>
      <c r="F58" s="11">
        <f t="shared" si="7"/>
        <v>34580</v>
      </c>
      <c r="G58" s="12">
        <v>2000</v>
      </c>
      <c r="H58" s="11">
        <f t="shared" si="9"/>
        <v>6923</v>
      </c>
      <c r="I58" s="11">
        <f t="shared" ref="I58:I79" si="16">ROUND(F58*10%,0)</f>
        <v>3458</v>
      </c>
      <c r="J58" s="12">
        <v>2000</v>
      </c>
      <c r="K58" s="11">
        <f t="shared" si="8"/>
        <v>975</v>
      </c>
      <c r="L58" s="13">
        <f t="shared" si="11"/>
        <v>49936</v>
      </c>
      <c r="M58" s="14">
        <v>0</v>
      </c>
      <c r="N58" s="11">
        <v>0</v>
      </c>
      <c r="O58" s="14">
        <v>0</v>
      </c>
      <c r="P58" s="11">
        <v>0</v>
      </c>
      <c r="Q58" s="11">
        <v>1300</v>
      </c>
      <c r="R58" s="11">
        <v>0</v>
      </c>
      <c r="S58" s="11">
        <v>30</v>
      </c>
      <c r="T58" s="14">
        <f>ROUND((F58+H58)*10%,0)</f>
        <v>4150</v>
      </c>
      <c r="U58" s="11">
        <v>200</v>
      </c>
      <c r="V58" s="11">
        <v>225</v>
      </c>
      <c r="W58" s="14">
        <v>0</v>
      </c>
      <c r="X58" s="14"/>
      <c r="Y58" s="14"/>
      <c r="Z58" s="11">
        <f t="shared" si="12"/>
        <v>5905</v>
      </c>
      <c r="AA58" s="15">
        <f t="shared" si="13"/>
        <v>44031</v>
      </c>
      <c r="AB58" s="80">
        <f t="shared" si="14"/>
        <v>2</v>
      </c>
      <c r="AC58" s="12">
        <v>600</v>
      </c>
      <c r="AD58" s="50">
        <v>34580</v>
      </c>
      <c r="AE58" s="9"/>
      <c r="AF58" s="74">
        <f t="shared" si="15"/>
        <v>34580</v>
      </c>
      <c r="AG58" s="9"/>
      <c r="AH58" s="82">
        <v>2256872</v>
      </c>
      <c r="AI58" s="82" t="s">
        <v>308</v>
      </c>
      <c r="AJ58" s="82"/>
      <c r="AK58" s="82"/>
    </row>
    <row r="59" spans="1:37" s="3" customFormat="1" ht="16.5" customHeight="1" x14ac:dyDescent="0.25">
      <c r="A59" s="9">
        <v>57</v>
      </c>
      <c r="B59" s="10">
        <v>2224334</v>
      </c>
      <c r="C59" s="50">
        <v>14344513</v>
      </c>
      <c r="D59" s="11" t="s">
        <v>152</v>
      </c>
      <c r="E59" s="11" t="s">
        <v>241</v>
      </c>
      <c r="F59" s="11">
        <f t="shared" si="7"/>
        <v>63660</v>
      </c>
      <c r="G59" s="12">
        <v>0</v>
      </c>
      <c r="H59" s="11">
        <f t="shared" si="9"/>
        <v>12745</v>
      </c>
      <c r="I59" s="11">
        <f t="shared" si="16"/>
        <v>6366</v>
      </c>
      <c r="J59" s="12">
        <v>2000</v>
      </c>
      <c r="K59" s="11">
        <f t="shared" si="8"/>
        <v>1400</v>
      </c>
      <c r="L59" s="13">
        <f t="shared" si="11"/>
        <v>86171</v>
      </c>
      <c r="M59" s="14">
        <v>7000</v>
      </c>
      <c r="N59" s="11">
        <v>0</v>
      </c>
      <c r="O59" s="14">
        <v>0</v>
      </c>
      <c r="P59" s="11">
        <v>0</v>
      </c>
      <c r="Q59" s="11">
        <v>2200</v>
      </c>
      <c r="R59" s="11">
        <v>0</v>
      </c>
      <c r="S59" s="11">
        <v>60</v>
      </c>
      <c r="T59" s="11">
        <v>0</v>
      </c>
      <c r="U59" s="11">
        <v>200</v>
      </c>
      <c r="V59" s="11">
        <v>0</v>
      </c>
      <c r="W59" s="14">
        <v>5500</v>
      </c>
      <c r="X59" s="14"/>
      <c r="Y59" s="14"/>
      <c r="Z59" s="11">
        <f t="shared" si="12"/>
        <v>14960</v>
      </c>
      <c r="AA59" s="15">
        <f t="shared" si="13"/>
        <v>71211</v>
      </c>
      <c r="AB59" s="80">
        <f t="shared" si="14"/>
        <v>2</v>
      </c>
      <c r="AC59" s="12">
        <v>860</v>
      </c>
      <c r="AD59" s="50">
        <v>63660</v>
      </c>
      <c r="AE59" s="9"/>
      <c r="AF59" s="74">
        <f t="shared" si="15"/>
        <v>63660</v>
      </c>
      <c r="AG59" s="110"/>
      <c r="AH59" s="82">
        <v>2224334</v>
      </c>
      <c r="AI59" s="82" t="s">
        <v>308</v>
      </c>
      <c r="AJ59" s="82"/>
      <c r="AK59" s="82"/>
    </row>
    <row r="60" spans="1:37" s="3" customFormat="1" ht="16.5" customHeight="1" x14ac:dyDescent="0.25">
      <c r="A60" s="9">
        <v>58</v>
      </c>
      <c r="B60" s="10">
        <v>2224348</v>
      </c>
      <c r="C60" s="50">
        <v>14344523</v>
      </c>
      <c r="D60" s="11" t="s">
        <v>138</v>
      </c>
      <c r="E60" s="11" t="s">
        <v>242</v>
      </c>
      <c r="F60" s="11">
        <f t="shared" si="7"/>
        <v>65360</v>
      </c>
      <c r="G60" s="12"/>
      <c r="H60" s="11">
        <f t="shared" si="9"/>
        <v>13085</v>
      </c>
      <c r="I60" s="11">
        <f t="shared" si="16"/>
        <v>6536</v>
      </c>
      <c r="J60" s="12">
        <v>2000</v>
      </c>
      <c r="K60" s="11">
        <f t="shared" si="8"/>
        <v>1400</v>
      </c>
      <c r="L60" s="13">
        <f t="shared" si="11"/>
        <v>88381</v>
      </c>
      <c r="M60" s="14">
        <v>8000</v>
      </c>
      <c r="N60" s="11">
        <v>0</v>
      </c>
      <c r="O60" s="14">
        <v>0</v>
      </c>
      <c r="P60" s="11">
        <v>0</v>
      </c>
      <c r="Q60" s="11">
        <v>2200</v>
      </c>
      <c r="R60" s="11">
        <v>0</v>
      </c>
      <c r="S60" s="11">
        <v>60</v>
      </c>
      <c r="T60" s="11">
        <v>0</v>
      </c>
      <c r="U60" s="11">
        <v>200</v>
      </c>
      <c r="V60" s="11">
        <v>225</v>
      </c>
      <c r="W60" s="14">
        <v>6000</v>
      </c>
      <c r="X60" s="14"/>
      <c r="Y60" s="14"/>
      <c r="Z60" s="11">
        <f t="shared" si="12"/>
        <v>16685</v>
      </c>
      <c r="AA60" s="15">
        <f t="shared" si="13"/>
        <v>71696</v>
      </c>
      <c r="AB60" s="80">
        <f t="shared" si="14"/>
        <v>2</v>
      </c>
      <c r="AC60" s="12">
        <v>860</v>
      </c>
      <c r="AD60" s="50">
        <v>65360</v>
      </c>
      <c r="AE60" s="9"/>
      <c r="AF60" s="74">
        <f t="shared" si="15"/>
        <v>65360</v>
      </c>
      <c r="AG60" s="110"/>
      <c r="AH60" s="82">
        <v>2224348</v>
      </c>
      <c r="AI60" s="82" t="s">
        <v>308</v>
      </c>
      <c r="AJ60" s="82"/>
      <c r="AK60" s="82"/>
    </row>
    <row r="61" spans="1:37" s="3" customFormat="1" ht="16.5" customHeight="1" x14ac:dyDescent="0.25">
      <c r="A61" s="9">
        <v>59</v>
      </c>
      <c r="B61" s="10">
        <v>2224269</v>
      </c>
      <c r="C61" s="50">
        <v>14344470</v>
      </c>
      <c r="D61" s="11" t="s">
        <v>133</v>
      </c>
      <c r="E61" s="11" t="s">
        <v>243</v>
      </c>
      <c r="F61" s="11">
        <f>AF61</f>
        <v>0</v>
      </c>
      <c r="G61" s="12"/>
      <c r="H61" s="11"/>
      <c r="I61" s="11"/>
      <c r="J61" s="12"/>
      <c r="K61" s="11">
        <v>0</v>
      </c>
      <c r="L61" s="13"/>
      <c r="M61" s="14"/>
      <c r="N61" s="11"/>
      <c r="O61" s="14"/>
      <c r="P61" s="11"/>
      <c r="Q61" s="11"/>
      <c r="R61" s="11"/>
      <c r="S61" s="11"/>
      <c r="T61" s="11"/>
      <c r="U61" s="11"/>
      <c r="V61" s="11"/>
      <c r="W61" s="14"/>
      <c r="X61" s="14"/>
      <c r="Y61" s="14"/>
      <c r="Z61" s="11"/>
      <c r="AA61" s="15"/>
      <c r="AB61" s="80">
        <f t="shared" si="14"/>
        <v>3</v>
      </c>
      <c r="AC61" s="12"/>
      <c r="AD61" s="50">
        <v>0</v>
      </c>
      <c r="AE61" s="9"/>
      <c r="AF61" s="74">
        <f t="shared" si="15"/>
        <v>0</v>
      </c>
      <c r="AG61" s="9"/>
      <c r="AH61" s="82">
        <v>2224269</v>
      </c>
      <c r="AI61" s="82" t="s">
        <v>308</v>
      </c>
      <c r="AJ61" s="82"/>
      <c r="AK61" s="82"/>
    </row>
    <row r="62" spans="1:37" s="3" customFormat="1" ht="16.5" customHeight="1" x14ac:dyDescent="0.25">
      <c r="A62" s="9">
        <v>60</v>
      </c>
      <c r="B62" s="10">
        <v>2224363</v>
      </c>
      <c r="C62" s="50">
        <v>14344532</v>
      </c>
      <c r="D62" s="11" t="s">
        <v>178</v>
      </c>
      <c r="E62" s="11" t="s">
        <v>244</v>
      </c>
      <c r="F62" s="11">
        <f t="shared" si="7"/>
        <v>70850</v>
      </c>
      <c r="G62" s="12"/>
      <c r="H62" s="11">
        <f t="shared" si="9"/>
        <v>14184</v>
      </c>
      <c r="I62" s="11">
        <f t="shared" si="16"/>
        <v>7085</v>
      </c>
      <c r="J62" s="12">
        <v>2000</v>
      </c>
      <c r="K62" s="11">
        <f t="shared" si="8"/>
        <v>1525</v>
      </c>
      <c r="L62" s="13">
        <f t="shared" si="11"/>
        <v>95644</v>
      </c>
      <c r="M62" s="14">
        <v>8000</v>
      </c>
      <c r="N62" s="11">
        <v>0</v>
      </c>
      <c r="O62" s="14">
        <v>0</v>
      </c>
      <c r="P62" s="11">
        <v>0</v>
      </c>
      <c r="Q62" s="11">
        <v>2200</v>
      </c>
      <c r="R62" s="11">
        <v>0</v>
      </c>
      <c r="S62" s="11">
        <v>60</v>
      </c>
      <c r="T62" s="11">
        <v>0</v>
      </c>
      <c r="U62" s="11">
        <v>200</v>
      </c>
      <c r="V62" s="11">
        <v>225</v>
      </c>
      <c r="W62" s="14">
        <v>5000</v>
      </c>
      <c r="X62" s="14"/>
      <c r="Y62" s="14"/>
      <c r="Z62" s="11">
        <f t="shared" si="12"/>
        <v>15685</v>
      </c>
      <c r="AA62" s="15">
        <f t="shared" si="13"/>
        <v>79959</v>
      </c>
      <c r="AB62" s="80">
        <f t="shared" si="14"/>
        <v>2</v>
      </c>
      <c r="AC62" s="12">
        <v>935</v>
      </c>
      <c r="AD62" s="50">
        <v>70850</v>
      </c>
      <c r="AE62" s="9"/>
      <c r="AF62" s="74">
        <f t="shared" si="15"/>
        <v>70850</v>
      </c>
      <c r="AG62" s="9"/>
      <c r="AH62" s="82">
        <v>2224363</v>
      </c>
      <c r="AI62" s="82" t="s">
        <v>308</v>
      </c>
      <c r="AJ62" s="82"/>
      <c r="AK62" s="82"/>
    </row>
    <row r="63" spans="1:37" s="3" customFormat="1" ht="16.5" customHeight="1" x14ac:dyDescent="0.25">
      <c r="A63" s="9">
        <v>61</v>
      </c>
      <c r="B63" s="10">
        <v>2244410</v>
      </c>
      <c r="C63" s="50">
        <v>14351944</v>
      </c>
      <c r="D63" s="11" t="s">
        <v>245</v>
      </c>
      <c r="E63" s="11" t="s">
        <v>244</v>
      </c>
      <c r="F63" s="11">
        <f t="shared" si="7"/>
        <v>52600</v>
      </c>
      <c r="G63" s="12">
        <v>0</v>
      </c>
      <c r="H63" s="11">
        <f t="shared" si="9"/>
        <v>10531</v>
      </c>
      <c r="I63" s="11">
        <f t="shared" si="16"/>
        <v>5260</v>
      </c>
      <c r="J63" s="12">
        <v>2000</v>
      </c>
      <c r="K63" s="11">
        <f t="shared" si="8"/>
        <v>1150</v>
      </c>
      <c r="L63" s="13">
        <f t="shared" si="11"/>
        <v>71541</v>
      </c>
      <c r="M63" s="14">
        <v>0</v>
      </c>
      <c r="N63" s="11">
        <v>0</v>
      </c>
      <c r="O63" s="14">
        <v>0</v>
      </c>
      <c r="P63" s="11">
        <v>0</v>
      </c>
      <c r="Q63" s="11">
        <v>1800</v>
      </c>
      <c r="R63" s="11">
        <v>0</v>
      </c>
      <c r="S63" s="11">
        <v>30</v>
      </c>
      <c r="T63" s="14">
        <f>ROUND((F63+H63)*10%,0)</f>
        <v>6313</v>
      </c>
      <c r="U63" s="11">
        <v>200</v>
      </c>
      <c r="V63" s="11">
        <v>225</v>
      </c>
      <c r="W63" s="14">
        <v>1000</v>
      </c>
      <c r="X63" s="14"/>
      <c r="Y63" s="14"/>
      <c r="Z63" s="11">
        <f t="shared" si="12"/>
        <v>9568</v>
      </c>
      <c r="AA63" s="15">
        <f t="shared" si="13"/>
        <v>61973</v>
      </c>
      <c r="AB63" s="80">
        <f t="shared" si="14"/>
        <v>2</v>
      </c>
      <c r="AC63" s="12">
        <v>710</v>
      </c>
      <c r="AD63" s="11">
        <v>52600</v>
      </c>
      <c r="AE63" s="9"/>
      <c r="AF63" s="74">
        <f t="shared" si="15"/>
        <v>52600</v>
      </c>
      <c r="AG63" s="9"/>
      <c r="AH63" s="82">
        <v>2244410</v>
      </c>
      <c r="AI63" s="82" t="s">
        <v>308</v>
      </c>
      <c r="AJ63" s="82"/>
      <c r="AK63" s="82"/>
    </row>
    <row r="64" spans="1:37" s="3" customFormat="1" ht="16.5" customHeight="1" x14ac:dyDescent="0.25">
      <c r="A64" s="9">
        <v>62</v>
      </c>
      <c r="B64" s="10">
        <v>2224754</v>
      </c>
      <c r="C64" s="50">
        <v>14344794</v>
      </c>
      <c r="D64" s="11" t="s">
        <v>184</v>
      </c>
      <c r="E64" s="11" t="s">
        <v>246</v>
      </c>
      <c r="F64" s="11">
        <f t="shared" si="7"/>
        <v>74770</v>
      </c>
      <c r="G64" s="12"/>
      <c r="H64" s="11">
        <f t="shared" si="9"/>
        <v>14969</v>
      </c>
      <c r="I64" s="11">
        <f t="shared" si="16"/>
        <v>7477</v>
      </c>
      <c r="J64" s="12">
        <v>2000</v>
      </c>
      <c r="K64" s="11">
        <f t="shared" si="8"/>
        <v>1525</v>
      </c>
      <c r="L64" s="13">
        <f t="shared" si="11"/>
        <v>100741</v>
      </c>
      <c r="M64" s="14">
        <v>10000</v>
      </c>
      <c r="N64" s="11">
        <v>0</v>
      </c>
      <c r="O64" s="14">
        <v>0</v>
      </c>
      <c r="P64" s="11">
        <v>0</v>
      </c>
      <c r="Q64" s="11">
        <v>2200</v>
      </c>
      <c r="R64" s="11">
        <v>0</v>
      </c>
      <c r="S64" s="11">
        <v>60</v>
      </c>
      <c r="T64" s="11">
        <v>0</v>
      </c>
      <c r="U64" s="11">
        <v>200</v>
      </c>
      <c r="V64" s="11">
        <v>300</v>
      </c>
      <c r="W64" s="14">
        <v>5000</v>
      </c>
      <c r="X64" s="14"/>
      <c r="Y64" s="14"/>
      <c r="Z64" s="11">
        <f t="shared" si="12"/>
        <v>17760</v>
      </c>
      <c r="AA64" s="15">
        <f t="shared" si="13"/>
        <v>82981</v>
      </c>
      <c r="AB64" s="80">
        <f t="shared" si="14"/>
        <v>2</v>
      </c>
      <c r="AC64" s="12">
        <v>935</v>
      </c>
      <c r="AD64" s="50">
        <v>74770</v>
      </c>
      <c r="AE64" s="9"/>
      <c r="AF64" s="74">
        <f t="shared" si="15"/>
        <v>74770</v>
      </c>
      <c r="AG64" s="110"/>
      <c r="AH64" s="82">
        <v>2224754</v>
      </c>
      <c r="AI64" s="82" t="s">
        <v>307</v>
      </c>
      <c r="AJ64" s="82"/>
      <c r="AK64" s="82"/>
    </row>
    <row r="65" spans="1:37" s="3" customFormat="1" ht="16.5" customHeight="1" x14ac:dyDescent="0.25">
      <c r="A65" s="9">
        <v>63</v>
      </c>
      <c r="B65" s="10">
        <v>2224633</v>
      </c>
      <c r="C65" s="50">
        <v>14344702</v>
      </c>
      <c r="D65" s="11" t="s">
        <v>129</v>
      </c>
      <c r="E65" s="11" t="s">
        <v>247</v>
      </c>
      <c r="F65" s="11">
        <f t="shared" si="7"/>
        <v>65360</v>
      </c>
      <c r="G65" s="12"/>
      <c r="H65" s="11">
        <f t="shared" si="9"/>
        <v>13085</v>
      </c>
      <c r="I65" s="11">
        <f t="shared" si="16"/>
        <v>6536</v>
      </c>
      <c r="J65" s="12">
        <v>2000</v>
      </c>
      <c r="K65" s="11">
        <f t="shared" si="8"/>
        <v>1600</v>
      </c>
      <c r="L65" s="13">
        <f t="shared" si="11"/>
        <v>88581</v>
      </c>
      <c r="M65" s="14">
        <v>10000</v>
      </c>
      <c r="N65" s="11">
        <v>0</v>
      </c>
      <c r="O65" s="14">
        <v>0</v>
      </c>
      <c r="P65" s="11">
        <v>0</v>
      </c>
      <c r="Q65" s="11">
        <v>2200</v>
      </c>
      <c r="R65" s="11">
        <v>0</v>
      </c>
      <c r="S65" s="11">
        <v>60</v>
      </c>
      <c r="T65" s="11">
        <v>0</v>
      </c>
      <c r="U65" s="11">
        <v>200</v>
      </c>
      <c r="V65" s="11">
        <v>225</v>
      </c>
      <c r="W65" s="14">
        <v>4000</v>
      </c>
      <c r="X65" s="14"/>
      <c r="Y65" s="14"/>
      <c r="Z65" s="11">
        <f t="shared" si="12"/>
        <v>16685</v>
      </c>
      <c r="AA65" s="15">
        <f t="shared" si="13"/>
        <v>71896</v>
      </c>
      <c r="AB65" s="80">
        <f t="shared" si="14"/>
        <v>3</v>
      </c>
      <c r="AC65" s="12">
        <v>1050</v>
      </c>
      <c r="AD65" s="11">
        <v>65360</v>
      </c>
      <c r="AE65" s="9"/>
      <c r="AF65" s="74">
        <f t="shared" si="15"/>
        <v>65360</v>
      </c>
      <c r="AG65" s="9"/>
      <c r="AH65" s="82">
        <v>2224633</v>
      </c>
      <c r="AI65" s="82" t="s">
        <v>308</v>
      </c>
      <c r="AJ65" s="82"/>
      <c r="AK65" s="82"/>
    </row>
    <row r="66" spans="1:37" s="3" customFormat="1" ht="16.5" customHeight="1" x14ac:dyDescent="0.25">
      <c r="A66" s="9">
        <v>64</v>
      </c>
      <c r="B66" s="10">
        <v>2224331</v>
      </c>
      <c r="C66" s="50">
        <v>14416948</v>
      </c>
      <c r="D66" s="11" t="s">
        <v>148</v>
      </c>
      <c r="E66" s="11" t="s">
        <v>248</v>
      </c>
      <c r="F66" s="11">
        <f t="shared" si="7"/>
        <v>61960</v>
      </c>
      <c r="G66" s="12"/>
      <c r="H66" s="11">
        <f t="shared" si="9"/>
        <v>12404</v>
      </c>
      <c r="I66" s="11">
        <f t="shared" si="16"/>
        <v>6196</v>
      </c>
      <c r="J66" s="12">
        <v>2000</v>
      </c>
      <c r="K66" s="11">
        <f t="shared" si="8"/>
        <v>1600</v>
      </c>
      <c r="L66" s="13">
        <f t="shared" si="11"/>
        <v>84160</v>
      </c>
      <c r="M66" s="14">
        <v>5000</v>
      </c>
      <c r="N66" s="11">
        <v>0</v>
      </c>
      <c r="O66" s="14">
        <v>0</v>
      </c>
      <c r="P66" s="11">
        <v>0</v>
      </c>
      <c r="Q66" s="11">
        <v>2200</v>
      </c>
      <c r="R66" s="11">
        <v>0</v>
      </c>
      <c r="S66" s="11">
        <v>60</v>
      </c>
      <c r="T66" s="11">
        <v>0</v>
      </c>
      <c r="U66" s="11">
        <v>200</v>
      </c>
      <c r="V66" s="11">
        <v>225</v>
      </c>
      <c r="W66" s="14">
        <v>2000</v>
      </c>
      <c r="X66" s="14"/>
      <c r="Y66" s="14"/>
      <c r="Z66" s="11">
        <f t="shared" si="12"/>
        <v>9685</v>
      </c>
      <c r="AA66" s="15">
        <f t="shared" si="13"/>
        <v>74475</v>
      </c>
      <c r="AB66" s="80">
        <f t="shared" si="14"/>
        <v>3</v>
      </c>
      <c r="AC66" s="12">
        <v>1050</v>
      </c>
      <c r="AD66" s="50">
        <v>61960</v>
      </c>
      <c r="AE66" s="9"/>
      <c r="AF66" s="74">
        <f t="shared" si="15"/>
        <v>61960</v>
      </c>
      <c r="AG66" s="9"/>
      <c r="AH66" s="82">
        <v>2224331</v>
      </c>
      <c r="AI66" s="82" t="s">
        <v>308</v>
      </c>
      <c r="AJ66" s="82"/>
      <c r="AK66" s="82"/>
    </row>
    <row r="67" spans="1:37" s="3" customFormat="1" ht="16.5" customHeight="1" x14ac:dyDescent="0.25">
      <c r="A67" s="9">
        <v>65</v>
      </c>
      <c r="B67" s="10">
        <v>2224711</v>
      </c>
      <c r="C67" s="50">
        <v>14344764</v>
      </c>
      <c r="D67" s="11" t="s">
        <v>249</v>
      </c>
      <c r="E67" s="11" t="s">
        <v>250</v>
      </c>
      <c r="F67" s="11">
        <f t="shared" si="7"/>
        <v>65360</v>
      </c>
      <c r="G67" s="12"/>
      <c r="H67" s="11">
        <f t="shared" ref="H67:H79" si="17">ROUND(F67*20.02%,0)</f>
        <v>13085</v>
      </c>
      <c r="I67" s="11">
        <f t="shared" si="16"/>
        <v>6536</v>
      </c>
      <c r="J67" s="12">
        <v>2000</v>
      </c>
      <c r="K67" s="11">
        <f t="shared" si="8"/>
        <v>1400</v>
      </c>
      <c r="L67" s="13">
        <f t="shared" ref="L67:L79" si="18">SUM(F67:K67)</f>
        <v>88381</v>
      </c>
      <c r="M67" s="14">
        <v>10000</v>
      </c>
      <c r="N67" s="11">
        <v>0</v>
      </c>
      <c r="O67" s="14">
        <v>0</v>
      </c>
      <c r="P67" s="11">
        <v>0</v>
      </c>
      <c r="Q67" s="11">
        <v>2200</v>
      </c>
      <c r="R67" s="11">
        <v>0</v>
      </c>
      <c r="S67" s="11">
        <v>60</v>
      </c>
      <c r="T67" s="11">
        <v>0</v>
      </c>
      <c r="U67" s="11">
        <v>200</v>
      </c>
      <c r="V67" s="11">
        <v>225</v>
      </c>
      <c r="W67" s="14">
        <v>4500</v>
      </c>
      <c r="X67" s="14"/>
      <c r="Y67" s="14"/>
      <c r="Z67" s="11">
        <f t="shared" ref="Z67:Z79" si="19">SUM(M67:Y67)</f>
        <v>17185</v>
      </c>
      <c r="AA67" s="15">
        <f t="shared" ref="AA67:AA79" si="20">L67-Z67</f>
        <v>71196</v>
      </c>
      <c r="AB67" s="80">
        <f t="shared" ref="AB67:AB79" si="21">IFERROR(VLOOKUP(E67,HILLTOPSNEW,2,FALSE),2)</f>
        <v>2</v>
      </c>
      <c r="AC67" s="12">
        <v>860</v>
      </c>
      <c r="AD67" s="11">
        <v>65360</v>
      </c>
      <c r="AE67" s="9"/>
      <c r="AF67" s="74">
        <f t="shared" ref="AF67:AF79" si="22">IF((AE67="YES"),VLOOKUP(AD67,RATEOFINC,2,FALSE)+AD67,AD67)</f>
        <v>65360</v>
      </c>
      <c r="AG67" s="9"/>
      <c r="AH67" s="82">
        <v>2224711</v>
      </c>
      <c r="AI67" s="82" t="s">
        <v>308</v>
      </c>
      <c r="AJ67" s="82"/>
      <c r="AK67" s="82"/>
    </row>
    <row r="68" spans="1:37" s="3" customFormat="1" ht="16.5" customHeight="1" x14ac:dyDescent="0.25">
      <c r="A68" s="9">
        <v>66</v>
      </c>
      <c r="B68" s="10">
        <v>2224284</v>
      </c>
      <c r="C68" s="50">
        <v>14344478</v>
      </c>
      <c r="D68" s="11" t="s">
        <v>156</v>
      </c>
      <c r="E68" s="11" t="s">
        <v>251</v>
      </c>
      <c r="F68" s="11">
        <f t="shared" ref="F68:F79" si="23">AF68</f>
        <v>65360</v>
      </c>
      <c r="G68" s="12"/>
      <c r="H68" s="11">
        <f t="shared" si="17"/>
        <v>13085</v>
      </c>
      <c r="I68" s="11">
        <f t="shared" si="16"/>
        <v>6536</v>
      </c>
      <c r="J68" s="12">
        <v>2000</v>
      </c>
      <c r="K68" s="11">
        <f t="shared" ref="K68:K79" si="24">IF(AND(F68&gt;=87481,AB68=1),1375,IF(AND(F68&gt;=65361,AB68=1),1330,IF(AND(F68&gt;=54061,AB68=1),1225,IF(AND(F68&gt;=42141,AB68=1),1000,IF(AND(F68&gt;=31751,AB68=1),850,IF(AND(F68&lt;=31750,AB68=1),700,IF(AND(F68&gt;=87481,AB68=2),1600,IF(AND(F68&gt;=65361,AB68=2),1525,IF(AND(F68&gt;=54061,AB68=2),1400,IF(AND(F68&gt;=42141,AB68=2),1150,IF(AND(F68&gt;=31751,AB68=2),975,IF(AND(F68&lt;=31750,AB68=2),800,IF(AND(F68&gt;=87481,AB68=3),1800,IF(AND(F68&gt;=65361,AB68=3),1700,IF(AND(F68&gt;=54061,AB68=3),1600,IF(AND(F68&gt;=42141,AB68=3),1300,IF(AND(F68&gt;=31751,AB68=3),1100,IF(AND(F68&lt;=31750,AB68=3),900))))))))))))))))))</f>
        <v>1400</v>
      </c>
      <c r="L68" s="13">
        <f t="shared" si="18"/>
        <v>88381</v>
      </c>
      <c r="M68" s="14">
        <v>7000</v>
      </c>
      <c r="N68" s="11">
        <v>0</v>
      </c>
      <c r="O68" s="14">
        <v>0</v>
      </c>
      <c r="P68" s="11">
        <v>0</v>
      </c>
      <c r="Q68" s="11">
        <v>2200</v>
      </c>
      <c r="R68" s="11">
        <v>0</v>
      </c>
      <c r="S68" s="11">
        <v>60</v>
      </c>
      <c r="T68" s="11">
        <v>0</v>
      </c>
      <c r="U68" s="11">
        <v>200</v>
      </c>
      <c r="V68" s="11">
        <v>225</v>
      </c>
      <c r="W68" s="14">
        <v>7000</v>
      </c>
      <c r="X68" s="14"/>
      <c r="Y68" s="14"/>
      <c r="Z68" s="11">
        <f t="shared" si="19"/>
        <v>16685</v>
      </c>
      <c r="AA68" s="15">
        <f t="shared" si="20"/>
        <v>71696</v>
      </c>
      <c r="AB68" s="80">
        <f t="shared" si="21"/>
        <v>2</v>
      </c>
      <c r="AC68" s="12">
        <v>860</v>
      </c>
      <c r="AD68" s="50">
        <v>65360</v>
      </c>
      <c r="AE68" s="9"/>
      <c r="AF68" s="74">
        <f t="shared" si="22"/>
        <v>65360</v>
      </c>
      <c r="AG68" s="110"/>
      <c r="AH68" s="82">
        <v>2224284</v>
      </c>
      <c r="AI68" s="82" t="s">
        <v>308</v>
      </c>
      <c r="AJ68" s="82"/>
      <c r="AK68" s="82"/>
    </row>
    <row r="69" spans="1:37" s="3" customFormat="1" ht="16.5" customHeight="1" x14ac:dyDescent="0.25">
      <c r="A69" s="9">
        <v>67</v>
      </c>
      <c r="B69" s="10">
        <v>2224773</v>
      </c>
      <c r="C69" s="50">
        <v>14344811</v>
      </c>
      <c r="D69" s="11" t="s">
        <v>128</v>
      </c>
      <c r="E69" s="11" t="s">
        <v>251</v>
      </c>
      <c r="F69" s="11">
        <f t="shared" si="23"/>
        <v>61960</v>
      </c>
      <c r="G69" s="12">
        <v>0</v>
      </c>
      <c r="H69" s="11">
        <f t="shared" si="17"/>
        <v>12404</v>
      </c>
      <c r="I69" s="11">
        <f t="shared" si="16"/>
        <v>6196</v>
      </c>
      <c r="J69" s="12">
        <v>2000</v>
      </c>
      <c r="K69" s="11">
        <f t="shared" si="24"/>
        <v>1400</v>
      </c>
      <c r="L69" s="13">
        <f t="shared" si="18"/>
        <v>83960</v>
      </c>
      <c r="M69" s="14">
        <v>10000</v>
      </c>
      <c r="N69" s="11">
        <v>0</v>
      </c>
      <c r="O69" s="14">
        <v>0</v>
      </c>
      <c r="P69" s="11">
        <v>0</v>
      </c>
      <c r="Q69" s="11">
        <v>2200</v>
      </c>
      <c r="R69" s="11">
        <v>0</v>
      </c>
      <c r="S69" s="11">
        <v>60</v>
      </c>
      <c r="T69" s="11">
        <v>0</v>
      </c>
      <c r="U69" s="11">
        <v>200</v>
      </c>
      <c r="V69" s="11">
        <v>225</v>
      </c>
      <c r="W69" s="14">
        <v>7000</v>
      </c>
      <c r="X69" s="14"/>
      <c r="Y69" s="14"/>
      <c r="Z69" s="11">
        <f t="shared" si="19"/>
        <v>19685</v>
      </c>
      <c r="AA69" s="15">
        <f t="shared" si="20"/>
        <v>64275</v>
      </c>
      <c r="AB69" s="80">
        <f t="shared" si="21"/>
        <v>2</v>
      </c>
      <c r="AC69" s="12">
        <v>860</v>
      </c>
      <c r="AD69" s="50">
        <v>61960</v>
      </c>
      <c r="AE69" s="9"/>
      <c r="AF69" s="74">
        <f t="shared" si="22"/>
        <v>61960</v>
      </c>
      <c r="AG69" s="9"/>
      <c r="AH69" s="82">
        <v>2224773</v>
      </c>
      <c r="AI69" s="82" t="s">
        <v>308</v>
      </c>
      <c r="AJ69" s="82"/>
      <c r="AK69" s="82"/>
    </row>
    <row r="70" spans="1:37" s="3" customFormat="1" ht="16.5" customHeight="1" x14ac:dyDescent="0.25">
      <c r="A70" s="9">
        <v>68</v>
      </c>
      <c r="B70" s="10">
        <v>2224324</v>
      </c>
      <c r="C70" s="50">
        <v>14344506</v>
      </c>
      <c r="D70" s="11" t="s">
        <v>179</v>
      </c>
      <c r="E70" s="11" t="s">
        <v>252</v>
      </c>
      <c r="F70" s="11">
        <f t="shared" si="23"/>
        <v>92110</v>
      </c>
      <c r="G70" s="12"/>
      <c r="H70" s="11">
        <f t="shared" si="17"/>
        <v>18440</v>
      </c>
      <c r="I70" s="11">
        <f t="shared" si="16"/>
        <v>9211</v>
      </c>
      <c r="J70" s="12">
        <v>2000</v>
      </c>
      <c r="K70" s="11">
        <f t="shared" si="24"/>
        <v>1600</v>
      </c>
      <c r="L70" s="13">
        <f>SUM(F70:K70)</f>
        <v>123361</v>
      </c>
      <c r="M70" s="14">
        <v>7000</v>
      </c>
      <c r="N70" s="11">
        <v>0</v>
      </c>
      <c r="O70" s="14">
        <v>0</v>
      </c>
      <c r="P70" s="11">
        <v>0</v>
      </c>
      <c r="Q70" s="11">
        <v>3000</v>
      </c>
      <c r="R70" s="11">
        <v>0</v>
      </c>
      <c r="S70" s="11">
        <v>60</v>
      </c>
      <c r="T70" s="11">
        <v>0</v>
      </c>
      <c r="U70" s="11">
        <v>200</v>
      </c>
      <c r="V70" s="11">
        <v>300</v>
      </c>
      <c r="W70" s="14">
        <v>8000</v>
      </c>
      <c r="X70" s="14"/>
      <c r="Y70" s="14"/>
      <c r="Z70" s="11">
        <f t="shared" si="19"/>
        <v>18560</v>
      </c>
      <c r="AA70" s="15">
        <f t="shared" si="20"/>
        <v>104801</v>
      </c>
      <c r="AB70" s="80">
        <f t="shared" si="21"/>
        <v>2</v>
      </c>
      <c r="AC70" s="12">
        <v>935</v>
      </c>
      <c r="AD70" s="50">
        <v>92110</v>
      </c>
      <c r="AE70" s="9"/>
      <c r="AF70" s="74">
        <f t="shared" si="22"/>
        <v>92110</v>
      </c>
      <c r="AG70" s="9"/>
      <c r="AH70" s="82">
        <v>2224324</v>
      </c>
      <c r="AI70" s="82" t="s">
        <v>307</v>
      </c>
      <c r="AJ70" s="82"/>
      <c r="AK70" s="82"/>
    </row>
    <row r="71" spans="1:37" s="3" customFormat="1" ht="16.5" customHeight="1" x14ac:dyDescent="0.25">
      <c r="A71" s="9">
        <v>69</v>
      </c>
      <c r="B71" s="16">
        <v>116574</v>
      </c>
      <c r="C71" s="50">
        <v>14008285</v>
      </c>
      <c r="D71" s="11" t="s">
        <v>130</v>
      </c>
      <c r="E71" s="11" t="s">
        <v>252</v>
      </c>
      <c r="F71" s="11">
        <f t="shared" si="23"/>
        <v>58680</v>
      </c>
      <c r="G71" s="12">
        <v>0</v>
      </c>
      <c r="H71" s="11">
        <f t="shared" si="17"/>
        <v>11748</v>
      </c>
      <c r="I71" s="11">
        <f t="shared" si="16"/>
        <v>5868</v>
      </c>
      <c r="J71" s="12">
        <v>2000</v>
      </c>
      <c r="K71" s="11">
        <f t="shared" si="24"/>
        <v>1400</v>
      </c>
      <c r="L71" s="13">
        <f t="shared" si="18"/>
        <v>79696</v>
      </c>
      <c r="M71" s="14">
        <v>10000</v>
      </c>
      <c r="N71" s="11">
        <v>0</v>
      </c>
      <c r="O71" s="14">
        <v>0</v>
      </c>
      <c r="P71" s="11">
        <v>0</v>
      </c>
      <c r="Q71" s="11">
        <v>2200</v>
      </c>
      <c r="R71" s="11">
        <v>0</v>
      </c>
      <c r="S71" s="11">
        <v>60</v>
      </c>
      <c r="T71" s="11">
        <v>0</v>
      </c>
      <c r="U71" s="11">
        <v>200</v>
      </c>
      <c r="V71" s="11">
        <v>0</v>
      </c>
      <c r="W71" s="14">
        <v>4000</v>
      </c>
      <c r="X71" s="14"/>
      <c r="Y71" s="14"/>
      <c r="Z71" s="11">
        <f t="shared" si="19"/>
        <v>16460</v>
      </c>
      <c r="AA71" s="15">
        <f t="shared" si="20"/>
        <v>63236</v>
      </c>
      <c r="AB71" s="80">
        <f t="shared" si="21"/>
        <v>2</v>
      </c>
      <c r="AC71" s="12">
        <v>860</v>
      </c>
      <c r="AD71" s="11">
        <v>58680</v>
      </c>
      <c r="AE71" s="108"/>
      <c r="AF71" s="74">
        <f t="shared" si="22"/>
        <v>58680</v>
      </c>
      <c r="AG71" s="108"/>
      <c r="AH71" s="82" t="s">
        <v>306</v>
      </c>
      <c r="AI71" s="82" t="s">
        <v>308</v>
      </c>
      <c r="AJ71" s="82"/>
      <c r="AK71" s="82"/>
    </row>
    <row r="72" spans="1:37" s="3" customFormat="1" ht="16.5" customHeight="1" x14ac:dyDescent="0.25">
      <c r="A72" s="9">
        <v>70</v>
      </c>
      <c r="B72" s="10">
        <v>2243837</v>
      </c>
      <c r="C72" s="50">
        <v>14351475</v>
      </c>
      <c r="D72" s="11" t="s">
        <v>176</v>
      </c>
      <c r="E72" s="11" t="s">
        <v>253</v>
      </c>
      <c r="F72" s="11">
        <f t="shared" si="23"/>
        <v>52600</v>
      </c>
      <c r="G72" s="12"/>
      <c r="H72" s="11">
        <f t="shared" si="17"/>
        <v>10531</v>
      </c>
      <c r="I72" s="11">
        <f t="shared" si="16"/>
        <v>5260</v>
      </c>
      <c r="J72" s="12">
        <v>2000</v>
      </c>
      <c r="K72" s="11">
        <f t="shared" si="24"/>
        <v>1150</v>
      </c>
      <c r="L72" s="13">
        <f t="shared" si="18"/>
        <v>71541</v>
      </c>
      <c r="M72" s="14">
        <v>0</v>
      </c>
      <c r="N72" s="11">
        <v>0</v>
      </c>
      <c r="O72" s="14">
        <v>0</v>
      </c>
      <c r="P72" s="11">
        <v>0</v>
      </c>
      <c r="Q72" s="11">
        <v>1800</v>
      </c>
      <c r="R72" s="11">
        <v>0</v>
      </c>
      <c r="S72" s="11">
        <v>30</v>
      </c>
      <c r="T72" s="14">
        <f>ROUND((F72+H72)*10%,0)</f>
        <v>6313</v>
      </c>
      <c r="U72" s="11">
        <v>200</v>
      </c>
      <c r="V72" s="11">
        <v>225</v>
      </c>
      <c r="W72" s="14">
        <v>0</v>
      </c>
      <c r="X72" s="14"/>
      <c r="Y72" s="14"/>
      <c r="Z72" s="11">
        <f t="shared" si="19"/>
        <v>8568</v>
      </c>
      <c r="AA72" s="15">
        <f t="shared" si="20"/>
        <v>62973</v>
      </c>
      <c r="AB72" s="80">
        <f t="shared" si="21"/>
        <v>2</v>
      </c>
      <c r="AC72" s="12">
        <v>710</v>
      </c>
      <c r="AD72" s="50">
        <v>52600</v>
      </c>
      <c r="AE72" s="109"/>
      <c r="AF72" s="74">
        <f t="shared" si="22"/>
        <v>52600</v>
      </c>
      <c r="AG72" s="109"/>
      <c r="AH72" s="82">
        <v>2243837</v>
      </c>
      <c r="AI72" s="82" t="s">
        <v>308</v>
      </c>
      <c r="AJ72" s="82"/>
      <c r="AK72" s="82"/>
    </row>
    <row r="73" spans="1:37" s="3" customFormat="1" ht="16.5" customHeight="1" x14ac:dyDescent="0.25">
      <c r="A73" s="9">
        <v>71</v>
      </c>
      <c r="B73" s="10">
        <v>2224347</v>
      </c>
      <c r="C73" s="50">
        <v>14344522</v>
      </c>
      <c r="D73" s="11" t="s">
        <v>139</v>
      </c>
      <c r="E73" s="11" t="s">
        <v>254</v>
      </c>
      <c r="F73" s="11">
        <f t="shared" si="23"/>
        <v>61960</v>
      </c>
      <c r="G73" s="12"/>
      <c r="H73" s="11">
        <f t="shared" si="17"/>
        <v>12404</v>
      </c>
      <c r="I73" s="11">
        <f t="shared" si="16"/>
        <v>6196</v>
      </c>
      <c r="J73" s="12">
        <v>2000</v>
      </c>
      <c r="K73" s="11">
        <f t="shared" si="24"/>
        <v>1400</v>
      </c>
      <c r="L73" s="13">
        <f t="shared" si="18"/>
        <v>83960</v>
      </c>
      <c r="M73" s="14">
        <v>7000</v>
      </c>
      <c r="N73" s="11">
        <v>0</v>
      </c>
      <c r="O73" s="14">
        <v>0</v>
      </c>
      <c r="P73" s="11">
        <v>0</v>
      </c>
      <c r="Q73" s="11">
        <v>2200</v>
      </c>
      <c r="R73" s="11">
        <v>0</v>
      </c>
      <c r="S73" s="11">
        <v>60</v>
      </c>
      <c r="T73" s="11">
        <v>0</v>
      </c>
      <c r="U73" s="11">
        <v>200</v>
      </c>
      <c r="V73" s="11">
        <v>225</v>
      </c>
      <c r="W73" s="14">
        <v>3000</v>
      </c>
      <c r="X73" s="14"/>
      <c r="Y73" s="14"/>
      <c r="Z73" s="11">
        <f t="shared" si="19"/>
        <v>12685</v>
      </c>
      <c r="AA73" s="15">
        <f t="shared" si="20"/>
        <v>71275</v>
      </c>
      <c r="AB73" s="80">
        <f t="shared" si="21"/>
        <v>2</v>
      </c>
      <c r="AC73" s="12">
        <v>860</v>
      </c>
      <c r="AD73" s="50">
        <v>61960</v>
      </c>
      <c r="AE73" s="109"/>
      <c r="AF73" s="74">
        <f t="shared" si="22"/>
        <v>61960</v>
      </c>
      <c r="AG73" s="109"/>
      <c r="AH73" s="82">
        <v>2224347</v>
      </c>
      <c r="AI73" s="82" t="s">
        <v>308</v>
      </c>
      <c r="AJ73" s="82"/>
      <c r="AK73" s="82"/>
    </row>
    <row r="74" spans="1:37" s="3" customFormat="1" ht="16.5" customHeight="1" x14ac:dyDescent="0.25">
      <c r="A74" s="9">
        <v>72</v>
      </c>
      <c r="B74" s="10">
        <v>4220689</v>
      </c>
      <c r="C74" s="50">
        <v>14713516</v>
      </c>
      <c r="D74" s="11" t="s">
        <v>162</v>
      </c>
      <c r="E74" s="11" t="s">
        <v>254</v>
      </c>
      <c r="F74" s="11">
        <f t="shared" si="23"/>
        <v>34580</v>
      </c>
      <c r="G74" s="12">
        <v>2000</v>
      </c>
      <c r="H74" s="11">
        <f t="shared" si="17"/>
        <v>6923</v>
      </c>
      <c r="I74" s="11">
        <f t="shared" si="16"/>
        <v>3458</v>
      </c>
      <c r="J74" s="12">
        <v>2000</v>
      </c>
      <c r="K74" s="11">
        <f t="shared" si="24"/>
        <v>975</v>
      </c>
      <c r="L74" s="13">
        <f t="shared" si="18"/>
        <v>49936</v>
      </c>
      <c r="M74" s="14">
        <v>0</v>
      </c>
      <c r="N74" s="11">
        <v>0</v>
      </c>
      <c r="O74" s="14">
        <v>0</v>
      </c>
      <c r="P74" s="11">
        <v>0</v>
      </c>
      <c r="Q74" s="11">
        <v>1300</v>
      </c>
      <c r="R74" s="11">
        <v>0</v>
      </c>
      <c r="S74" s="11">
        <v>30</v>
      </c>
      <c r="T74" s="14">
        <f>ROUND((F74+H74)*10%,0)</f>
        <v>4150</v>
      </c>
      <c r="U74" s="11">
        <v>200</v>
      </c>
      <c r="V74" s="11">
        <v>225</v>
      </c>
      <c r="W74" s="14">
        <v>0</v>
      </c>
      <c r="X74" s="14"/>
      <c r="Y74" s="14"/>
      <c r="Z74" s="11">
        <f t="shared" si="19"/>
        <v>5905</v>
      </c>
      <c r="AA74" s="15">
        <f t="shared" si="20"/>
        <v>44031</v>
      </c>
      <c r="AB74" s="80">
        <f t="shared" si="21"/>
        <v>2</v>
      </c>
      <c r="AC74" s="12">
        <v>600</v>
      </c>
      <c r="AD74" s="50">
        <v>34580</v>
      </c>
      <c r="AE74" s="109"/>
      <c r="AF74" s="74">
        <f t="shared" si="22"/>
        <v>34580</v>
      </c>
      <c r="AG74" s="109"/>
      <c r="AH74" s="82">
        <v>4220689</v>
      </c>
      <c r="AI74" s="82" t="s">
        <v>308</v>
      </c>
      <c r="AJ74" s="82"/>
      <c r="AK74" s="82"/>
    </row>
    <row r="75" spans="1:37" s="3" customFormat="1" ht="16.5" customHeight="1" x14ac:dyDescent="0.25">
      <c r="A75" s="9">
        <v>73</v>
      </c>
      <c r="B75" s="10">
        <v>2249475</v>
      </c>
      <c r="C75" s="50">
        <v>14355343</v>
      </c>
      <c r="D75" s="11" t="s">
        <v>164</v>
      </c>
      <c r="E75" s="11" t="s">
        <v>255</v>
      </c>
      <c r="F75" s="11">
        <f t="shared" si="23"/>
        <v>39800</v>
      </c>
      <c r="G75" s="12">
        <v>0</v>
      </c>
      <c r="H75" s="11">
        <f t="shared" si="17"/>
        <v>7968</v>
      </c>
      <c r="I75" s="11">
        <f t="shared" si="16"/>
        <v>3980</v>
      </c>
      <c r="J75" s="12">
        <v>2000</v>
      </c>
      <c r="K75" s="11">
        <f t="shared" si="24"/>
        <v>1100</v>
      </c>
      <c r="L75" s="13">
        <f t="shared" si="18"/>
        <v>54848</v>
      </c>
      <c r="M75" s="14">
        <v>0</v>
      </c>
      <c r="N75" s="11">
        <v>0</v>
      </c>
      <c r="O75" s="14">
        <v>0</v>
      </c>
      <c r="P75" s="11">
        <v>0</v>
      </c>
      <c r="Q75" s="11">
        <v>1300</v>
      </c>
      <c r="R75" s="11">
        <v>0</v>
      </c>
      <c r="S75" s="11">
        <v>30</v>
      </c>
      <c r="T75" s="14">
        <f>ROUND((F75+H75)*10%,0)</f>
        <v>4777</v>
      </c>
      <c r="U75" s="11">
        <v>200</v>
      </c>
      <c r="V75" s="11">
        <v>225</v>
      </c>
      <c r="W75" s="14">
        <v>0</v>
      </c>
      <c r="X75" s="14"/>
      <c r="Y75" s="14"/>
      <c r="Z75" s="11">
        <f t="shared" si="19"/>
        <v>6532</v>
      </c>
      <c r="AA75" s="15">
        <f t="shared" si="20"/>
        <v>48316</v>
      </c>
      <c r="AB75" s="80">
        <f t="shared" si="21"/>
        <v>3</v>
      </c>
      <c r="AC75" s="12">
        <v>825</v>
      </c>
      <c r="AD75" s="50">
        <v>39800</v>
      </c>
      <c r="AE75" s="109"/>
      <c r="AF75" s="74">
        <f t="shared" si="22"/>
        <v>39800</v>
      </c>
      <c r="AG75" s="109"/>
      <c r="AH75" s="82">
        <v>2249475</v>
      </c>
      <c r="AI75" s="82" t="s">
        <v>308</v>
      </c>
      <c r="AJ75" s="82"/>
      <c r="AK75" s="82"/>
    </row>
    <row r="76" spans="1:37" s="3" customFormat="1" ht="16.5" customHeight="1" x14ac:dyDescent="0.25">
      <c r="A76" s="9">
        <v>74</v>
      </c>
      <c r="B76" s="10">
        <v>2224276</v>
      </c>
      <c r="C76" s="50">
        <v>14344475</v>
      </c>
      <c r="D76" s="11" t="s">
        <v>169</v>
      </c>
      <c r="E76" s="11" t="s">
        <v>256</v>
      </c>
      <c r="F76" s="11">
        <f t="shared" si="23"/>
        <v>61960</v>
      </c>
      <c r="G76" s="12"/>
      <c r="H76" s="11">
        <f t="shared" si="17"/>
        <v>12404</v>
      </c>
      <c r="I76" s="11">
        <f t="shared" si="16"/>
        <v>6196</v>
      </c>
      <c r="J76" s="12">
        <v>2000</v>
      </c>
      <c r="K76" s="11">
        <f t="shared" si="24"/>
        <v>1600</v>
      </c>
      <c r="L76" s="13">
        <f t="shared" si="18"/>
        <v>84160</v>
      </c>
      <c r="M76" s="14">
        <v>8000</v>
      </c>
      <c r="N76" s="11">
        <v>0</v>
      </c>
      <c r="O76" s="14">
        <v>0</v>
      </c>
      <c r="P76" s="11">
        <v>0</v>
      </c>
      <c r="Q76" s="11">
        <v>2200</v>
      </c>
      <c r="R76" s="11">
        <v>0</v>
      </c>
      <c r="S76" s="11">
        <v>60</v>
      </c>
      <c r="T76" s="11">
        <v>0</v>
      </c>
      <c r="U76" s="11">
        <v>200</v>
      </c>
      <c r="V76" s="11">
        <v>225</v>
      </c>
      <c r="W76" s="14">
        <v>4000</v>
      </c>
      <c r="X76" s="14"/>
      <c r="Y76" s="14"/>
      <c r="Z76" s="11">
        <f t="shared" si="19"/>
        <v>14685</v>
      </c>
      <c r="AA76" s="15">
        <f t="shared" si="20"/>
        <v>69475</v>
      </c>
      <c r="AB76" s="80">
        <f t="shared" si="21"/>
        <v>3</v>
      </c>
      <c r="AC76" s="12">
        <v>1050</v>
      </c>
      <c r="AD76" s="50">
        <v>61960</v>
      </c>
      <c r="AE76" s="109"/>
      <c r="AF76" s="74">
        <f t="shared" si="22"/>
        <v>61960</v>
      </c>
      <c r="AG76" s="109"/>
      <c r="AH76" s="82">
        <v>2224276</v>
      </c>
      <c r="AI76" s="82" t="s">
        <v>308</v>
      </c>
      <c r="AJ76" s="82"/>
      <c r="AK76" s="82"/>
    </row>
    <row r="77" spans="1:37" s="3" customFormat="1" ht="16.5" customHeight="1" x14ac:dyDescent="0.25">
      <c r="A77" s="9">
        <v>75</v>
      </c>
      <c r="B77" s="10">
        <v>2224774</v>
      </c>
      <c r="C77" s="50">
        <v>14371715</v>
      </c>
      <c r="D77" s="11" t="s">
        <v>171</v>
      </c>
      <c r="E77" s="11" t="s">
        <v>256</v>
      </c>
      <c r="F77" s="11">
        <f t="shared" si="23"/>
        <v>61960</v>
      </c>
      <c r="G77" s="12">
        <v>0</v>
      </c>
      <c r="H77" s="11">
        <f t="shared" si="17"/>
        <v>12404</v>
      </c>
      <c r="I77" s="11">
        <f t="shared" si="16"/>
        <v>6196</v>
      </c>
      <c r="J77" s="12">
        <v>2000</v>
      </c>
      <c r="K77" s="11">
        <f t="shared" si="24"/>
        <v>1600</v>
      </c>
      <c r="L77" s="13">
        <f t="shared" si="18"/>
        <v>84160</v>
      </c>
      <c r="M77" s="14">
        <v>10000</v>
      </c>
      <c r="N77" s="11">
        <v>0</v>
      </c>
      <c r="O77" s="14">
        <v>0</v>
      </c>
      <c r="P77" s="11">
        <v>0</v>
      </c>
      <c r="Q77" s="11">
        <v>2200</v>
      </c>
      <c r="R77" s="11">
        <v>0</v>
      </c>
      <c r="S77" s="11">
        <v>60</v>
      </c>
      <c r="T77" s="11">
        <v>0</v>
      </c>
      <c r="U77" s="11">
        <v>200</v>
      </c>
      <c r="V77" s="11">
        <v>225</v>
      </c>
      <c r="W77" s="14">
        <v>2000</v>
      </c>
      <c r="X77" s="14"/>
      <c r="Y77" s="14"/>
      <c r="Z77" s="11">
        <f t="shared" si="19"/>
        <v>14685</v>
      </c>
      <c r="AA77" s="15">
        <f t="shared" si="20"/>
        <v>69475</v>
      </c>
      <c r="AB77" s="80">
        <f t="shared" si="21"/>
        <v>3</v>
      </c>
      <c r="AC77" s="12">
        <v>1050</v>
      </c>
      <c r="AD77" s="50">
        <v>61960</v>
      </c>
      <c r="AE77" s="109"/>
      <c r="AF77" s="74">
        <f t="shared" si="22"/>
        <v>61960</v>
      </c>
      <c r="AG77" s="109"/>
      <c r="AH77" s="82">
        <v>2224774</v>
      </c>
      <c r="AI77" s="82" t="s">
        <v>308</v>
      </c>
      <c r="AJ77" s="82"/>
      <c r="AK77" s="82"/>
    </row>
    <row r="78" spans="1:37" s="3" customFormat="1" ht="16.5" customHeight="1" x14ac:dyDescent="0.25">
      <c r="A78" s="9">
        <v>76</v>
      </c>
      <c r="B78" s="10">
        <v>2224293</v>
      </c>
      <c r="C78" s="50">
        <v>14344487</v>
      </c>
      <c r="D78" s="11" t="s">
        <v>257</v>
      </c>
      <c r="E78" s="11" t="s">
        <v>255</v>
      </c>
      <c r="F78" s="11">
        <f t="shared" si="23"/>
        <v>67190</v>
      </c>
      <c r="G78" s="12">
        <v>0</v>
      </c>
      <c r="H78" s="11">
        <f t="shared" si="17"/>
        <v>13451</v>
      </c>
      <c r="I78" s="11">
        <f t="shared" si="16"/>
        <v>6719</v>
      </c>
      <c r="J78" s="12">
        <v>2000</v>
      </c>
      <c r="K78" s="11">
        <f t="shared" si="24"/>
        <v>1700</v>
      </c>
      <c r="L78" s="13">
        <f t="shared" si="18"/>
        <v>91060</v>
      </c>
      <c r="M78" s="14">
        <v>10000</v>
      </c>
      <c r="N78" s="11">
        <v>0</v>
      </c>
      <c r="O78" s="14">
        <v>0</v>
      </c>
      <c r="P78" s="11">
        <v>0</v>
      </c>
      <c r="Q78" s="11">
        <v>3000</v>
      </c>
      <c r="R78" s="11">
        <v>0</v>
      </c>
      <c r="S78" s="11">
        <v>60</v>
      </c>
      <c r="T78" s="11">
        <v>0</v>
      </c>
      <c r="U78" s="11">
        <v>200</v>
      </c>
      <c r="V78" s="11">
        <v>225</v>
      </c>
      <c r="W78" s="14">
        <v>6000</v>
      </c>
      <c r="X78" s="14"/>
      <c r="Y78" s="14"/>
      <c r="Z78" s="11">
        <f t="shared" si="19"/>
        <v>19485</v>
      </c>
      <c r="AA78" s="15">
        <f t="shared" si="20"/>
        <v>71575</v>
      </c>
      <c r="AB78" s="80">
        <f t="shared" si="21"/>
        <v>3</v>
      </c>
      <c r="AC78" s="12">
        <v>860</v>
      </c>
      <c r="AD78" s="50">
        <v>67190</v>
      </c>
      <c r="AE78" s="9"/>
      <c r="AF78" s="74">
        <f t="shared" si="22"/>
        <v>67190</v>
      </c>
      <c r="AG78" s="9"/>
      <c r="AH78" s="82">
        <v>2224293</v>
      </c>
      <c r="AI78" s="82" t="s">
        <v>307</v>
      </c>
      <c r="AJ78" s="82"/>
      <c r="AK78" s="82"/>
    </row>
    <row r="79" spans="1:37" s="3" customFormat="1" ht="16.5" customHeight="1" x14ac:dyDescent="0.25">
      <c r="A79" s="9">
        <v>77</v>
      </c>
      <c r="B79" s="10">
        <v>2224319</v>
      </c>
      <c r="C79" s="50">
        <v>14344504</v>
      </c>
      <c r="D79" s="11" t="s">
        <v>158</v>
      </c>
      <c r="E79" s="11" t="s">
        <v>240</v>
      </c>
      <c r="F79" s="11">
        <f t="shared" si="23"/>
        <v>74770</v>
      </c>
      <c r="G79" s="12"/>
      <c r="H79" s="11">
        <f t="shared" si="17"/>
        <v>14969</v>
      </c>
      <c r="I79" s="11">
        <f t="shared" si="16"/>
        <v>7477</v>
      </c>
      <c r="J79" s="12">
        <v>2000</v>
      </c>
      <c r="K79" s="11">
        <f t="shared" si="24"/>
        <v>1525</v>
      </c>
      <c r="L79" s="13">
        <f t="shared" si="18"/>
        <v>100741</v>
      </c>
      <c r="M79" s="14">
        <v>12000</v>
      </c>
      <c r="N79" s="11">
        <v>0</v>
      </c>
      <c r="O79" s="14">
        <v>0</v>
      </c>
      <c r="P79" s="11">
        <v>0</v>
      </c>
      <c r="Q79" s="11">
        <v>2200</v>
      </c>
      <c r="R79" s="11">
        <v>0</v>
      </c>
      <c r="S79" s="11">
        <v>60</v>
      </c>
      <c r="T79" s="11">
        <v>0</v>
      </c>
      <c r="U79" s="11">
        <v>200</v>
      </c>
      <c r="V79" s="11">
        <v>225</v>
      </c>
      <c r="W79" s="14">
        <v>8000</v>
      </c>
      <c r="X79" s="14"/>
      <c r="Y79" s="14"/>
      <c r="Z79" s="11">
        <f t="shared" si="19"/>
        <v>22685</v>
      </c>
      <c r="AA79" s="15">
        <f t="shared" si="20"/>
        <v>78056</v>
      </c>
      <c r="AB79" s="80">
        <f t="shared" si="21"/>
        <v>2</v>
      </c>
      <c r="AC79" s="12">
        <v>935</v>
      </c>
      <c r="AD79" s="50">
        <v>74770</v>
      </c>
      <c r="AE79" s="9"/>
      <c r="AF79" s="74">
        <f t="shared" si="22"/>
        <v>74770</v>
      </c>
      <c r="AG79" s="9"/>
      <c r="AH79" s="82">
        <v>2224319</v>
      </c>
      <c r="AI79" s="82" t="s">
        <v>307</v>
      </c>
      <c r="AJ79" s="82"/>
      <c r="AK79" s="82"/>
    </row>
    <row r="80" spans="1:37" s="17" customFormat="1" ht="65.25" customHeight="1" x14ac:dyDescent="0.25">
      <c r="A80" s="126" t="s">
        <v>259</v>
      </c>
      <c r="B80" s="126"/>
      <c r="C80" s="126"/>
      <c r="D80" s="126"/>
      <c r="E80" s="126"/>
      <c r="F80" s="18">
        <f t="shared" ref="F80:AA80" si="25">SUM(F3:F79)</f>
        <v>4692260</v>
      </c>
      <c r="G80" s="18">
        <f t="shared" si="25"/>
        <v>4000</v>
      </c>
      <c r="H80" s="18">
        <f t="shared" si="25"/>
        <v>939388</v>
      </c>
      <c r="I80" s="18">
        <f t="shared" si="25"/>
        <v>467168</v>
      </c>
      <c r="J80" s="18">
        <f t="shared" si="25"/>
        <v>146000</v>
      </c>
      <c r="K80" s="18">
        <f>SUM(K3:K79)</f>
        <v>101750</v>
      </c>
      <c r="L80" s="18">
        <f>SUM(L3:L79)</f>
        <v>6350566</v>
      </c>
      <c r="M80" s="18">
        <f t="shared" si="25"/>
        <v>387053</v>
      </c>
      <c r="N80" s="18">
        <f t="shared" si="25"/>
        <v>0</v>
      </c>
      <c r="O80" s="18">
        <f t="shared" si="25"/>
        <v>21449</v>
      </c>
      <c r="P80" s="18">
        <f t="shared" si="25"/>
        <v>0</v>
      </c>
      <c r="Q80" s="18">
        <f t="shared" si="25"/>
        <v>149400</v>
      </c>
      <c r="R80" s="18">
        <f t="shared" si="25"/>
        <v>4408</v>
      </c>
      <c r="S80" s="18">
        <f t="shared" si="25"/>
        <v>3900</v>
      </c>
      <c r="T80" s="18">
        <f t="shared" si="25"/>
        <v>129834</v>
      </c>
      <c r="U80" s="18">
        <f t="shared" si="25"/>
        <v>15200</v>
      </c>
      <c r="V80" s="18">
        <f t="shared" si="25"/>
        <v>16800</v>
      </c>
      <c r="W80" s="18">
        <f t="shared" si="25"/>
        <v>264900</v>
      </c>
      <c r="X80" s="18">
        <f t="shared" si="25"/>
        <v>0</v>
      </c>
      <c r="Y80" s="18">
        <f t="shared" si="25"/>
        <v>0</v>
      </c>
      <c r="Z80" s="18">
        <f t="shared" si="25"/>
        <v>992944</v>
      </c>
      <c r="AA80" s="18">
        <f t="shared" si="25"/>
        <v>5357622</v>
      </c>
      <c r="AB80" s="44"/>
      <c r="AC80" s="89">
        <f t="shared" ref="AC80:AF80" si="26">SUM(AC3:AC79)</f>
        <v>64080</v>
      </c>
      <c r="AD80" s="89">
        <f t="shared" si="26"/>
        <v>4692260</v>
      </c>
      <c r="AE80" s="89">
        <f t="shared" si="26"/>
        <v>0</v>
      </c>
      <c r="AF80" s="89">
        <f t="shared" si="26"/>
        <v>4692260</v>
      </c>
      <c r="AG80" s="9"/>
      <c r="AH80" s="84"/>
      <c r="AI80" s="84"/>
      <c r="AJ80" s="84"/>
      <c r="AK80" s="84"/>
    </row>
    <row r="82" spans="1:37" x14ac:dyDescent="0.25">
      <c r="Z82" s="45"/>
    </row>
    <row r="84" spans="1:37" s="3" customFormat="1" ht="16.5" customHeight="1" x14ac:dyDescent="0.25">
      <c r="A84" s="9">
        <v>59</v>
      </c>
      <c r="B84" s="10">
        <v>2224269</v>
      </c>
      <c r="C84" s="50">
        <v>14344470</v>
      </c>
      <c r="D84" s="11" t="s">
        <v>133</v>
      </c>
      <c r="E84" s="11" t="s">
        <v>243</v>
      </c>
      <c r="F84" s="50">
        <v>69020</v>
      </c>
      <c r="G84" s="12"/>
      <c r="H84" s="11">
        <f t="shared" ref="H84" si="27">ROUND(F84*20.02%,0)</f>
        <v>13818</v>
      </c>
      <c r="I84" s="11">
        <f t="shared" ref="I84" si="28">ROUND(F84*10%,0)</f>
        <v>6902</v>
      </c>
      <c r="J84" s="12">
        <v>2000</v>
      </c>
      <c r="K84" s="12">
        <v>1050</v>
      </c>
      <c r="L84" s="13">
        <f t="shared" ref="L84" si="29">SUM(F84:K84)</f>
        <v>92790</v>
      </c>
      <c r="M84" s="14">
        <v>5000</v>
      </c>
      <c r="N84" s="11">
        <v>0</v>
      </c>
      <c r="O84" s="14">
        <v>0</v>
      </c>
      <c r="P84" s="11">
        <v>0</v>
      </c>
      <c r="Q84" s="11">
        <v>2200</v>
      </c>
      <c r="R84" s="11">
        <v>0</v>
      </c>
      <c r="S84" s="11">
        <v>60</v>
      </c>
      <c r="T84" s="11">
        <v>0</v>
      </c>
      <c r="U84" s="11">
        <v>200</v>
      </c>
      <c r="V84" s="11">
        <v>225</v>
      </c>
      <c r="W84" s="14">
        <v>3000</v>
      </c>
      <c r="X84" s="14"/>
      <c r="Y84" s="14"/>
      <c r="Z84" s="11">
        <f t="shared" ref="Z84" si="30">SUM(M84:Y84)</f>
        <v>10685</v>
      </c>
      <c r="AA84" s="15">
        <f t="shared" ref="AA84" si="31">L84-Z84</f>
        <v>82105</v>
      </c>
      <c r="AB84" s="80"/>
      <c r="AC84" s="12">
        <v>1050</v>
      </c>
      <c r="AD84" s="43"/>
      <c r="AE84" s="49"/>
      <c r="AF84" s="43"/>
      <c r="AG84" s="49"/>
      <c r="AH84" s="82"/>
      <c r="AI84" s="82"/>
      <c r="AJ84" s="82"/>
      <c r="AK84" s="82"/>
    </row>
    <row r="85" spans="1:37" x14ac:dyDescent="0.25">
      <c r="Z85" s="45"/>
    </row>
    <row r="87" spans="1:37" x14ac:dyDescent="0.25">
      <c r="F87" s="5">
        <f>77+70</f>
        <v>147</v>
      </c>
    </row>
  </sheetData>
  <autoFilter ref="A2:AR80" xr:uid="{00000000-0001-0000-0100-000000000000}"/>
  <sortState xmlns:xlrd2="http://schemas.microsoft.com/office/spreadsheetml/2017/richdata2" ref="A3:AB79">
    <sortCondition ref="A3:A79"/>
  </sortState>
  <mergeCells count="2">
    <mergeCell ref="A1:AA1"/>
    <mergeCell ref="A80:E80"/>
  </mergeCells>
  <printOptions horizontalCentered="1"/>
  <pageMargins left="0.23622047244094491" right="0.23622047244094491" top="0.43307086614173229" bottom="0.35433070866141736" header="0.31496062992125984" footer="0.31496062992125984"/>
  <pageSetup paperSize="9" scale="7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W33"/>
  <sheetViews>
    <sheetView zoomScaleNormal="100" workbookViewId="0">
      <selection activeCell="I5" sqref="I5"/>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52" customWidth="1"/>
    <col min="7" max="9" width="9.140625" style="52"/>
    <col min="10" max="10" width="9.85546875" style="52" customWidth="1"/>
    <col min="11" max="14" width="9.140625" style="29"/>
    <col min="15" max="15" width="36.7109375" style="29" bestFit="1" customWidth="1"/>
    <col min="16" max="16384" width="9.140625" style="29"/>
  </cols>
  <sheetData>
    <row r="1" spans="1:22" ht="18" x14ac:dyDescent="0.3">
      <c r="A1" s="129" t="s">
        <v>260</v>
      </c>
      <c r="B1" s="129"/>
      <c r="C1" s="129"/>
      <c r="D1" s="129"/>
      <c r="E1" s="129"/>
      <c r="F1" s="129"/>
      <c r="G1" s="129"/>
      <c r="H1" s="129"/>
      <c r="I1" s="129"/>
      <c r="J1" s="129"/>
    </row>
    <row r="2" spans="1:22" x14ac:dyDescent="0.3">
      <c r="A2" s="130" t="s">
        <v>261</v>
      </c>
      <c r="B2" s="130"/>
      <c r="C2" s="130"/>
      <c r="D2" s="130"/>
      <c r="E2" s="130"/>
      <c r="F2" s="130"/>
      <c r="G2" s="130"/>
      <c r="H2" s="130"/>
      <c r="I2" s="130"/>
      <c r="J2" s="130"/>
    </row>
    <row r="4" spans="1:22" x14ac:dyDescent="0.3">
      <c r="A4" s="30" t="s">
        <v>262</v>
      </c>
      <c r="B4" s="30"/>
      <c r="C4" s="30"/>
      <c r="D4" s="30"/>
      <c r="E4" s="30"/>
      <c r="F4" s="51"/>
      <c r="G4" s="51"/>
      <c r="H4" s="31" t="s">
        <v>263</v>
      </c>
      <c r="I4" s="131" t="s">
        <v>404</v>
      </c>
      <c r="J4" s="131"/>
    </row>
    <row r="5" spans="1:22" ht="9.75" customHeight="1" x14ac:dyDescent="0.3"/>
    <row r="6" spans="1:22" ht="41.25" customHeight="1" x14ac:dyDescent="0.3">
      <c r="C6" s="33" t="s">
        <v>264</v>
      </c>
      <c r="D6" s="132" t="s">
        <v>265</v>
      </c>
      <c r="E6" s="132"/>
      <c r="F6" s="132"/>
      <c r="G6" s="132"/>
      <c r="H6" s="132"/>
      <c r="I6" s="132"/>
      <c r="J6" s="132"/>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33" t="s">
        <v>270</v>
      </c>
      <c r="B11" s="134"/>
      <c r="C11" s="134"/>
      <c r="D11" s="134"/>
      <c r="E11" s="134"/>
      <c r="F11" s="134"/>
      <c r="G11" s="134"/>
      <c r="H11" s="134"/>
      <c r="I11" s="134"/>
      <c r="J11" s="134"/>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35" t="s">
        <v>272</v>
      </c>
      <c r="B13" s="135"/>
      <c r="C13" s="135"/>
      <c r="D13" s="135"/>
      <c r="E13" s="135"/>
      <c r="F13" s="135"/>
      <c r="G13" s="135"/>
      <c r="H13" s="135"/>
      <c r="I13" s="135"/>
      <c r="J13" s="135"/>
      <c r="O13" s="58"/>
      <c r="P13" s="58"/>
      <c r="Q13" s="58"/>
      <c r="R13" s="58"/>
      <c r="S13" s="58"/>
      <c r="T13" s="58"/>
      <c r="U13" s="58"/>
      <c r="V13" s="58"/>
    </row>
    <row r="14" spans="1:22" ht="4.5" customHeight="1" x14ac:dyDescent="0.3">
      <c r="A14" s="39"/>
      <c r="B14" s="39"/>
      <c r="C14" s="59"/>
      <c r="D14" s="59"/>
      <c r="E14" s="39"/>
      <c r="F14" s="56"/>
      <c r="G14" s="56"/>
      <c r="H14" s="56"/>
      <c r="I14" s="56"/>
      <c r="J14" s="56"/>
      <c r="O14" s="58"/>
      <c r="P14" s="58"/>
      <c r="Q14" s="58"/>
      <c r="R14" s="58"/>
      <c r="S14" s="58"/>
      <c r="T14" s="58"/>
      <c r="U14" s="58"/>
      <c r="V14" s="58"/>
    </row>
    <row r="15" spans="1:22" ht="36.75" customHeight="1" x14ac:dyDescent="0.3">
      <c r="A15" s="135" t="s">
        <v>273</v>
      </c>
      <c r="B15" s="135"/>
      <c r="C15" s="135"/>
      <c r="D15" s="135"/>
      <c r="E15" s="135"/>
      <c r="F15" s="135"/>
      <c r="G15" s="135"/>
      <c r="H15" s="135"/>
      <c r="I15" s="135"/>
      <c r="J15" s="135"/>
      <c r="O15" s="58"/>
      <c r="P15" s="58"/>
      <c r="Q15" s="58"/>
      <c r="R15" s="58"/>
      <c r="S15" s="58"/>
      <c r="T15" s="58"/>
      <c r="U15" s="58"/>
      <c r="V15" s="58"/>
    </row>
    <row r="16" spans="1:22" ht="6.75" customHeight="1" x14ac:dyDescent="0.3">
      <c r="A16" s="39"/>
      <c r="B16" s="39"/>
      <c r="C16" s="59"/>
      <c r="D16" s="59"/>
      <c r="E16" s="39"/>
      <c r="F16" s="56"/>
      <c r="G16" s="56"/>
      <c r="H16" s="56"/>
      <c r="I16" s="56"/>
      <c r="J16" s="56"/>
      <c r="O16" s="58"/>
      <c r="P16" s="58"/>
      <c r="Q16" s="58"/>
      <c r="R16" s="58"/>
      <c r="S16" s="58"/>
      <c r="T16" s="58"/>
      <c r="U16" s="58"/>
      <c r="V16" s="58"/>
    </row>
    <row r="17" spans="1:23" ht="16.5" customHeight="1" x14ac:dyDescent="0.3">
      <c r="A17" s="135" t="s">
        <v>274</v>
      </c>
      <c r="B17" s="135"/>
      <c r="C17" s="135"/>
      <c r="D17" s="135"/>
      <c r="E17" s="135"/>
      <c r="F17" s="135"/>
      <c r="G17" s="135"/>
      <c r="H17" s="135"/>
      <c r="I17" s="135"/>
      <c r="J17" s="135"/>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36" t="s">
        <v>275</v>
      </c>
      <c r="B19" s="136"/>
      <c r="C19" s="136"/>
      <c r="D19" s="136"/>
      <c r="E19" s="136"/>
      <c r="F19" s="136"/>
      <c r="G19" s="136"/>
      <c r="H19" s="136"/>
      <c r="I19" s="136"/>
      <c r="J19" s="136"/>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30" t="s">
        <v>276</v>
      </c>
      <c r="B21" s="130"/>
      <c r="C21" s="130"/>
      <c r="D21" s="130"/>
      <c r="E21" s="130"/>
      <c r="F21" s="130"/>
      <c r="G21" s="130"/>
      <c r="H21" s="130"/>
      <c r="I21" s="130"/>
      <c r="J21" s="130"/>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14344436</v>
      </c>
      <c r="C23" s="61" t="s">
        <v>21</v>
      </c>
      <c r="D23" s="61" t="s">
        <v>22</v>
      </c>
      <c r="E23" s="35" t="s">
        <v>317</v>
      </c>
      <c r="F23" s="35" t="s">
        <v>357</v>
      </c>
      <c r="G23" s="35">
        <v>54060</v>
      </c>
      <c r="H23" s="35">
        <f>I23-G23</f>
        <v>1460</v>
      </c>
      <c r="I23" s="35">
        <v>55520</v>
      </c>
      <c r="J23" s="47" t="s">
        <v>403</v>
      </c>
    </row>
    <row r="24" spans="1:23" s="48" customFormat="1" ht="20.25" customHeight="1" x14ac:dyDescent="0.3">
      <c r="A24" s="35">
        <v>2</v>
      </c>
      <c r="B24" s="35">
        <v>14344725</v>
      </c>
      <c r="C24" s="61" t="s">
        <v>37</v>
      </c>
      <c r="D24" s="61" t="s">
        <v>36</v>
      </c>
      <c r="E24" s="35" t="s">
        <v>308</v>
      </c>
      <c r="F24" s="35" t="s">
        <v>357</v>
      </c>
      <c r="G24" s="35">
        <v>54060</v>
      </c>
      <c r="H24" s="35">
        <f t="shared" ref="H24" si="0">I24-G24</f>
        <v>1460</v>
      </c>
      <c r="I24" s="35">
        <v>55520</v>
      </c>
      <c r="J24" s="47" t="s">
        <v>403</v>
      </c>
    </row>
    <row r="25" spans="1:23" s="48" customFormat="1" ht="20.25" customHeight="1" x14ac:dyDescent="0.3">
      <c r="A25" s="35"/>
      <c r="B25" s="35"/>
      <c r="C25" s="61"/>
      <c r="D25" s="61"/>
      <c r="E25" s="35"/>
      <c r="F25" s="35"/>
      <c r="G25" s="35"/>
      <c r="H25" s="35"/>
      <c r="I25" s="35"/>
      <c r="J25" s="47"/>
      <c r="O25" s="127" t="s">
        <v>315</v>
      </c>
      <c r="P25" s="127"/>
      <c r="Q25" s="127"/>
      <c r="R25" s="127"/>
      <c r="S25" s="127"/>
      <c r="T25" s="127"/>
      <c r="U25" s="127"/>
      <c r="V25" s="58"/>
      <c r="W25" s="58"/>
    </row>
    <row r="26" spans="1:23" s="48" customFormat="1" ht="20.25" customHeight="1" x14ac:dyDescent="0.3">
      <c r="A26" s="35"/>
      <c r="B26" s="35"/>
      <c r="C26" s="61"/>
      <c r="D26" s="61"/>
      <c r="E26" s="35"/>
      <c r="F26" s="35"/>
      <c r="G26" s="35"/>
      <c r="H26" s="35"/>
      <c r="I26" s="35"/>
      <c r="J26" s="47"/>
      <c r="O26" s="58"/>
      <c r="P26" s="58"/>
      <c r="Q26" s="58"/>
      <c r="R26" s="58"/>
      <c r="S26" s="58"/>
      <c r="T26" s="58"/>
      <c r="U26" s="58"/>
      <c r="V26" s="58"/>
      <c r="W26" s="58"/>
    </row>
    <row r="27" spans="1:23" s="48" customFormat="1" x14ac:dyDescent="0.3">
      <c r="A27" s="36"/>
      <c r="B27" s="36"/>
      <c r="C27" s="62"/>
      <c r="D27" s="63"/>
      <c r="E27" s="36"/>
      <c r="F27" s="36"/>
      <c r="G27" s="36"/>
      <c r="H27" s="36"/>
      <c r="I27" s="36"/>
      <c r="J27" s="53"/>
    </row>
    <row r="28" spans="1:23" x14ac:dyDescent="0.3">
      <c r="A28" s="36"/>
      <c r="B28" s="36"/>
      <c r="C28" s="62"/>
      <c r="D28" s="62"/>
      <c r="E28" s="36"/>
      <c r="F28" s="40"/>
      <c r="G28" s="36"/>
      <c r="H28" s="36"/>
      <c r="I28" s="36"/>
      <c r="J28" s="36"/>
    </row>
    <row r="29" spans="1:23" ht="21.75" customHeight="1" x14ac:dyDescent="0.3">
      <c r="A29" s="132" t="s">
        <v>286</v>
      </c>
      <c r="B29" s="132"/>
      <c r="C29" s="132"/>
      <c r="D29" s="132"/>
      <c r="E29" s="132"/>
      <c r="F29" s="132"/>
      <c r="G29" s="132"/>
      <c r="H29" s="132"/>
      <c r="I29" s="132"/>
      <c r="J29" s="132"/>
    </row>
    <row r="30" spans="1:23" x14ac:dyDescent="0.3">
      <c r="A30" s="37"/>
      <c r="B30" s="37"/>
      <c r="C30" s="62"/>
      <c r="D30" s="62"/>
      <c r="E30" s="36"/>
      <c r="F30" s="40"/>
      <c r="G30" s="57"/>
      <c r="H30" s="57"/>
      <c r="I30" s="57"/>
      <c r="J30" s="57"/>
    </row>
    <row r="31" spans="1:23" x14ac:dyDescent="0.3">
      <c r="A31" s="37"/>
      <c r="B31" s="37"/>
      <c r="C31" s="62"/>
      <c r="D31" s="62"/>
      <c r="E31" s="36"/>
      <c r="F31" s="40"/>
      <c r="G31" s="57"/>
      <c r="H31" s="57"/>
      <c r="I31" s="57"/>
      <c r="J31" s="57"/>
    </row>
    <row r="32" spans="1:23" ht="35.25" customHeight="1" x14ac:dyDescent="0.3">
      <c r="A32" s="37"/>
      <c r="B32" s="37"/>
      <c r="C32" s="62"/>
      <c r="D32" s="62"/>
      <c r="E32" s="36"/>
      <c r="F32" s="40"/>
      <c r="G32" s="128" t="s">
        <v>287</v>
      </c>
      <c r="H32" s="128"/>
      <c r="I32" s="128"/>
      <c r="J32" s="128"/>
    </row>
    <row r="33" spans="1:10" x14ac:dyDescent="0.3">
      <c r="A33" s="38"/>
      <c r="B33" s="38"/>
      <c r="E33" s="38"/>
      <c r="F33" s="57"/>
      <c r="G33" s="57"/>
      <c r="H33" s="57"/>
      <c r="I33" s="57"/>
      <c r="J33" s="57"/>
    </row>
  </sheetData>
  <sortState xmlns:xlrd2="http://schemas.microsoft.com/office/spreadsheetml/2017/richdata2" ref="A23:J25">
    <sortCondition ref="A23:A25"/>
  </sortState>
  <mergeCells count="13">
    <mergeCell ref="O25:U25"/>
    <mergeCell ref="G32:J32"/>
    <mergeCell ref="A1:J1"/>
    <mergeCell ref="A2:J2"/>
    <mergeCell ref="I4:J4"/>
    <mergeCell ref="D6:J6"/>
    <mergeCell ref="A11:J11"/>
    <mergeCell ref="A13:J13"/>
    <mergeCell ref="A15:J15"/>
    <mergeCell ref="A17:J17"/>
    <mergeCell ref="A19:J19"/>
    <mergeCell ref="A21:J21"/>
    <mergeCell ref="A29:J29"/>
  </mergeCells>
  <phoneticPr fontId="18" type="noConversion"/>
  <printOptions horizontalCentered="1"/>
  <pageMargins left="0.25" right="0.25" top="0.4" bottom="0.75" header="0.3" footer="0.3"/>
  <pageSetup paperSize="9" scale="86"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Q17"/>
  <sheetViews>
    <sheetView workbookViewId="0">
      <selection activeCell="I5" sqref="I5"/>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40" t="s">
        <v>276</v>
      </c>
      <c r="B1" s="140"/>
      <c r="C1" s="140"/>
      <c r="D1" s="140"/>
      <c r="E1" s="140"/>
      <c r="F1" s="140"/>
      <c r="G1" s="140"/>
      <c r="H1" s="140"/>
      <c r="I1" s="140"/>
      <c r="J1" s="140"/>
      <c r="K1" s="140"/>
      <c r="L1" s="140"/>
      <c r="M1" s="140"/>
      <c r="N1" s="140"/>
      <c r="O1" s="140"/>
      <c r="P1" s="140"/>
      <c r="Q1" s="140"/>
    </row>
    <row r="2" spans="1:17" ht="18" x14ac:dyDescent="0.25">
      <c r="A2" s="140" t="s">
        <v>288</v>
      </c>
      <c r="B2" s="140"/>
      <c r="C2" s="140"/>
      <c r="D2" s="140"/>
      <c r="E2" s="140"/>
      <c r="F2" s="140"/>
      <c r="G2" s="140"/>
      <c r="H2" s="140"/>
      <c r="I2" s="140"/>
      <c r="J2" s="140"/>
      <c r="K2" s="140"/>
      <c r="L2" s="140"/>
      <c r="M2" s="140"/>
      <c r="N2" s="140"/>
      <c r="O2" s="140"/>
      <c r="P2" s="140"/>
      <c r="Q2" s="140"/>
    </row>
    <row r="3" spans="1:17" ht="87.75" customHeight="1" x14ac:dyDescent="0.25">
      <c r="A3" s="141" t="s">
        <v>289</v>
      </c>
      <c r="B3" s="141"/>
      <c r="C3" s="141"/>
      <c r="D3" s="141"/>
      <c r="E3" s="141"/>
      <c r="F3" s="141"/>
      <c r="G3" s="141"/>
      <c r="H3" s="141"/>
      <c r="I3" s="141"/>
      <c r="J3" s="141"/>
      <c r="K3" s="141"/>
      <c r="L3" s="141"/>
      <c r="M3" s="141"/>
      <c r="N3" s="141"/>
      <c r="O3" s="141"/>
      <c r="P3" s="141"/>
      <c r="Q3" s="141"/>
    </row>
    <row r="4" spans="1:17" ht="37.5" customHeight="1" x14ac:dyDescent="0.25">
      <c r="A4" s="139" t="s">
        <v>277</v>
      </c>
      <c r="B4" s="142" t="s">
        <v>191</v>
      </c>
      <c r="C4" s="139" t="s">
        <v>290</v>
      </c>
      <c r="D4" s="142" t="s">
        <v>319</v>
      </c>
      <c r="E4" s="139" t="s">
        <v>291</v>
      </c>
      <c r="F4" s="139" t="s">
        <v>292</v>
      </c>
      <c r="G4" s="139" t="s">
        <v>293</v>
      </c>
      <c r="H4" s="139" t="s">
        <v>294</v>
      </c>
      <c r="I4" s="139"/>
      <c r="J4" s="139" t="s">
        <v>295</v>
      </c>
      <c r="K4" s="139"/>
      <c r="L4" s="139" t="s">
        <v>296</v>
      </c>
      <c r="M4" s="139" t="s">
        <v>281</v>
      </c>
      <c r="N4" s="139" t="s">
        <v>282</v>
      </c>
      <c r="O4" s="139" t="s">
        <v>297</v>
      </c>
      <c r="P4" s="139" t="s">
        <v>284</v>
      </c>
      <c r="Q4" s="139" t="s">
        <v>285</v>
      </c>
    </row>
    <row r="5" spans="1:17" ht="40.5" customHeight="1" x14ac:dyDescent="0.25">
      <c r="A5" s="139"/>
      <c r="B5" s="143"/>
      <c r="C5" s="139"/>
      <c r="D5" s="143"/>
      <c r="E5" s="139"/>
      <c r="F5" s="139"/>
      <c r="G5" s="139"/>
      <c r="H5" s="21" t="s">
        <v>298</v>
      </c>
      <c r="I5" s="21" t="s">
        <v>299</v>
      </c>
      <c r="J5" s="21" t="s">
        <v>298</v>
      </c>
      <c r="K5" s="21" t="s">
        <v>299</v>
      </c>
      <c r="L5" s="139"/>
      <c r="M5" s="139"/>
      <c r="N5" s="139"/>
      <c r="O5" s="139"/>
      <c r="P5" s="139"/>
      <c r="Q5" s="139"/>
    </row>
    <row r="6" spans="1:17" s="69" customFormat="1" x14ac:dyDescent="0.25">
      <c r="A6" s="64">
        <v>1</v>
      </c>
      <c r="B6" s="64">
        <v>2</v>
      </c>
      <c r="C6" s="64">
        <v>3</v>
      </c>
      <c r="D6" s="66"/>
      <c r="E6" s="64">
        <v>4</v>
      </c>
      <c r="F6" s="64">
        <v>5</v>
      </c>
      <c r="G6" s="64">
        <v>6</v>
      </c>
      <c r="H6" s="64">
        <v>7</v>
      </c>
      <c r="I6" s="64">
        <v>8</v>
      </c>
      <c r="J6" s="64">
        <v>9</v>
      </c>
      <c r="K6" s="64">
        <v>10</v>
      </c>
      <c r="L6" s="64">
        <v>11</v>
      </c>
      <c r="M6" s="64">
        <v>12</v>
      </c>
      <c r="N6" s="64">
        <v>13</v>
      </c>
      <c r="O6" s="64">
        <v>14</v>
      </c>
      <c r="P6" s="64">
        <v>15</v>
      </c>
      <c r="Q6" s="64">
        <v>16</v>
      </c>
    </row>
    <row r="7" spans="1:17" ht="16.5" customHeight="1" x14ac:dyDescent="0.25">
      <c r="A7" s="22">
        <f>INCPROG!A23</f>
        <v>1</v>
      </c>
      <c r="B7" s="22">
        <f>INCPROG!B23</f>
        <v>14344436</v>
      </c>
      <c r="C7" s="23" t="str">
        <f>INCPROG!C23</f>
        <v>MANOHARARAO BIDDIKA</v>
      </c>
      <c r="D7" s="23" t="str">
        <f>INCPROG!D23</f>
        <v>GPS G L PURAM</v>
      </c>
      <c r="E7" s="22" t="str">
        <f>INCPROG!E23</f>
        <v>PSHM</v>
      </c>
      <c r="F7" s="23" t="s">
        <v>320</v>
      </c>
      <c r="G7" s="65">
        <v>44682</v>
      </c>
      <c r="H7" s="22"/>
      <c r="I7" s="22"/>
      <c r="J7" s="22"/>
      <c r="K7" s="22"/>
      <c r="L7" s="46" t="s">
        <v>405</v>
      </c>
      <c r="M7" s="41" t="str">
        <f>INCPROG!F23</f>
        <v>54060-140540</v>
      </c>
      <c r="N7" s="41">
        <f>INCPROG!G23</f>
        <v>54060</v>
      </c>
      <c r="O7" s="41">
        <f>INCPROG!H23</f>
        <v>1460</v>
      </c>
      <c r="P7" s="41">
        <f>INCPROG!I23</f>
        <v>55520</v>
      </c>
      <c r="Q7" s="22"/>
    </row>
    <row r="8" spans="1:17" ht="16.5" customHeight="1" x14ac:dyDescent="0.25">
      <c r="A8" s="22">
        <f>INCPROG!A24</f>
        <v>2</v>
      </c>
      <c r="B8" s="22">
        <f>INCPROG!B24</f>
        <v>14344725</v>
      </c>
      <c r="C8" s="23" t="str">
        <f>INCPROG!C24</f>
        <v xml:space="preserve">RAJESH PATTIKA   </v>
      </c>
      <c r="D8" s="23" t="str">
        <f>INCPROG!D24</f>
        <v>GPS K SIVADA</v>
      </c>
      <c r="E8" s="22" t="str">
        <f>INCPROG!E24</f>
        <v>SGT</v>
      </c>
      <c r="F8" s="23" t="s">
        <v>320</v>
      </c>
      <c r="G8" s="65">
        <v>44682</v>
      </c>
      <c r="H8" s="22"/>
      <c r="I8" s="22"/>
      <c r="J8" s="22"/>
      <c r="K8" s="22"/>
      <c r="L8" s="46" t="s">
        <v>405</v>
      </c>
      <c r="M8" s="41" t="str">
        <f>INCPROG!F24</f>
        <v>54060-140540</v>
      </c>
      <c r="N8" s="41">
        <f>INCPROG!G24</f>
        <v>54060</v>
      </c>
      <c r="O8" s="41">
        <f>INCPROG!H24</f>
        <v>1460</v>
      </c>
      <c r="P8" s="41">
        <f>INCPROG!I24</f>
        <v>55520</v>
      </c>
      <c r="Q8" s="22"/>
    </row>
    <row r="9" spans="1:17" ht="16.5" customHeight="1" x14ac:dyDescent="0.25">
      <c r="A9" s="22"/>
      <c r="B9" s="22"/>
      <c r="C9" s="23"/>
      <c r="D9" s="23"/>
      <c r="E9" s="22"/>
      <c r="F9" s="23"/>
      <c r="G9" s="65"/>
      <c r="H9" s="22"/>
      <c r="I9" s="22"/>
      <c r="J9" s="22"/>
      <c r="K9" s="22"/>
      <c r="L9" s="46"/>
      <c r="M9" s="41"/>
      <c r="N9" s="41"/>
      <c r="O9" s="41"/>
      <c r="P9" s="41"/>
      <c r="Q9" s="22"/>
    </row>
    <row r="10" spans="1:17" x14ac:dyDescent="0.25">
      <c r="A10" s="24"/>
      <c r="B10" s="24"/>
      <c r="C10" s="67"/>
      <c r="D10" s="67"/>
      <c r="E10" s="25"/>
      <c r="F10" s="25"/>
      <c r="G10" s="25"/>
      <c r="H10" s="25"/>
      <c r="I10" s="25"/>
      <c r="J10" s="25"/>
      <c r="K10" s="25"/>
      <c r="L10" s="25"/>
      <c r="M10" s="25"/>
      <c r="N10" s="25"/>
      <c r="O10" s="25"/>
      <c r="P10" s="25"/>
      <c r="Q10" s="25"/>
    </row>
    <row r="11" spans="1:17" x14ac:dyDescent="0.25">
      <c r="A11" s="26" t="s">
        <v>300</v>
      </c>
      <c r="B11" s="26"/>
    </row>
    <row r="12" spans="1:17" x14ac:dyDescent="0.25">
      <c r="A12" s="27" t="s">
        <v>301</v>
      </c>
      <c r="B12" s="27"/>
    </row>
    <row r="13" spans="1:17" x14ac:dyDescent="0.25">
      <c r="A13" s="27" t="s">
        <v>302</v>
      </c>
      <c r="B13" s="27"/>
    </row>
    <row r="14" spans="1:17" x14ac:dyDescent="0.25">
      <c r="A14" s="27" t="s">
        <v>303</v>
      </c>
      <c r="B14" s="27"/>
    </row>
    <row r="15" spans="1:17" x14ac:dyDescent="0.25">
      <c r="A15" s="28" t="s">
        <v>304</v>
      </c>
      <c r="B15" s="28"/>
    </row>
    <row r="17" spans="14:17" ht="42" customHeight="1" x14ac:dyDescent="0.25">
      <c r="N17" s="137"/>
      <c r="O17" s="138"/>
      <c r="P17" s="138"/>
      <c r="Q17" s="138"/>
    </row>
  </sheetData>
  <mergeCells count="19">
    <mergeCell ref="A1:Q1"/>
    <mergeCell ref="A2:Q2"/>
    <mergeCell ref="A3:Q3"/>
    <mergeCell ref="A4:A5"/>
    <mergeCell ref="B4:B5"/>
    <mergeCell ref="C4:C5"/>
    <mergeCell ref="E4:E5"/>
    <mergeCell ref="F4:F5"/>
    <mergeCell ref="G4:G5"/>
    <mergeCell ref="H4:I4"/>
    <mergeCell ref="Q4:Q5"/>
    <mergeCell ref="D4:D5"/>
    <mergeCell ref="N17:Q17"/>
    <mergeCell ref="J4:K4"/>
    <mergeCell ref="L4:L5"/>
    <mergeCell ref="M4:M5"/>
    <mergeCell ref="N4:N5"/>
    <mergeCell ref="O4:O5"/>
    <mergeCell ref="P4:P5"/>
  </mergeCells>
  <phoneticPr fontId="18" type="noConversion"/>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849A8-EFBF-43FC-B8F7-C089F49ACFD5}">
  <dimension ref="A1:AF75"/>
  <sheetViews>
    <sheetView workbookViewId="0">
      <selection activeCell="J19" sqref="J19"/>
    </sheetView>
  </sheetViews>
  <sheetFormatPr defaultRowHeight="15" x14ac:dyDescent="0.25"/>
  <cols>
    <col min="1" max="1" width="9.140625" style="79"/>
    <col min="2" max="2" width="22.42578125" style="79" bestFit="1" customWidth="1"/>
    <col min="3" max="5" width="9.140625" style="79"/>
    <col min="6" max="7" width="11.5703125" style="85" customWidth="1"/>
    <col min="8" max="10" width="9.140625" style="79"/>
    <col min="11" max="11" width="27.42578125" style="79" bestFit="1" customWidth="1"/>
    <col min="12" max="12" width="9.140625" style="79"/>
    <col min="13" max="13" width="8.85546875" style="79" bestFit="1" customWidth="1"/>
    <col min="14" max="14" width="13.7109375" style="79" bestFit="1" customWidth="1"/>
    <col min="15" max="15" width="8.140625" style="79" bestFit="1" customWidth="1"/>
    <col min="16" max="16" width="9.140625" style="79"/>
    <col min="17" max="17" width="27.42578125" style="79" bestFit="1" customWidth="1"/>
    <col min="18" max="18" width="28" style="79" bestFit="1" customWidth="1"/>
    <col min="19" max="16384" width="9.140625" style="79"/>
  </cols>
  <sheetData>
    <row r="1" spans="1:32" x14ac:dyDescent="0.25">
      <c r="A1" s="144" t="s">
        <v>348</v>
      </c>
      <c r="B1" s="144"/>
      <c r="C1" s="144"/>
      <c r="D1" s="144"/>
    </row>
    <row r="2" spans="1:32" x14ac:dyDescent="0.25">
      <c r="A2" s="79" t="s">
        <v>0</v>
      </c>
      <c r="B2" s="79" t="s">
        <v>323</v>
      </c>
      <c r="C2" s="79" t="s">
        <v>324</v>
      </c>
      <c r="F2" s="144" t="s">
        <v>349</v>
      </c>
      <c r="G2" s="144"/>
      <c r="I2" s="81"/>
      <c r="L2" s="144" t="s">
        <v>347</v>
      </c>
      <c r="M2" s="144"/>
      <c r="N2" s="144"/>
      <c r="O2" s="144"/>
    </row>
    <row r="3" spans="1:32" x14ac:dyDescent="0.25">
      <c r="A3" s="79">
        <v>1</v>
      </c>
      <c r="B3" s="79" t="s">
        <v>5</v>
      </c>
      <c r="C3" s="79">
        <v>3</v>
      </c>
      <c r="D3" s="79" t="s">
        <v>326</v>
      </c>
      <c r="F3" s="85">
        <v>20000</v>
      </c>
      <c r="G3" s="85">
        <v>600</v>
      </c>
      <c r="M3" s="81" t="s">
        <v>325</v>
      </c>
      <c r="N3" s="81" t="s">
        <v>346</v>
      </c>
      <c r="O3" s="81" t="s">
        <v>326</v>
      </c>
      <c r="Z3" s="145" t="s">
        <v>322</v>
      </c>
      <c r="AA3" s="145"/>
      <c r="AB3" s="145"/>
      <c r="AC3" s="145"/>
      <c r="AD3" s="145"/>
      <c r="AE3" s="145"/>
      <c r="AF3" s="145"/>
    </row>
    <row r="4" spans="1:32" x14ac:dyDescent="0.25">
      <c r="A4" s="79">
        <v>2</v>
      </c>
      <c r="B4" s="79" t="s">
        <v>10</v>
      </c>
      <c r="C4" s="79">
        <v>3</v>
      </c>
      <c r="D4" s="79" t="s">
        <v>326</v>
      </c>
      <c r="F4" s="85">
        <f>F3+G3</f>
        <v>20600</v>
      </c>
      <c r="G4" s="85">
        <f>G3</f>
        <v>600</v>
      </c>
      <c r="L4" s="79">
        <v>87481</v>
      </c>
      <c r="M4" s="79">
        <v>1375</v>
      </c>
      <c r="N4" s="79">
        <v>1600</v>
      </c>
      <c r="O4" s="79">
        <v>1800</v>
      </c>
      <c r="Q4" s="79" t="s">
        <v>328</v>
      </c>
      <c r="R4" s="79" t="s">
        <v>334</v>
      </c>
      <c r="S4" s="79" t="s">
        <v>335</v>
      </c>
      <c r="Z4" s="145"/>
      <c r="AA4" s="145"/>
      <c r="AB4" s="145"/>
      <c r="AC4" s="145"/>
      <c r="AD4" s="145"/>
      <c r="AE4" s="145"/>
      <c r="AF4" s="145"/>
    </row>
    <row r="5" spans="1:32" x14ac:dyDescent="0.25">
      <c r="A5" s="79">
        <v>3</v>
      </c>
      <c r="B5" s="79" t="s">
        <v>27</v>
      </c>
      <c r="C5" s="79">
        <v>3</v>
      </c>
      <c r="D5" s="79" t="s">
        <v>326</v>
      </c>
      <c r="F5" s="85">
        <f t="shared" ref="F5:F36" si="0">F4+G4</f>
        <v>21200</v>
      </c>
      <c r="G5" s="85">
        <f t="shared" ref="G5:G35" si="1">G4</f>
        <v>600</v>
      </c>
      <c r="L5" s="79">
        <v>65361</v>
      </c>
      <c r="M5" s="79">
        <v>1330</v>
      </c>
      <c r="N5" s="79">
        <v>1525</v>
      </c>
      <c r="O5" s="79">
        <v>1700</v>
      </c>
      <c r="Q5" s="79" t="s">
        <v>329</v>
      </c>
      <c r="R5" s="79" t="s">
        <v>336</v>
      </c>
      <c r="S5" s="79" t="s">
        <v>337</v>
      </c>
      <c r="Z5" s="145"/>
      <c r="AA5" s="145"/>
      <c r="AB5" s="145"/>
      <c r="AC5" s="145"/>
      <c r="AD5" s="145"/>
      <c r="AE5" s="145"/>
      <c r="AF5" s="145"/>
    </row>
    <row r="6" spans="1:32" x14ac:dyDescent="0.25">
      <c r="A6" s="79">
        <v>4</v>
      </c>
      <c r="B6" s="79" t="s">
        <v>75</v>
      </c>
      <c r="C6" s="79">
        <v>3</v>
      </c>
      <c r="D6" s="79" t="s">
        <v>326</v>
      </c>
      <c r="F6" s="85">
        <f t="shared" si="0"/>
        <v>21800</v>
      </c>
      <c r="G6" s="85">
        <v>660</v>
      </c>
      <c r="L6" s="79">
        <v>54061</v>
      </c>
      <c r="M6" s="79">
        <v>1225</v>
      </c>
      <c r="N6" s="79">
        <v>1400</v>
      </c>
      <c r="O6" s="79">
        <v>1600</v>
      </c>
      <c r="Q6" s="79" t="s">
        <v>330</v>
      </c>
      <c r="R6" s="79" t="s">
        <v>338</v>
      </c>
      <c r="S6" s="79" t="s">
        <v>339</v>
      </c>
      <c r="Z6" s="145"/>
      <c r="AA6" s="145"/>
      <c r="AB6" s="145"/>
      <c r="AC6" s="145"/>
      <c r="AD6" s="145"/>
      <c r="AE6" s="145"/>
      <c r="AF6" s="145"/>
    </row>
    <row r="7" spans="1:32" x14ac:dyDescent="0.25">
      <c r="A7" s="79">
        <v>5</v>
      </c>
      <c r="B7" s="79" t="s">
        <v>87</v>
      </c>
      <c r="C7" s="79">
        <v>3</v>
      </c>
      <c r="D7" s="79" t="s">
        <v>326</v>
      </c>
      <c r="F7" s="85">
        <f t="shared" si="0"/>
        <v>22460</v>
      </c>
      <c r="G7" s="85">
        <f t="shared" si="1"/>
        <v>660</v>
      </c>
      <c r="L7" s="79">
        <v>52141</v>
      </c>
      <c r="M7" s="79">
        <v>1000</v>
      </c>
      <c r="N7" s="79">
        <v>1150</v>
      </c>
      <c r="O7" s="79">
        <v>1300</v>
      </c>
      <c r="Q7" s="79" t="s">
        <v>331</v>
      </c>
      <c r="R7" s="79" t="s">
        <v>344</v>
      </c>
      <c r="S7" s="79" t="s">
        <v>345</v>
      </c>
      <c r="Z7" s="145"/>
      <c r="AA7" s="145"/>
      <c r="AB7" s="145"/>
      <c r="AC7" s="145"/>
      <c r="AD7" s="145"/>
      <c r="AE7" s="145"/>
      <c r="AF7" s="145"/>
    </row>
    <row r="8" spans="1:32" x14ac:dyDescent="0.25">
      <c r="A8" s="79">
        <v>6</v>
      </c>
      <c r="B8" s="79" t="s">
        <v>90</v>
      </c>
      <c r="C8" s="79">
        <v>3</v>
      </c>
      <c r="D8" s="79" t="s">
        <v>326</v>
      </c>
      <c r="F8" s="85">
        <f t="shared" si="0"/>
        <v>23120</v>
      </c>
      <c r="G8" s="85">
        <f t="shared" si="1"/>
        <v>660</v>
      </c>
      <c r="L8" s="79">
        <v>31751</v>
      </c>
      <c r="M8" s="79">
        <v>850</v>
      </c>
      <c r="N8" s="79">
        <v>975</v>
      </c>
      <c r="O8" s="79">
        <v>1100</v>
      </c>
      <c r="Q8" s="79" t="s">
        <v>332</v>
      </c>
      <c r="R8" s="79" t="s">
        <v>340</v>
      </c>
      <c r="S8" s="79" t="s">
        <v>341</v>
      </c>
      <c r="Z8" s="145"/>
      <c r="AA8" s="145"/>
      <c r="AB8" s="145"/>
      <c r="AC8" s="145"/>
      <c r="AD8" s="145"/>
      <c r="AE8" s="145"/>
      <c r="AF8" s="145"/>
    </row>
    <row r="9" spans="1:32" x14ac:dyDescent="0.25">
      <c r="A9" s="79">
        <v>7</v>
      </c>
      <c r="B9" s="79" t="s">
        <v>92</v>
      </c>
      <c r="C9" s="79">
        <v>3</v>
      </c>
      <c r="D9" s="79" t="s">
        <v>326</v>
      </c>
      <c r="F9" s="85">
        <f t="shared" si="0"/>
        <v>23780</v>
      </c>
      <c r="G9" s="85">
        <v>720</v>
      </c>
      <c r="L9" s="79">
        <v>31750</v>
      </c>
      <c r="M9" s="79">
        <v>700</v>
      </c>
      <c r="N9" s="79">
        <v>800</v>
      </c>
      <c r="O9" s="79">
        <v>900</v>
      </c>
      <c r="Q9" s="79" t="s">
        <v>333</v>
      </c>
      <c r="R9" s="79" t="s">
        <v>342</v>
      </c>
      <c r="S9" s="79" t="s">
        <v>343</v>
      </c>
    </row>
    <row r="10" spans="1:32" x14ac:dyDescent="0.25">
      <c r="A10" s="79">
        <v>8</v>
      </c>
      <c r="B10" s="79" t="s">
        <v>199</v>
      </c>
      <c r="C10" s="79">
        <v>3</v>
      </c>
      <c r="D10" s="79" t="s">
        <v>326</v>
      </c>
      <c r="F10" s="85">
        <f t="shared" si="0"/>
        <v>24500</v>
      </c>
      <c r="G10" s="85">
        <f t="shared" si="1"/>
        <v>720</v>
      </c>
    </row>
    <row r="11" spans="1:32" x14ac:dyDescent="0.25">
      <c r="A11" s="79">
        <v>9</v>
      </c>
      <c r="B11" s="79" t="s">
        <v>207</v>
      </c>
      <c r="C11" s="79">
        <v>3</v>
      </c>
      <c r="D11" s="79" t="s">
        <v>326</v>
      </c>
      <c r="F11" s="85">
        <f t="shared" si="0"/>
        <v>25220</v>
      </c>
      <c r="G11" s="85">
        <f t="shared" si="1"/>
        <v>720</v>
      </c>
    </row>
    <row r="12" spans="1:32" x14ac:dyDescent="0.25">
      <c r="A12" s="79">
        <v>10</v>
      </c>
      <c r="B12" s="79" t="s">
        <v>216</v>
      </c>
      <c r="C12" s="79">
        <v>3</v>
      </c>
      <c r="D12" s="79" t="s">
        <v>326</v>
      </c>
      <c r="F12" s="85">
        <f t="shared" si="0"/>
        <v>25940</v>
      </c>
      <c r="G12" s="85">
        <v>780</v>
      </c>
      <c r="Q12" s="79" t="str">
        <f>Q4&amp;Q5&amp;Q6&amp;Q7&amp;Q8&amp;Q9&amp;R4&amp;R5&amp;R6&amp;R7&amp;R8&amp;R9&amp;S4&amp;S5&amp;S6&amp;S7&amp;S8&amp;S9</f>
        <v>IF(AND(F4&gt;=87481,E4=1),1375,IF(AND(F4&gt;=65361,E4=1),1330,IF(AND(F4&gt;=54061,E4=1),1225,IF(AND(F4&gt;=42141,E4=1),1000,IF(AND(F4&gt;=31751,E4=1),850,IF(AND(F4&lt;=31750,E4=1),700,IF(AND(F4&gt;=87481,E4=2),1600,IF(AND(F4&gt;=65361,E4=2),1525,IF(AND(F4&gt;=54061,E4=2),1400,IF(AND(F4&gt;=42141,E4=2),1150,IF(AND(F4&gt;=31751,E4=2),975,IF(AND(F4&lt;=31750,E4=2),800,IF(AND(F4&gt;=87481,E4=3),1800,IF(AND(F4&gt;=65361,E4=3),1700,IF(AND(F4&gt;=54061,E4=3),1600,IF(AND(F4&gt;=42141,E4=3),1300,IF(AND(F4&gt;=31751,E4=3),1100,IF(AND(F4&lt;=31750,E4=3),900,</v>
      </c>
    </row>
    <row r="13" spans="1:32" x14ac:dyDescent="0.25">
      <c r="A13" s="79">
        <v>11</v>
      </c>
      <c r="B13" s="79" t="s">
        <v>217</v>
      </c>
      <c r="C13" s="79">
        <v>3</v>
      </c>
      <c r="D13" s="79" t="s">
        <v>326</v>
      </c>
      <c r="F13" s="85">
        <f t="shared" si="0"/>
        <v>26720</v>
      </c>
      <c r="G13" s="85">
        <f t="shared" si="1"/>
        <v>780</v>
      </c>
    </row>
    <row r="14" spans="1:32" x14ac:dyDescent="0.25">
      <c r="A14" s="79">
        <v>12</v>
      </c>
      <c r="B14" s="79" t="s">
        <v>219</v>
      </c>
      <c r="C14" s="79">
        <v>3</v>
      </c>
      <c r="D14" s="79" t="s">
        <v>326</v>
      </c>
      <c r="F14" s="85">
        <f t="shared" si="0"/>
        <v>27500</v>
      </c>
      <c r="G14" s="85">
        <f t="shared" si="1"/>
        <v>780</v>
      </c>
    </row>
    <row r="15" spans="1:32" x14ac:dyDescent="0.25">
      <c r="A15" s="79">
        <v>13</v>
      </c>
      <c r="B15" s="79" t="s">
        <v>220</v>
      </c>
      <c r="C15" s="79">
        <v>3</v>
      </c>
      <c r="D15" s="79" t="s">
        <v>326</v>
      </c>
      <c r="F15" s="85">
        <f t="shared" si="0"/>
        <v>28280</v>
      </c>
      <c r="G15" s="85">
        <v>850</v>
      </c>
    </row>
    <row r="16" spans="1:32" x14ac:dyDescent="0.25">
      <c r="A16" s="79">
        <v>14</v>
      </c>
      <c r="B16" s="79" t="s">
        <v>225</v>
      </c>
      <c r="C16" s="79">
        <v>3</v>
      </c>
      <c r="D16" s="79" t="s">
        <v>326</v>
      </c>
      <c r="F16" s="85">
        <f t="shared" si="0"/>
        <v>29130</v>
      </c>
      <c r="G16" s="85">
        <f t="shared" si="1"/>
        <v>850</v>
      </c>
    </row>
    <row r="17" spans="1:7" x14ac:dyDescent="0.25">
      <c r="A17" s="79">
        <v>15</v>
      </c>
      <c r="B17" s="79" t="s">
        <v>226</v>
      </c>
      <c r="C17" s="79">
        <v>3</v>
      </c>
      <c r="D17" s="79" t="s">
        <v>326</v>
      </c>
      <c r="F17" s="85">
        <f t="shared" si="0"/>
        <v>29980</v>
      </c>
      <c r="G17" s="85">
        <f t="shared" si="1"/>
        <v>850</v>
      </c>
    </row>
    <row r="18" spans="1:7" x14ac:dyDescent="0.25">
      <c r="A18" s="79">
        <v>16</v>
      </c>
      <c r="B18" s="79" t="s">
        <v>228</v>
      </c>
      <c r="C18" s="79">
        <v>3</v>
      </c>
      <c r="D18" s="79" t="s">
        <v>326</v>
      </c>
      <c r="F18" s="85">
        <f t="shared" si="0"/>
        <v>30830</v>
      </c>
      <c r="G18" s="85">
        <v>920</v>
      </c>
    </row>
    <row r="19" spans="1:7" x14ac:dyDescent="0.25">
      <c r="A19" s="79">
        <v>17</v>
      </c>
      <c r="B19" s="79" t="s">
        <v>239</v>
      </c>
      <c r="C19" s="79">
        <v>3</v>
      </c>
      <c r="D19" s="79" t="s">
        <v>326</v>
      </c>
      <c r="F19" s="85">
        <f t="shared" si="0"/>
        <v>31750</v>
      </c>
      <c r="G19" s="85">
        <f t="shared" si="1"/>
        <v>920</v>
      </c>
    </row>
    <row r="20" spans="1:7" x14ac:dyDescent="0.25">
      <c r="A20" s="79">
        <v>18</v>
      </c>
      <c r="B20" s="79" t="s">
        <v>243</v>
      </c>
      <c r="C20" s="79">
        <v>3</v>
      </c>
      <c r="D20" s="79" t="s">
        <v>326</v>
      </c>
      <c r="F20" s="85">
        <f t="shared" si="0"/>
        <v>32670</v>
      </c>
      <c r="G20" s="85">
        <f t="shared" si="1"/>
        <v>920</v>
      </c>
    </row>
    <row r="21" spans="1:7" x14ac:dyDescent="0.25">
      <c r="A21" s="79">
        <v>19</v>
      </c>
      <c r="B21" s="79" t="s">
        <v>247</v>
      </c>
      <c r="C21" s="79">
        <v>3</v>
      </c>
      <c r="D21" s="79" t="s">
        <v>326</v>
      </c>
      <c r="F21" s="85">
        <f t="shared" si="0"/>
        <v>33590</v>
      </c>
      <c r="G21" s="85">
        <v>990</v>
      </c>
    </row>
    <row r="22" spans="1:7" x14ac:dyDescent="0.25">
      <c r="A22" s="79">
        <v>20</v>
      </c>
      <c r="B22" s="79" t="s">
        <v>248</v>
      </c>
      <c r="C22" s="79">
        <v>3</v>
      </c>
      <c r="D22" s="79" t="s">
        <v>326</v>
      </c>
      <c r="F22" s="85">
        <f t="shared" si="0"/>
        <v>34580</v>
      </c>
      <c r="G22" s="85">
        <f t="shared" si="1"/>
        <v>990</v>
      </c>
    </row>
    <row r="23" spans="1:7" x14ac:dyDescent="0.25">
      <c r="A23" s="79">
        <v>21</v>
      </c>
      <c r="B23" s="79" t="s">
        <v>255</v>
      </c>
      <c r="C23" s="79">
        <v>3</v>
      </c>
      <c r="D23" s="79" t="s">
        <v>326</v>
      </c>
      <c r="F23" s="85">
        <f t="shared" si="0"/>
        <v>35570</v>
      </c>
      <c r="G23" s="85">
        <f t="shared" si="1"/>
        <v>990</v>
      </c>
    </row>
    <row r="24" spans="1:7" x14ac:dyDescent="0.25">
      <c r="A24" s="79">
        <v>22</v>
      </c>
      <c r="B24" s="79" t="s">
        <v>256</v>
      </c>
      <c r="C24" s="79">
        <v>3</v>
      </c>
      <c r="D24" s="79" t="s">
        <v>326</v>
      </c>
      <c r="F24" s="85">
        <f t="shared" si="0"/>
        <v>36560</v>
      </c>
      <c r="G24" s="85">
        <v>1080</v>
      </c>
    </row>
    <row r="25" spans="1:7" x14ac:dyDescent="0.25">
      <c r="A25" s="79">
        <v>23</v>
      </c>
      <c r="B25" s="11" t="s">
        <v>22</v>
      </c>
      <c r="C25" s="79">
        <v>1</v>
      </c>
      <c r="D25" s="79" t="s">
        <v>325</v>
      </c>
      <c r="F25" s="85">
        <f t="shared" si="0"/>
        <v>37640</v>
      </c>
      <c r="G25" s="85">
        <f t="shared" si="1"/>
        <v>1080</v>
      </c>
    </row>
    <row r="26" spans="1:7" x14ac:dyDescent="0.25">
      <c r="F26" s="85">
        <f t="shared" si="0"/>
        <v>38720</v>
      </c>
      <c r="G26" s="85">
        <f t="shared" si="1"/>
        <v>1080</v>
      </c>
    </row>
    <row r="27" spans="1:7" x14ac:dyDescent="0.25">
      <c r="F27" s="85">
        <f t="shared" si="0"/>
        <v>39800</v>
      </c>
      <c r="G27" s="85">
        <v>1170</v>
      </c>
    </row>
    <row r="28" spans="1:7" x14ac:dyDescent="0.25">
      <c r="F28" s="85">
        <f t="shared" si="0"/>
        <v>40970</v>
      </c>
      <c r="G28" s="85">
        <f t="shared" si="1"/>
        <v>1170</v>
      </c>
    </row>
    <row r="29" spans="1:7" x14ac:dyDescent="0.25">
      <c r="F29" s="85">
        <f t="shared" si="0"/>
        <v>42140</v>
      </c>
      <c r="G29" s="85">
        <f t="shared" si="1"/>
        <v>1170</v>
      </c>
    </row>
    <row r="30" spans="1:7" x14ac:dyDescent="0.25">
      <c r="F30" s="85">
        <f t="shared" si="0"/>
        <v>43310</v>
      </c>
      <c r="G30" s="85">
        <v>1260</v>
      </c>
    </row>
    <row r="31" spans="1:7" x14ac:dyDescent="0.25">
      <c r="F31" s="85">
        <f t="shared" si="0"/>
        <v>44570</v>
      </c>
      <c r="G31" s="85">
        <f t="shared" si="1"/>
        <v>1260</v>
      </c>
    </row>
    <row r="32" spans="1:7" x14ac:dyDescent="0.25">
      <c r="F32" s="85">
        <f t="shared" si="0"/>
        <v>45830</v>
      </c>
      <c r="G32" s="85">
        <f t="shared" si="1"/>
        <v>1260</v>
      </c>
    </row>
    <row r="33" spans="6:16" x14ac:dyDescent="0.25">
      <c r="F33" s="85">
        <f t="shared" si="0"/>
        <v>47090</v>
      </c>
      <c r="G33" s="85">
        <v>1350</v>
      </c>
    </row>
    <row r="34" spans="6:16" x14ac:dyDescent="0.25">
      <c r="F34" s="85">
        <f t="shared" si="0"/>
        <v>48440</v>
      </c>
      <c r="G34" s="85">
        <f t="shared" si="1"/>
        <v>1350</v>
      </c>
      <c r="J34" s="145" t="s">
        <v>322</v>
      </c>
      <c r="K34" s="145"/>
      <c r="L34" s="145"/>
      <c r="M34" s="145"/>
      <c r="N34" s="145"/>
      <c r="O34" s="145"/>
      <c r="P34" s="145"/>
    </row>
    <row r="35" spans="6:16" x14ac:dyDescent="0.25">
      <c r="F35" s="85">
        <f t="shared" si="0"/>
        <v>49790</v>
      </c>
      <c r="G35" s="85">
        <f t="shared" si="1"/>
        <v>1350</v>
      </c>
      <c r="J35" s="145"/>
      <c r="K35" s="145"/>
      <c r="L35" s="145"/>
      <c r="M35" s="145"/>
      <c r="N35" s="145"/>
      <c r="O35" s="145"/>
      <c r="P35" s="145"/>
    </row>
    <row r="36" spans="6:16" x14ac:dyDescent="0.25">
      <c r="F36" s="85">
        <f t="shared" si="0"/>
        <v>51140</v>
      </c>
      <c r="G36" s="85">
        <v>1460</v>
      </c>
      <c r="J36" s="145"/>
      <c r="K36" s="145"/>
      <c r="L36" s="145"/>
      <c r="M36" s="145"/>
      <c r="N36" s="145"/>
      <c r="O36" s="145"/>
      <c r="P36" s="145"/>
    </row>
    <row r="37" spans="6:16" x14ac:dyDescent="0.25">
      <c r="F37" s="85">
        <f t="shared" ref="F37:F75" si="2">F36+G36</f>
        <v>52600</v>
      </c>
      <c r="G37" s="85">
        <f t="shared" ref="G37:G74" si="3">G36</f>
        <v>1460</v>
      </c>
      <c r="J37" s="145"/>
      <c r="K37" s="145"/>
      <c r="L37" s="145"/>
      <c r="M37" s="145"/>
      <c r="N37" s="145"/>
      <c r="O37" s="145"/>
      <c r="P37" s="145"/>
    </row>
    <row r="38" spans="6:16" x14ac:dyDescent="0.25">
      <c r="F38" s="85">
        <f t="shared" si="2"/>
        <v>54060</v>
      </c>
      <c r="G38" s="85">
        <f t="shared" si="3"/>
        <v>1460</v>
      </c>
      <c r="J38" s="145"/>
      <c r="K38" s="145"/>
      <c r="L38" s="145"/>
      <c r="M38" s="145"/>
      <c r="N38" s="145"/>
      <c r="O38" s="145"/>
      <c r="P38" s="145"/>
    </row>
    <row r="39" spans="6:16" x14ac:dyDescent="0.25">
      <c r="F39" s="85">
        <f t="shared" si="2"/>
        <v>55520</v>
      </c>
      <c r="G39" s="85">
        <v>1580</v>
      </c>
      <c r="J39" s="145"/>
      <c r="K39" s="145"/>
      <c r="L39" s="145"/>
      <c r="M39" s="145"/>
      <c r="N39" s="145"/>
      <c r="O39" s="145"/>
      <c r="P39" s="145"/>
    </row>
    <row r="40" spans="6:16" x14ac:dyDescent="0.25">
      <c r="F40" s="85">
        <f t="shared" si="2"/>
        <v>57100</v>
      </c>
      <c r="G40" s="85">
        <f t="shared" si="3"/>
        <v>1580</v>
      </c>
    </row>
    <row r="41" spans="6:16" x14ac:dyDescent="0.25">
      <c r="F41" s="85">
        <f t="shared" si="2"/>
        <v>58680</v>
      </c>
      <c r="G41" s="85">
        <f t="shared" si="3"/>
        <v>1580</v>
      </c>
    </row>
    <row r="42" spans="6:16" x14ac:dyDescent="0.25">
      <c r="F42" s="85">
        <f t="shared" si="2"/>
        <v>60260</v>
      </c>
      <c r="G42" s="85">
        <v>1700</v>
      </c>
    </row>
    <row r="43" spans="6:16" x14ac:dyDescent="0.25">
      <c r="F43" s="85">
        <f t="shared" si="2"/>
        <v>61960</v>
      </c>
      <c r="G43" s="85">
        <f t="shared" si="3"/>
        <v>1700</v>
      </c>
    </row>
    <row r="44" spans="6:16" x14ac:dyDescent="0.25">
      <c r="F44" s="85">
        <f t="shared" si="2"/>
        <v>63660</v>
      </c>
      <c r="G44" s="85">
        <f t="shared" si="3"/>
        <v>1700</v>
      </c>
    </row>
    <row r="45" spans="6:16" x14ac:dyDescent="0.25">
      <c r="F45" s="85">
        <f t="shared" si="2"/>
        <v>65360</v>
      </c>
      <c r="G45" s="85">
        <v>1830</v>
      </c>
    </row>
    <row r="46" spans="6:16" x14ac:dyDescent="0.25">
      <c r="F46" s="85">
        <f t="shared" si="2"/>
        <v>67190</v>
      </c>
      <c r="G46" s="85">
        <f t="shared" si="3"/>
        <v>1830</v>
      </c>
    </row>
    <row r="47" spans="6:16" x14ac:dyDescent="0.25">
      <c r="F47" s="85">
        <f t="shared" si="2"/>
        <v>69020</v>
      </c>
      <c r="G47" s="85">
        <f t="shared" si="3"/>
        <v>1830</v>
      </c>
    </row>
    <row r="48" spans="6:16" x14ac:dyDescent="0.25">
      <c r="F48" s="85">
        <f t="shared" si="2"/>
        <v>70850</v>
      </c>
      <c r="G48" s="85">
        <v>1960</v>
      </c>
    </row>
    <row r="49" spans="6:7" x14ac:dyDescent="0.25">
      <c r="F49" s="85">
        <f t="shared" si="2"/>
        <v>72810</v>
      </c>
      <c r="G49" s="85">
        <f t="shared" si="3"/>
        <v>1960</v>
      </c>
    </row>
    <row r="50" spans="6:7" x14ac:dyDescent="0.25">
      <c r="F50" s="85">
        <f t="shared" si="2"/>
        <v>74770</v>
      </c>
      <c r="G50" s="85">
        <f t="shared" si="3"/>
        <v>1960</v>
      </c>
    </row>
    <row r="51" spans="6:7" x14ac:dyDescent="0.25">
      <c r="F51" s="85">
        <f t="shared" si="2"/>
        <v>76730</v>
      </c>
      <c r="G51" s="85">
        <v>2090</v>
      </c>
    </row>
    <row r="52" spans="6:7" x14ac:dyDescent="0.25">
      <c r="F52" s="85">
        <f t="shared" si="2"/>
        <v>78820</v>
      </c>
      <c r="G52" s="85">
        <f t="shared" si="3"/>
        <v>2090</v>
      </c>
    </row>
    <row r="53" spans="6:7" x14ac:dyDescent="0.25">
      <c r="F53" s="85">
        <f t="shared" si="2"/>
        <v>80910</v>
      </c>
      <c r="G53" s="85">
        <f t="shared" si="3"/>
        <v>2090</v>
      </c>
    </row>
    <row r="54" spans="6:7" x14ac:dyDescent="0.25">
      <c r="F54" s="85">
        <f t="shared" si="2"/>
        <v>83000</v>
      </c>
      <c r="G54" s="85">
        <v>2240</v>
      </c>
    </row>
    <row r="55" spans="6:7" x14ac:dyDescent="0.25">
      <c r="F55" s="85">
        <f t="shared" si="2"/>
        <v>85240</v>
      </c>
      <c r="G55" s="85">
        <f t="shared" si="3"/>
        <v>2240</v>
      </c>
    </row>
    <row r="56" spans="6:7" x14ac:dyDescent="0.25">
      <c r="F56" s="85">
        <f t="shared" si="2"/>
        <v>87480</v>
      </c>
      <c r="G56" s="85">
        <f t="shared" si="3"/>
        <v>2240</v>
      </c>
    </row>
    <row r="57" spans="6:7" x14ac:dyDescent="0.25">
      <c r="F57" s="85">
        <f t="shared" si="2"/>
        <v>89720</v>
      </c>
      <c r="G57" s="85">
        <v>2390</v>
      </c>
    </row>
    <row r="58" spans="6:7" x14ac:dyDescent="0.25">
      <c r="F58" s="85">
        <f t="shared" si="2"/>
        <v>92110</v>
      </c>
      <c r="G58" s="85">
        <f t="shared" si="3"/>
        <v>2390</v>
      </c>
    </row>
    <row r="59" spans="6:7" x14ac:dyDescent="0.25">
      <c r="F59" s="85">
        <f t="shared" si="2"/>
        <v>94500</v>
      </c>
      <c r="G59" s="85">
        <f t="shared" si="3"/>
        <v>2390</v>
      </c>
    </row>
    <row r="60" spans="6:7" x14ac:dyDescent="0.25">
      <c r="F60" s="85">
        <f t="shared" si="2"/>
        <v>96890</v>
      </c>
      <c r="G60" s="85">
        <v>2540</v>
      </c>
    </row>
    <row r="61" spans="6:7" x14ac:dyDescent="0.25">
      <c r="F61" s="85">
        <f t="shared" si="2"/>
        <v>99430</v>
      </c>
      <c r="G61" s="85">
        <f t="shared" si="3"/>
        <v>2540</v>
      </c>
    </row>
    <row r="62" spans="6:7" x14ac:dyDescent="0.25">
      <c r="F62" s="85">
        <f t="shared" si="2"/>
        <v>101970</v>
      </c>
      <c r="G62" s="85">
        <f t="shared" si="3"/>
        <v>2540</v>
      </c>
    </row>
    <row r="63" spans="6:7" x14ac:dyDescent="0.25">
      <c r="F63" s="85">
        <f t="shared" si="2"/>
        <v>104510</v>
      </c>
      <c r="G63" s="85">
        <v>2700</v>
      </c>
    </row>
    <row r="64" spans="6:7" x14ac:dyDescent="0.25">
      <c r="F64" s="85">
        <f t="shared" si="2"/>
        <v>107210</v>
      </c>
      <c r="G64" s="85">
        <f t="shared" si="3"/>
        <v>2700</v>
      </c>
    </row>
    <row r="65" spans="6:7" x14ac:dyDescent="0.25">
      <c r="F65" s="85">
        <f t="shared" si="2"/>
        <v>109910</v>
      </c>
      <c r="G65" s="85">
        <f t="shared" si="3"/>
        <v>2700</v>
      </c>
    </row>
    <row r="66" spans="6:7" x14ac:dyDescent="0.25">
      <c r="F66" s="85">
        <f t="shared" si="2"/>
        <v>112610</v>
      </c>
      <c r="G66" s="85">
        <v>2890</v>
      </c>
    </row>
    <row r="67" spans="6:7" x14ac:dyDescent="0.25">
      <c r="F67" s="85">
        <f t="shared" si="2"/>
        <v>115500</v>
      </c>
      <c r="G67" s="85">
        <f t="shared" si="3"/>
        <v>2890</v>
      </c>
    </row>
    <row r="68" spans="6:7" x14ac:dyDescent="0.25">
      <c r="F68" s="85">
        <f t="shared" si="2"/>
        <v>118390</v>
      </c>
      <c r="G68" s="85">
        <f t="shared" si="3"/>
        <v>2890</v>
      </c>
    </row>
    <row r="69" spans="6:7" x14ac:dyDescent="0.25">
      <c r="F69" s="85">
        <f t="shared" si="2"/>
        <v>121280</v>
      </c>
      <c r="G69" s="85">
        <v>3100</v>
      </c>
    </row>
    <row r="70" spans="6:7" x14ac:dyDescent="0.25">
      <c r="F70" s="85">
        <f t="shared" si="2"/>
        <v>124380</v>
      </c>
      <c r="G70" s="85">
        <f t="shared" si="3"/>
        <v>3100</v>
      </c>
    </row>
    <row r="71" spans="6:7" x14ac:dyDescent="0.25">
      <c r="F71" s="85">
        <f t="shared" si="2"/>
        <v>127480</v>
      </c>
      <c r="G71" s="85">
        <f t="shared" si="3"/>
        <v>3100</v>
      </c>
    </row>
    <row r="72" spans="6:7" x14ac:dyDescent="0.25">
      <c r="F72" s="85">
        <f t="shared" si="2"/>
        <v>130580</v>
      </c>
      <c r="G72" s="85">
        <v>3320</v>
      </c>
    </row>
    <row r="73" spans="6:7" x14ac:dyDescent="0.25">
      <c r="F73" s="85">
        <f t="shared" si="2"/>
        <v>133900</v>
      </c>
      <c r="G73" s="85">
        <f t="shared" si="3"/>
        <v>3320</v>
      </c>
    </row>
    <row r="74" spans="6:7" x14ac:dyDescent="0.25">
      <c r="F74" s="85">
        <f t="shared" si="2"/>
        <v>137220</v>
      </c>
      <c r="G74" s="85">
        <f t="shared" si="3"/>
        <v>3320</v>
      </c>
    </row>
    <row r="75" spans="6:7" x14ac:dyDescent="0.25">
      <c r="F75" s="85">
        <f t="shared" si="2"/>
        <v>140540</v>
      </c>
      <c r="G75" s="85">
        <v>3610</v>
      </c>
    </row>
  </sheetData>
  <mergeCells count="5">
    <mergeCell ref="L2:O2"/>
    <mergeCell ref="A1:D1"/>
    <mergeCell ref="Z3:AF8"/>
    <mergeCell ref="J34:P39"/>
    <mergeCell ref="F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E7121-0628-465E-89DA-8B38564DDF2A}">
  <sheetPr codeName="Sheet2"/>
  <dimension ref="A1:Y79"/>
  <sheetViews>
    <sheetView topLeftCell="A36" workbookViewId="0">
      <selection activeCell="A69" sqref="A69"/>
    </sheetView>
  </sheetViews>
  <sheetFormatPr defaultRowHeight="15" x14ac:dyDescent="0.25"/>
  <cols>
    <col min="1" max="2" width="9.140625" style="1"/>
    <col min="3" max="3" width="36.7109375" bestFit="1" customWidth="1"/>
    <col min="9" max="9" width="9.85546875" bestFit="1" customWidth="1"/>
    <col min="10" max="10" width="8.85546875" bestFit="1" customWidth="1"/>
    <col min="11" max="11" width="10.7109375" style="43" customWidth="1"/>
  </cols>
  <sheetData>
    <row r="1" spans="1:25" x14ac:dyDescent="0.25">
      <c r="A1" s="104" t="s">
        <v>358</v>
      </c>
      <c r="B1" s="97"/>
      <c r="C1" s="97"/>
      <c r="D1" s="97"/>
      <c r="E1" s="97"/>
      <c r="F1" s="97"/>
      <c r="G1" s="97"/>
      <c r="K1"/>
    </row>
    <row r="2" spans="1:25" x14ac:dyDescent="0.25">
      <c r="A2" s="98" t="s">
        <v>388</v>
      </c>
      <c r="B2" s="98" t="s">
        <v>389</v>
      </c>
      <c r="C2" s="98" t="s">
        <v>359</v>
      </c>
      <c r="D2" s="98" t="s">
        <v>280</v>
      </c>
      <c r="E2" s="98" t="s">
        <v>360</v>
      </c>
      <c r="F2" s="98" t="s">
        <v>361</v>
      </c>
      <c r="G2" s="98" t="s">
        <v>362</v>
      </c>
      <c r="I2" s="106" t="s">
        <v>106</v>
      </c>
      <c r="J2" s="106" t="s">
        <v>400</v>
      </c>
      <c r="K2" s="7" t="s">
        <v>191</v>
      </c>
      <c r="L2" t="s">
        <v>106</v>
      </c>
      <c r="M2" t="s">
        <v>188</v>
      </c>
    </row>
    <row r="3" spans="1:25" x14ac:dyDescent="0.25">
      <c r="A3" s="99">
        <v>14340374</v>
      </c>
      <c r="B3" s="99">
        <v>2207713</v>
      </c>
      <c r="C3" s="99" t="s">
        <v>57</v>
      </c>
      <c r="D3" s="99" t="s">
        <v>365</v>
      </c>
      <c r="E3" s="100">
        <v>74241</v>
      </c>
      <c r="F3" s="100">
        <v>9283</v>
      </c>
      <c r="G3" s="100">
        <v>64958</v>
      </c>
      <c r="H3">
        <f>A3-K3</f>
        <v>0</v>
      </c>
      <c r="I3" s="96">
        <f>E3-L3</f>
        <v>0</v>
      </c>
      <c r="J3" s="96">
        <f>F3-M3</f>
        <v>-20</v>
      </c>
      <c r="K3" s="88">
        <v>14340374</v>
      </c>
      <c r="L3">
        <v>74241</v>
      </c>
      <c r="M3">
        <v>9303</v>
      </c>
      <c r="R3" s="120">
        <v>6</v>
      </c>
      <c r="S3" s="120">
        <v>14340374</v>
      </c>
      <c r="T3" s="120">
        <v>2207713</v>
      </c>
      <c r="U3" s="120" t="s">
        <v>57</v>
      </c>
      <c r="V3" s="120" t="s">
        <v>365</v>
      </c>
      <c r="W3" s="121">
        <v>74241</v>
      </c>
      <c r="X3" s="121">
        <v>9283</v>
      </c>
      <c r="Y3" s="121">
        <v>64958</v>
      </c>
    </row>
    <row r="4" spans="1:25" x14ac:dyDescent="0.25">
      <c r="A4" s="101">
        <v>14341708</v>
      </c>
      <c r="B4" s="101">
        <v>2214132</v>
      </c>
      <c r="C4" s="101" t="s">
        <v>46</v>
      </c>
      <c r="D4" s="101" t="s">
        <v>364</v>
      </c>
      <c r="E4" s="102">
        <v>95644</v>
      </c>
      <c r="F4" s="102">
        <v>14760</v>
      </c>
      <c r="G4" s="102">
        <v>80884</v>
      </c>
      <c r="H4">
        <f t="shared" ref="H4:H67" si="0">A4-K4</f>
        <v>0</v>
      </c>
      <c r="I4" s="96">
        <f t="shared" ref="I4:I67" si="1">E4-L4</f>
        <v>0</v>
      </c>
      <c r="J4" s="96">
        <f t="shared" ref="J4:J67" si="2">F4-M4</f>
        <v>-20</v>
      </c>
      <c r="K4" s="11">
        <v>14341708</v>
      </c>
      <c r="L4">
        <v>95644</v>
      </c>
      <c r="M4">
        <v>14780</v>
      </c>
      <c r="R4" s="120">
        <v>16</v>
      </c>
      <c r="S4" s="120">
        <v>14341708</v>
      </c>
      <c r="T4" s="120">
        <v>2214132</v>
      </c>
      <c r="U4" s="120" t="s">
        <v>46</v>
      </c>
      <c r="V4" s="120" t="s">
        <v>364</v>
      </c>
      <c r="W4" s="121">
        <v>95644</v>
      </c>
      <c r="X4" s="121">
        <v>14760</v>
      </c>
      <c r="Y4" s="121">
        <v>80884</v>
      </c>
    </row>
    <row r="5" spans="1:25" x14ac:dyDescent="0.25">
      <c r="A5" s="99">
        <v>14342258</v>
      </c>
      <c r="B5" s="99">
        <v>2215020</v>
      </c>
      <c r="C5" s="99" t="s">
        <v>26</v>
      </c>
      <c r="D5" s="99" t="s">
        <v>364</v>
      </c>
      <c r="E5" s="100">
        <v>98368</v>
      </c>
      <c r="F5" s="100">
        <v>12820</v>
      </c>
      <c r="G5" s="100">
        <v>85548</v>
      </c>
      <c r="H5">
        <f t="shared" si="0"/>
        <v>0</v>
      </c>
      <c r="I5" s="96">
        <f t="shared" si="1"/>
        <v>0</v>
      </c>
      <c r="J5" s="96">
        <f t="shared" si="2"/>
        <v>-20</v>
      </c>
      <c r="K5" s="11">
        <v>14342258</v>
      </c>
      <c r="L5">
        <v>98368</v>
      </c>
      <c r="M5">
        <v>12840</v>
      </c>
      <c r="R5" s="120">
        <v>54</v>
      </c>
      <c r="S5" s="120">
        <v>14342258</v>
      </c>
      <c r="T5" s="120">
        <v>2215020</v>
      </c>
      <c r="U5" s="120" t="s">
        <v>26</v>
      </c>
      <c r="V5" s="120" t="s">
        <v>364</v>
      </c>
      <c r="W5" s="121">
        <v>98368</v>
      </c>
      <c r="X5" s="121">
        <v>12820</v>
      </c>
      <c r="Y5" s="121">
        <v>85548</v>
      </c>
    </row>
    <row r="6" spans="1:25" x14ac:dyDescent="0.25">
      <c r="A6" s="99">
        <v>14342283</v>
      </c>
      <c r="B6" s="99">
        <v>2215047</v>
      </c>
      <c r="C6" s="99" t="s">
        <v>29</v>
      </c>
      <c r="D6" s="99" t="s">
        <v>364</v>
      </c>
      <c r="E6" s="100" t="s">
        <v>406</v>
      </c>
      <c r="F6" s="100">
        <v>22760</v>
      </c>
      <c r="G6" s="100">
        <v>77981</v>
      </c>
      <c r="H6">
        <f t="shared" si="0"/>
        <v>0</v>
      </c>
      <c r="I6" s="96" t="e">
        <f t="shared" si="1"/>
        <v>#VALUE!</v>
      </c>
      <c r="J6" s="96">
        <f t="shared" si="2"/>
        <v>-20</v>
      </c>
      <c r="K6" s="88">
        <v>14342283</v>
      </c>
      <c r="L6">
        <v>100741</v>
      </c>
      <c r="M6">
        <v>22780</v>
      </c>
      <c r="R6" s="118">
        <v>37</v>
      </c>
      <c r="S6" s="118">
        <v>14342283</v>
      </c>
      <c r="T6" s="118">
        <v>2215047</v>
      </c>
      <c r="U6" s="118" t="s">
        <v>29</v>
      </c>
      <c r="V6" s="118" t="s">
        <v>364</v>
      </c>
      <c r="W6" s="122" t="s">
        <v>406</v>
      </c>
      <c r="X6" s="119">
        <v>22760</v>
      </c>
      <c r="Y6" s="119">
        <v>77981</v>
      </c>
    </row>
    <row r="7" spans="1:25" x14ac:dyDescent="0.25">
      <c r="A7" s="101">
        <v>14343135</v>
      </c>
      <c r="B7" s="101">
        <v>2219017</v>
      </c>
      <c r="C7" s="101" t="s">
        <v>77</v>
      </c>
      <c r="D7" s="101" t="s">
        <v>364</v>
      </c>
      <c r="E7" s="102">
        <v>98193</v>
      </c>
      <c r="F7" s="102">
        <v>23820</v>
      </c>
      <c r="G7" s="102">
        <v>74373</v>
      </c>
      <c r="H7">
        <f t="shared" si="0"/>
        <v>0</v>
      </c>
      <c r="I7" s="96">
        <f t="shared" si="1"/>
        <v>0</v>
      </c>
      <c r="J7" s="96">
        <f t="shared" si="2"/>
        <v>-20</v>
      </c>
      <c r="K7" s="11">
        <v>14343135</v>
      </c>
      <c r="L7">
        <v>98193</v>
      </c>
      <c r="M7">
        <v>23840</v>
      </c>
      <c r="R7" s="118">
        <v>43</v>
      </c>
      <c r="S7" s="118">
        <v>14343135</v>
      </c>
      <c r="T7" s="118">
        <v>2219017</v>
      </c>
      <c r="U7" s="118" t="s">
        <v>77</v>
      </c>
      <c r="V7" s="118" t="s">
        <v>364</v>
      </c>
      <c r="W7" s="119">
        <v>98193</v>
      </c>
      <c r="X7" s="119">
        <v>23820</v>
      </c>
      <c r="Y7" s="119">
        <v>74373</v>
      </c>
    </row>
    <row r="8" spans="1:25" x14ac:dyDescent="0.25">
      <c r="A8" s="101">
        <v>14344389</v>
      </c>
      <c r="B8" s="101">
        <v>2224170</v>
      </c>
      <c r="C8" s="101" t="s">
        <v>380</v>
      </c>
      <c r="D8" s="101" t="s">
        <v>365</v>
      </c>
      <c r="E8" s="102">
        <v>84160</v>
      </c>
      <c r="F8" s="102">
        <v>10685</v>
      </c>
      <c r="G8" s="102">
        <v>73475</v>
      </c>
      <c r="H8">
        <f t="shared" si="0"/>
        <v>0</v>
      </c>
      <c r="I8" s="96">
        <f t="shared" si="1"/>
        <v>0</v>
      </c>
      <c r="J8" s="96">
        <f t="shared" si="2"/>
        <v>-20</v>
      </c>
      <c r="K8" s="11">
        <v>14344389</v>
      </c>
      <c r="L8">
        <v>84160</v>
      </c>
      <c r="M8">
        <v>10705</v>
      </c>
      <c r="R8" s="120">
        <v>50</v>
      </c>
      <c r="S8" s="120">
        <v>14344389</v>
      </c>
      <c r="T8" s="120">
        <v>2224170</v>
      </c>
      <c r="U8" s="120" t="s">
        <v>380</v>
      </c>
      <c r="V8" s="120" t="s">
        <v>365</v>
      </c>
      <c r="W8" s="121">
        <v>84160</v>
      </c>
      <c r="X8" s="121">
        <v>10685</v>
      </c>
      <c r="Y8" s="121">
        <v>73475</v>
      </c>
    </row>
    <row r="9" spans="1:25" x14ac:dyDescent="0.25">
      <c r="A9" s="101">
        <v>14344396</v>
      </c>
      <c r="B9" s="101">
        <v>2224177</v>
      </c>
      <c r="C9" s="101" t="s">
        <v>35</v>
      </c>
      <c r="D9" s="101" t="s">
        <v>364</v>
      </c>
      <c r="E9" s="102">
        <v>95644</v>
      </c>
      <c r="F9" s="102">
        <v>19760</v>
      </c>
      <c r="G9" s="102">
        <v>75884</v>
      </c>
      <c r="H9">
        <f t="shared" si="0"/>
        <v>0</v>
      </c>
      <c r="I9" s="96">
        <f t="shared" si="1"/>
        <v>0</v>
      </c>
      <c r="J9" s="96">
        <f t="shared" si="2"/>
        <v>-20</v>
      </c>
      <c r="K9" s="11">
        <v>14344396</v>
      </c>
      <c r="L9">
        <v>95644</v>
      </c>
      <c r="M9">
        <v>19780</v>
      </c>
      <c r="R9" s="118">
        <v>67</v>
      </c>
      <c r="S9" s="118">
        <v>14344396</v>
      </c>
      <c r="T9" s="118">
        <v>2224177</v>
      </c>
      <c r="U9" s="118" t="s">
        <v>35</v>
      </c>
      <c r="V9" s="118" t="s">
        <v>364</v>
      </c>
      <c r="W9" s="119">
        <v>95644</v>
      </c>
      <c r="X9" s="119">
        <v>19760</v>
      </c>
      <c r="Y9" s="119">
        <v>75884</v>
      </c>
    </row>
    <row r="10" spans="1:25" x14ac:dyDescent="0.25">
      <c r="A10" s="101">
        <v>14344399</v>
      </c>
      <c r="B10" s="101">
        <v>2224180</v>
      </c>
      <c r="C10" s="101" t="s">
        <v>99</v>
      </c>
      <c r="D10" s="101" t="s">
        <v>375</v>
      </c>
      <c r="E10" s="102">
        <v>86171</v>
      </c>
      <c r="F10" s="102">
        <v>13685</v>
      </c>
      <c r="G10" s="102">
        <v>72486</v>
      </c>
      <c r="H10">
        <f t="shared" si="0"/>
        <v>0</v>
      </c>
      <c r="I10" s="96">
        <f t="shared" si="1"/>
        <v>0</v>
      </c>
      <c r="J10" s="96">
        <f t="shared" si="2"/>
        <v>-20</v>
      </c>
      <c r="K10" s="11">
        <v>14344399</v>
      </c>
      <c r="L10">
        <v>86171</v>
      </c>
      <c r="M10">
        <v>13705</v>
      </c>
      <c r="R10" s="120">
        <v>30</v>
      </c>
      <c r="S10" s="120">
        <v>14344399</v>
      </c>
      <c r="T10" s="120">
        <v>2224180</v>
      </c>
      <c r="U10" s="120" t="s">
        <v>99</v>
      </c>
      <c r="V10" s="120" t="s">
        <v>375</v>
      </c>
      <c r="W10" s="121">
        <v>86171</v>
      </c>
      <c r="X10" s="121">
        <v>13685</v>
      </c>
      <c r="Y10" s="121">
        <v>72486</v>
      </c>
    </row>
    <row r="11" spans="1:25" x14ac:dyDescent="0.25">
      <c r="A11" s="101">
        <v>14344403</v>
      </c>
      <c r="B11" s="101">
        <v>2224186</v>
      </c>
      <c r="C11" s="101" t="s">
        <v>32</v>
      </c>
      <c r="D11" s="101" t="s">
        <v>365</v>
      </c>
      <c r="E11" s="102">
        <v>81750</v>
      </c>
      <c r="F11" s="102">
        <v>11685</v>
      </c>
      <c r="G11" s="102">
        <v>70065</v>
      </c>
      <c r="H11">
        <f t="shared" si="0"/>
        <v>0</v>
      </c>
      <c r="I11" s="96">
        <f t="shared" si="1"/>
        <v>0</v>
      </c>
      <c r="J11" s="96">
        <f t="shared" si="2"/>
        <v>-20</v>
      </c>
      <c r="K11" s="11">
        <v>14344403</v>
      </c>
      <c r="L11">
        <v>81750</v>
      </c>
      <c r="M11">
        <v>11705</v>
      </c>
      <c r="R11" s="120">
        <v>12</v>
      </c>
      <c r="S11" s="120">
        <v>14344403</v>
      </c>
      <c r="T11" s="120">
        <v>2224186</v>
      </c>
      <c r="U11" s="120" t="s">
        <v>32</v>
      </c>
      <c r="V11" s="120" t="s">
        <v>365</v>
      </c>
      <c r="W11" s="121">
        <v>81750</v>
      </c>
      <c r="X11" s="121">
        <v>11685</v>
      </c>
      <c r="Y11" s="121">
        <v>70065</v>
      </c>
    </row>
    <row r="12" spans="1:25" x14ac:dyDescent="0.25">
      <c r="A12" s="99">
        <v>14344404</v>
      </c>
      <c r="B12" s="99">
        <v>2224187</v>
      </c>
      <c r="C12" s="99" t="s">
        <v>387</v>
      </c>
      <c r="D12" s="99" t="s">
        <v>365</v>
      </c>
      <c r="E12" s="100">
        <v>83960</v>
      </c>
      <c r="F12" s="100">
        <v>9685</v>
      </c>
      <c r="G12" s="100">
        <v>74275</v>
      </c>
      <c r="H12">
        <f t="shared" si="0"/>
        <v>0</v>
      </c>
      <c r="I12" s="96">
        <f t="shared" si="1"/>
        <v>0</v>
      </c>
      <c r="J12" s="96">
        <f t="shared" si="2"/>
        <v>-20</v>
      </c>
      <c r="K12" s="11">
        <v>14344404</v>
      </c>
      <c r="L12">
        <v>83960</v>
      </c>
      <c r="M12">
        <v>9705</v>
      </c>
      <c r="R12" s="118">
        <v>65</v>
      </c>
      <c r="S12" s="118">
        <v>14344404</v>
      </c>
      <c r="T12" s="118">
        <v>2224187</v>
      </c>
      <c r="U12" s="118" t="s">
        <v>387</v>
      </c>
      <c r="V12" s="118" t="s">
        <v>365</v>
      </c>
      <c r="W12" s="119">
        <v>83960</v>
      </c>
      <c r="X12" s="119">
        <v>9685</v>
      </c>
      <c r="Y12" s="119">
        <v>74275</v>
      </c>
    </row>
    <row r="13" spans="1:25" x14ac:dyDescent="0.25">
      <c r="A13" s="101">
        <v>14344410</v>
      </c>
      <c r="B13" s="101">
        <v>2224197</v>
      </c>
      <c r="C13" s="101" t="s">
        <v>368</v>
      </c>
      <c r="D13" s="101" t="s">
        <v>365</v>
      </c>
      <c r="E13" s="102" t="s">
        <v>407</v>
      </c>
      <c r="F13" s="102">
        <v>23620</v>
      </c>
      <c r="G13" s="102">
        <v>82387</v>
      </c>
      <c r="H13">
        <f t="shared" si="0"/>
        <v>0</v>
      </c>
      <c r="I13" s="96" t="e">
        <f t="shared" si="1"/>
        <v>#VALUE!</v>
      </c>
      <c r="J13" s="96">
        <f t="shared" si="2"/>
        <v>-20</v>
      </c>
      <c r="K13" s="11">
        <v>14344410</v>
      </c>
      <c r="L13">
        <v>106007</v>
      </c>
      <c r="M13">
        <v>23640</v>
      </c>
      <c r="R13" s="118">
        <v>11</v>
      </c>
      <c r="S13" s="118">
        <v>14344410</v>
      </c>
      <c r="T13" s="118">
        <v>2224197</v>
      </c>
      <c r="U13" s="118" t="s">
        <v>368</v>
      </c>
      <c r="V13" s="118" t="s">
        <v>365</v>
      </c>
      <c r="W13" s="122" t="s">
        <v>407</v>
      </c>
      <c r="X13" s="119">
        <v>23620</v>
      </c>
      <c r="Y13" s="119">
        <v>82387</v>
      </c>
    </row>
    <row r="14" spans="1:25" x14ac:dyDescent="0.25">
      <c r="A14" s="99">
        <v>14344415</v>
      </c>
      <c r="B14" s="99">
        <v>2224202</v>
      </c>
      <c r="C14" s="99" t="s">
        <v>371</v>
      </c>
      <c r="D14" s="99" t="s">
        <v>365</v>
      </c>
      <c r="E14" s="100">
        <v>83960</v>
      </c>
      <c r="F14" s="100">
        <v>18685</v>
      </c>
      <c r="G14" s="100">
        <v>65275</v>
      </c>
      <c r="H14">
        <f t="shared" si="0"/>
        <v>0</v>
      </c>
      <c r="I14" s="96">
        <f t="shared" si="1"/>
        <v>0</v>
      </c>
      <c r="J14" s="96">
        <f t="shared" si="2"/>
        <v>-20</v>
      </c>
      <c r="K14" s="11">
        <v>14344415</v>
      </c>
      <c r="L14">
        <v>83960</v>
      </c>
      <c r="M14">
        <v>18705</v>
      </c>
      <c r="R14" s="118">
        <v>23</v>
      </c>
      <c r="S14" s="118">
        <v>14344415</v>
      </c>
      <c r="T14" s="118">
        <v>2224202</v>
      </c>
      <c r="U14" s="118" t="s">
        <v>371</v>
      </c>
      <c r="V14" s="118" t="s">
        <v>365</v>
      </c>
      <c r="W14" s="119">
        <v>83960</v>
      </c>
      <c r="X14" s="119">
        <v>18685</v>
      </c>
      <c r="Y14" s="119">
        <v>65275</v>
      </c>
    </row>
    <row r="15" spans="1:25" x14ac:dyDescent="0.25">
      <c r="A15" s="101">
        <v>14344416</v>
      </c>
      <c r="B15" s="101">
        <v>2224203</v>
      </c>
      <c r="C15" s="101" t="s">
        <v>379</v>
      </c>
      <c r="D15" s="101" t="s">
        <v>365</v>
      </c>
      <c r="E15" s="102">
        <v>83960</v>
      </c>
      <c r="F15" s="102">
        <v>16185</v>
      </c>
      <c r="G15" s="102">
        <v>67775</v>
      </c>
      <c r="H15">
        <f t="shared" si="0"/>
        <v>0</v>
      </c>
      <c r="I15" s="96">
        <f t="shared" si="1"/>
        <v>0</v>
      </c>
      <c r="J15" s="96">
        <f t="shared" si="2"/>
        <v>-20</v>
      </c>
      <c r="K15" s="11">
        <v>14344416</v>
      </c>
      <c r="L15">
        <v>83960</v>
      </c>
      <c r="M15">
        <v>16205</v>
      </c>
      <c r="R15" s="120">
        <v>44</v>
      </c>
      <c r="S15" s="120">
        <v>14344416</v>
      </c>
      <c r="T15" s="120">
        <v>2224203</v>
      </c>
      <c r="U15" s="120" t="s">
        <v>379</v>
      </c>
      <c r="V15" s="120" t="s">
        <v>365</v>
      </c>
      <c r="W15" s="121">
        <v>83960</v>
      </c>
      <c r="X15" s="121">
        <v>16185</v>
      </c>
      <c r="Y15" s="121">
        <v>67775</v>
      </c>
    </row>
    <row r="16" spans="1:25" x14ac:dyDescent="0.25">
      <c r="A16" s="101">
        <v>14344420</v>
      </c>
      <c r="B16" s="101">
        <v>2224209</v>
      </c>
      <c r="C16" s="101" t="s">
        <v>24</v>
      </c>
      <c r="D16" s="101" t="s">
        <v>365</v>
      </c>
      <c r="E16" s="102">
        <v>88206</v>
      </c>
      <c r="F16" s="102">
        <v>16685</v>
      </c>
      <c r="G16" s="102">
        <v>71521</v>
      </c>
      <c r="H16">
        <f t="shared" si="0"/>
        <v>0</v>
      </c>
      <c r="I16" s="96">
        <f t="shared" si="1"/>
        <v>0</v>
      </c>
      <c r="J16" s="96">
        <f t="shared" si="2"/>
        <v>-20</v>
      </c>
      <c r="K16" s="11">
        <v>14344420</v>
      </c>
      <c r="L16">
        <v>88206</v>
      </c>
      <c r="M16">
        <v>16705</v>
      </c>
      <c r="R16" s="120">
        <v>38</v>
      </c>
      <c r="S16" s="120">
        <v>14344420</v>
      </c>
      <c r="T16" s="120">
        <v>2224209</v>
      </c>
      <c r="U16" s="120" t="s">
        <v>24</v>
      </c>
      <c r="V16" s="120" t="s">
        <v>365</v>
      </c>
      <c r="W16" s="121">
        <v>88206</v>
      </c>
      <c r="X16" s="121">
        <v>16685</v>
      </c>
      <c r="Y16" s="121">
        <v>71521</v>
      </c>
    </row>
    <row r="17" spans="1:25" x14ac:dyDescent="0.25">
      <c r="A17" s="101">
        <v>14344424</v>
      </c>
      <c r="B17" s="101">
        <v>2224213</v>
      </c>
      <c r="C17" s="101" t="s">
        <v>305</v>
      </c>
      <c r="D17" s="101" t="s">
        <v>365</v>
      </c>
      <c r="E17" s="102">
        <v>81750</v>
      </c>
      <c r="F17" s="102">
        <v>17685</v>
      </c>
      <c r="G17" s="102">
        <v>64065</v>
      </c>
      <c r="H17">
        <f t="shared" si="0"/>
        <v>0</v>
      </c>
      <c r="I17" s="96">
        <f t="shared" si="1"/>
        <v>0</v>
      </c>
      <c r="J17" s="96">
        <f t="shared" si="2"/>
        <v>-20</v>
      </c>
      <c r="K17" s="11">
        <v>14344424</v>
      </c>
      <c r="L17">
        <v>81750</v>
      </c>
      <c r="M17">
        <v>17705</v>
      </c>
      <c r="R17" s="120">
        <v>56</v>
      </c>
      <c r="S17" s="120">
        <v>14344424</v>
      </c>
      <c r="T17" s="120">
        <v>2224213</v>
      </c>
      <c r="U17" s="120" t="s">
        <v>305</v>
      </c>
      <c r="V17" s="120" t="s">
        <v>365</v>
      </c>
      <c r="W17" s="121">
        <v>81750</v>
      </c>
      <c r="X17" s="121">
        <v>17685</v>
      </c>
      <c r="Y17" s="121">
        <v>64065</v>
      </c>
    </row>
    <row r="18" spans="1:25" x14ac:dyDescent="0.25">
      <c r="A18" s="101">
        <v>14344425</v>
      </c>
      <c r="B18" s="101">
        <v>2224214</v>
      </c>
      <c r="C18" s="101" t="s">
        <v>381</v>
      </c>
      <c r="D18" s="101" t="s">
        <v>365</v>
      </c>
      <c r="E18" s="102">
        <v>81750</v>
      </c>
      <c r="F18" s="102">
        <v>12685</v>
      </c>
      <c r="G18" s="102">
        <v>69065</v>
      </c>
      <c r="H18">
        <f t="shared" si="0"/>
        <v>0</v>
      </c>
      <c r="I18" s="96">
        <f t="shared" si="1"/>
        <v>0</v>
      </c>
      <c r="J18" s="96">
        <f t="shared" si="2"/>
        <v>-20</v>
      </c>
      <c r="K18" s="11">
        <v>14344425</v>
      </c>
      <c r="L18">
        <v>81750</v>
      </c>
      <c r="M18">
        <v>12705</v>
      </c>
      <c r="R18" s="118">
        <v>53</v>
      </c>
      <c r="S18" s="118">
        <v>14344425</v>
      </c>
      <c r="T18" s="118">
        <v>2224214</v>
      </c>
      <c r="U18" s="118" t="s">
        <v>381</v>
      </c>
      <c r="V18" s="118" t="s">
        <v>365</v>
      </c>
      <c r="W18" s="119">
        <v>81750</v>
      </c>
      <c r="X18" s="119">
        <v>12685</v>
      </c>
      <c r="Y18" s="119">
        <v>69065</v>
      </c>
    </row>
    <row r="19" spans="1:25" x14ac:dyDescent="0.25">
      <c r="A19" s="99">
        <v>14344429</v>
      </c>
      <c r="B19" s="99">
        <v>2224219</v>
      </c>
      <c r="C19" s="99" t="s">
        <v>85</v>
      </c>
      <c r="D19" s="99" t="s">
        <v>365</v>
      </c>
      <c r="E19" s="100">
        <v>56244</v>
      </c>
      <c r="F19" s="100">
        <v>4213</v>
      </c>
      <c r="G19" s="100">
        <v>52031</v>
      </c>
      <c r="H19">
        <f t="shared" si="0"/>
        <v>0</v>
      </c>
      <c r="I19" s="96">
        <f t="shared" si="1"/>
        <v>0</v>
      </c>
      <c r="J19" s="96">
        <f t="shared" si="2"/>
        <v>-20</v>
      </c>
      <c r="K19" s="11">
        <v>14344429</v>
      </c>
      <c r="L19">
        <v>56244</v>
      </c>
      <c r="M19">
        <v>4233</v>
      </c>
      <c r="R19" s="120">
        <v>18</v>
      </c>
      <c r="S19" s="120">
        <v>14344429</v>
      </c>
      <c r="T19" s="120">
        <v>2224219</v>
      </c>
      <c r="U19" s="120" t="s">
        <v>85</v>
      </c>
      <c r="V19" s="120" t="s">
        <v>365</v>
      </c>
      <c r="W19" s="121">
        <v>56244</v>
      </c>
      <c r="X19" s="121">
        <v>4213</v>
      </c>
      <c r="Y19" s="121">
        <v>52031</v>
      </c>
    </row>
    <row r="20" spans="1:25" x14ac:dyDescent="0.25">
      <c r="A20" s="101">
        <v>14344431</v>
      </c>
      <c r="B20" s="101">
        <v>2224223</v>
      </c>
      <c r="C20" s="101" t="s">
        <v>103</v>
      </c>
      <c r="D20" s="101" t="s">
        <v>364</v>
      </c>
      <c r="E20" s="102">
        <v>88381</v>
      </c>
      <c r="F20" s="102">
        <v>11460</v>
      </c>
      <c r="G20" s="102">
        <v>76921</v>
      </c>
      <c r="H20">
        <f t="shared" si="0"/>
        <v>0</v>
      </c>
      <c r="I20" s="96">
        <f t="shared" si="1"/>
        <v>0</v>
      </c>
      <c r="J20" s="96">
        <f t="shared" si="2"/>
        <v>-20</v>
      </c>
      <c r="K20" s="11">
        <v>14344431</v>
      </c>
      <c r="L20">
        <v>88381</v>
      </c>
      <c r="M20">
        <v>11480</v>
      </c>
      <c r="R20" s="120">
        <v>58</v>
      </c>
      <c r="S20" s="120">
        <v>14344431</v>
      </c>
      <c r="T20" s="120">
        <v>2224223</v>
      </c>
      <c r="U20" s="120" t="s">
        <v>103</v>
      </c>
      <c r="V20" s="120" t="s">
        <v>364</v>
      </c>
      <c r="W20" s="121">
        <v>88381</v>
      </c>
      <c r="X20" s="121">
        <v>11460</v>
      </c>
      <c r="Y20" s="121">
        <v>76921</v>
      </c>
    </row>
    <row r="21" spans="1:25" x14ac:dyDescent="0.25">
      <c r="A21" s="99">
        <v>14344432</v>
      </c>
      <c r="B21" s="99">
        <v>2224224</v>
      </c>
      <c r="C21" s="99" t="s">
        <v>384</v>
      </c>
      <c r="D21" s="99" t="s">
        <v>363</v>
      </c>
      <c r="E21" s="100">
        <v>88381</v>
      </c>
      <c r="F21" s="100">
        <v>15685</v>
      </c>
      <c r="G21" s="100">
        <v>72696</v>
      </c>
      <c r="H21">
        <f t="shared" si="0"/>
        <v>0</v>
      </c>
      <c r="I21" s="96">
        <f t="shared" si="1"/>
        <v>0</v>
      </c>
      <c r="J21" s="96">
        <f t="shared" si="2"/>
        <v>-20</v>
      </c>
      <c r="K21" s="11">
        <v>14344432</v>
      </c>
      <c r="L21">
        <v>88381</v>
      </c>
      <c r="M21">
        <v>15705</v>
      </c>
      <c r="R21" s="118">
        <v>61</v>
      </c>
      <c r="S21" s="118">
        <v>14344432</v>
      </c>
      <c r="T21" s="118">
        <v>2224224</v>
      </c>
      <c r="U21" s="118" t="s">
        <v>384</v>
      </c>
      <c r="V21" s="118" t="s">
        <v>363</v>
      </c>
      <c r="W21" s="119">
        <v>88381</v>
      </c>
      <c r="X21" s="119">
        <v>15685</v>
      </c>
      <c r="Y21" s="119">
        <v>72696</v>
      </c>
    </row>
    <row r="22" spans="1:25" x14ac:dyDescent="0.25">
      <c r="A22" s="99">
        <v>14344435</v>
      </c>
      <c r="B22" s="99">
        <v>2224227</v>
      </c>
      <c r="C22" s="99" t="s">
        <v>79</v>
      </c>
      <c r="D22" s="99" t="s">
        <v>365</v>
      </c>
      <c r="E22" s="100">
        <v>81750</v>
      </c>
      <c r="F22" s="100">
        <v>12917</v>
      </c>
      <c r="G22" s="100">
        <v>68833</v>
      </c>
      <c r="H22">
        <f t="shared" si="0"/>
        <v>0</v>
      </c>
      <c r="I22" s="96">
        <f t="shared" si="1"/>
        <v>0</v>
      </c>
      <c r="J22" s="96">
        <f t="shared" si="2"/>
        <v>-20</v>
      </c>
      <c r="K22" s="11">
        <v>14344435</v>
      </c>
      <c r="L22">
        <v>81750</v>
      </c>
      <c r="M22">
        <v>12937</v>
      </c>
      <c r="R22" s="120">
        <v>46</v>
      </c>
      <c r="S22" s="120">
        <v>14344435</v>
      </c>
      <c r="T22" s="120">
        <v>2224227</v>
      </c>
      <c r="U22" s="120" t="s">
        <v>79</v>
      </c>
      <c r="V22" s="120" t="s">
        <v>365</v>
      </c>
      <c r="W22" s="121">
        <v>81750</v>
      </c>
      <c r="X22" s="121">
        <v>12917</v>
      </c>
      <c r="Y22" s="121">
        <v>68833</v>
      </c>
    </row>
    <row r="23" spans="1:25" x14ac:dyDescent="0.25">
      <c r="A23" s="101">
        <v>14344436</v>
      </c>
      <c r="B23" s="101">
        <v>2224228</v>
      </c>
      <c r="C23" s="101" t="s">
        <v>370</v>
      </c>
      <c r="D23" s="101" t="s">
        <v>364</v>
      </c>
      <c r="E23" s="102">
        <v>75187</v>
      </c>
      <c r="F23" s="102">
        <v>7616</v>
      </c>
      <c r="G23" s="102">
        <v>67571</v>
      </c>
      <c r="H23">
        <f t="shared" si="0"/>
        <v>0</v>
      </c>
      <c r="I23" s="96">
        <f t="shared" si="1"/>
        <v>1898</v>
      </c>
      <c r="J23" s="96">
        <f t="shared" si="2"/>
        <v>67</v>
      </c>
      <c r="K23" s="88">
        <v>14344436</v>
      </c>
      <c r="L23">
        <v>73289</v>
      </c>
      <c r="M23">
        <v>7549</v>
      </c>
      <c r="R23" s="118">
        <v>21</v>
      </c>
      <c r="S23" s="118">
        <v>14344436</v>
      </c>
      <c r="T23" s="118">
        <v>2224228</v>
      </c>
      <c r="U23" s="118" t="s">
        <v>370</v>
      </c>
      <c r="V23" s="118" t="s">
        <v>364</v>
      </c>
      <c r="W23" s="119">
        <v>75187</v>
      </c>
      <c r="X23" s="119">
        <v>7616</v>
      </c>
      <c r="Y23" s="119">
        <v>67571</v>
      </c>
    </row>
    <row r="24" spans="1:25" x14ac:dyDescent="0.25">
      <c r="A24" s="99">
        <v>14344437</v>
      </c>
      <c r="B24" s="99">
        <v>2224229</v>
      </c>
      <c r="C24" s="99" t="s">
        <v>17</v>
      </c>
      <c r="D24" s="99" t="s">
        <v>365</v>
      </c>
      <c r="E24" s="100">
        <v>83960</v>
      </c>
      <c r="F24" s="100">
        <v>12685</v>
      </c>
      <c r="G24" s="100">
        <v>71275</v>
      </c>
      <c r="H24">
        <f t="shared" si="0"/>
        <v>0</v>
      </c>
      <c r="I24" s="96">
        <f t="shared" si="1"/>
        <v>0</v>
      </c>
      <c r="J24" s="96">
        <f t="shared" si="2"/>
        <v>-20</v>
      </c>
      <c r="K24" s="11">
        <v>14344437</v>
      </c>
      <c r="L24">
        <v>83960</v>
      </c>
      <c r="M24">
        <v>12705</v>
      </c>
      <c r="R24" s="118">
        <v>13</v>
      </c>
      <c r="S24" s="118">
        <v>14344437</v>
      </c>
      <c r="T24" s="118">
        <v>2224229</v>
      </c>
      <c r="U24" s="118" t="s">
        <v>17</v>
      </c>
      <c r="V24" s="118" t="s">
        <v>365</v>
      </c>
      <c r="W24" s="119">
        <v>83960</v>
      </c>
      <c r="X24" s="119">
        <v>12685</v>
      </c>
      <c r="Y24" s="119">
        <v>71275</v>
      </c>
    </row>
    <row r="25" spans="1:25" x14ac:dyDescent="0.25">
      <c r="A25" s="99">
        <v>14344438</v>
      </c>
      <c r="B25" s="99">
        <v>2224230</v>
      </c>
      <c r="C25" s="99" t="s">
        <v>80</v>
      </c>
      <c r="D25" s="99" t="s">
        <v>365</v>
      </c>
      <c r="E25" s="100">
        <v>83960</v>
      </c>
      <c r="F25" s="100">
        <v>15685</v>
      </c>
      <c r="G25" s="100">
        <v>68275</v>
      </c>
      <c r="H25">
        <f t="shared" si="0"/>
        <v>0</v>
      </c>
      <c r="I25" s="96">
        <f t="shared" si="1"/>
        <v>0</v>
      </c>
      <c r="J25" s="96">
        <f t="shared" si="2"/>
        <v>-20</v>
      </c>
      <c r="K25" s="11">
        <v>14344438</v>
      </c>
      <c r="L25">
        <v>83960</v>
      </c>
      <c r="M25">
        <v>15705</v>
      </c>
      <c r="R25" s="120">
        <v>20</v>
      </c>
      <c r="S25" s="120">
        <v>14344438</v>
      </c>
      <c r="T25" s="120">
        <v>2224230</v>
      </c>
      <c r="U25" s="120" t="s">
        <v>80</v>
      </c>
      <c r="V25" s="120" t="s">
        <v>365</v>
      </c>
      <c r="W25" s="121">
        <v>83960</v>
      </c>
      <c r="X25" s="121">
        <v>15685</v>
      </c>
      <c r="Y25" s="121">
        <v>68275</v>
      </c>
    </row>
    <row r="26" spans="1:25" x14ac:dyDescent="0.25">
      <c r="A26" s="101">
        <v>14344442</v>
      </c>
      <c r="B26" s="101">
        <v>2224236</v>
      </c>
      <c r="C26" s="101" t="s">
        <v>386</v>
      </c>
      <c r="D26" s="101" t="s">
        <v>364</v>
      </c>
      <c r="E26" s="102">
        <v>91060</v>
      </c>
      <c r="F26" s="102">
        <v>14685</v>
      </c>
      <c r="G26" s="102">
        <v>76375</v>
      </c>
      <c r="H26">
        <f t="shared" si="0"/>
        <v>0</v>
      </c>
      <c r="I26" s="96">
        <f t="shared" si="1"/>
        <v>0</v>
      </c>
      <c r="J26" s="96">
        <f t="shared" si="2"/>
        <v>-20</v>
      </c>
      <c r="K26" s="11">
        <v>14344442</v>
      </c>
      <c r="L26">
        <v>91060</v>
      </c>
      <c r="M26">
        <v>14705</v>
      </c>
      <c r="R26" s="120">
        <v>64</v>
      </c>
      <c r="S26" s="120">
        <v>14344442</v>
      </c>
      <c r="T26" s="120">
        <v>2224236</v>
      </c>
      <c r="U26" s="120" t="s">
        <v>386</v>
      </c>
      <c r="V26" s="120" t="s">
        <v>364</v>
      </c>
      <c r="W26" s="121">
        <v>91060</v>
      </c>
      <c r="X26" s="121">
        <v>14685</v>
      </c>
      <c r="Y26" s="121">
        <v>76375</v>
      </c>
    </row>
    <row r="27" spans="1:25" x14ac:dyDescent="0.25">
      <c r="A27" s="101">
        <v>14344447</v>
      </c>
      <c r="B27" s="101">
        <v>2224242</v>
      </c>
      <c r="C27" s="101" t="s">
        <v>19</v>
      </c>
      <c r="D27" s="101" t="s">
        <v>365</v>
      </c>
      <c r="E27" s="102">
        <v>83960</v>
      </c>
      <c r="F27" s="102">
        <v>17685</v>
      </c>
      <c r="G27" s="102">
        <v>66275</v>
      </c>
      <c r="H27">
        <f t="shared" si="0"/>
        <v>0</v>
      </c>
      <c r="I27" s="96">
        <f t="shared" si="1"/>
        <v>0</v>
      </c>
      <c r="J27" s="96">
        <f t="shared" si="2"/>
        <v>-20</v>
      </c>
      <c r="K27" s="11">
        <v>14344447</v>
      </c>
      <c r="L27">
        <v>83960</v>
      </c>
      <c r="M27">
        <v>17705</v>
      </c>
      <c r="R27" s="118">
        <v>51</v>
      </c>
      <c r="S27" s="118">
        <v>14344447</v>
      </c>
      <c r="T27" s="118">
        <v>2224242</v>
      </c>
      <c r="U27" s="118" t="s">
        <v>19</v>
      </c>
      <c r="V27" s="118" t="s">
        <v>365</v>
      </c>
      <c r="W27" s="119">
        <v>83960</v>
      </c>
      <c r="X27" s="119">
        <v>17685</v>
      </c>
      <c r="Y27" s="119">
        <v>66275</v>
      </c>
    </row>
    <row r="28" spans="1:25" x14ac:dyDescent="0.25">
      <c r="A28" s="101">
        <v>14344456</v>
      </c>
      <c r="B28" s="101">
        <v>2224252</v>
      </c>
      <c r="C28" s="101" t="s">
        <v>378</v>
      </c>
      <c r="D28" s="101" t="s">
        <v>365</v>
      </c>
      <c r="E28" s="102">
        <v>81575</v>
      </c>
      <c r="F28" s="102">
        <v>14917</v>
      </c>
      <c r="G28" s="102">
        <v>66658</v>
      </c>
      <c r="H28">
        <f t="shared" si="0"/>
        <v>0</v>
      </c>
      <c r="I28" s="96">
        <f t="shared" si="1"/>
        <v>0</v>
      </c>
      <c r="J28" s="96">
        <f t="shared" si="2"/>
        <v>-20</v>
      </c>
      <c r="K28" s="11">
        <v>14344456</v>
      </c>
      <c r="L28">
        <v>81575</v>
      </c>
      <c r="M28">
        <v>14937</v>
      </c>
      <c r="R28" s="120">
        <v>40</v>
      </c>
      <c r="S28" s="120">
        <v>14344456</v>
      </c>
      <c r="T28" s="120">
        <v>2224252</v>
      </c>
      <c r="U28" s="120" t="s">
        <v>378</v>
      </c>
      <c r="V28" s="120" t="s">
        <v>365</v>
      </c>
      <c r="W28" s="121">
        <v>81575</v>
      </c>
      <c r="X28" s="121">
        <v>14917</v>
      </c>
      <c r="Y28" s="121">
        <v>66658</v>
      </c>
    </row>
    <row r="29" spans="1:25" x14ac:dyDescent="0.25">
      <c r="A29" s="101">
        <v>14344457</v>
      </c>
      <c r="B29" s="101">
        <v>2224253</v>
      </c>
      <c r="C29" s="101" t="s">
        <v>68</v>
      </c>
      <c r="D29" s="101" t="s">
        <v>365</v>
      </c>
      <c r="E29" s="102">
        <v>81750</v>
      </c>
      <c r="F29" s="102">
        <v>11917</v>
      </c>
      <c r="G29" s="102">
        <v>69833</v>
      </c>
      <c r="H29">
        <f t="shared" si="0"/>
        <v>0</v>
      </c>
      <c r="I29" s="96">
        <f t="shared" si="1"/>
        <v>0</v>
      </c>
      <c r="J29" s="96">
        <f t="shared" si="2"/>
        <v>-20</v>
      </c>
      <c r="K29" s="11">
        <v>14344457</v>
      </c>
      <c r="L29">
        <v>81750</v>
      </c>
      <c r="M29">
        <v>11937</v>
      </c>
      <c r="R29" s="118">
        <v>35</v>
      </c>
      <c r="S29" s="118">
        <v>14344457</v>
      </c>
      <c r="T29" s="118">
        <v>2224253</v>
      </c>
      <c r="U29" s="118" t="s">
        <v>68</v>
      </c>
      <c r="V29" s="118" t="s">
        <v>365</v>
      </c>
      <c r="W29" s="119">
        <v>81750</v>
      </c>
      <c r="X29" s="119">
        <v>11917</v>
      </c>
      <c r="Y29" s="119">
        <v>69833</v>
      </c>
    </row>
    <row r="30" spans="1:25" x14ac:dyDescent="0.25">
      <c r="A30" s="99">
        <v>14344460</v>
      </c>
      <c r="B30" s="99">
        <v>2224256</v>
      </c>
      <c r="C30" s="99" t="s">
        <v>385</v>
      </c>
      <c r="D30" s="99" t="s">
        <v>365</v>
      </c>
      <c r="E30" s="100">
        <v>86371</v>
      </c>
      <c r="F30" s="100">
        <v>12485</v>
      </c>
      <c r="G30" s="100">
        <v>73886</v>
      </c>
      <c r="H30">
        <f t="shared" si="0"/>
        <v>0</v>
      </c>
      <c r="I30" s="96">
        <f t="shared" si="1"/>
        <v>0</v>
      </c>
      <c r="J30" s="96">
        <f t="shared" si="2"/>
        <v>-20</v>
      </c>
      <c r="K30" s="11">
        <v>14344460</v>
      </c>
      <c r="L30">
        <v>86371</v>
      </c>
      <c r="M30">
        <v>12505</v>
      </c>
      <c r="R30" s="120">
        <v>60</v>
      </c>
      <c r="S30" s="120">
        <v>14344460</v>
      </c>
      <c r="T30" s="120">
        <v>2224256</v>
      </c>
      <c r="U30" s="120" t="s">
        <v>385</v>
      </c>
      <c r="V30" s="120" t="s">
        <v>365</v>
      </c>
      <c r="W30" s="121">
        <v>86371</v>
      </c>
      <c r="X30" s="121">
        <v>12485</v>
      </c>
      <c r="Y30" s="121">
        <v>73886</v>
      </c>
    </row>
    <row r="31" spans="1:25" x14ac:dyDescent="0.25">
      <c r="A31" s="99">
        <v>14344461</v>
      </c>
      <c r="B31" s="99">
        <v>2224257</v>
      </c>
      <c r="C31" s="99" t="s">
        <v>369</v>
      </c>
      <c r="D31" s="99" t="s">
        <v>365</v>
      </c>
      <c r="E31" s="100">
        <v>84160</v>
      </c>
      <c r="F31" s="100">
        <v>8685</v>
      </c>
      <c r="G31" s="100">
        <v>75475</v>
      </c>
      <c r="H31">
        <f t="shared" si="0"/>
        <v>0</v>
      </c>
      <c r="I31" s="96">
        <f t="shared" si="1"/>
        <v>0</v>
      </c>
      <c r="J31" s="96">
        <f t="shared" si="2"/>
        <v>-20</v>
      </c>
      <c r="K31" s="11">
        <v>14344461</v>
      </c>
      <c r="L31">
        <v>84160</v>
      </c>
      <c r="M31">
        <v>8705</v>
      </c>
      <c r="R31" s="120">
        <v>14</v>
      </c>
      <c r="S31" s="120">
        <v>14344461</v>
      </c>
      <c r="T31" s="120">
        <v>2224257</v>
      </c>
      <c r="U31" s="120" t="s">
        <v>369</v>
      </c>
      <c r="V31" s="120" t="s">
        <v>365</v>
      </c>
      <c r="W31" s="121">
        <v>84160</v>
      </c>
      <c r="X31" s="121">
        <v>8685</v>
      </c>
      <c r="Y31" s="121">
        <v>75475</v>
      </c>
    </row>
    <row r="32" spans="1:25" x14ac:dyDescent="0.25">
      <c r="A32" s="99">
        <v>14344462</v>
      </c>
      <c r="B32" s="99">
        <v>2224258</v>
      </c>
      <c r="C32" s="99" t="s">
        <v>13</v>
      </c>
      <c r="D32" s="99" t="s">
        <v>365</v>
      </c>
      <c r="E32" s="100">
        <v>80560</v>
      </c>
      <c r="F32" s="100">
        <v>14685</v>
      </c>
      <c r="G32" s="100">
        <v>65875</v>
      </c>
      <c r="H32">
        <f t="shared" si="0"/>
        <v>0</v>
      </c>
      <c r="I32" s="96">
        <f t="shared" si="1"/>
        <v>0</v>
      </c>
      <c r="J32" s="96">
        <f t="shared" si="2"/>
        <v>-20</v>
      </c>
      <c r="K32" s="11">
        <v>14344462</v>
      </c>
      <c r="L32">
        <v>80560</v>
      </c>
      <c r="M32">
        <v>14705</v>
      </c>
      <c r="R32" s="118">
        <v>31</v>
      </c>
      <c r="S32" s="118">
        <v>14344462</v>
      </c>
      <c r="T32" s="118">
        <v>2224258</v>
      </c>
      <c r="U32" s="118" t="s">
        <v>13</v>
      </c>
      <c r="V32" s="118" t="s">
        <v>365</v>
      </c>
      <c r="W32" s="119">
        <v>80560</v>
      </c>
      <c r="X32" s="119">
        <v>14685</v>
      </c>
      <c r="Y32" s="119">
        <v>65875</v>
      </c>
    </row>
    <row r="33" spans="1:25" x14ac:dyDescent="0.25">
      <c r="A33" s="99">
        <v>14344463</v>
      </c>
      <c r="B33" s="99">
        <v>2224260</v>
      </c>
      <c r="C33" s="99" t="s">
        <v>373</v>
      </c>
      <c r="D33" s="99" t="s">
        <v>365</v>
      </c>
      <c r="E33" s="100">
        <v>81950</v>
      </c>
      <c r="F33" s="100">
        <v>14685</v>
      </c>
      <c r="G33" s="100">
        <v>67265</v>
      </c>
      <c r="H33">
        <f t="shared" si="0"/>
        <v>0</v>
      </c>
      <c r="I33" s="96">
        <f t="shared" si="1"/>
        <v>0</v>
      </c>
      <c r="J33" s="96">
        <f t="shared" si="2"/>
        <v>-20</v>
      </c>
      <c r="K33" s="11">
        <v>14344463</v>
      </c>
      <c r="L33">
        <v>81950</v>
      </c>
      <c r="M33">
        <v>14705</v>
      </c>
      <c r="R33" s="120">
        <v>26</v>
      </c>
      <c r="S33" s="120">
        <v>14344463</v>
      </c>
      <c r="T33" s="120">
        <v>2224260</v>
      </c>
      <c r="U33" s="120" t="s">
        <v>373</v>
      </c>
      <c r="V33" s="120" t="s">
        <v>365</v>
      </c>
      <c r="W33" s="121">
        <v>81950</v>
      </c>
      <c r="X33" s="121">
        <v>14685</v>
      </c>
      <c r="Y33" s="121">
        <v>67265</v>
      </c>
    </row>
    <row r="34" spans="1:25" x14ac:dyDescent="0.25">
      <c r="A34" s="101">
        <v>14344472</v>
      </c>
      <c r="B34" s="101">
        <v>2224273</v>
      </c>
      <c r="C34" s="101" t="s">
        <v>31</v>
      </c>
      <c r="D34" s="101" t="s">
        <v>365</v>
      </c>
      <c r="E34" s="102">
        <v>77641</v>
      </c>
      <c r="F34" s="102">
        <v>6655</v>
      </c>
      <c r="G34" s="102">
        <v>70986</v>
      </c>
      <c r="H34">
        <f t="shared" si="0"/>
        <v>0</v>
      </c>
      <c r="I34" s="96">
        <f t="shared" si="1"/>
        <v>0</v>
      </c>
      <c r="J34" s="96">
        <f t="shared" si="2"/>
        <v>-20</v>
      </c>
      <c r="K34" s="11">
        <v>14344472</v>
      </c>
      <c r="L34">
        <v>77641</v>
      </c>
      <c r="M34">
        <v>6675</v>
      </c>
      <c r="R34" s="118">
        <v>41</v>
      </c>
      <c r="S34" s="118">
        <v>14344472</v>
      </c>
      <c r="T34" s="118">
        <v>2224273</v>
      </c>
      <c r="U34" s="118" t="s">
        <v>31</v>
      </c>
      <c r="V34" s="118" t="s">
        <v>365</v>
      </c>
      <c r="W34" s="119">
        <v>77641</v>
      </c>
      <c r="X34" s="119">
        <v>6655</v>
      </c>
      <c r="Y34" s="119">
        <v>70986</v>
      </c>
    </row>
    <row r="35" spans="1:25" x14ac:dyDescent="0.25">
      <c r="A35" s="101">
        <v>14344705</v>
      </c>
      <c r="B35" s="101">
        <v>2224637</v>
      </c>
      <c r="C35" s="101" t="s">
        <v>67</v>
      </c>
      <c r="D35" s="101" t="s">
        <v>365</v>
      </c>
      <c r="E35" s="102">
        <v>83960</v>
      </c>
      <c r="F35" s="102">
        <v>9685</v>
      </c>
      <c r="G35" s="102">
        <v>74275</v>
      </c>
      <c r="H35">
        <f t="shared" si="0"/>
        <v>0</v>
      </c>
      <c r="I35" s="96">
        <f t="shared" si="1"/>
        <v>0</v>
      </c>
      <c r="J35" s="96">
        <f t="shared" si="2"/>
        <v>-20</v>
      </c>
      <c r="K35" s="11">
        <v>14344705</v>
      </c>
      <c r="L35">
        <v>83960</v>
      </c>
      <c r="M35">
        <v>9705</v>
      </c>
      <c r="R35" s="118">
        <v>7</v>
      </c>
      <c r="S35" s="118">
        <v>14344705</v>
      </c>
      <c r="T35" s="118">
        <v>2224637</v>
      </c>
      <c r="U35" s="118" t="s">
        <v>67</v>
      </c>
      <c r="V35" s="118" t="s">
        <v>365</v>
      </c>
      <c r="W35" s="119">
        <v>83960</v>
      </c>
      <c r="X35" s="119">
        <v>9685</v>
      </c>
      <c r="Y35" s="119">
        <v>74275</v>
      </c>
    </row>
    <row r="36" spans="1:25" x14ac:dyDescent="0.25">
      <c r="A36" s="101">
        <v>14344706</v>
      </c>
      <c r="B36" s="101">
        <v>2224638</v>
      </c>
      <c r="C36" s="101" t="s">
        <v>101</v>
      </c>
      <c r="D36" s="101" t="s">
        <v>365</v>
      </c>
      <c r="E36" s="102">
        <v>83960</v>
      </c>
      <c r="F36" s="102">
        <v>15685</v>
      </c>
      <c r="G36" s="102">
        <v>68275</v>
      </c>
      <c r="H36">
        <f t="shared" si="0"/>
        <v>0</v>
      </c>
      <c r="I36" s="96">
        <f t="shared" si="1"/>
        <v>0</v>
      </c>
      <c r="J36" s="96">
        <f t="shared" si="2"/>
        <v>-20</v>
      </c>
      <c r="K36" s="11">
        <v>14344706</v>
      </c>
      <c r="L36">
        <v>83960</v>
      </c>
      <c r="M36">
        <v>15705</v>
      </c>
      <c r="R36" s="120">
        <v>66</v>
      </c>
      <c r="S36" s="120">
        <v>14344706</v>
      </c>
      <c r="T36" s="120">
        <v>2224638</v>
      </c>
      <c r="U36" s="120" t="s">
        <v>101</v>
      </c>
      <c r="V36" s="120" t="s">
        <v>365</v>
      </c>
      <c r="W36" s="121">
        <v>83960</v>
      </c>
      <c r="X36" s="121">
        <v>15685</v>
      </c>
      <c r="Y36" s="121">
        <v>68275</v>
      </c>
    </row>
    <row r="37" spans="1:25" x14ac:dyDescent="0.25">
      <c r="A37" s="99">
        <v>14344708</v>
      </c>
      <c r="B37" s="99">
        <v>2224641</v>
      </c>
      <c r="C37" s="99" t="s">
        <v>97</v>
      </c>
      <c r="D37" s="99" t="s">
        <v>363</v>
      </c>
      <c r="E37" s="100">
        <v>86171</v>
      </c>
      <c r="F37" s="100">
        <v>16685</v>
      </c>
      <c r="G37" s="100">
        <v>69486</v>
      </c>
      <c r="H37">
        <f t="shared" si="0"/>
        <v>0</v>
      </c>
      <c r="I37" s="96">
        <f t="shared" si="1"/>
        <v>0</v>
      </c>
      <c r="J37" s="96">
        <f t="shared" si="2"/>
        <v>-20</v>
      </c>
      <c r="K37" s="90">
        <v>14344708</v>
      </c>
      <c r="L37">
        <v>86171</v>
      </c>
      <c r="M37">
        <v>16705</v>
      </c>
      <c r="R37" s="118">
        <v>1</v>
      </c>
      <c r="S37" s="118">
        <v>14344708</v>
      </c>
      <c r="T37" s="118">
        <v>2224641</v>
      </c>
      <c r="U37" s="118" t="s">
        <v>97</v>
      </c>
      <c r="V37" s="118" t="s">
        <v>363</v>
      </c>
      <c r="W37" s="119">
        <v>86171</v>
      </c>
      <c r="X37" s="119">
        <v>16685</v>
      </c>
      <c r="Y37" s="119">
        <v>69486</v>
      </c>
    </row>
    <row r="38" spans="1:25" x14ac:dyDescent="0.25">
      <c r="A38" s="101">
        <v>14344709</v>
      </c>
      <c r="B38" s="101">
        <v>2224642</v>
      </c>
      <c r="C38" s="101" t="s">
        <v>9</v>
      </c>
      <c r="D38" s="101" t="s">
        <v>365</v>
      </c>
      <c r="E38" s="102">
        <v>84160</v>
      </c>
      <c r="F38" s="102">
        <v>17685</v>
      </c>
      <c r="G38" s="102">
        <v>66475</v>
      </c>
      <c r="H38">
        <f t="shared" si="0"/>
        <v>0</v>
      </c>
      <c r="I38" s="96">
        <f t="shared" si="1"/>
        <v>0</v>
      </c>
      <c r="J38" s="96">
        <f t="shared" si="2"/>
        <v>-20</v>
      </c>
      <c r="K38" s="11">
        <v>14344709</v>
      </c>
      <c r="L38">
        <v>84160</v>
      </c>
      <c r="M38">
        <v>17705</v>
      </c>
      <c r="R38" s="120">
        <v>32</v>
      </c>
      <c r="S38" s="120">
        <v>14344709</v>
      </c>
      <c r="T38" s="120">
        <v>2224642</v>
      </c>
      <c r="U38" s="120" t="s">
        <v>9</v>
      </c>
      <c r="V38" s="120" t="s">
        <v>365</v>
      </c>
      <c r="W38" s="121">
        <v>84160</v>
      </c>
      <c r="X38" s="121">
        <v>17685</v>
      </c>
      <c r="Y38" s="121">
        <v>66475</v>
      </c>
    </row>
    <row r="39" spans="1:25" x14ac:dyDescent="0.25">
      <c r="A39" s="99">
        <v>14344711</v>
      </c>
      <c r="B39" s="99">
        <v>2224644</v>
      </c>
      <c r="C39" s="99" t="s">
        <v>11</v>
      </c>
      <c r="D39" s="99" t="s">
        <v>365</v>
      </c>
      <c r="E39" s="100">
        <v>80560</v>
      </c>
      <c r="F39" s="100">
        <v>11685</v>
      </c>
      <c r="G39" s="100">
        <v>68875</v>
      </c>
      <c r="H39">
        <f t="shared" si="0"/>
        <v>0</v>
      </c>
      <c r="I39" s="96">
        <f t="shared" si="1"/>
        <v>0</v>
      </c>
      <c r="J39" s="96">
        <f t="shared" si="2"/>
        <v>-20</v>
      </c>
      <c r="K39" s="11">
        <v>14344711</v>
      </c>
      <c r="L39">
        <v>80560</v>
      </c>
      <c r="M39">
        <v>11705</v>
      </c>
      <c r="R39" s="118">
        <v>68</v>
      </c>
      <c r="S39" s="118">
        <v>14344711</v>
      </c>
      <c r="T39" s="118">
        <v>2224644</v>
      </c>
      <c r="U39" s="118" t="s">
        <v>11</v>
      </c>
      <c r="V39" s="118" t="s">
        <v>365</v>
      </c>
      <c r="W39" s="119">
        <v>80560</v>
      </c>
      <c r="X39" s="119">
        <v>11685</v>
      </c>
      <c r="Y39" s="119">
        <v>68875</v>
      </c>
    </row>
    <row r="40" spans="1:25" x14ac:dyDescent="0.25">
      <c r="A40" s="101">
        <v>14344721</v>
      </c>
      <c r="B40" s="101">
        <v>2224660</v>
      </c>
      <c r="C40" s="101" t="s">
        <v>76</v>
      </c>
      <c r="D40" s="101" t="s">
        <v>365</v>
      </c>
      <c r="E40" s="102">
        <v>84160</v>
      </c>
      <c r="F40" s="102">
        <v>13685</v>
      </c>
      <c r="G40" s="102">
        <v>70475</v>
      </c>
      <c r="H40">
        <f t="shared" si="0"/>
        <v>0</v>
      </c>
      <c r="I40" s="96">
        <f t="shared" si="1"/>
        <v>0</v>
      </c>
      <c r="J40" s="96">
        <f t="shared" si="2"/>
        <v>-20</v>
      </c>
      <c r="K40" s="11">
        <v>14344721</v>
      </c>
      <c r="L40">
        <v>84160</v>
      </c>
      <c r="M40">
        <v>13705</v>
      </c>
      <c r="R40" s="118">
        <v>33</v>
      </c>
      <c r="S40" s="118">
        <v>14344721</v>
      </c>
      <c r="T40" s="118">
        <v>2224660</v>
      </c>
      <c r="U40" s="118" t="s">
        <v>76</v>
      </c>
      <c r="V40" s="118" t="s">
        <v>365</v>
      </c>
      <c r="W40" s="119">
        <v>84160</v>
      </c>
      <c r="X40" s="119">
        <v>13685</v>
      </c>
      <c r="Y40" s="119">
        <v>70475</v>
      </c>
    </row>
    <row r="41" spans="1:25" x14ac:dyDescent="0.25">
      <c r="A41" s="99">
        <v>14344725</v>
      </c>
      <c r="B41" s="99">
        <v>2224665</v>
      </c>
      <c r="C41" s="99" t="s">
        <v>374</v>
      </c>
      <c r="D41" s="99" t="s">
        <v>365</v>
      </c>
      <c r="E41" s="100">
        <v>75337</v>
      </c>
      <c r="F41" s="100">
        <v>9285</v>
      </c>
      <c r="G41" s="100">
        <v>66052</v>
      </c>
      <c r="H41">
        <f t="shared" si="0"/>
        <v>0</v>
      </c>
      <c r="I41" s="96">
        <f t="shared" si="1"/>
        <v>1898</v>
      </c>
      <c r="J41" s="96">
        <f t="shared" si="2"/>
        <v>-20</v>
      </c>
      <c r="K41" s="11">
        <v>14344725</v>
      </c>
      <c r="L41">
        <v>73439</v>
      </c>
      <c r="M41">
        <v>9305</v>
      </c>
      <c r="R41" s="118">
        <v>29</v>
      </c>
      <c r="S41" s="118">
        <v>14344725</v>
      </c>
      <c r="T41" s="118">
        <v>2224665</v>
      </c>
      <c r="U41" s="118" t="s">
        <v>374</v>
      </c>
      <c r="V41" s="118" t="s">
        <v>365</v>
      </c>
      <c r="W41" s="119">
        <v>75337</v>
      </c>
      <c r="X41" s="119">
        <v>9285</v>
      </c>
      <c r="Y41" s="119">
        <v>66052</v>
      </c>
    </row>
    <row r="42" spans="1:25" x14ac:dyDescent="0.25">
      <c r="A42" s="99">
        <v>14344726</v>
      </c>
      <c r="B42" s="99">
        <v>2224667</v>
      </c>
      <c r="C42" s="99" t="s">
        <v>64</v>
      </c>
      <c r="D42" s="99" t="s">
        <v>365</v>
      </c>
      <c r="E42" s="100">
        <v>81750</v>
      </c>
      <c r="F42" s="100">
        <v>8685</v>
      </c>
      <c r="G42" s="100">
        <v>73065</v>
      </c>
      <c r="H42">
        <f t="shared" si="0"/>
        <v>0</v>
      </c>
      <c r="I42" s="96">
        <f t="shared" si="1"/>
        <v>0</v>
      </c>
      <c r="J42" s="96">
        <f t="shared" si="2"/>
        <v>-20</v>
      </c>
      <c r="K42" s="11">
        <v>14344726</v>
      </c>
      <c r="L42">
        <v>81750</v>
      </c>
      <c r="M42">
        <v>8705</v>
      </c>
      <c r="R42" s="118">
        <v>55</v>
      </c>
      <c r="S42" s="118">
        <v>14344726</v>
      </c>
      <c r="T42" s="118">
        <v>2224667</v>
      </c>
      <c r="U42" s="118" t="s">
        <v>64</v>
      </c>
      <c r="V42" s="118" t="s">
        <v>365</v>
      </c>
      <c r="W42" s="119">
        <v>81750</v>
      </c>
      <c r="X42" s="119">
        <v>8685</v>
      </c>
      <c r="Y42" s="119">
        <v>73065</v>
      </c>
    </row>
    <row r="43" spans="1:25" x14ac:dyDescent="0.25">
      <c r="A43" s="99">
        <v>14344732</v>
      </c>
      <c r="B43" s="99">
        <v>2224675</v>
      </c>
      <c r="C43" s="99" t="s">
        <v>366</v>
      </c>
      <c r="D43" s="99" t="s">
        <v>365</v>
      </c>
      <c r="E43" s="100">
        <v>83960</v>
      </c>
      <c r="F43" s="100">
        <v>17685</v>
      </c>
      <c r="G43" s="100">
        <v>66275</v>
      </c>
      <c r="H43">
        <f t="shared" si="0"/>
        <v>0</v>
      </c>
      <c r="I43" s="96">
        <f t="shared" si="1"/>
        <v>0</v>
      </c>
      <c r="J43" s="96">
        <f t="shared" si="2"/>
        <v>-20</v>
      </c>
      <c r="K43" s="11">
        <v>14344732</v>
      </c>
      <c r="L43">
        <v>83960</v>
      </c>
      <c r="M43">
        <v>17705</v>
      </c>
      <c r="R43" s="118">
        <v>9</v>
      </c>
      <c r="S43" s="118">
        <v>14344732</v>
      </c>
      <c r="T43" s="118">
        <v>2224675</v>
      </c>
      <c r="U43" s="118" t="s">
        <v>366</v>
      </c>
      <c r="V43" s="118" t="s">
        <v>365</v>
      </c>
      <c r="W43" s="119">
        <v>83960</v>
      </c>
      <c r="X43" s="119">
        <v>17685</v>
      </c>
      <c r="Y43" s="119">
        <v>66275</v>
      </c>
    </row>
    <row r="44" spans="1:25" x14ac:dyDescent="0.25">
      <c r="A44" s="99">
        <v>14344733</v>
      </c>
      <c r="B44" s="99">
        <v>2224676</v>
      </c>
      <c r="C44" s="99" t="s">
        <v>62</v>
      </c>
      <c r="D44" s="99" t="s">
        <v>364</v>
      </c>
      <c r="E44" s="100" t="s">
        <v>409</v>
      </c>
      <c r="F44" s="100">
        <v>21620</v>
      </c>
      <c r="G44" s="100" t="s">
        <v>410</v>
      </c>
      <c r="H44">
        <f t="shared" si="0"/>
        <v>0</v>
      </c>
      <c r="I44" s="96" t="e">
        <f t="shared" si="1"/>
        <v>#VALUE!</v>
      </c>
      <c r="J44" s="96">
        <f t="shared" si="2"/>
        <v>-20</v>
      </c>
      <c r="K44" s="11">
        <v>14344733</v>
      </c>
      <c r="L44">
        <v>129576</v>
      </c>
      <c r="M44">
        <v>21640</v>
      </c>
      <c r="R44" s="118">
        <v>49</v>
      </c>
      <c r="S44" s="118">
        <v>14344733</v>
      </c>
      <c r="T44" s="118">
        <v>2224676</v>
      </c>
      <c r="U44" s="118" t="s">
        <v>62</v>
      </c>
      <c r="V44" s="118" t="s">
        <v>364</v>
      </c>
      <c r="W44" s="122" t="s">
        <v>409</v>
      </c>
      <c r="X44" s="119">
        <v>21620</v>
      </c>
      <c r="Y44" s="122" t="s">
        <v>410</v>
      </c>
    </row>
    <row r="45" spans="1:25" x14ac:dyDescent="0.25">
      <c r="A45" s="99">
        <v>14344736</v>
      </c>
      <c r="B45" s="99">
        <v>2224679</v>
      </c>
      <c r="C45" s="99" t="s">
        <v>382</v>
      </c>
      <c r="D45" s="99" t="s">
        <v>365</v>
      </c>
      <c r="E45" s="100">
        <v>83960</v>
      </c>
      <c r="F45" s="100">
        <v>8685</v>
      </c>
      <c r="G45" s="100">
        <v>75275</v>
      </c>
      <c r="H45">
        <f t="shared" si="0"/>
        <v>0</v>
      </c>
      <c r="I45" s="96">
        <f t="shared" si="1"/>
        <v>0</v>
      </c>
      <c r="J45" s="96">
        <f t="shared" si="2"/>
        <v>-20</v>
      </c>
      <c r="K45" s="11">
        <v>14344736</v>
      </c>
      <c r="L45">
        <v>83960</v>
      </c>
      <c r="M45">
        <v>8705</v>
      </c>
      <c r="R45" s="118">
        <v>57</v>
      </c>
      <c r="S45" s="118">
        <v>14344736</v>
      </c>
      <c r="T45" s="118">
        <v>2224679</v>
      </c>
      <c r="U45" s="118" t="s">
        <v>382</v>
      </c>
      <c r="V45" s="118" t="s">
        <v>365</v>
      </c>
      <c r="W45" s="119">
        <v>83960</v>
      </c>
      <c r="X45" s="119">
        <v>8685</v>
      </c>
      <c r="Y45" s="119">
        <v>75275</v>
      </c>
    </row>
    <row r="46" spans="1:25" x14ac:dyDescent="0.25">
      <c r="A46" s="101">
        <v>14344745</v>
      </c>
      <c r="B46" s="101">
        <v>2224690</v>
      </c>
      <c r="C46" s="101" t="s">
        <v>377</v>
      </c>
      <c r="D46" s="101" t="s">
        <v>365</v>
      </c>
      <c r="E46" s="102">
        <v>84160</v>
      </c>
      <c r="F46" s="102">
        <v>11685</v>
      </c>
      <c r="G46" s="102">
        <v>72475</v>
      </c>
      <c r="H46">
        <f t="shared" si="0"/>
        <v>0</v>
      </c>
      <c r="I46" s="96">
        <f t="shared" si="1"/>
        <v>0</v>
      </c>
      <c r="J46" s="96">
        <f t="shared" si="2"/>
        <v>-20</v>
      </c>
      <c r="K46" s="11">
        <v>14344745</v>
      </c>
      <c r="L46">
        <v>84160</v>
      </c>
      <c r="M46">
        <v>11705</v>
      </c>
      <c r="R46" s="118">
        <v>39</v>
      </c>
      <c r="S46" s="118">
        <v>14344745</v>
      </c>
      <c r="T46" s="118">
        <v>2224690</v>
      </c>
      <c r="U46" s="118" t="s">
        <v>377</v>
      </c>
      <c r="V46" s="118" t="s">
        <v>365</v>
      </c>
      <c r="W46" s="119">
        <v>84160</v>
      </c>
      <c r="X46" s="119">
        <v>11685</v>
      </c>
      <c r="Y46" s="119">
        <v>72475</v>
      </c>
    </row>
    <row r="47" spans="1:25" x14ac:dyDescent="0.25">
      <c r="A47" s="99">
        <v>14344756</v>
      </c>
      <c r="B47" s="99">
        <v>2224703</v>
      </c>
      <c r="C47" s="99" t="s">
        <v>65</v>
      </c>
      <c r="D47" s="99" t="s">
        <v>365</v>
      </c>
      <c r="E47" s="100">
        <v>83960</v>
      </c>
      <c r="F47" s="100">
        <v>10155</v>
      </c>
      <c r="G47" s="100">
        <v>73805</v>
      </c>
      <c r="H47">
        <f t="shared" si="0"/>
        <v>0</v>
      </c>
      <c r="I47" s="96">
        <f t="shared" si="1"/>
        <v>0</v>
      </c>
      <c r="J47" s="96">
        <f t="shared" si="2"/>
        <v>-20</v>
      </c>
      <c r="K47" s="11">
        <v>14344756</v>
      </c>
      <c r="L47">
        <v>83960</v>
      </c>
      <c r="M47">
        <v>10175</v>
      </c>
      <c r="R47" s="120">
        <v>34</v>
      </c>
      <c r="S47" s="120">
        <v>14344756</v>
      </c>
      <c r="T47" s="120">
        <v>2224703</v>
      </c>
      <c r="U47" s="120" t="s">
        <v>65</v>
      </c>
      <c r="V47" s="120" t="s">
        <v>365</v>
      </c>
      <c r="W47" s="121">
        <v>83960</v>
      </c>
      <c r="X47" s="121">
        <v>10155</v>
      </c>
      <c r="Y47" s="121">
        <v>73805</v>
      </c>
    </row>
    <row r="48" spans="1:25" x14ac:dyDescent="0.25">
      <c r="A48" s="99">
        <v>14344758</v>
      </c>
      <c r="B48" s="99">
        <v>2224705</v>
      </c>
      <c r="C48" s="99" t="s">
        <v>372</v>
      </c>
      <c r="D48" s="99" t="s">
        <v>365</v>
      </c>
      <c r="E48" s="100">
        <v>81750</v>
      </c>
      <c r="F48" s="100">
        <v>13685</v>
      </c>
      <c r="G48" s="100">
        <v>68065</v>
      </c>
      <c r="H48">
        <f t="shared" si="0"/>
        <v>0</v>
      </c>
      <c r="I48" s="96">
        <f t="shared" si="1"/>
        <v>0</v>
      </c>
      <c r="J48" s="96">
        <f t="shared" si="2"/>
        <v>-20</v>
      </c>
      <c r="K48" s="11">
        <v>14344758</v>
      </c>
      <c r="L48">
        <v>81750</v>
      </c>
      <c r="M48">
        <v>13705</v>
      </c>
      <c r="R48" s="120">
        <v>24</v>
      </c>
      <c r="S48" s="120">
        <v>14344758</v>
      </c>
      <c r="T48" s="120">
        <v>2224705</v>
      </c>
      <c r="U48" s="120" t="s">
        <v>372</v>
      </c>
      <c r="V48" s="120" t="s">
        <v>365</v>
      </c>
      <c r="W48" s="121">
        <v>81750</v>
      </c>
      <c r="X48" s="121">
        <v>13685</v>
      </c>
      <c r="Y48" s="121">
        <v>68065</v>
      </c>
    </row>
    <row r="49" spans="1:25" x14ac:dyDescent="0.25">
      <c r="A49" s="101">
        <v>14344760</v>
      </c>
      <c r="B49" s="101">
        <v>2224707</v>
      </c>
      <c r="C49" s="101" t="s">
        <v>49</v>
      </c>
      <c r="D49" s="101" t="s">
        <v>365</v>
      </c>
      <c r="E49" s="102">
        <v>77641</v>
      </c>
      <c r="F49" s="102">
        <v>11538</v>
      </c>
      <c r="G49" s="102">
        <v>66103</v>
      </c>
      <c r="H49">
        <f t="shared" si="0"/>
        <v>0</v>
      </c>
      <c r="I49" s="96">
        <f t="shared" si="1"/>
        <v>0</v>
      </c>
      <c r="J49" s="96">
        <f t="shared" si="2"/>
        <v>-20</v>
      </c>
      <c r="K49" s="11">
        <v>14344760</v>
      </c>
      <c r="L49">
        <v>77641</v>
      </c>
      <c r="M49">
        <v>11558</v>
      </c>
      <c r="R49" s="120">
        <v>48</v>
      </c>
      <c r="S49" s="120">
        <v>14344760</v>
      </c>
      <c r="T49" s="120">
        <v>2224707</v>
      </c>
      <c r="U49" s="120" t="s">
        <v>49</v>
      </c>
      <c r="V49" s="120" t="s">
        <v>365</v>
      </c>
      <c r="W49" s="121">
        <v>77641</v>
      </c>
      <c r="X49" s="121">
        <v>11538</v>
      </c>
      <c r="Y49" s="121">
        <v>66103</v>
      </c>
    </row>
    <row r="50" spans="1:25" x14ac:dyDescent="0.25">
      <c r="A50" s="99">
        <v>14345869</v>
      </c>
      <c r="B50" s="99">
        <v>2229092</v>
      </c>
      <c r="C50" s="99" t="s">
        <v>38</v>
      </c>
      <c r="D50" s="99" t="s">
        <v>364</v>
      </c>
      <c r="E50" s="100">
        <v>90885</v>
      </c>
      <c r="F50" s="100">
        <v>8791</v>
      </c>
      <c r="G50" s="100">
        <v>82094</v>
      </c>
      <c r="H50">
        <f t="shared" si="0"/>
        <v>0</v>
      </c>
      <c r="I50" s="96">
        <f t="shared" si="1"/>
        <v>0</v>
      </c>
      <c r="J50" s="96">
        <f t="shared" si="2"/>
        <v>-20</v>
      </c>
      <c r="K50" s="11">
        <v>14345869</v>
      </c>
      <c r="L50">
        <v>90885</v>
      </c>
      <c r="M50">
        <v>8811</v>
      </c>
      <c r="R50" s="120">
        <v>2</v>
      </c>
      <c r="S50" s="120">
        <v>14345869</v>
      </c>
      <c r="T50" s="120">
        <v>2229092</v>
      </c>
      <c r="U50" s="120" t="s">
        <v>38</v>
      </c>
      <c r="V50" s="120" t="s">
        <v>364</v>
      </c>
      <c r="W50" s="121">
        <v>90885</v>
      </c>
      <c r="X50" s="121">
        <v>8791</v>
      </c>
      <c r="Y50" s="121">
        <v>82094</v>
      </c>
    </row>
    <row r="51" spans="1:25" x14ac:dyDescent="0.25">
      <c r="A51" s="99">
        <v>14346060</v>
      </c>
      <c r="B51" s="99">
        <v>2229330</v>
      </c>
      <c r="C51" s="99" t="s">
        <v>41</v>
      </c>
      <c r="D51" s="99" t="s">
        <v>364</v>
      </c>
      <c r="E51" s="100">
        <v>98193</v>
      </c>
      <c r="F51" s="100">
        <v>19120</v>
      </c>
      <c r="G51" s="100">
        <v>79073</v>
      </c>
      <c r="H51">
        <f t="shared" si="0"/>
        <v>0</v>
      </c>
      <c r="I51" s="96">
        <f t="shared" si="1"/>
        <v>0</v>
      </c>
      <c r="J51" s="96">
        <f t="shared" si="2"/>
        <v>4480</v>
      </c>
      <c r="K51" s="11">
        <v>14346060</v>
      </c>
      <c r="L51">
        <v>98193</v>
      </c>
      <c r="M51">
        <v>14640</v>
      </c>
      <c r="R51" s="118">
        <v>17</v>
      </c>
      <c r="S51" s="118">
        <v>14346060</v>
      </c>
      <c r="T51" s="118">
        <v>2229330</v>
      </c>
      <c r="U51" s="118" t="s">
        <v>41</v>
      </c>
      <c r="V51" s="118" t="s">
        <v>364</v>
      </c>
      <c r="W51" s="119">
        <v>98193</v>
      </c>
      <c r="X51" s="119">
        <v>19120</v>
      </c>
      <c r="Y51" s="119">
        <v>79073</v>
      </c>
    </row>
    <row r="52" spans="1:25" x14ac:dyDescent="0.25">
      <c r="A52" s="99">
        <v>14346223</v>
      </c>
      <c r="B52" s="99">
        <v>2229524</v>
      </c>
      <c r="C52" s="99" t="s">
        <v>58</v>
      </c>
      <c r="D52" s="99" t="s">
        <v>364</v>
      </c>
      <c r="E52" s="100">
        <v>98193</v>
      </c>
      <c r="F52" s="100">
        <v>12189</v>
      </c>
      <c r="G52" s="100">
        <v>86004</v>
      </c>
      <c r="H52">
        <f t="shared" si="0"/>
        <v>0</v>
      </c>
      <c r="I52" s="96">
        <f t="shared" si="1"/>
        <v>0</v>
      </c>
      <c r="J52" s="96">
        <f t="shared" si="2"/>
        <v>-20</v>
      </c>
      <c r="K52" s="11">
        <v>14346223</v>
      </c>
      <c r="L52">
        <v>98193</v>
      </c>
      <c r="M52">
        <v>12209</v>
      </c>
      <c r="R52" s="118">
        <v>45</v>
      </c>
      <c r="S52" s="118">
        <v>14346223</v>
      </c>
      <c r="T52" s="118">
        <v>2229524</v>
      </c>
      <c r="U52" s="118" t="s">
        <v>58</v>
      </c>
      <c r="V52" s="118" t="s">
        <v>364</v>
      </c>
      <c r="W52" s="119">
        <v>98193</v>
      </c>
      <c r="X52" s="119">
        <v>12189</v>
      </c>
      <c r="Y52" s="119">
        <v>86004</v>
      </c>
    </row>
    <row r="53" spans="1:25" x14ac:dyDescent="0.25">
      <c r="A53" s="101">
        <v>14346947</v>
      </c>
      <c r="B53" s="101">
        <v>2233062</v>
      </c>
      <c r="C53" s="101" t="s">
        <v>383</v>
      </c>
      <c r="D53" s="101" t="s">
        <v>364</v>
      </c>
      <c r="E53" s="102">
        <v>90885</v>
      </c>
      <c r="F53" s="102">
        <v>16685</v>
      </c>
      <c r="G53" s="102">
        <v>74200</v>
      </c>
      <c r="H53">
        <f t="shared" si="0"/>
        <v>0</v>
      </c>
      <c r="I53" s="96">
        <f t="shared" si="1"/>
        <v>0</v>
      </c>
      <c r="J53" s="96">
        <f t="shared" si="2"/>
        <v>-20</v>
      </c>
      <c r="K53" s="88">
        <v>14346947</v>
      </c>
      <c r="L53">
        <v>90885</v>
      </c>
      <c r="M53">
        <v>16705</v>
      </c>
      <c r="R53" s="118">
        <v>59</v>
      </c>
      <c r="S53" s="118">
        <v>14346947</v>
      </c>
      <c r="T53" s="118">
        <v>2233062</v>
      </c>
      <c r="U53" s="118" t="s">
        <v>383</v>
      </c>
      <c r="V53" s="118" t="s">
        <v>364</v>
      </c>
      <c r="W53" s="119">
        <v>90885</v>
      </c>
      <c r="X53" s="119">
        <v>16685</v>
      </c>
      <c r="Y53" s="119">
        <v>74200</v>
      </c>
    </row>
    <row r="54" spans="1:25" x14ac:dyDescent="0.25">
      <c r="A54" s="101">
        <v>14351724</v>
      </c>
      <c r="B54" s="101">
        <v>2244125</v>
      </c>
      <c r="C54" s="101" t="s">
        <v>72</v>
      </c>
      <c r="D54" s="101" t="s">
        <v>365</v>
      </c>
      <c r="E54" s="102">
        <v>71541</v>
      </c>
      <c r="F54" s="102">
        <v>8568</v>
      </c>
      <c r="G54" s="102">
        <v>62973</v>
      </c>
      <c r="H54">
        <f t="shared" si="0"/>
        <v>0</v>
      </c>
      <c r="I54" s="96">
        <f t="shared" si="1"/>
        <v>0</v>
      </c>
      <c r="J54" s="96">
        <f t="shared" si="2"/>
        <v>-20</v>
      </c>
      <c r="K54" s="91">
        <v>14351724</v>
      </c>
      <c r="L54">
        <v>71541</v>
      </c>
      <c r="M54">
        <v>8588</v>
      </c>
      <c r="R54" s="118">
        <v>19</v>
      </c>
      <c r="S54" s="118">
        <v>14351724</v>
      </c>
      <c r="T54" s="118">
        <v>2244125</v>
      </c>
      <c r="U54" s="118" t="s">
        <v>72</v>
      </c>
      <c r="V54" s="118" t="s">
        <v>365</v>
      </c>
      <c r="W54" s="119">
        <v>71541</v>
      </c>
      <c r="X54" s="119">
        <v>8568</v>
      </c>
      <c r="Y54" s="119">
        <v>62973</v>
      </c>
    </row>
    <row r="55" spans="1:25" x14ac:dyDescent="0.25">
      <c r="A55" s="99">
        <v>14351941</v>
      </c>
      <c r="B55" s="99">
        <v>2244407</v>
      </c>
      <c r="C55" s="99" t="s">
        <v>8</v>
      </c>
      <c r="D55" s="99" t="s">
        <v>365</v>
      </c>
      <c r="E55" s="100">
        <v>71691</v>
      </c>
      <c r="F55" s="100">
        <v>8568</v>
      </c>
      <c r="G55" s="100">
        <v>63123</v>
      </c>
      <c r="H55">
        <f t="shared" si="0"/>
        <v>0</v>
      </c>
      <c r="I55" s="96">
        <f t="shared" si="1"/>
        <v>0</v>
      </c>
      <c r="J55" s="96">
        <f t="shared" si="2"/>
        <v>-20</v>
      </c>
      <c r="K55" s="91">
        <v>14351941</v>
      </c>
      <c r="L55">
        <v>71691</v>
      </c>
      <c r="M55">
        <v>8588</v>
      </c>
      <c r="R55" s="118">
        <v>15</v>
      </c>
      <c r="S55" s="118">
        <v>14351941</v>
      </c>
      <c r="T55" s="118">
        <v>2244407</v>
      </c>
      <c r="U55" s="118" t="s">
        <v>8</v>
      </c>
      <c r="V55" s="118" t="s">
        <v>365</v>
      </c>
      <c r="W55" s="119">
        <v>71691</v>
      </c>
      <c r="X55" s="119">
        <v>8568</v>
      </c>
      <c r="Y55" s="119">
        <v>63123</v>
      </c>
    </row>
    <row r="56" spans="1:25" x14ac:dyDescent="0.25">
      <c r="A56" s="101">
        <v>14351945</v>
      </c>
      <c r="B56" s="101">
        <v>2244412</v>
      </c>
      <c r="C56" s="101" t="s">
        <v>55</v>
      </c>
      <c r="D56" s="101" t="s">
        <v>365</v>
      </c>
      <c r="E56" s="102">
        <v>68391</v>
      </c>
      <c r="F56" s="102">
        <v>10568</v>
      </c>
      <c r="G56" s="102">
        <v>57823</v>
      </c>
      <c r="H56">
        <f t="shared" si="0"/>
        <v>0</v>
      </c>
      <c r="I56" s="96">
        <f t="shared" si="1"/>
        <v>0</v>
      </c>
      <c r="J56" s="96">
        <f t="shared" si="2"/>
        <v>-20</v>
      </c>
      <c r="K56" s="91">
        <v>14351945</v>
      </c>
      <c r="L56">
        <v>68391</v>
      </c>
      <c r="M56">
        <v>10588</v>
      </c>
      <c r="R56" s="120">
        <v>22</v>
      </c>
      <c r="S56" s="120">
        <v>14351945</v>
      </c>
      <c r="T56" s="120">
        <v>2244412</v>
      </c>
      <c r="U56" s="120" t="s">
        <v>55</v>
      </c>
      <c r="V56" s="120" t="s">
        <v>365</v>
      </c>
      <c r="W56" s="121">
        <v>68391</v>
      </c>
      <c r="X56" s="121">
        <v>10568</v>
      </c>
      <c r="Y56" s="121">
        <v>57823</v>
      </c>
    </row>
    <row r="57" spans="1:25" x14ac:dyDescent="0.25">
      <c r="A57" s="99">
        <v>14352118</v>
      </c>
      <c r="B57" s="99">
        <v>2244603</v>
      </c>
      <c r="C57" s="99" t="s">
        <v>34</v>
      </c>
      <c r="D57" s="99" t="s">
        <v>365</v>
      </c>
      <c r="E57" s="100">
        <v>67887</v>
      </c>
      <c r="F57" s="100">
        <v>9231</v>
      </c>
      <c r="G57" s="100">
        <v>58656</v>
      </c>
      <c r="H57">
        <f t="shared" si="0"/>
        <v>0</v>
      </c>
      <c r="I57" s="96">
        <f t="shared" si="1"/>
        <v>0</v>
      </c>
      <c r="J57" s="96">
        <f t="shared" si="2"/>
        <v>-20</v>
      </c>
      <c r="K57" s="11">
        <v>14352118</v>
      </c>
      <c r="L57">
        <v>67887</v>
      </c>
      <c r="M57">
        <v>9251</v>
      </c>
      <c r="R57" s="120">
        <v>28</v>
      </c>
      <c r="S57" s="120">
        <v>14352118</v>
      </c>
      <c r="T57" s="120">
        <v>2244603</v>
      </c>
      <c r="U57" s="120" t="s">
        <v>34</v>
      </c>
      <c r="V57" s="120" t="s">
        <v>365</v>
      </c>
      <c r="W57" s="121">
        <v>67887</v>
      </c>
      <c r="X57" s="121">
        <v>9231</v>
      </c>
      <c r="Y57" s="121">
        <v>58656</v>
      </c>
    </row>
    <row r="58" spans="1:25" x14ac:dyDescent="0.25">
      <c r="A58" s="99">
        <v>14353573</v>
      </c>
      <c r="B58" s="99">
        <v>2247088</v>
      </c>
      <c r="C58" s="99" t="s">
        <v>376</v>
      </c>
      <c r="D58" s="99" t="s">
        <v>365</v>
      </c>
      <c r="E58" s="100">
        <v>66132</v>
      </c>
      <c r="F58" s="100">
        <v>8069</v>
      </c>
      <c r="G58" s="100">
        <v>58063</v>
      </c>
      <c r="H58">
        <f t="shared" si="0"/>
        <v>0</v>
      </c>
      <c r="I58" s="96">
        <f t="shared" si="1"/>
        <v>0</v>
      </c>
      <c r="J58" s="96">
        <f t="shared" si="2"/>
        <v>-20</v>
      </c>
      <c r="K58" s="11">
        <v>14353573</v>
      </c>
      <c r="L58">
        <v>66132</v>
      </c>
      <c r="M58">
        <v>8089</v>
      </c>
      <c r="R58" s="120">
        <v>36</v>
      </c>
      <c r="S58" s="120">
        <v>14353573</v>
      </c>
      <c r="T58" s="120">
        <v>2247088</v>
      </c>
      <c r="U58" s="120" t="s">
        <v>376</v>
      </c>
      <c r="V58" s="120" t="s">
        <v>365</v>
      </c>
      <c r="W58" s="121">
        <v>66132</v>
      </c>
      <c r="X58" s="121">
        <v>8069</v>
      </c>
      <c r="Y58" s="121">
        <v>58063</v>
      </c>
    </row>
    <row r="59" spans="1:25" x14ac:dyDescent="0.25">
      <c r="A59" s="99">
        <v>14353574</v>
      </c>
      <c r="B59" s="99">
        <v>2247089</v>
      </c>
      <c r="C59" s="99" t="s">
        <v>96</v>
      </c>
      <c r="D59" s="99" t="s">
        <v>365</v>
      </c>
      <c r="E59" s="100">
        <v>66132</v>
      </c>
      <c r="F59" s="100">
        <v>8069</v>
      </c>
      <c r="G59" s="100">
        <v>58063</v>
      </c>
      <c r="H59">
        <f t="shared" si="0"/>
        <v>0</v>
      </c>
      <c r="I59" s="96">
        <f t="shared" si="1"/>
        <v>0</v>
      </c>
      <c r="J59" s="96">
        <f t="shared" si="2"/>
        <v>-20</v>
      </c>
      <c r="K59" s="11">
        <v>14353574</v>
      </c>
      <c r="L59">
        <v>66132</v>
      </c>
      <c r="M59">
        <v>8089</v>
      </c>
      <c r="R59" s="120">
        <v>8</v>
      </c>
      <c r="S59" s="120">
        <v>14353574</v>
      </c>
      <c r="T59" s="120">
        <v>2247089</v>
      </c>
      <c r="U59" s="120" t="s">
        <v>96</v>
      </c>
      <c r="V59" s="120" t="s">
        <v>365</v>
      </c>
      <c r="W59" s="121">
        <v>66132</v>
      </c>
      <c r="X59" s="121">
        <v>8069</v>
      </c>
      <c r="Y59" s="121">
        <v>58063</v>
      </c>
    </row>
    <row r="60" spans="1:25" x14ac:dyDescent="0.25">
      <c r="A60" s="101">
        <v>14355348</v>
      </c>
      <c r="B60" s="101">
        <v>2249480</v>
      </c>
      <c r="C60" s="101" t="s">
        <v>60</v>
      </c>
      <c r="D60" s="101" t="s">
        <v>365</v>
      </c>
      <c r="E60" s="102">
        <v>54723</v>
      </c>
      <c r="F60" s="102">
        <v>6307</v>
      </c>
      <c r="G60" s="102">
        <v>48416</v>
      </c>
      <c r="H60">
        <f t="shared" si="0"/>
        <v>0</v>
      </c>
      <c r="I60" s="96">
        <f t="shared" si="1"/>
        <v>0</v>
      </c>
      <c r="J60" s="96">
        <f t="shared" si="2"/>
        <v>-20</v>
      </c>
      <c r="K60" s="11">
        <v>14355348</v>
      </c>
      <c r="L60">
        <v>54723</v>
      </c>
      <c r="M60">
        <v>6327</v>
      </c>
      <c r="R60" s="118">
        <v>5</v>
      </c>
      <c r="S60" s="118">
        <v>14355348</v>
      </c>
      <c r="T60" s="118">
        <v>2249480</v>
      </c>
      <c r="U60" s="118" t="s">
        <v>60</v>
      </c>
      <c r="V60" s="118" t="s">
        <v>365</v>
      </c>
      <c r="W60" s="119">
        <v>54723</v>
      </c>
      <c r="X60" s="119">
        <v>6307</v>
      </c>
      <c r="Y60" s="119">
        <v>48416</v>
      </c>
    </row>
    <row r="61" spans="1:25" x14ac:dyDescent="0.25">
      <c r="A61" s="101">
        <v>14355349</v>
      </c>
      <c r="B61" s="101">
        <v>2249481</v>
      </c>
      <c r="C61" s="101" t="s">
        <v>28</v>
      </c>
      <c r="D61" s="101" t="s">
        <v>365</v>
      </c>
      <c r="E61" s="102">
        <v>54848</v>
      </c>
      <c r="F61" s="102">
        <v>6532</v>
      </c>
      <c r="G61" s="102">
        <v>48316</v>
      </c>
      <c r="H61">
        <f t="shared" si="0"/>
        <v>0</v>
      </c>
      <c r="I61" s="96">
        <f t="shared" si="1"/>
        <v>0</v>
      </c>
      <c r="J61" s="96">
        <f t="shared" si="2"/>
        <v>-20</v>
      </c>
      <c r="K61" s="11">
        <v>14355349</v>
      </c>
      <c r="L61">
        <v>54848</v>
      </c>
      <c r="M61">
        <v>6552</v>
      </c>
      <c r="R61" s="118">
        <v>27</v>
      </c>
      <c r="S61" s="118">
        <v>14355349</v>
      </c>
      <c r="T61" s="118">
        <v>2249481</v>
      </c>
      <c r="U61" s="118" t="s">
        <v>28</v>
      </c>
      <c r="V61" s="118" t="s">
        <v>365</v>
      </c>
      <c r="W61" s="119">
        <v>54848</v>
      </c>
      <c r="X61" s="119">
        <v>6532</v>
      </c>
      <c r="Y61" s="119">
        <v>48316</v>
      </c>
    </row>
    <row r="62" spans="1:25" x14ac:dyDescent="0.25">
      <c r="A62" s="99">
        <v>14355350</v>
      </c>
      <c r="B62" s="99">
        <v>2249483</v>
      </c>
      <c r="C62" s="99" t="s">
        <v>7</v>
      </c>
      <c r="D62" s="99" t="s">
        <v>365</v>
      </c>
      <c r="E62" s="100">
        <v>54848</v>
      </c>
      <c r="F62" s="100">
        <v>6532</v>
      </c>
      <c r="G62" s="100">
        <v>48316</v>
      </c>
      <c r="H62">
        <f t="shared" si="0"/>
        <v>0</v>
      </c>
      <c r="I62" s="96">
        <f t="shared" si="1"/>
        <v>0</v>
      </c>
      <c r="J62" s="96">
        <f t="shared" si="2"/>
        <v>-20</v>
      </c>
      <c r="K62" s="11">
        <v>14355350</v>
      </c>
      <c r="L62">
        <v>54848</v>
      </c>
      <c r="M62">
        <v>6552</v>
      </c>
      <c r="R62" s="120">
        <v>42</v>
      </c>
      <c r="S62" s="120">
        <v>14355350</v>
      </c>
      <c r="T62" s="120">
        <v>2249483</v>
      </c>
      <c r="U62" s="120" t="s">
        <v>7</v>
      </c>
      <c r="V62" s="120" t="s">
        <v>365</v>
      </c>
      <c r="W62" s="121">
        <v>54848</v>
      </c>
      <c r="X62" s="121">
        <v>6532</v>
      </c>
      <c r="Y62" s="121">
        <v>48316</v>
      </c>
    </row>
    <row r="63" spans="1:25" x14ac:dyDescent="0.25">
      <c r="A63" s="99">
        <v>14355351</v>
      </c>
      <c r="B63" s="99">
        <v>2249484</v>
      </c>
      <c r="C63" s="99" t="s">
        <v>74</v>
      </c>
      <c r="D63" s="99" t="s">
        <v>365</v>
      </c>
      <c r="E63" s="100">
        <v>54573</v>
      </c>
      <c r="F63" s="100">
        <v>6532</v>
      </c>
      <c r="G63" s="100">
        <v>48041</v>
      </c>
      <c r="H63">
        <f t="shared" si="0"/>
        <v>0</v>
      </c>
      <c r="I63" s="96">
        <f t="shared" si="1"/>
        <v>0</v>
      </c>
      <c r="J63" s="96">
        <f t="shared" si="2"/>
        <v>-20</v>
      </c>
      <c r="K63" s="11">
        <v>14355351</v>
      </c>
      <c r="L63">
        <v>54573</v>
      </c>
      <c r="M63">
        <v>6552</v>
      </c>
      <c r="R63" s="120">
        <v>4</v>
      </c>
      <c r="S63" s="120">
        <v>14355351</v>
      </c>
      <c r="T63" s="120">
        <v>2249484</v>
      </c>
      <c r="U63" s="120" t="s">
        <v>74</v>
      </c>
      <c r="V63" s="120" t="s">
        <v>365</v>
      </c>
      <c r="W63" s="121">
        <v>54573</v>
      </c>
      <c r="X63" s="121">
        <v>6532</v>
      </c>
      <c r="Y63" s="121">
        <v>48041</v>
      </c>
    </row>
    <row r="64" spans="1:25" x14ac:dyDescent="0.25">
      <c r="A64" s="101">
        <v>14357272</v>
      </c>
      <c r="B64" s="101">
        <v>2524255</v>
      </c>
      <c r="C64" s="101" t="s">
        <v>83</v>
      </c>
      <c r="D64" s="101" t="s">
        <v>364</v>
      </c>
      <c r="E64" s="102">
        <v>95644</v>
      </c>
      <c r="F64" s="102">
        <v>13620</v>
      </c>
      <c r="G64" s="102">
        <v>82024</v>
      </c>
      <c r="H64">
        <f t="shared" si="0"/>
        <v>0</v>
      </c>
      <c r="I64" s="96">
        <f t="shared" si="1"/>
        <v>0</v>
      </c>
      <c r="J64" s="96">
        <f t="shared" si="2"/>
        <v>-20</v>
      </c>
      <c r="K64" s="11">
        <v>14357272</v>
      </c>
      <c r="L64">
        <v>95644</v>
      </c>
      <c r="M64">
        <v>13640</v>
      </c>
      <c r="R64" s="120">
        <v>52</v>
      </c>
      <c r="S64" s="120">
        <v>14357272</v>
      </c>
      <c r="T64" s="120">
        <v>2524255</v>
      </c>
      <c r="U64" s="120" t="s">
        <v>83</v>
      </c>
      <c r="V64" s="120" t="s">
        <v>364</v>
      </c>
      <c r="W64" s="121">
        <v>95644</v>
      </c>
      <c r="X64" s="121">
        <v>13620</v>
      </c>
      <c r="Y64" s="121">
        <v>82024</v>
      </c>
    </row>
    <row r="65" spans="1:25" x14ac:dyDescent="0.25">
      <c r="A65" s="101">
        <v>14371703</v>
      </c>
      <c r="B65" s="101">
        <v>2224182</v>
      </c>
      <c r="C65" s="101" t="s">
        <v>20</v>
      </c>
      <c r="D65" s="101" t="s">
        <v>365</v>
      </c>
      <c r="E65" s="102">
        <v>81750</v>
      </c>
      <c r="F65" s="102">
        <v>8685</v>
      </c>
      <c r="G65" s="102">
        <v>73065</v>
      </c>
      <c r="H65">
        <f t="shared" si="0"/>
        <v>0</v>
      </c>
      <c r="I65" s="96">
        <f t="shared" si="1"/>
        <v>0</v>
      </c>
      <c r="J65" s="96">
        <f t="shared" si="2"/>
        <v>-20</v>
      </c>
      <c r="K65" s="11">
        <v>14371703</v>
      </c>
      <c r="L65">
        <v>81750</v>
      </c>
      <c r="M65">
        <v>8705</v>
      </c>
      <c r="R65" s="118">
        <v>25</v>
      </c>
      <c r="S65" s="118">
        <v>14371703</v>
      </c>
      <c r="T65" s="118">
        <v>2224182</v>
      </c>
      <c r="U65" s="118" t="s">
        <v>20</v>
      </c>
      <c r="V65" s="118" t="s">
        <v>365</v>
      </c>
      <c r="W65" s="119">
        <v>81750</v>
      </c>
      <c r="X65" s="119">
        <v>8685</v>
      </c>
      <c r="Y65" s="119">
        <v>73065</v>
      </c>
    </row>
    <row r="66" spans="1:25" x14ac:dyDescent="0.25">
      <c r="A66" s="101">
        <v>14371712</v>
      </c>
      <c r="B66" s="101">
        <v>2224681</v>
      </c>
      <c r="C66" s="101" t="s">
        <v>94</v>
      </c>
      <c r="D66" s="101" t="s">
        <v>364</v>
      </c>
      <c r="E66" s="102" t="s">
        <v>408</v>
      </c>
      <c r="F66" s="102">
        <v>20485</v>
      </c>
      <c r="G66" s="102">
        <v>88239</v>
      </c>
      <c r="H66">
        <f t="shared" si="0"/>
        <v>0</v>
      </c>
      <c r="I66" s="96" t="e">
        <f t="shared" si="1"/>
        <v>#VALUE!</v>
      </c>
      <c r="J66" s="96">
        <f t="shared" si="2"/>
        <v>-20</v>
      </c>
      <c r="K66" s="11">
        <v>14371712</v>
      </c>
      <c r="L66">
        <v>108724</v>
      </c>
      <c r="M66">
        <v>20505</v>
      </c>
      <c r="R66" s="118">
        <v>47</v>
      </c>
      <c r="S66" s="118">
        <v>14371712</v>
      </c>
      <c r="T66" s="118">
        <v>2224681</v>
      </c>
      <c r="U66" s="118" t="s">
        <v>94</v>
      </c>
      <c r="V66" s="118" t="s">
        <v>364</v>
      </c>
      <c r="W66" s="122" t="s">
        <v>408</v>
      </c>
      <c r="X66" s="119">
        <v>20485</v>
      </c>
      <c r="Y66" s="119">
        <v>88239</v>
      </c>
    </row>
    <row r="67" spans="1:25" x14ac:dyDescent="0.25">
      <c r="A67" s="99">
        <v>14371751</v>
      </c>
      <c r="B67" s="99">
        <v>2229255</v>
      </c>
      <c r="C67" s="99" t="s">
        <v>4</v>
      </c>
      <c r="D67" s="99" t="s">
        <v>364</v>
      </c>
      <c r="E67" s="100" t="s">
        <v>411</v>
      </c>
      <c r="F67" s="100">
        <v>9820</v>
      </c>
      <c r="G67" s="100">
        <v>90521</v>
      </c>
      <c r="H67">
        <f t="shared" si="0"/>
        <v>0</v>
      </c>
      <c r="I67" s="96" t="e">
        <f t="shared" si="1"/>
        <v>#VALUE!</v>
      </c>
      <c r="J67" s="96">
        <f t="shared" si="2"/>
        <v>-10020</v>
      </c>
      <c r="K67" s="11">
        <v>14371751</v>
      </c>
      <c r="L67">
        <v>100916</v>
      </c>
      <c r="M67">
        <v>19840</v>
      </c>
      <c r="R67" s="120">
        <v>62</v>
      </c>
      <c r="S67" s="120">
        <v>14371751</v>
      </c>
      <c r="T67" s="120">
        <v>2229255</v>
      </c>
      <c r="U67" s="120" t="s">
        <v>4</v>
      </c>
      <c r="V67" s="120" t="s">
        <v>364</v>
      </c>
      <c r="W67" s="123" t="s">
        <v>411</v>
      </c>
      <c r="X67" s="121">
        <v>9820</v>
      </c>
      <c r="Y67" s="121">
        <v>90521</v>
      </c>
    </row>
    <row r="68" spans="1:25" x14ac:dyDescent="0.25">
      <c r="A68" s="101">
        <v>14372119</v>
      </c>
      <c r="B68" s="101">
        <v>2249482</v>
      </c>
      <c r="C68" s="101" t="s">
        <v>45</v>
      </c>
      <c r="D68" s="101" t="s">
        <v>365</v>
      </c>
      <c r="E68" s="102">
        <v>54723</v>
      </c>
      <c r="F68" s="102">
        <v>6532</v>
      </c>
      <c r="G68" s="102">
        <v>48191</v>
      </c>
      <c r="H68">
        <f t="shared" ref="H68:H71" si="3">A68-K68</f>
        <v>0</v>
      </c>
      <c r="I68" s="96">
        <f t="shared" ref="I68:I71" si="4">E68-L68</f>
        <v>0</v>
      </c>
      <c r="J68" s="96">
        <f t="shared" ref="J68:J71" si="5">F68-M68</f>
        <v>-20</v>
      </c>
      <c r="K68" s="11">
        <v>14372119</v>
      </c>
      <c r="L68">
        <v>54723</v>
      </c>
      <c r="M68">
        <v>6552</v>
      </c>
      <c r="R68" s="118">
        <v>63</v>
      </c>
      <c r="S68" s="118">
        <v>14372119</v>
      </c>
      <c r="T68" s="118">
        <v>2249482</v>
      </c>
      <c r="U68" s="118" t="s">
        <v>45</v>
      </c>
      <c r="V68" s="118" t="s">
        <v>365</v>
      </c>
      <c r="W68" s="119">
        <v>54723</v>
      </c>
      <c r="X68" s="119">
        <v>6532</v>
      </c>
      <c r="Y68" s="119">
        <v>48191</v>
      </c>
    </row>
    <row r="69" spans="1:25" x14ac:dyDescent="0.25">
      <c r="A69" s="99">
        <v>14417006</v>
      </c>
      <c r="B69" s="99">
        <v>2233232</v>
      </c>
      <c r="C69" s="99" t="s">
        <v>14</v>
      </c>
      <c r="D69" s="99" t="s">
        <v>364</v>
      </c>
      <c r="E69" s="100" t="s">
        <v>406</v>
      </c>
      <c r="F69" s="100">
        <v>9685</v>
      </c>
      <c r="G69" s="100">
        <v>91056</v>
      </c>
      <c r="H69">
        <f t="shared" si="3"/>
        <v>0</v>
      </c>
      <c r="I69" s="96" t="e">
        <f t="shared" si="4"/>
        <v>#VALUE!</v>
      </c>
      <c r="J69" s="96">
        <f t="shared" si="5"/>
        <v>-95</v>
      </c>
      <c r="K69" s="88">
        <v>14417006</v>
      </c>
      <c r="L69">
        <v>100741</v>
      </c>
      <c r="M69">
        <v>9780</v>
      </c>
      <c r="R69" s="118">
        <v>3</v>
      </c>
      <c r="S69" s="118">
        <v>14417006</v>
      </c>
      <c r="T69" s="118">
        <v>2233232</v>
      </c>
      <c r="U69" s="118" t="s">
        <v>14</v>
      </c>
      <c r="V69" s="118" t="s">
        <v>364</v>
      </c>
      <c r="W69" s="122" t="s">
        <v>406</v>
      </c>
      <c r="X69" s="119">
        <v>9685</v>
      </c>
      <c r="Y69" s="119">
        <v>91056</v>
      </c>
    </row>
    <row r="70" spans="1:25" x14ac:dyDescent="0.25">
      <c r="A70" s="101">
        <v>14970726</v>
      </c>
      <c r="B70" s="101">
        <v>2255741</v>
      </c>
      <c r="C70" s="101" t="s">
        <v>23</v>
      </c>
      <c r="D70" s="101" t="s">
        <v>367</v>
      </c>
      <c r="E70" s="102">
        <v>30788</v>
      </c>
      <c r="F70" s="102">
        <v>3856</v>
      </c>
      <c r="G70" s="102">
        <v>26932</v>
      </c>
      <c r="H70">
        <f t="shared" si="3"/>
        <v>0</v>
      </c>
      <c r="I70" s="96">
        <f t="shared" si="4"/>
        <v>0</v>
      </c>
      <c r="J70" s="96">
        <f t="shared" si="5"/>
        <v>-20</v>
      </c>
      <c r="K70" s="11">
        <v>14970726</v>
      </c>
      <c r="L70">
        <v>30788</v>
      </c>
      <c r="M70">
        <v>3876</v>
      </c>
      <c r="R70" s="120">
        <v>10</v>
      </c>
      <c r="S70" s="120">
        <v>14970726</v>
      </c>
      <c r="T70" s="120">
        <v>2255741</v>
      </c>
      <c r="U70" s="120" t="s">
        <v>23</v>
      </c>
      <c r="V70" s="120" t="s">
        <v>367</v>
      </c>
      <c r="W70" s="121">
        <v>30788</v>
      </c>
      <c r="X70" s="121">
        <v>3856</v>
      </c>
      <c r="Y70" s="121">
        <v>26932</v>
      </c>
    </row>
    <row r="71" spans="1:25" x14ac:dyDescent="0.25">
      <c r="H71">
        <f t="shared" si="3"/>
        <v>0</v>
      </c>
      <c r="I71" s="96">
        <f t="shared" si="4"/>
        <v>-5594872</v>
      </c>
      <c r="J71" s="96">
        <f t="shared" si="5"/>
        <v>-864573</v>
      </c>
      <c r="K71" s="20"/>
      <c r="L71">
        <v>5594872</v>
      </c>
      <c r="M71">
        <v>864573</v>
      </c>
    </row>
    <row r="78" spans="1:25" x14ac:dyDescent="0.25">
      <c r="K78" s="11">
        <v>14344719</v>
      </c>
      <c r="L78">
        <v>92790</v>
      </c>
      <c r="M78">
        <v>13826</v>
      </c>
    </row>
    <row r="79" spans="1:25" x14ac:dyDescent="0.25">
      <c r="K79" s="11">
        <v>14343334</v>
      </c>
      <c r="L79">
        <v>90295</v>
      </c>
      <c r="M79">
        <v>13575</v>
      </c>
    </row>
  </sheetData>
  <sortState xmlns:xlrd2="http://schemas.microsoft.com/office/spreadsheetml/2017/richdata2" ref="R3:Y70">
    <sortCondition ref="S3:S70"/>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F1EAB-7B77-4D54-BAE7-5E341B527C48}">
  <dimension ref="A1:M83"/>
  <sheetViews>
    <sheetView workbookViewId="0">
      <selection activeCell="C10" sqref="C10"/>
    </sheetView>
  </sheetViews>
  <sheetFormatPr defaultRowHeight="15" x14ac:dyDescent="0.25"/>
  <cols>
    <col min="3" max="3" width="45.7109375" bestFit="1" customWidth="1"/>
    <col min="4" max="4" width="36.7109375" bestFit="1" customWidth="1"/>
    <col min="11" max="11" width="10.7109375" style="43" customWidth="1"/>
  </cols>
  <sheetData>
    <row r="1" spans="1:13" x14ac:dyDescent="0.25">
      <c r="A1" s="104" t="s">
        <v>358</v>
      </c>
      <c r="B1" s="97"/>
      <c r="C1" s="97"/>
      <c r="D1" s="97"/>
      <c r="E1" s="97"/>
      <c r="F1" s="97"/>
      <c r="G1" s="97"/>
      <c r="H1" s="97"/>
      <c r="K1"/>
    </row>
    <row r="2" spans="1:13" x14ac:dyDescent="0.25">
      <c r="A2" s="98" t="s">
        <v>388</v>
      </c>
      <c r="B2" s="98" t="s">
        <v>389</v>
      </c>
      <c r="C2" s="98" t="s">
        <v>359</v>
      </c>
      <c r="D2" s="98" t="s">
        <v>280</v>
      </c>
      <c r="E2" s="98" t="s">
        <v>360</v>
      </c>
      <c r="F2" s="98" t="s">
        <v>361</v>
      </c>
      <c r="G2" s="98" t="s">
        <v>362</v>
      </c>
      <c r="H2" s="98"/>
      <c r="K2" s="7" t="s">
        <v>191</v>
      </c>
      <c r="L2" t="s">
        <v>106</v>
      </c>
      <c r="M2" t="s">
        <v>194</v>
      </c>
    </row>
    <row r="3" spans="1:13" x14ac:dyDescent="0.25">
      <c r="A3" s="99">
        <v>14008285</v>
      </c>
      <c r="B3" s="99">
        <v>116574</v>
      </c>
      <c r="C3" s="99" t="s">
        <v>130</v>
      </c>
      <c r="D3" s="99" t="s">
        <v>365</v>
      </c>
      <c r="E3" s="100">
        <v>79696</v>
      </c>
      <c r="F3" s="100">
        <v>16460</v>
      </c>
      <c r="G3" s="100">
        <v>63236</v>
      </c>
      <c r="H3" s="100">
        <f>A3-K3</f>
        <v>0</v>
      </c>
      <c r="I3" s="96">
        <f>E3-L3</f>
        <v>0</v>
      </c>
      <c r="J3" s="96">
        <f>F3-M3</f>
        <v>-20</v>
      </c>
      <c r="K3" s="103">
        <v>14008285</v>
      </c>
      <c r="L3" s="97">
        <v>79696</v>
      </c>
      <c r="M3" s="97">
        <v>16480</v>
      </c>
    </row>
    <row r="4" spans="1:13" x14ac:dyDescent="0.25">
      <c r="A4" s="99">
        <v>14340263</v>
      </c>
      <c r="B4" s="99">
        <v>2207580</v>
      </c>
      <c r="C4" s="99" t="s">
        <v>150</v>
      </c>
      <c r="D4" s="99" t="s">
        <v>365</v>
      </c>
      <c r="E4" s="100">
        <v>77641</v>
      </c>
      <c r="F4" s="100">
        <v>9538</v>
      </c>
      <c r="G4" s="100">
        <v>68103</v>
      </c>
      <c r="H4" s="100">
        <f t="shared" ref="H4:H67" si="0">A4-K4</f>
        <v>0</v>
      </c>
      <c r="I4" s="96">
        <f t="shared" ref="I4:I67" si="1">E4-L4</f>
        <v>0</v>
      </c>
      <c r="J4" s="96">
        <f t="shared" ref="J4:J67" si="2">F4-M4</f>
        <v>-20</v>
      </c>
      <c r="K4" s="90">
        <v>14340263</v>
      </c>
      <c r="L4" s="97">
        <v>77641</v>
      </c>
      <c r="M4" s="97">
        <v>9558</v>
      </c>
    </row>
    <row r="5" spans="1:13" x14ac:dyDescent="0.25">
      <c r="A5" s="99">
        <v>14340912</v>
      </c>
      <c r="B5" s="99">
        <v>2208458</v>
      </c>
      <c r="C5" s="99" t="s">
        <v>186</v>
      </c>
      <c r="D5" s="99" t="s">
        <v>364</v>
      </c>
      <c r="E5" s="100">
        <v>171322</v>
      </c>
      <c r="F5" s="100">
        <v>18320</v>
      </c>
      <c r="G5" s="100">
        <v>153002</v>
      </c>
      <c r="H5" s="100">
        <f t="shared" si="0"/>
        <v>0</v>
      </c>
      <c r="I5" s="96">
        <f t="shared" si="1"/>
        <v>0</v>
      </c>
      <c r="J5" s="96">
        <f t="shared" si="2"/>
        <v>-20</v>
      </c>
      <c r="K5" s="11">
        <v>14340912</v>
      </c>
      <c r="L5" s="97">
        <v>171322</v>
      </c>
      <c r="M5" s="97">
        <v>18340</v>
      </c>
    </row>
    <row r="6" spans="1:13" x14ac:dyDescent="0.25">
      <c r="A6" s="101">
        <v>14344418</v>
      </c>
      <c r="B6" s="101">
        <v>2224207</v>
      </c>
      <c r="C6" s="101" t="s">
        <v>121</v>
      </c>
      <c r="D6" s="101" t="s">
        <v>364</v>
      </c>
      <c r="E6" s="102">
        <v>132879</v>
      </c>
      <c r="F6" s="102">
        <v>17560</v>
      </c>
      <c r="G6" s="102">
        <v>115319</v>
      </c>
      <c r="H6" s="100">
        <f t="shared" si="0"/>
        <v>0</v>
      </c>
      <c r="I6" s="96">
        <f t="shared" si="1"/>
        <v>0</v>
      </c>
      <c r="J6" s="96">
        <f t="shared" si="2"/>
        <v>55</v>
      </c>
      <c r="K6" s="11">
        <v>14344418</v>
      </c>
      <c r="L6" s="97">
        <v>132879</v>
      </c>
      <c r="M6" s="97">
        <v>17505</v>
      </c>
    </row>
    <row r="7" spans="1:13" x14ac:dyDescent="0.25">
      <c r="A7" s="101">
        <v>14344469</v>
      </c>
      <c r="B7" s="101">
        <v>2224268</v>
      </c>
      <c r="C7" s="101" t="s">
        <v>175</v>
      </c>
      <c r="D7" s="101" t="s">
        <v>365</v>
      </c>
      <c r="E7" s="102">
        <v>93440</v>
      </c>
      <c r="F7" s="102">
        <v>21685</v>
      </c>
      <c r="G7" s="102">
        <v>71755</v>
      </c>
      <c r="H7" s="100">
        <f t="shared" si="0"/>
        <v>0</v>
      </c>
      <c r="I7" s="96">
        <f t="shared" si="1"/>
        <v>0</v>
      </c>
      <c r="J7" s="96">
        <f t="shared" si="2"/>
        <v>-20</v>
      </c>
      <c r="K7" s="91">
        <v>14344469</v>
      </c>
      <c r="L7" s="97">
        <v>93440</v>
      </c>
      <c r="M7" s="97">
        <v>21705</v>
      </c>
    </row>
    <row r="8" spans="1:13" x14ac:dyDescent="0.25">
      <c r="A8" s="101">
        <v>14344471</v>
      </c>
      <c r="B8" s="101">
        <v>2224272</v>
      </c>
      <c r="C8" s="101" t="s">
        <v>157</v>
      </c>
      <c r="D8" s="101" t="s">
        <v>364</v>
      </c>
      <c r="E8" s="102">
        <v>98193</v>
      </c>
      <c r="F8" s="102">
        <v>23685</v>
      </c>
      <c r="G8" s="102">
        <v>74508</v>
      </c>
      <c r="H8" s="100">
        <f t="shared" si="0"/>
        <v>0</v>
      </c>
      <c r="I8" s="96">
        <f t="shared" si="1"/>
        <v>0</v>
      </c>
      <c r="J8" s="96">
        <f t="shared" si="2"/>
        <v>-20</v>
      </c>
      <c r="K8" s="11">
        <v>14344471</v>
      </c>
      <c r="L8" s="97">
        <v>98193</v>
      </c>
      <c r="M8" s="97">
        <v>23705</v>
      </c>
    </row>
    <row r="9" spans="1:13" x14ac:dyDescent="0.25">
      <c r="A9" s="99">
        <v>14344475</v>
      </c>
      <c r="B9" s="99">
        <v>2224276</v>
      </c>
      <c r="C9" s="99" t="s">
        <v>169</v>
      </c>
      <c r="D9" s="99" t="s">
        <v>365</v>
      </c>
      <c r="E9" s="100">
        <v>84160</v>
      </c>
      <c r="F9" s="100">
        <v>14685</v>
      </c>
      <c r="G9" s="100">
        <v>69475</v>
      </c>
      <c r="H9" s="100">
        <f t="shared" si="0"/>
        <v>0</v>
      </c>
      <c r="I9" s="96">
        <f t="shared" si="1"/>
        <v>0</v>
      </c>
      <c r="J9" s="96">
        <f t="shared" si="2"/>
        <v>-20</v>
      </c>
      <c r="K9" s="105">
        <v>14344475</v>
      </c>
      <c r="L9" s="97">
        <v>84160</v>
      </c>
      <c r="M9" s="97">
        <v>14705</v>
      </c>
    </row>
    <row r="10" spans="1:13" x14ac:dyDescent="0.25">
      <c r="A10" s="101">
        <v>14344478</v>
      </c>
      <c r="B10" s="101">
        <v>2224284</v>
      </c>
      <c r="C10" s="101" t="s">
        <v>156</v>
      </c>
      <c r="D10" s="101" t="s">
        <v>365</v>
      </c>
      <c r="E10" s="102">
        <v>88381</v>
      </c>
      <c r="F10" s="102">
        <v>16685</v>
      </c>
      <c r="G10" s="102">
        <v>71696</v>
      </c>
      <c r="H10" s="100">
        <f t="shared" si="0"/>
        <v>0</v>
      </c>
      <c r="I10" s="96">
        <f t="shared" si="1"/>
        <v>0</v>
      </c>
      <c r="J10" s="96">
        <f t="shared" si="2"/>
        <v>-20</v>
      </c>
      <c r="K10" s="11">
        <v>14344478</v>
      </c>
      <c r="L10" s="97">
        <v>88381</v>
      </c>
      <c r="M10" s="97">
        <v>16705</v>
      </c>
    </row>
    <row r="11" spans="1:13" x14ac:dyDescent="0.25">
      <c r="A11" s="99">
        <v>14344479</v>
      </c>
      <c r="B11" s="99">
        <v>2224285</v>
      </c>
      <c r="C11" s="99" t="s">
        <v>145</v>
      </c>
      <c r="D11" s="99" t="s">
        <v>365</v>
      </c>
      <c r="E11" s="100">
        <v>88581</v>
      </c>
      <c r="F11" s="100">
        <v>18685</v>
      </c>
      <c r="G11" s="100">
        <v>69896</v>
      </c>
      <c r="H11" s="100">
        <f t="shared" si="0"/>
        <v>0</v>
      </c>
      <c r="I11" s="96">
        <f t="shared" si="1"/>
        <v>0</v>
      </c>
      <c r="J11" s="96">
        <f t="shared" si="2"/>
        <v>-20</v>
      </c>
      <c r="K11" s="11">
        <v>14344479</v>
      </c>
      <c r="L11" s="97">
        <v>88581</v>
      </c>
      <c r="M11" s="97">
        <v>18705</v>
      </c>
    </row>
    <row r="12" spans="1:13" x14ac:dyDescent="0.25">
      <c r="A12" s="99">
        <v>14344482</v>
      </c>
      <c r="B12" s="99">
        <v>2224288</v>
      </c>
      <c r="C12" s="99" t="s">
        <v>124</v>
      </c>
      <c r="D12" s="99" t="s">
        <v>365</v>
      </c>
      <c r="E12" s="100">
        <v>79696</v>
      </c>
      <c r="F12" s="100">
        <v>8685</v>
      </c>
      <c r="G12" s="100">
        <v>71011</v>
      </c>
      <c r="H12" s="100">
        <f t="shared" si="0"/>
        <v>0</v>
      </c>
      <c r="I12" s="96">
        <f t="shared" si="1"/>
        <v>0</v>
      </c>
      <c r="J12" s="96">
        <f t="shared" si="2"/>
        <v>-20</v>
      </c>
      <c r="K12" s="91">
        <v>14344482</v>
      </c>
      <c r="L12" s="97">
        <v>79696</v>
      </c>
      <c r="M12" s="97">
        <v>8705</v>
      </c>
    </row>
    <row r="13" spans="1:13" x14ac:dyDescent="0.25">
      <c r="A13" s="101">
        <v>14344487</v>
      </c>
      <c r="B13" s="101">
        <v>2224293</v>
      </c>
      <c r="C13" s="101" t="s">
        <v>394</v>
      </c>
      <c r="D13" s="101" t="s">
        <v>364</v>
      </c>
      <c r="E13" s="102">
        <v>91060</v>
      </c>
      <c r="F13" s="102">
        <v>19485</v>
      </c>
      <c r="G13" s="102">
        <v>71575</v>
      </c>
      <c r="H13" s="100">
        <f t="shared" si="0"/>
        <v>0</v>
      </c>
      <c r="I13" s="96">
        <f t="shared" si="1"/>
        <v>0</v>
      </c>
      <c r="J13" s="96">
        <f t="shared" si="2"/>
        <v>-20</v>
      </c>
      <c r="K13" s="11">
        <v>14344487</v>
      </c>
      <c r="L13" s="97">
        <v>91060</v>
      </c>
      <c r="M13" s="97">
        <v>19505</v>
      </c>
    </row>
    <row r="14" spans="1:13" x14ac:dyDescent="0.25">
      <c r="A14" s="99">
        <v>14344491</v>
      </c>
      <c r="B14" s="99">
        <v>2224300</v>
      </c>
      <c r="C14" s="99" t="s">
        <v>168</v>
      </c>
      <c r="D14" s="99" t="s">
        <v>365</v>
      </c>
      <c r="E14" s="100">
        <v>84160</v>
      </c>
      <c r="F14" s="100">
        <v>14685</v>
      </c>
      <c r="G14" s="100">
        <v>69475</v>
      </c>
      <c r="H14" s="100">
        <f t="shared" si="0"/>
        <v>0</v>
      </c>
      <c r="I14" s="96">
        <f t="shared" si="1"/>
        <v>0</v>
      </c>
      <c r="J14" s="96">
        <f t="shared" si="2"/>
        <v>-20</v>
      </c>
      <c r="K14" s="11">
        <v>14344491</v>
      </c>
      <c r="L14" s="97">
        <v>84160</v>
      </c>
      <c r="M14" s="97">
        <v>14705</v>
      </c>
    </row>
    <row r="15" spans="1:13" x14ac:dyDescent="0.25">
      <c r="A15" s="101">
        <v>14344497</v>
      </c>
      <c r="B15" s="101">
        <v>2224307</v>
      </c>
      <c r="C15" s="101" t="s">
        <v>146</v>
      </c>
      <c r="D15" s="101" t="s">
        <v>365</v>
      </c>
      <c r="E15" s="102">
        <v>88381</v>
      </c>
      <c r="F15" s="102">
        <v>10685</v>
      </c>
      <c r="G15" s="102">
        <v>77696</v>
      </c>
      <c r="H15" s="100">
        <f t="shared" si="0"/>
        <v>0</v>
      </c>
      <c r="I15" s="96">
        <f t="shared" si="1"/>
        <v>0</v>
      </c>
      <c r="J15" s="96">
        <f t="shared" si="2"/>
        <v>-20</v>
      </c>
      <c r="K15" s="11">
        <v>14344497</v>
      </c>
      <c r="L15" s="97">
        <v>88381</v>
      </c>
      <c r="M15" s="97">
        <v>10705</v>
      </c>
    </row>
    <row r="16" spans="1:13" x14ac:dyDescent="0.25">
      <c r="A16" s="99">
        <v>14344500</v>
      </c>
      <c r="B16" s="99">
        <v>2224312</v>
      </c>
      <c r="C16" s="99" t="s">
        <v>161</v>
      </c>
      <c r="D16" s="99" t="s">
        <v>365</v>
      </c>
      <c r="E16" s="100">
        <v>75787</v>
      </c>
      <c r="F16" s="100">
        <v>12319</v>
      </c>
      <c r="G16" s="100">
        <v>63468</v>
      </c>
      <c r="H16" s="100">
        <f t="shared" si="0"/>
        <v>0</v>
      </c>
      <c r="I16" s="96">
        <f t="shared" si="1"/>
        <v>0</v>
      </c>
      <c r="J16" s="96">
        <f t="shared" si="2"/>
        <v>-20</v>
      </c>
      <c r="K16" s="11">
        <v>14344500</v>
      </c>
      <c r="L16" s="97">
        <v>75787</v>
      </c>
      <c r="M16" s="97">
        <v>12339</v>
      </c>
    </row>
    <row r="17" spans="1:13" x14ac:dyDescent="0.25">
      <c r="A17" s="99">
        <v>14344502</v>
      </c>
      <c r="B17" s="99">
        <v>2224317</v>
      </c>
      <c r="C17" s="99" t="s">
        <v>180</v>
      </c>
      <c r="D17" s="99" t="s">
        <v>364</v>
      </c>
      <c r="E17" s="100">
        <v>100741</v>
      </c>
      <c r="F17" s="100">
        <v>16964</v>
      </c>
      <c r="G17" s="100">
        <v>83777</v>
      </c>
      <c r="H17" s="100">
        <f t="shared" si="0"/>
        <v>0</v>
      </c>
      <c r="I17" s="96">
        <f t="shared" si="1"/>
        <v>0</v>
      </c>
      <c r="J17" s="96">
        <f t="shared" si="2"/>
        <v>-20</v>
      </c>
      <c r="K17" s="11">
        <v>14344502</v>
      </c>
      <c r="L17" s="97">
        <v>100741</v>
      </c>
      <c r="M17" s="97">
        <v>16984</v>
      </c>
    </row>
    <row r="18" spans="1:13" x14ac:dyDescent="0.25">
      <c r="A18" s="101">
        <v>14344503</v>
      </c>
      <c r="B18" s="101">
        <v>2224318</v>
      </c>
      <c r="C18" s="101" t="s">
        <v>147</v>
      </c>
      <c r="D18" s="101" t="s">
        <v>365</v>
      </c>
      <c r="E18" s="102">
        <v>93265</v>
      </c>
      <c r="F18" s="102">
        <v>21685</v>
      </c>
      <c r="G18" s="102">
        <v>71580</v>
      </c>
      <c r="H18" s="100">
        <f t="shared" si="0"/>
        <v>0</v>
      </c>
      <c r="I18" s="96">
        <f t="shared" si="1"/>
        <v>0</v>
      </c>
      <c r="J18" s="96">
        <f t="shared" si="2"/>
        <v>-20</v>
      </c>
      <c r="K18" s="11">
        <v>14344503</v>
      </c>
      <c r="L18" s="97">
        <v>93265</v>
      </c>
      <c r="M18" s="97">
        <v>21705</v>
      </c>
    </row>
    <row r="19" spans="1:13" x14ac:dyDescent="0.25">
      <c r="A19" s="99">
        <v>14344504</v>
      </c>
      <c r="B19" s="99">
        <v>2224319</v>
      </c>
      <c r="C19" s="99" t="s">
        <v>158</v>
      </c>
      <c r="D19" s="99" t="s">
        <v>364</v>
      </c>
      <c r="E19" s="100">
        <v>100741</v>
      </c>
      <c r="F19" s="100">
        <v>22685</v>
      </c>
      <c r="G19" s="100">
        <v>78056</v>
      </c>
      <c r="H19" s="100">
        <f t="shared" si="0"/>
        <v>0</v>
      </c>
      <c r="I19" s="96">
        <f t="shared" si="1"/>
        <v>0</v>
      </c>
      <c r="J19" s="96">
        <f t="shared" si="2"/>
        <v>-20</v>
      </c>
      <c r="K19" s="11">
        <v>14344504</v>
      </c>
      <c r="L19" s="97">
        <v>100741</v>
      </c>
      <c r="M19" s="97">
        <v>22705</v>
      </c>
    </row>
    <row r="20" spans="1:13" x14ac:dyDescent="0.25">
      <c r="A20" s="101">
        <v>14344506</v>
      </c>
      <c r="B20" s="101">
        <v>2224324</v>
      </c>
      <c r="C20" s="101" t="s">
        <v>179</v>
      </c>
      <c r="D20" s="101" t="s">
        <v>364</v>
      </c>
      <c r="E20" s="102">
        <v>123361</v>
      </c>
      <c r="F20" s="102">
        <v>18560</v>
      </c>
      <c r="G20" s="102">
        <v>104801</v>
      </c>
      <c r="H20" s="100">
        <f t="shared" si="0"/>
        <v>0</v>
      </c>
      <c r="I20" s="96">
        <f t="shared" si="1"/>
        <v>0</v>
      </c>
      <c r="J20" s="96">
        <f t="shared" si="2"/>
        <v>-20</v>
      </c>
      <c r="K20" s="11">
        <v>14344506</v>
      </c>
      <c r="L20" s="97">
        <v>123361</v>
      </c>
      <c r="M20" s="97">
        <v>18580</v>
      </c>
    </row>
    <row r="21" spans="1:13" x14ac:dyDescent="0.25">
      <c r="A21" s="101">
        <v>14344507</v>
      </c>
      <c r="B21" s="101">
        <v>2224325</v>
      </c>
      <c r="C21" s="101" t="s">
        <v>136</v>
      </c>
      <c r="D21" s="101" t="s">
        <v>365</v>
      </c>
      <c r="E21" s="102">
        <v>83960</v>
      </c>
      <c r="F21" s="102">
        <v>14485</v>
      </c>
      <c r="G21" s="102">
        <v>69475</v>
      </c>
      <c r="H21" s="100">
        <f t="shared" si="0"/>
        <v>0</v>
      </c>
      <c r="I21" s="96">
        <f t="shared" si="1"/>
        <v>0</v>
      </c>
      <c r="J21" s="96">
        <f t="shared" si="2"/>
        <v>-20</v>
      </c>
      <c r="K21" s="11">
        <v>14344507</v>
      </c>
      <c r="L21" s="97">
        <v>83960</v>
      </c>
      <c r="M21" s="97">
        <v>14505</v>
      </c>
    </row>
    <row r="22" spans="1:13" x14ac:dyDescent="0.25">
      <c r="A22" s="101">
        <v>14344509</v>
      </c>
      <c r="B22" s="101">
        <v>2224327</v>
      </c>
      <c r="C22" s="101" t="s">
        <v>167</v>
      </c>
      <c r="D22" s="101" t="s">
        <v>365</v>
      </c>
      <c r="E22" s="102">
        <v>83960</v>
      </c>
      <c r="F22" s="102">
        <v>11685</v>
      </c>
      <c r="G22" s="102">
        <v>72275</v>
      </c>
      <c r="H22" s="100">
        <f t="shared" si="0"/>
        <v>0</v>
      </c>
      <c r="I22" s="96">
        <f t="shared" si="1"/>
        <v>0</v>
      </c>
      <c r="J22" s="96">
        <f t="shared" si="2"/>
        <v>-20</v>
      </c>
      <c r="K22" s="11">
        <v>14344509</v>
      </c>
      <c r="L22" s="97">
        <v>83960</v>
      </c>
      <c r="M22" s="97">
        <v>11705</v>
      </c>
    </row>
    <row r="23" spans="1:13" x14ac:dyDescent="0.25">
      <c r="A23" s="101">
        <v>14344511</v>
      </c>
      <c r="B23" s="101">
        <v>2224332</v>
      </c>
      <c r="C23" s="101" t="s">
        <v>173</v>
      </c>
      <c r="D23" s="101" t="s">
        <v>365</v>
      </c>
      <c r="E23" s="102">
        <v>95644</v>
      </c>
      <c r="F23" s="102">
        <v>22685</v>
      </c>
      <c r="G23" s="102">
        <v>72959</v>
      </c>
      <c r="H23" s="100">
        <f t="shared" si="0"/>
        <v>0</v>
      </c>
      <c r="I23" s="96">
        <f t="shared" si="1"/>
        <v>0</v>
      </c>
      <c r="J23" s="96">
        <f t="shared" si="2"/>
        <v>-20</v>
      </c>
      <c r="K23" s="11">
        <v>14344511</v>
      </c>
      <c r="L23" s="97">
        <v>95644</v>
      </c>
      <c r="M23" s="97">
        <v>22705</v>
      </c>
    </row>
    <row r="24" spans="1:13" x14ac:dyDescent="0.25">
      <c r="A24" s="99">
        <v>14344513</v>
      </c>
      <c r="B24" s="99">
        <v>2224334</v>
      </c>
      <c r="C24" s="99" t="s">
        <v>152</v>
      </c>
      <c r="D24" s="99" t="s">
        <v>365</v>
      </c>
      <c r="E24" s="100">
        <v>86171</v>
      </c>
      <c r="F24" s="100">
        <v>14960</v>
      </c>
      <c r="G24" s="100">
        <v>71211</v>
      </c>
      <c r="H24" s="100">
        <f t="shared" si="0"/>
        <v>0</v>
      </c>
      <c r="I24" s="96">
        <f t="shared" si="1"/>
        <v>0</v>
      </c>
      <c r="J24" s="96">
        <f t="shared" si="2"/>
        <v>-20</v>
      </c>
      <c r="K24" s="11">
        <v>14344513</v>
      </c>
      <c r="L24" s="97">
        <v>86171</v>
      </c>
      <c r="M24" s="97">
        <v>14980</v>
      </c>
    </row>
    <row r="25" spans="1:13" x14ac:dyDescent="0.25">
      <c r="A25" s="99">
        <v>14344518</v>
      </c>
      <c r="B25" s="99">
        <v>2224343</v>
      </c>
      <c r="C25" s="99" t="s">
        <v>140</v>
      </c>
      <c r="D25" s="99" t="s">
        <v>365</v>
      </c>
      <c r="E25" s="100">
        <v>84160</v>
      </c>
      <c r="F25" s="100">
        <v>8685</v>
      </c>
      <c r="G25" s="100">
        <v>75475</v>
      </c>
      <c r="H25" s="100">
        <f t="shared" si="0"/>
        <v>0</v>
      </c>
      <c r="I25" s="96">
        <f t="shared" si="1"/>
        <v>0</v>
      </c>
      <c r="J25" s="96">
        <f t="shared" si="2"/>
        <v>-20</v>
      </c>
      <c r="K25" s="11">
        <v>14344518</v>
      </c>
      <c r="L25" s="97">
        <v>84160</v>
      </c>
      <c r="M25" s="97">
        <v>8705</v>
      </c>
    </row>
    <row r="26" spans="1:13" x14ac:dyDescent="0.25">
      <c r="A26" s="101">
        <v>14344521</v>
      </c>
      <c r="B26" s="101">
        <v>2224346</v>
      </c>
      <c r="C26" s="101" t="s">
        <v>132</v>
      </c>
      <c r="D26" s="101" t="s">
        <v>365</v>
      </c>
      <c r="E26" s="102">
        <v>90885</v>
      </c>
      <c r="F26" s="102">
        <v>12889</v>
      </c>
      <c r="G26" s="102">
        <v>77996</v>
      </c>
      <c r="H26" s="100">
        <f t="shared" si="0"/>
        <v>0</v>
      </c>
      <c r="I26" s="96">
        <f t="shared" si="1"/>
        <v>0</v>
      </c>
      <c r="J26" s="96">
        <f t="shared" si="2"/>
        <v>-4020</v>
      </c>
      <c r="K26" s="11">
        <v>14344521</v>
      </c>
      <c r="L26" s="97">
        <v>90885</v>
      </c>
      <c r="M26" s="97">
        <v>16909</v>
      </c>
    </row>
    <row r="27" spans="1:13" x14ac:dyDescent="0.25">
      <c r="A27" s="99">
        <v>14344522</v>
      </c>
      <c r="B27" s="99">
        <v>2224347</v>
      </c>
      <c r="C27" s="99" t="s">
        <v>139</v>
      </c>
      <c r="D27" s="99" t="s">
        <v>365</v>
      </c>
      <c r="E27" s="100">
        <v>83960</v>
      </c>
      <c r="F27" s="100">
        <v>12685</v>
      </c>
      <c r="G27" s="100">
        <v>71275</v>
      </c>
      <c r="H27" s="100">
        <f t="shared" si="0"/>
        <v>0</v>
      </c>
      <c r="I27" s="96">
        <f t="shared" si="1"/>
        <v>0</v>
      </c>
      <c r="J27" s="96">
        <f t="shared" si="2"/>
        <v>-20</v>
      </c>
      <c r="K27" s="105">
        <v>14344522</v>
      </c>
      <c r="L27" s="97">
        <v>83960</v>
      </c>
      <c r="M27" s="97">
        <v>12705</v>
      </c>
    </row>
    <row r="28" spans="1:13" x14ac:dyDescent="0.25">
      <c r="A28" s="99">
        <v>14344523</v>
      </c>
      <c r="B28" s="99">
        <v>2224348</v>
      </c>
      <c r="C28" s="99" t="s">
        <v>138</v>
      </c>
      <c r="D28" s="99" t="s">
        <v>365</v>
      </c>
      <c r="E28" s="100">
        <v>88381</v>
      </c>
      <c r="F28" s="100">
        <v>16685</v>
      </c>
      <c r="G28" s="100">
        <v>71696</v>
      </c>
      <c r="H28" s="100">
        <f t="shared" si="0"/>
        <v>0</v>
      </c>
      <c r="I28" s="96">
        <f t="shared" si="1"/>
        <v>0</v>
      </c>
      <c r="J28" s="96">
        <f t="shared" si="2"/>
        <v>-20</v>
      </c>
      <c r="K28" s="11">
        <v>14344523</v>
      </c>
      <c r="L28" s="97">
        <v>88381</v>
      </c>
      <c r="M28" s="97">
        <v>16705</v>
      </c>
    </row>
    <row r="29" spans="1:13" x14ac:dyDescent="0.25">
      <c r="A29" s="99">
        <v>14344524</v>
      </c>
      <c r="B29" s="99">
        <v>2224353</v>
      </c>
      <c r="C29" s="99" t="s">
        <v>137</v>
      </c>
      <c r="D29" s="99" t="s">
        <v>365</v>
      </c>
      <c r="E29" s="100">
        <v>88381</v>
      </c>
      <c r="F29" s="100">
        <v>8685</v>
      </c>
      <c r="G29" s="100">
        <v>79696</v>
      </c>
      <c r="H29" s="100">
        <f t="shared" si="0"/>
        <v>0</v>
      </c>
      <c r="I29" s="96">
        <f t="shared" si="1"/>
        <v>0</v>
      </c>
      <c r="J29" s="96">
        <f t="shared" si="2"/>
        <v>-20</v>
      </c>
      <c r="K29" s="11">
        <v>14344524</v>
      </c>
      <c r="L29" s="97">
        <v>88381</v>
      </c>
      <c r="M29" s="97">
        <v>8705</v>
      </c>
    </row>
    <row r="30" spans="1:13" x14ac:dyDescent="0.25">
      <c r="A30" s="101">
        <v>14344527</v>
      </c>
      <c r="B30" s="101">
        <v>2224356</v>
      </c>
      <c r="C30" s="101" t="s">
        <v>123</v>
      </c>
      <c r="D30" s="101" t="s">
        <v>365</v>
      </c>
      <c r="E30" s="102">
        <v>83960</v>
      </c>
      <c r="F30" s="102">
        <v>15685</v>
      </c>
      <c r="G30" s="102">
        <v>68275</v>
      </c>
      <c r="H30" s="100">
        <f t="shared" si="0"/>
        <v>0</v>
      </c>
      <c r="I30" s="96">
        <f t="shared" si="1"/>
        <v>0</v>
      </c>
      <c r="J30" s="96">
        <f t="shared" si="2"/>
        <v>-20</v>
      </c>
      <c r="K30" s="11">
        <v>14344527</v>
      </c>
      <c r="L30" s="97">
        <v>83960</v>
      </c>
      <c r="M30" s="97">
        <v>15705</v>
      </c>
    </row>
    <row r="31" spans="1:13" x14ac:dyDescent="0.25">
      <c r="A31" s="99">
        <v>14344530</v>
      </c>
      <c r="B31" s="99">
        <v>2224360</v>
      </c>
      <c r="C31" s="99" t="s">
        <v>134</v>
      </c>
      <c r="D31" s="99" t="s">
        <v>365</v>
      </c>
      <c r="E31" s="100">
        <v>84160</v>
      </c>
      <c r="F31" s="100">
        <v>12685</v>
      </c>
      <c r="G31" s="100">
        <v>71475</v>
      </c>
      <c r="H31" s="100">
        <f t="shared" si="0"/>
        <v>0</v>
      </c>
      <c r="I31" s="96">
        <f t="shared" si="1"/>
        <v>0</v>
      </c>
      <c r="J31" s="96">
        <f t="shared" si="2"/>
        <v>-20</v>
      </c>
      <c r="K31" s="11">
        <v>14344530</v>
      </c>
      <c r="L31" s="97">
        <v>84160</v>
      </c>
      <c r="M31" s="97">
        <v>12705</v>
      </c>
    </row>
    <row r="32" spans="1:13" x14ac:dyDescent="0.25">
      <c r="A32" s="99">
        <v>14344532</v>
      </c>
      <c r="B32" s="99">
        <v>2224363</v>
      </c>
      <c r="C32" s="99" t="s">
        <v>178</v>
      </c>
      <c r="D32" s="99" t="s">
        <v>364</v>
      </c>
      <c r="E32" s="100">
        <v>95644</v>
      </c>
      <c r="F32" s="100">
        <v>15685</v>
      </c>
      <c r="G32" s="100">
        <v>79959</v>
      </c>
      <c r="H32" s="100">
        <f t="shared" si="0"/>
        <v>0</v>
      </c>
      <c r="I32" s="96">
        <f t="shared" si="1"/>
        <v>0</v>
      </c>
      <c r="J32" s="96">
        <f t="shared" si="2"/>
        <v>-20</v>
      </c>
      <c r="K32" s="11">
        <v>14344532</v>
      </c>
      <c r="L32" s="97">
        <v>95644</v>
      </c>
      <c r="M32" s="97">
        <v>15705</v>
      </c>
    </row>
    <row r="33" spans="1:13" x14ac:dyDescent="0.25">
      <c r="A33" s="101">
        <v>14344533</v>
      </c>
      <c r="B33" s="101">
        <v>2224364</v>
      </c>
      <c r="C33" s="101" t="s">
        <v>181</v>
      </c>
      <c r="D33" s="101" t="s">
        <v>364</v>
      </c>
      <c r="E33" s="102">
        <v>135556</v>
      </c>
      <c r="F33" s="102">
        <v>15678</v>
      </c>
      <c r="G33" s="102">
        <v>119878</v>
      </c>
      <c r="H33" s="100">
        <f t="shared" si="0"/>
        <v>0</v>
      </c>
      <c r="I33" s="96">
        <f t="shared" si="1"/>
        <v>-625</v>
      </c>
      <c r="J33" s="96">
        <f t="shared" si="2"/>
        <v>-8945</v>
      </c>
      <c r="K33" s="11">
        <v>14344533</v>
      </c>
      <c r="L33" s="97">
        <v>136181</v>
      </c>
      <c r="M33" s="97">
        <v>24623</v>
      </c>
    </row>
    <row r="34" spans="1:13" x14ac:dyDescent="0.25">
      <c r="A34" s="101">
        <v>14344534</v>
      </c>
      <c r="B34" s="101">
        <v>2224365</v>
      </c>
      <c r="C34" s="101" t="s">
        <v>127</v>
      </c>
      <c r="D34" s="101" t="s">
        <v>365</v>
      </c>
      <c r="E34" s="102">
        <v>88381</v>
      </c>
      <c r="F34" s="102">
        <v>18685</v>
      </c>
      <c r="G34" s="102">
        <v>69696</v>
      </c>
      <c r="H34" s="100">
        <f t="shared" si="0"/>
        <v>0</v>
      </c>
      <c r="I34" s="96">
        <f t="shared" si="1"/>
        <v>0</v>
      </c>
      <c r="J34" s="96">
        <f t="shared" si="2"/>
        <v>-20</v>
      </c>
      <c r="K34" s="11">
        <v>14344534</v>
      </c>
      <c r="L34" s="97">
        <v>88381</v>
      </c>
      <c r="M34" s="97">
        <v>18705</v>
      </c>
    </row>
    <row r="35" spans="1:13" x14ac:dyDescent="0.25">
      <c r="A35" s="101">
        <v>14344537</v>
      </c>
      <c r="B35" s="101">
        <v>2224369</v>
      </c>
      <c r="C35" s="101" t="s">
        <v>142</v>
      </c>
      <c r="D35" s="101" t="s">
        <v>365</v>
      </c>
      <c r="E35" s="102">
        <v>81750</v>
      </c>
      <c r="F35" s="102">
        <v>9185</v>
      </c>
      <c r="G35" s="102">
        <v>72565</v>
      </c>
      <c r="H35" s="100">
        <f t="shared" si="0"/>
        <v>0</v>
      </c>
      <c r="I35" s="96">
        <f t="shared" si="1"/>
        <v>0</v>
      </c>
      <c r="J35" s="96">
        <f t="shared" si="2"/>
        <v>-20</v>
      </c>
      <c r="K35" s="11">
        <v>14344537</v>
      </c>
      <c r="L35" s="97">
        <v>81750</v>
      </c>
      <c r="M35" s="97">
        <v>9205</v>
      </c>
    </row>
    <row r="36" spans="1:13" x14ac:dyDescent="0.25">
      <c r="A36" s="99">
        <v>14344618</v>
      </c>
      <c r="B36" s="99">
        <v>2224528</v>
      </c>
      <c r="C36" s="99" t="s">
        <v>182</v>
      </c>
      <c r="D36" s="99" t="s">
        <v>364</v>
      </c>
      <c r="E36" s="100">
        <v>133079</v>
      </c>
      <c r="F36" s="100">
        <v>12560</v>
      </c>
      <c r="G36" s="100">
        <v>120519</v>
      </c>
      <c r="H36" s="100">
        <f t="shared" si="0"/>
        <v>0</v>
      </c>
      <c r="I36" s="96">
        <f t="shared" si="1"/>
        <v>0</v>
      </c>
      <c r="J36" s="96">
        <f t="shared" si="2"/>
        <v>-20</v>
      </c>
      <c r="K36" s="11">
        <v>14344618</v>
      </c>
      <c r="L36" s="97">
        <v>133079</v>
      </c>
      <c r="M36" s="97">
        <v>12580</v>
      </c>
    </row>
    <row r="37" spans="1:13" x14ac:dyDescent="0.25">
      <c r="A37" s="99">
        <v>14344702</v>
      </c>
      <c r="B37" s="99">
        <v>2224633</v>
      </c>
      <c r="C37" s="99" t="s">
        <v>129</v>
      </c>
      <c r="D37" s="99" t="s">
        <v>365</v>
      </c>
      <c r="E37" s="100">
        <v>88581</v>
      </c>
      <c r="F37" s="100">
        <v>16685</v>
      </c>
      <c r="G37" s="100">
        <v>71896</v>
      </c>
      <c r="H37" s="100">
        <f t="shared" si="0"/>
        <v>0</v>
      </c>
      <c r="I37" s="96">
        <f t="shared" si="1"/>
        <v>0</v>
      </c>
      <c r="J37" s="96">
        <f t="shared" si="2"/>
        <v>-20</v>
      </c>
      <c r="K37" s="11">
        <v>14344702</v>
      </c>
      <c r="L37" s="97">
        <v>88581</v>
      </c>
      <c r="M37" s="97">
        <v>16705</v>
      </c>
    </row>
    <row r="38" spans="1:13" x14ac:dyDescent="0.25">
      <c r="A38" s="99">
        <v>14344742</v>
      </c>
      <c r="B38" s="99">
        <v>2224687</v>
      </c>
      <c r="C38" s="99" t="s">
        <v>151</v>
      </c>
      <c r="D38" s="99" t="s">
        <v>365</v>
      </c>
      <c r="E38" s="100">
        <v>83960</v>
      </c>
      <c r="F38" s="100">
        <v>8655</v>
      </c>
      <c r="G38" s="100">
        <v>75305</v>
      </c>
      <c r="H38" s="100">
        <f t="shared" si="0"/>
        <v>0</v>
      </c>
      <c r="I38" s="96">
        <f t="shared" si="1"/>
        <v>0</v>
      </c>
      <c r="J38" s="96">
        <f t="shared" si="2"/>
        <v>-20</v>
      </c>
      <c r="K38" s="11">
        <v>14344742</v>
      </c>
      <c r="L38" s="97">
        <v>83960</v>
      </c>
      <c r="M38" s="97">
        <v>8675</v>
      </c>
    </row>
    <row r="39" spans="1:13" x14ac:dyDescent="0.25">
      <c r="A39" s="99">
        <v>14344764</v>
      </c>
      <c r="B39" s="99">
        <v>2224711</v>
      </c>
      <c r="C39" s="99" t="s">
        <v>390</v>
      </c>
      <c r="D39" s="99" t="s">
        <v>365</v>
      </c>
      <c r="E39" s="100">
        <v>88381</v>
      </c>
      <c r="F39" s="100">
        <v>17185</v>
      </c>
      <c r="G39" s="100">
        <v>71196</v>
      </c>
      <c r="H39" s="100">
        <f t="shared" si="0"/>
        <v>0</v>
      </c>
      <c r="I39" s="96">
        <f t="shared" si="1"/>
        <v>0</v>
      </c>
      <c r="J39" s="96">
        <f t="shared" si="2"/>
        <v>-20</v>
      </c>
      <c r="K39" s="11">
        <v>14344764</v>
      </c>
      <c r="L39" s="97">
        <v>88381</v>
      </c>
      <c r="M39" s="97">
        <v>17205</v>
      </c>
    </row>
    <row r="40" spans="1:13" x14ac:dyDescent="0.25">
      <c r="A40" s="101">
        <v>14344788</v>
      </c>
      <c r="B40" s="101">
        <v>2224742</v>
      </c>
      <c r="C40" s="101" t="s">
        <v>153</v>
      </c>
      <c r="D40" s="101" t="s">
        <v>365</v>
      </c>
      <c r="E40" s="102">
        <v>83960</v>
      </c>
      <c r="F40" s="102">
        <v>17685</v>
      </c>
      <c r="G40" s="102">
        <v>66275</v>
      </c>
      <c r="H40" s="100">
        <f t="shared" si="0"/>
        <v>0</v>
      </c>
      <c r="I40" s="96">
        <f t="shared" si="1"/>
        <v>0</v>
      </c>
      <c r="J40" s="96">
        <f t="shared" si="2"/>
        <v>-20</v>
      </c>
      <c r="K40" s="11">
        <v>14344788</v>
      </c>
      <c r="L40" s="97">
        <v>83960</v>
      </c>
      <c r="M40" s="97">
        <v>17705</v>
      </c>
    </row>
    <row r="41" spans="1:13" x14ac:dyDescent="0.25">
      <c r="A41" s="101">
        <v>14344794</v>
      </c>
      <c r="B41" s="101">
        <v>2224754</v>
      </c>
      <c r="C41" s="101" t="s">
        <v>184</v>
      </c>
      <c r="D41" s="101" t="s">
        <v>364</v>
      </c>
      <c r="E41" s="102">
        <v>100741</v>
      </c>
      <c r="F41" s="102">
        <v>17685</v>
      </c>
      <c r="G41" s="102">
        <v>83056</v>
      </c>
      <c r="H41" s="100">
        <f t="shared" si="0"/>
        <v>0</v>
      </c>
      <c r="I41" s="96">
        <f t="shared" si="1"/>
        <v>0</v>
      </c>
      <c r="J41" s="96">
        <f t="shared" si="2"/>
        <v>-95</v>
      </c>
      <c r="K41" s="11">
        <v>14344794</v>
      </c>
      <c r="L41" s="97">
        <v>100741</v>
      </c>
      <c r="M41" s="97">
        <v>17780</v>
      </c>
    </row>
    <row r="42" spans="1:13" x14ac:dyDescent="0.25">
      <c r="A42" s="101">
        <v>14344796</v>
      </c>
      <c r="B42" s="101">
        <v>2224756</v>
      </c>
      <c r="C42" s="101" t="s">
        <v>160</v>
      </c>
      <c r="D42" s="101" t="s">
        <v>365</v>
      </c>
      <c r="E42" s="102">
        <v>83960</v>
      </c>
      <c r="F42" s="102">
        <v>17460</v>
      </c>
      <c r="G42" s="102">
        <v>66500</v>
      </c>
      <c r="H42" s="100">
        <f t="shared" si="0"/>
        <v>0</v>
      </c>
      <c r="I42" s="96">
        <f t="shared" si="1"/>
        <v>0</v>
      </c>
      <c r="J42" s="96">
        <f t="shared" si="2"/>
        <v>-20</v>
      </c>
      <c r="K42" s="11">
        <v>14344796</v>
      </c>
      <c r="L42" s="97">
        <v>83960</v>
      </c>
      <c r="M42" s="97">
        <v>17480</v>
      </c>
    </row>
    <row r="43" spans="1:13" x14ac:dyDescent="0.25">
      <c r="A43" s="99">
        <v>14344807</v>
      </c>
      <c r="B43" s="99">
        <v>2224768</v>
      </c>
      <c r="C43" s="99" t="s">
        <v>395</v>
      </c>
      <c r="D43" s="99" t="s">
        <v>365</v>
      </c>
      <c r="E43" s="100">
        <v>75587</v>
      </c>
      <c r="F43" s="100">
        <v>6616</v>
      </c>
      <c r="G43" s="100">
        <v>68971</v>
      </c>
      <c r="H43" s="100">
        <f t="shared" si="0"/>
        <v>0</v>
      </c>
      <c r="I43" s="96">
        <f t="shared" si="1"/>
        <v>0</v>
      </c>
      <c r="J43" s="96">
        <f t="shared" si="2"/>
        <v>-20</v>
      </c>
      <c r="K43" s="88">
        <v>14344807</v>
      </c>
      <c r="L43" s="97">
        <v>75587</v>
      </c>
      <c r="M43" s="97">
        <v>6636</v>
      </c>
    </row>
    <row r="44" spans="1:13" x14ac:dyDescent="0.25">
      <c r="A44" s="101">
        <v>14344811</v>
      </c>
      <c r="B44" s="101">
        <v>2224773</v>
      </c>
      <c r="C44" s="101" t="s">
        <v>128</v>
      </c>
      <c r="D44" s="101" t="s">
        <v>365</v>
      </c>
      <c r="E44" s="102">
        <v>83960</v>
      </c>
      <c r="F44" s="102">
        <v>19685</v>
      </c>
      <c r="G44" s="102">
        <v>64275</v>
      </c>
      <c r="H44" s="100">
        <f t="shared" si="0"/>
        <v>0</v>
      </c>
      <c r="I44" s="96">
        <f t="shared" si="1"/>
        <v>0</v>
      </c>
      <c r="J44" s="96">
        <f t="shared" si="2"/>
        <v>-20</v>
      </c>
      <c r="K44" s="88">
        <v>14344811</v>
      </c>
      <c r="L44" s="97">
        <v>83960</v>
      </c>
      <c r="M44" s="97">
        <v>19705</v>
      </c>
    </row>
    <row r="45" spans="1:13" x14ac:dyDescent="0.25">
      <c r="A45" s="101">
        <v>14344813</v>
      </c>
      <c r="B45" s="101">
        <v>2224776</v>
      </c>
      <c r="C45" s="101" t="s">
        <v>155</v>
      </c>
      <c r="D45" s="101" t="s">
        <v>365</v>
      </c>
      <c r="E45" s="102">
        <v>84981</v>
      </c>
      <c r="F45" s="102">
        <v>13085</v>
      </c>
      <c r="G45" s="102">
        <v>71896</v>
      </c>
      <c r="H45" s="100">
        <f t="shared" si="0"/>
        <v>0</v>
      </c>
      <c r="I45" s="96">
        <f t="shared" si="1"/>
        <v>0</v>
      </c>
      <c r="J45" s="96">
        <f t="shared" si="2"/>
        <v>-20</v>
      </c>
      <c r="K45" s="11">
        <v>14344813</v>
      </c>
      <c r="L45" s="97">
        <v>84981</v>
      </c>
      <c r="M45" s="97">
        <v>13105</v>
      </c>
    </row>
    <row r="46" spans="1:13" x14ac:dyDescent="0.25">
      <c r="A46" s="101">
        <v>14344825</v>
      </c>
      <c r="B46" s="101">
        <v>2224792</v>
      </c>
      <c r="C46" s="101" t="s">
        <v>172</v>
      </c>
      <c r="D46" s="101" t="s">
        <v>365</v>
      </c>
      <c r="E46" s="102">
        <v>95819</v>
      </c>
      <c r="F46" s="102">
        <v>25485</v>
      </c>
      <c r="G46" s="102">
        <v>70334</v>
      </c>
      <c r="H46" s="100">
        <f t="shared" si="0"/>
        <v>0</v>
      </c>
      <c r="I46" s="96">
        <f t="shared" si="1"/>
        <v>0</v>
      </c>
      <c r="J46" s="96">
        <f t="shared" si="2"/>
        <v>-20</v>
      </c>
      <c r="K46" s="11">
        <v>14344825</v>
      </c>
      <c r="L46" s="97">
        <v>95819</v>
      </c>
      <c r="M46" s="97">
        <v>25505</v>
      </c>
    </row>
    <row r="47" spans="1:13" x14ac:dyDescent="0.25">
      <c r="A47" s="99">
        <v>14345861</v>
      </c>
      <c r="B47" s="99">
        <v>2229084</v>
      </c>
      <c r="C47" s="99" t="s">
        <v>185</v>
      </c>
      <c r="D47" s="99" t="s">
        <v>365</v>
      </c>
      <c r="E47" s="100">
        <v>80560</v>
      </c>
      <c r="F47" s="100">
        <v>10685</v>
      </c>
      <c r="G47" s="100">
        <v>69875</v>
      </c>
      <c r="H47" s="100">
        <f t="shared" si="0"/>
        <v>0</v>
      </c>
      <c r="I47" s="96">
        <f t="shared" si="1"/>
        <v>0</v>
      </c>
      <c r="J47" s="96">
        <f t="shared" si="2"/>
        <v>-20</v>
      </c>
      <c r="K47" s="11">
        <v>14345861</v>
      </c>
      <c r="L47" s="97">
        <v>80560</v>
      </c>
      <c r="M47" s="97">
        <v>10705</v>
      </c>
    </row>
    <row r="48" spans="1:13" x14ac:dyDescent="0.25">
      <c r="A48" s="99">
        <v>14345873</v>
      </c>
      <c r="B48" s="99">
        <v>2229098</v>
      </c>
      <c r="C48" s="99" t="s">
        <v>122</v>
      </c>
      <c r="D48" s="99" t="s">
        <v>365</v>
      </c>
      <c r="E48" s="100">
        <v>83960</v>
      </c>
      <c r="F48" s="100">
        <v>7685</v>
      </c>
      <c r="G48" s="100">
        <v>76275</v>
      </c>
      <c r="H48" s="100">
        <f t="shared" si="0"/>
        <v>0</v>
      </c>
      <c r="I48" s="96">
        <f t="shared" si="1"/>
        <v>0</v>
      </c>
      <c r="J48" s="96">
        <f t="shared" si="2"/>
        <v>-20</v>
      </c>
      <c r="K48" s="88">
        <v>14345873</v>
      </c>
      <c r="L48" s="97">
        <v>83960</v>
      </c>
      <c r="M48" s="97">
        <v>7705</v>
      </c>
    </row>
    <row r="49" spans="1:13" x14ac:dyDescent="0.25">
      <c r="A49" s="101">
        <v>14345931</v>
      </c>
      <c r="B49" s="101">
        <v>2229168</v>
      </c>
      <c r="C49" s="101" t="s">
        <v>391</v>
      </c>
      <c r="D49" s="101" t="s">
        <v>365</v>
      </c>
      <c r="E49" s="102">
        <v>81750</v>
      </c>
      <c r="F49" s="102">
        <v>17685</v>
      </c>
      <c r="G49" s="102">
        <v>64065</v>
      </c>
      <c r="H49" s="100">
        <f t="shared" si="0"/>
        <v>0</v>
      </c>
      <c r="I49" s="96">
        <f t="shared" si="1"/>
        <v>0</v>
      </c>
      <c r="J49" s="96">
        <f t="shared" si="2"/>
        <v>-20</v>
      </c>
      <c r="K49" s="11">
        <v>14345931</v>
      </c>
      <c r="L49" s="97">
        <v>81750</v>
      </c>
      <c r="M49" s="97">
        <v>17705</v>
      </c>
    </row>
    <row r="50" spans="1:13" x14ac:dyDescent="0.25">
      <c r="A50" s="101">
        <v>14346245</v>
      </c>
      <c r="B50" s="101">
        <v>2229550</v>
      </c>
      <c r="C50" s="101" t="s">
        <v>143</v>
      </c>
      <c r="D50" s="101" t="s">
        <v>365</v>
      </c>
      <c r="E50" s="102">
        <v>93440</v>
      </c>
      <c r="F50" s="102">
        <v>9685</v>
      </c>
      <c r="G50" s="102">
        <v>83755</v>
      </c>
      <c r="H50" s="100">
        <f t="shared" si="0"/>
        <v>0</v>
      </c>
      <c r="I50" s="96">
        <f t="shared" si="1"/>
        <v>0</v>
      </c>
      <c r="J50" s="96">
        <f t="shared" si="2"/>
        <v>-20</v>
      </c>
      <c r="K50" s="11">
        <v>14346245</v>
      </c>
      <c r="L50" s="97">
        <v>93440</v>
      </c>
      <c r="M50" s="97">
        <v>9705</v>
      </c>
    </row>
    <row r="51" spans="1:13" x14ac:dyDescent="0.25">
      <c r="A51" s="99">
        <v>14347228</v>
      </c>
      <c r="B51" s="99">
        <v>2233464</v>
      </c>
      <c r="C51" s="99" t="s">
        <v>165</v>
      </c>
      <c r="D51" s="99" t="s">
        <v>365</v>
      </c>
      <c r="E51" s="100">
        <v>81750</v>
      </c>
      <c r="F51" s="100">
        <v>7685</v>
      </c>
      <c r="G51" s="100">
        <v>74065</v>
      </c>
      <c r="H51" s="100">
        <f t="shared" si="0"/>
        <v>0</v>
      </c>
      <c r="I51" s="96">
        <f t="shared" si="1"/>
        <v>0</v>
      </c>
      <c r="J51" s="96">
        <f t="shared" si="2"/>
        <v>-20</v>
      </c>
      <c r="K51" s="11">
        <v>14347228</v>
      </c>
      <c r="L51" s="97">
        <v>81750</v>
      </c>
      <c r="M51" s="97">
        <v>7705</v>
      </c>
    </row>
    <row r="52" spans="1:13" x14ac:dyDescent="0.25">
      <c r="A52" s="101">
        <v>14349250</v>
      </c>
      <c r="B52" s="101">
        <v>2240696</v>
      </c>
      <c r="C52" s="101" t="s">
        <v>159</v>
      </c>
      <c r="D52" s="101" t="s">
        <v>365</v>
      </c>
      <c r="E52" s="102">
        <v>77641</v>
      </c>
      <c r="F52" s="102">
        <v>12538</v>
      </c>
      <c r="G52" s="102">
        <v>65103</v>
      </c>
      <c r="H52" s="100">
        <f t="shared" si="0"/>
        <v>0</v>
      </c>
      <c r="I52" s="96">
        <f t="shared" si="1"/>
        <v>0</v>
      </c>
      <c r="J52" s="96">
        <f t="shared" si="2"/>
        <v>-20</v>
      </c>
      <c r="K52" s="88">
        <v>14349250</v>
      </c>
      <c r="L52" s="97">
        <v>77641</v>
      </c>
      <c r="M52" s="97">
        <v>12558</v>
      </c>
    </row>
    <row r="53" spans="1:13" x14ac:dyDescent="0.25">
      <c r="A53" s="99">
        <v>14351475</v>
      </c>
      <c r="B53" s="99">
        <v>2243837</v>
      </c>
      <c r="C53" s="99" t="s">
        <v>176</v>
      </c>
      <c r="D53" s="99" t="s">
        <v>365</v>
      </c>
      <c r="E53" s="100">
        <v>71541</v>
      </c>
      <c r="F53" s="100">
        <v>8568</v>
      </c>
      <c r="G53" s="100">
        <v>62973</v>
      </c>
      <c r="H53" s="100">
        <f t="shared" si="0"/>
        <v>0</v>
      </c>
      <c r="I53" s="96">
        <f t="shared" si="1"/>
        <v>0</v>
      </c>
      <c r="J53" s="96">
        <f t="shared" si="2"/>
        <v>-20</v>
      </c>
      <c r="K53" s="105">
        <v>14351475</v>
      </c>
      <c r="L53" s="97">
        <v>71541</v>
      </c>
      <c r="M53" s="97">
        <v>8588</v>
      </c>
    </row>
    <row r="54" spans="1:13" x14ac:dyDescent="0.25">
      <c r="A54" s="101">
        <v>14351477</v>
      </c>
      <c r="B54" s="101">
        <v>2243839</v>
      </c>
      <c r="C54" s="101" t="s">
        <v>163</v>
      </c>
      <c r="D54" s="101" t="s">
        <v>365</v>
      </c>
      <c r="E54" s="102">
        <v>71541</v>
      </c>
      <c r="F54" s="102">
        <v>8568</v>
      </c>
      <c r="G54" s="102">
        <v>62973</v>
      </c>
      <c r="H54" s="100">
        <f t="shared" si="0"/>
        <v>0</v>
      </c>
      <c r="I54" s="96">
        <f t="shared" si="1"/>
        <v>0</v>
      </c>
      <c r="J54" s="96">
        <f t="shared" si="2"/>
        <v>-20</v>
      </c>
      <c r="K54" s="11">
        <v>14351477</v>
      </c>
      <c r="L54" s="97">
        <v>71541</v>
      </c>
      <c r="M54" s="97">
        <v>8588</v>
      </c>
    </row>
    <row r="55" spans="1:13" x14ac:dyDescent="0.25">
      <c r="A55" s="99">
        <v>14351726</v>
      </c>
      <c r="B55" s="99">
        <v>2244127</v>
      </c>
      <c r="C55" s="99" t="s">
        <v>166</v>
      </c>
      <c r="D55" s="99" t="s">
        <v>365</v>
      </c>
      <c r="E55" s="100">
        <v>71541</v>
      </c>
      <c r="F55" s="100">
        <v>8768</v>
      </c>
      <c r="G55" s="100">
        <v>62773</v>
      </c>
      <c r="H55" s="100">
        <f t="shared" si="0"/>
        <v>0</v>
      </c>
      <c r="I55" s="96">
        <f t="shared" si="1"/>
        <v>0</v>
      </c>
      <c r="J55" s="96">
        <f t="shared" si="2"/>
        <v>-20</v>
      </c>
      <c r="K55" s="11">
        <v>14351726</v>
      </c>
      <c r="L55" s="97">
        <v>71541</v>
      </c>
      <c r="M55" s="97">
        <v>8788</v>
      </c>
    </row>
    <row r="56" spans="1:13" x14ac:dyDescent="0.25">
      <c r="A56" s="101">
        <v>14351944</v>
      </c>
      <c r="B56" s="101">
        <v>2244410</v>
      </c>
      <c r="C56" s="101" t="s">
        <v>399</v>
      </c>
      <c r="D56" s="101" t="s">
        <v>365</v>
      </c>
      <c r="E56" s="102">
        <v>71541</v>
      </c>
      <c r="F56" s="102">
        <v>9568</v>
      </c>
      <c r="G56" s="102">
        <v>61973</v>
      </c>
      <c r="H56" s="100">
        <f t="shared" si="0"/>
        <v>0</v>
      </c>
      <c r="I56" s="96">
        <f t="shared" si="1"/>
        <v>0</v>
      </c>
      <c r="J56" s="96">
        <f t="shared" si="2"/>
        <v>-20</v>
      </c>
      <c r="K56" s="11">
        <v>14351944</v>
      </c>
      <c r="L56" s="97">
        <v>71541</v>
      </c>
      <c r="M56" s="97">
        <v>9588</v>
      </c>
    </row>
    <row r="57" spans="1:13" x14ac:dyDescent="0.25">
      <c r="A57" s="101">
        <v>14352225</v>
      </c>
      <c r="B57" s="101">
        <v>2244745</v>
      </c>
      <c r="C57" s="101" t="s">
        <v>174</v>
      </c>
      <c r="D57" s="101" t="s">
        <v>365</v>
      </c>
      <c r="E57" s="102">
        <v>71691</v>
      </c>
      <c r="F57" s="102">
        <v>8798</v>
      </c>
      <c r="G57" s="102">
        <v>62893</v>
      </c>
      <c r="H57" s="100">
        <f t="shared" si="0"/>
        <v>0</v>
      </c>
      <c r="I57" s="96">
        <f t="shared" si="1"/>
        <v>0</v>
      </c>
      <c r="J57" s="96">
        <f t="shared" si="2"/>
        <v>-2020</v>
      </c>
      <c r="K57" s="11">
        <v>14352225</v>
      </c>
      <c r="L57" s="97">
        <v>71691</v>
      </c>
      <c r="M57" s="97">
        <v>10818</v>
      </c>
    </row>
    <row r="58" spans="1:13" x14ac:dyDescent="0.25">
      <c r="A58" s="101">
        <v>14353272</v>
      </c>
      <c r="B58" s="101">
        <v>2246706</v>
      </c>
      <c r="C58" s="101" t="s">
        <v>398</v>
      </c>
      <c r="D58" s="101" t="s">
        <v>365</v>
      </c>
      <c r="E58" s="102">
        <v>66282</v>
      </c>
      <c r="F58" s="102">
        <v>8069</v>
      </c>
      <c r="G58" s="102">
        <v>58213</v>
      </c>
      <c r="H58" s="100">
        <f t="shared" si="0"/>
        <v>0</v>
      </c>
      <c r="I58" s="96">
        <f t="shared" si="1"/>
        <v>0</v>
      </c>
      <c r="J58" s="96">
        <f t="shared" si="2"/>
        <v>-20</v>
      </c>
      <c r="K58" s="11">
        <v>14353272</v>
      </c>
      <c r="L58" s="97">
        <v>66282</v>
      </c>
      <c r="M58" s="97">
        <v>8089</v>
      </c>
    </row>
    <row r="59" spans="1:13" x14ac:dyDescent="0.25">
      <c r="A59" s="101">
        <v>14353273</v>
      </c>
      <c r="B59" s="101">
        <v>2246707</v>
      </c>
      <c r="C59" s="101" t="s">
        <v>120</v>
      </c>
      <c r="D59" s="101" t="s">
        <v>365</v>
      </c>
      <c r="E59" s="102">
        <v>66132</v>
      </c>
      <c r="F59" s="102">
        <v>8769</v>
      </c>
      <c r="G59" s="102">
        <v>57363</v>
      </c>
      <c r="H59" s="100">
        <f t="shared" si="0"/>
        <v>0</v>
      </c>
      <c r="I59" s="96">
        <f t="shared" si="1"/>
        <v>0</v>
      </c>
      <c r="J59" s="96">
        <f t="shared" si="2"/>
        <v>-20</v>
      </c>
      <c r="K59" s="11">
        <v>14353273</v>
      </c>
      <c r="L59" s="97">
        <v>66132</v>
      </c>
      <c r="M59" s="97">
        <v>8789</v>
      </c>
    </row>
    <row r="60" spans="1:13" x14ac:dyDescent="0.25">
      <c r="A60" s="99">
        <v>14353447</v>
      </c>
      <c r="B60" s="99">
        <v>2246943</v>
      </c>
      <c r="C60" s="99" t="s">
        <v>141</v>
      </c>
      <c r="D60" s="99" t="s">
        <v>365</v>
      </c>
      <c r="E60" s="100">
        <v>66132</v>
      </c>
      <c r="F60" s="100">
        <v>8269</v>
      </c>
      <c r="G60" s="100">
        <v>57863</v>
      </c>
      <c r="H60" s="100">
        <f t="shared" si="0"/>
        <v>0</v>
      </c>
      <c r="I60" s="96">
        <f t="shared" si="1"/>
        <v>0</v>
      </c>
      <c r="J60" s="96">
        <f t="shared" si="2"/>
        <v>-820</v>
      </c>
      <c r="K60" s="11">
        <v>14353447</v>
      </c>
      <c r="L60" s="97">
        <v>66132</v>
      </c>
      <c r="M60" s="97">
        <v>9089</v>
      </c>
    </row>
    <row r="61" spans="1:13" x14ac:dyDescent="0.25">
      <c r="A61" s="99">
        <v>14353496</v>
      </c>
      <c r="B61" s="99">
        <v>2246998</v>
      </c>
      <c r="C61" s="99" t="s">
        <v>126</v>
      </c>
      <c r="D61" s="99" t="s">
        <v>365</v>
      </c>
      <c r="E61" s="100">
        <v>66132</v>
      </c>
      <c r="F61" s="100">
        <v>8269</v>
      </c>
      <c r="G61" s="100">
        <v>57863</v>
      </c>
      <c r="H61" s="100">
        <f t="shared" si="0"/>
        <v>0</v>
      </c>
      <c r="I61" s="96">
        <f t="shared" si="1"/>
        <v>0</v>
      </c>
      <c r="J61" s="96">
        <f t="shared" si="2"/>
        <v>-20</v>
      </c>
      <c r="K61" s="11">
        <v>14353496</v>
      </c>
      <c r="L61" s="97">
        <v>66132</v>
      </c>
      <c r="M61" s="97">
        <v>8289</v>
      </c>
    </row>
    <row r="62" spans="1:13" x14ac:dyDescent="0.25">
      <c r="A62" s="99">
        <v>14353592</v>
      </c>
      <c r="B62" s="99">
        <v>2247111</v>
      </c>
      <c r="C62" s="99" t="s">
        <v>131</v>
      </c>
      <c r="D62" s="99" t="s">
        <v>365</v>
      </c>
      <c r="E62" s="100">
        <v>66132</v>
      </c>
      <c r="F62" s="100">
        <v>8069</v>
      </c>
      <c r="G62" s="100">
        <v>58063</v>
      </c>
      <c r="H62" s="100">
        <f t="shared" si="0"/>
        <v>0</v>
      </c>
      <c r="I62" s="96">
        <f t="shared" si="1"/>
        <v>0</v>
      </c>
      <c r="J62" s="96">
        <f t="shared" si="2"/>
        <v>-20</v>
      </c>
      <c r="K62" s="11">
        <v>14353592</v>
      </c>
      <c r="L62" s="97">
        <v>66132</v>
      </c>
      <c r="M62" s="97">
        <v>8089</v>
      </c>
    </row>
    <row r="63" spans="1:13" x14ac:dyDescent="0.25">
      <c r="A63" s="101">
        <v>14353640</v>
      </c>
      <c r="B63" s="101">
        <v>2247181</v>
      </c>
      <c r="C63" s="101" t="s">
        <v>392</v>
      </c>
      <c r="D63" s="101" t="s">
        <v>365</v>
      </c>
      <c r="E63" s="102">
        <v>66132</v>
      </c>
      <c r="F63" s="102">
        <v>9069</v>
      </c>
      <c r="G63" s="102">
        <v>57063</v>
      </c>
      <c r="H63" s="100">
        <f t="shared" si="0"/>
        <v>0</v>
      </c>
      <c r="I63" s="96">
        <f t="shared" si="1"/>
        <v>0</v>
      </c>
      <c r="J63" s="96">
        <f t="shared" si="2"/>
        <v>-20</v>
      </c>
      <c r="K63" s="88">
        <v>14353640</v>
      </c>
      <c r="L63" s="97">
        <v>66132</v>
      </c>
      <c r="M63" s="97">
        <v>9089</v>
      </c>
    </row>
    <row r="64" spans="1:13" x14ac:dyDescent="0.25">
      <c r="A64" s="101">
        <v>14355341</v>
      </c>
      <c r="B64" s="101">
        <v>2249473</v>
      </c>
      <c r="C64" s="101" t="s">
        <v>149</v>
      </c>
      <c r="D64" s="101" t="s">
        <v>365</v>
      </c>
      <c r="E64" s="102">
        <v>54723</v>
      </c>
      <c r="F64" s="102">
        <v>6532</v>
      </c>
      <c r="G64" s="102">
        <v>48191</v>
      </c>
      <c r="H64" s="100">
        <f t="shared" si="0"/>
        <v>0</v>
      </c>
      <c r="I64" s="96">
        <f t="shared" si="1"/>
        <v>0</v>
      </c>
      <c r="J64" s="96">
        <f t="shared" si="2"/>
        <v>-20</v>
      </c>
      <c r="K64" s="11">
        <v>14355341</v>
      </c>
      <c r="L64" s="97">
        <v>54723</v>
      </c>
      <c r="M64" s="97">
        <v>6552</v>
      </c>
    </row>
    <row r="65" spans="1:13" x14ac:dyDescent="0.25">
      <c r="A65" s="99">
        <v>14355343</v>
      </c>
      <c r="B65" s="99">
        <v>2249475</v>
      </c>
      <c r="C65" s="99" t="s">
        <v>164</v>
      </c>
      <c r="D65" s="99" t="s">
        <v>365</v>
      </c>
      <c r="E65" s="100">
        <v>54848</v>
      </c>
      <c r="F65" s="100">
        <v>6532</v>
      </c>
      <c r="G65" s="100">
        <v>48316</v>
      </c>
      <c r="H65" s="100">
        <f t="shared" si="0"/>
        <v>0</v>
      </c>
      <c r="I65" s="96">
        <f t="shared" si="1"/>
        <v>0</v>
      </c>
      <c r="J65" s="96">
        <f t="shared" si="2"/>
        <v>-20</v>
      </c>
      <c r="K65" s="105">
        <v>14355343</v>
      </c>
      <c r="L65" s="97">
        <v>54848</v>
      </c>
      <c r="M65" s="97">
        <v>6552</v>
      </c>
    </row>
    <row r="66" spans="1:13" x14ac:dyDescent="0.25">
      <c r="A66" s="101">
        <v>14355344</v>
      </c>
      <c r="B66" s="101">
        <v>2249476</v>
      </c>
      <c r="C66" s="101" t="s">
        <v>144</v>
      </c>
      <c r="D66" s="101" t="s">
        <v>365</v>
      </c>
      <c r="E66" s="102">
        <v>54848</v>
      </c>
      <c r="F66" s="102">
        <v>6532</v>
      </c>
      <c r="G66" s="102">
        <v>48316</v>
      </c>
      <c r="H66" s="100">
        <f t="shared" si="0"/>
        <v>0</v>
      </c>
      <c r="I66" s="96">
        <f t="shared" si="1"/>
        <v>0</v>
      </c>
      <c r="J66" s="96">
        <f t="shared" si="2"/>
        <v>-20</v>
      </c>
      <c r="K66" s="11">
        <v>14355344</v>
      </c>
      <c r="L66" s="97">
        <v>54848</v>
      </c>
      <c r="M66" s="97">
        <v>6552</v>
      </c>
    </row>
    <row r="67" spans="1:13" x14ac:dyDescent="0.25">
      <c r="A67" s="99">
        <v>14355345</v>
      </c>
      <c r="B67" s="99">
        <v>2249477</v>
      </c>
      <c r="C67" s="99" t="s">
        <v>170</v>
      </c>
      <c r="D67" s="99" t="s">
        <v>365</v>
      </c>
      <c r="E67" s="100">
        <v>54723</v>
      </c>
      <c r="F67" s="100">
        <v>6532</v>
      </c>
      <c r="G67" s="100">
        <v>48191</v>
      </c>
      <c r="H67" s="100">
        <f t="shared" si="0"/>
        <v>0</v>
      </c>
      <c r="I67" s="96">
        <f t="shared" si="1"/>
        <v>0</v>
      </c>
      <c r="J67" s="96">
        <f t="shared" si="2"/>
        <v>-20</v>
      </c>
      <c r="K67" s="91">
        <v>14355345</v>
      </c>
      <c r="L67" s="97">
        <v>54723</v>
      </c>
      <c r="M67" s="97">
        <v>6552</v>
      </c>
    </row>
    <row r="68" spans="1:13" x14ac:dyDescent="0.25">
      <c r="A68" s="101">
        <v>14355541</v>
      </c>
      <c r="B68" s="101">
        <v>2249733</v>
      </c>
      <c r="C68" s="101" t="s">
        <v>393</v>
      </c>
      <c r="D68" s="101" t="s">
        <v>365</v>
      </c>
      <c r="E68" s="102">
        <v>50344</v>
      </c>
      <c r="F68" s="102">
        <v>6402</v>
      </c>
      <c r="G68" s="102">
        <v>43942</v>
      </c>
      <c r="H68" s="100">
        <f t="shared" ref="H68:H79" si="3">A68-K68</f>
        <v>0</v>
      </c>
      <c r="I68" s="96">
        <f t="shared" ref="I68:I71" si="4">E68-L68</f>
        <v>0</v>
      </c>
      <c r="J68" s="96">
        <f t="shared" ref="J68:J71" si="5">F68-M68</f>
        <v>-20</v>
      </c>
      <c r="K68" s="11">
        <v>14355541</v>
      </c>
      <c r="L68" s="97">
        <v>50344</v>
      </c>
      <c r="M68" s="97">
        <v>6422</v>
      </c>
    </row>
    <row r="69" spans="1:13" x14ac:dyDescent="0.25">
      <c r="A69" s="101">
        <v>14355551</v>
      </c>
      <c r="B69" s="101">
        <v>2249744</v>
      </c>
      <c r="C69" s="101" t="s">
        <v>154</v>
      </c>
      <c r="D69" s="101" t="s">
        <v>365</v>
      </c>
      <c r="E69" s="102">
        <v>53319</v>
      </c>
      <c r="F69" s="102">
        <v>6402</v>
      </c>
      <c r="G69" s="102">
        <v>46917</v>
      </c>
      <c r="H69" s="100">
        <f t="shared" si="3"/>
        <v>0</v>
      </c>
      <c r="I69" s="96">
        <f t="shared" si="4"/>
        <v>0</v>
      </c>
      <c r="J69" s="96">
        <f t="shared" si="5"/>
        <v>-20</v>
      </c>
      <c r="K69" s="11">
        <v>14355551</v>
      </c>
      <c r="L69" s="97">
        <v>53319</v>
      </c>
      <c r="M69" s="97">
        <v>6422</v>
      </c>
    </row>
    <row r="70" spans="1:13" x14ac:dyDescent="0.25">
      <c r="A70" s="99">
        <v>14371715</v>
      </c>
      <c r="B70" s="99">
        <v>2224774</v>
      </c>
      <c r="C70" s="99" t="s">
        <v>171</v>
      </c>
      <c r="D70" s="99" t="s">
        <v>365</v>
      </c>
      <c r="E70" s="100">
        <v>84160</v>
      </c>
      <c r="F70" s="100">
        <v>14685</v>
      </c>
      <c r="G70" s="100">
        <v>69475</v>
      </c>
      <c r="H70" s="100">
        <f t="shared" si="3"/>
        <v>0</v>
      </c>
      <c r="I70" s="96">
        <f t="shared" si="4"/>
        <v>0</v>
      </c>
      <c r="J70" s="96">
        <f t="shared" si="5"/>
        <v>-20</v>
      </c>
      <c r="K70" s="105">
        <v>14371715</v>
      </c>
      <c r="L70" s="97">
        <v>84160</v>
      </c>
      <c r="M70" s="97">
        <v>14705</v>
      </c>
    </row>
    <row r="71" spans="1:13" x14ac:dyDescent="0.25">
      <c r="A71" s="99">
        <v>14371977</v>
      </c>
      <c r="B71" s="99">
        <v>2244411</v>
      </c>
      <c r="C71" s="99" t="s">
        <v>397</v>
      </c>
      <c r="D71" s="99" t="s">
        <v>365</v>
      </c>
      <c r="E71" s="100">
        <v>71541</v>
      </c>
      <c r="F71" s="100">
        <v>10568</v>
      </c>
      <c r="G71" s="100">
        <v>60973</v>
      </c>
      <c r="H71" s="100">
        <f t="shared" si="3"/>
        <v>0</v>
      </c>
      <c r="I71" s="96">
        <f t="shared" si="4"/>
        <v>0</v>
      </c>
      <c r="J71" s="96">
        <f t="shared" si="5"/>
        <v>-220</v>
      </c>
      <c r="K71" s="3">
        <v>14371977</v>
      </c>
      <c r="L71" s="97">
        <v>71541</v>
      </c>
      <c r="M71" s="97">
        <v>10788</v>
      </c>
    </row>
    <row r="72" spans="1:13" x14ac:dyDescent="0.25">
      <c r="A72" s="99">
        <v>14416947</v>
      </c>
      <c r="B72" s="99">
        <v>2224330</v>
      </c>
      <c r="C72" s="99" t="s">
        <v>125</v>
      </c>
      <c r="D72" s="99" t="s">
        <v>365</v>
      </c>
      <c r="E72" s="100">
        <v>62888</v>
      </c>
      <c r="F72" s="100">
        <v>5755</v>
      </c>
      <c r="G72" s="100">
        <v>57133</v>
      </c>
      <c r="H72" s="100">
        <f t="shared" si="3"/>
        <v>0</v>
      </c>
      <c r="I72" s="96">
        <f t="shared" ref="I72:I79" si="6">E72-L72</f>
        <v>0</v>
      </c>
      <c r="J72" s="96">
        <f t="shared" ref="J72:J79" si="7">F72-M72</f>
        <v>-20</v>
      </c>
      <c r="K72" s="3">
        <v>14416947</v>
      </c>
      <c r="L72" s="97">
        <v>62888</v>
      </c>
      <c r="M72" s="97">
        <v>5775</v>
      </c>
    </row>
    <row r="73" spans="1:13" x14ac:dyDescent="0.25">
      <c r="A73" s="101">
        <v>14416948</v>
      </c>
      <c r="B73" s="101">
        <v>2224331</v>
      </c>
      <c r="C73" s="101" t="s">
        <v>148</v>
      </c>
      <c r="D73" s="101" t="s">
        <v>365</v>
      </c>
      <c r="E73" s="102">
        <v>84160</v>
      </c>
      <c r="F73" s="102">
        <v>9685</v>
      </c>
      <c r="G73" s="102">
        <v>74475</v>
      </c>
      <c r="H73" s="100">
        <f t="shared" si="3"/>
        <v>0</v>
      </c>
      <c r="I73" s="96">
        <f t="shared" si="6"/>
        <v>0</v>
      </c>
      <c r="J73" s="96">
        <f t="shared" si="7"/>
        <v>-20</v>
      </c>
      <c r="K73" s="3">
        <v>14416948</v>
      </c>
      <c r="L73" s="97">
        <v>84160</v>
      </c>
      <c r="M73" s="97">
        <v>9705</v>
      </c>
    </row>
    <row r="74" spans="1:13" x14ac:dyDescent="0.25">
      <c r="A74" s="99">
        <v>14416950</v>
      </c>
      <c r="B74" s="99">
        <v>2224337</v>
      </c>
      <c r="C74" s="99" t="s">
        <v>396</v>
      </c>
      <c r="D74" s="99" t="s">
        <v>365</v>
      </c>
      <c r="E74" s="100">
        <v>71541</v>
      </c>
      <c r="F74" s="100">
        <v>9785</v>
      </c>
      <c r="G74" s="100">
        <v>61756</v>
      </c>
      <c r="H74" s="100">
        <f t="shared" si="3"/>
        <v>0</v>
      </c>
      <c r="I74" s="96">
        <f t="shared" si="6"/>
        <v>0</v>
      </c>
      <c r="J74" s="96">
        <f t="shared" si="7"/>
        <v>-20</v>
      </c>
      <c r="K74" s="3">
        <v>14416950</v>
      </c>
      <c r="L74" s="97">
        <v>71541</v>
      </c>
      <c r="M74" s="97">
        <v>9805</v>
      </c>
    </row>
    <row r="75" spans="1:13" x14ac:dyDescent="0.25">
      <c r="A75" s="99">
        <v>14416951</v>
      </c>
      <c r="B75" s="99">
        <v>2224338</v>
      </c>
      <c r="C75" s="99" t="s">
        <v>135</v>
      </c>
      <c r="D75" s="99" t="s">
        <v>365</v>
      </c>
      <c r="E75" s="100">
        <v>81750</v>
      </c>
      <c r="F75" s="100">
        <v>10685</v>
      </c>
      <c r="G75" s="100">
        <v>71065</v>
      </c>
      <c r="H75" s="100">
        <f t="shared" si="3"/>
        <v>0</v>
      </c>
      <c r="I75" s="96">
        <f t="shared" si="6"/>
        <v>0</v>
      </c>
      <c r="J75" s="96">
        <f t="shared" si="7"/>
        <v>-4020</v>
      </c>
      <c r="K75" s="3">
        <v>14416951</v>
      </c>
      <c r="L75" s="97">
        <v>81750</v>
      </c>
      <c r="M75" s="97">
        <v>14705</v>
      </c>
    </row>
    <row r="76" spans="1:13" x14ac:dyDescent="0.25">
      <c r="A76" s="101">
        <v>14465747</v>
      </c>
      <c r="B76" s="101">
        <v>2224663</v>
      </c>
      <c r="C76" s="101" t="s">
        <v>183</v>
      </c>
      <c r="D76" s="101" t="s">
        <v>364</v>
      </c>
      <c r="E76" s="102">
        <v>100741</v>
      </c>
      <c r="F76" s="102">
        <v>16760</v>
      </c>
      <c r="G76" s="102">
        <v>83981</v>
      </c>
      <c r="H76" s="100">
        <f t="shared" si="3"/>
        <v>0</v>
      </c>
      <c r="I76" s="96">
        <f t="shared" si="6"/>
        <v>0</v>
      </c>
      <c r="J76" s="96">
        <f t="shared" si="7"/>
        <v>-20</v>
      </c>
      <c r="K76" s="3">
        <v>14465747</v>
      </c>
      <c r="L76" s="97">
        <v>100741</v>
      </c>
      <c r="M76" s="97">
        <v>16780</v>
      </c>
    </row>
    <row r="77" spans="1:13" x14ac:dyDescent="0.25">
      <c r="A77" s="99">
        <v>14713516</v>
      </c>
      <c r="B77" s="99">
        <v>4220689</v>
      </c>
      <c r="C77" s="99" t="s">
        <v>162</v>
      </c>
      <c r="D77" s="99" t="s">
        <v>365</v>
      </c>
      <c r="E77" s="100">
        <v>49936</v>
      </c>
      <c r="F77" s="100">
        <v>5905</v>
      </c>
      <c r="G77" s="100">
        <v>44031</v>
      </c>
      <c r="H77" s="100">
        <f t="shared" si="3"/>
        <v>0</v>
      </c>
      <c r="I77" s="96">
        <f t="shared" si="6"/>
        <v>0</v>
      </c>
      <c r="J77" s="96">
        <f t="shared" si="7"/>
        <v>-20</v>
      </c>
      <c r="K77" s="105">
        <v>14713516</v>
      </c>
      <c r="L77" s="97">
        <v>49936</v>
      </c>
      <c r="M77" s="97">
        <v>5925</v>
      </c>
    </row>
    <row r="78" spans="1:13" x14ac:dyDescent="0.25">
      <c r="A78" s="101">
        <v>15028778</v>
      </c>
      <c r="B78" s="101">
        <v>2256872</v>
      </c>
      <c r="C78" s="101" t="s">
        <v>177</v>
      </c>
      <c r="D78" s="101" t="s">
        <v>365</v>
      </c>
      <c r="E78" s="102">
        <v>49936</v>
      </c>
      <c r="F78" s="102">
        <v>5905</v>
      </c>
      <c r="G78" s="102">
        <v>44031</v>
      </c>
      <c r="H78" s="100">
        <f t="shared" si="3"/>
        <v>0</v>
      </c>
      <c r="I78" s="96">
        <f t="shared" si="6"/>
        <v>0</v>
      </c>
      <c r="J78" s="96">
        <f t="shared" si="7"/>
        <v>-20</v>
      </c>
      <c r="K78" s="11">
        <v>15028778</v>
      </c>
      <c r="L78" s="97">
        <v>49936</v>
      </c>
      <c r="M78" s="97">
        <v>5925</v>
      </c>
    </row>
    <row r="79" spans="1:13" x14ac:dyDescent="0.25">
      <c r="H79" s="100">
        <f t="shared" si="3"/>
        <v>0</v>
      </c>
      <c r="I79" s="96">
        <f t="shared" si="6"/>
        <v>-6343428</v>
      </c>
      <c r="J79" s="96">
        <f t="shared" si="7"/>
        <v>-997746</v>
      </c>
      <c r="K79" s="11"/>
      <c r="L79">
        <v>6343428</v>
      </c>
      <c r="M79">
        <v>997746</v>
      </c>
    </row>
    <row r="83" spans="11:13" x14ac:dyDescent="0.25">
      <c r="K83" s="43">
        <v>14344470</v>
      </c>
      <c r="L83">
        <v>92790</v>
      </c>
      <c r="M83">
        <v>10685</v>
      </c>
    </row>
  </sheetData>
  <autoFilter ref="A2:M79" xr:uid="{88DF1EAB-7B77-4D54-BAE7-5E341B527C48}"/>
  <sortState xmlns:xlrd2="http://schemas.microsoft.com/office/spreadsheetml/2017/richdata2" ref="A3:G78">
    <sortCondition ref="A3:A78"/>
  </sortState>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1B706-6EC9-4121-8854-81B7661993E3}">
  <sheetPr>
    <pageSetUpPr fitToPage="1"/>
  </sheetPr>
  <dimension ref="A1:W47"/>
  <sheetViews>
    <sheetView topLeftCell="A27" zoomScaleNormal="100" workbookViewId="0">
      <selection activeCell="F23" sqref="F23"/>
    </sheetView>
  </sheetViews>
  <sheetFormatPr defaultRowHeight="16.5" x14ac:dyDescent="0.3"/>
  <cols>
    <col min="1" max="1" width="4.85546875" style="32" customWidth="1"/>
    <col min="2" max="2" width="10.85546875" style="32" customWidth="1"/>
    <col min="3" max="3" width="21.7109375" style="32" customWidth="1"/>
    <col min="4" max="4" width="18.85546875" style="32" customWidth="1"/>
    <col min="5" max="5" width="8.140625" style="32" customWidth="1"/>
    <col min="6" max="6" width="12.5703125" style="71" customWidth="1"/>
    <col min="7" max="9" width="9.140625" style="71"/>
    <col min="10" max="10" width="9.85546875" style="71" customWidth="1"/>
    <col min="11" max="14" width="9.140625" style="29"/>
    <col min="15" max="15" width="36.7109375" style="29" bestFit="1" customWidth="1"/>
    <col min="16" max="16384" width="9.140625" style="29"/>
  </cols>
  <sheetData>
    <row r="1" spans="1:22" ht="18" x14ac:dyDescent="0.3">
      <c r="A1" s="129" t="s">
        <v>260</v>
      </c>
      <c r="B1" s="129"/>
      <c r="C1" s="129"/>
      <c r="D1" s="129"/>
      <c r="E1" s="129"/>
      <c r="F1" s="129"/>
      <c r="G1" s="129"/>
      <c r="H1" s="129"/>
      <c r="I1" s="129"/>
      <c r="J1" s="129"/>
    </row>
    <row r="2" spans="1:22" x14ac:dyDescent="0.3">
      <c r="A2" s="130" t="s">
        <v>261</v>
      </c>
      <c r="B2" s="130"/>
      <c r="C2" s="130"/>
      <c r="D2" s="130"/>
      <c r="E2" s="130"/>
      <c r="F2" s="130"/>
      <c r="G2" s="130"/>
      <c r="H2" s="130"/>
      <c r="I2" s="130"/>
      <c r="J2" s="130"/>
    </row>
    <row r="4" spans="1:22" x14ac:dyDescent="0.3">
      <c r="A4" s="30" t="s">
        <v>262</v>
      </c>
      <c r="B4" s="30"/>
      <c r="C4" s="30"/>
      <c r="D4" s="30"/>
      <c r="E4" s="30"/>
      <c r="F4" s="70"/>
      <c r="G4" s="70"/>
      <c r="H4" s="31" t="s">
        <v>263</v>
      </c>
      <c r="I4" s="131">
        <v>44947</v>
      </c>
      <c r="J4" s="131"/>
    </row>
    <row r="5" spans="1:22" ht="9.75" customHeight="1" x14ac:dyDescent="0.3"/>
    <row r="6" spans="1:22" ht="41.25" customHeight="1" x14ac:dyDescent="0.3">
      <c r="C6" s="33" t="s">
        <v>264</v>
      </c>
      <c r="D6" s="132" t="s">
        <v>265</v>
      </c>
      <c r="E6" s="132"/>
      <c r="F6" s="132"/>
      <c r="G6" s="132"/>
      <c r="H6" s="132"/>
      <c r="I6" s="132"/>
      <c r="J6" s="132"/>
      <c r="P6" s="58"/>
      <c r="Q6" s="58"/>
      <c r="R6" s="58"/>
      <c r="S6" s="58"/>
      <c r="T6" s="58"/>
      <c r="U6" s="58"/>
      <c r="V6" s="58"/>
    </row>
    <row r="7" spans="1:22" ht="16.5" customHeight="1" x14ac:dyDescent="0.3">
      <c r="C7" s="34" t="s">
        <v>266</v>
      </c>
      <c r="D7" s="32" t="s">
        <v>267</v>
      </c>
      <c r="O7" s="58"/>
      <c r="P7" s="58"/>
      <c r="Q7" s="58"/>
      <c r="R7" s="58"/>
      <c r="S7" s="58"/>
      <c r="T7" s="58"/>
      <c r="U7" s="58"/>
      <c r="V7" s="58"/>
    </row>
    <row r="8" spans="1:22" ht="16.5" customHeight="1" x14ac:dyDescent="0.3">
      <c r="D8" s="32" t="s">
        <v>268</v>
      </c>
      <c r="O8" s="58"/>
      <c r="P8" s="58"/>
      <c r="Q8" s="58"/>
      <c r="R8" s="58"/>
      <c r="S8" s="58"/>
      <c r="T8" s="58"/>
      <c r="U8" s="58"/>
      <c r="V8" s="58"/>
    </row>
    <row r="9" spans="1:22" ht="16.5" customHeight="1" x14ac:dyDescent="0.3">
      <c r="D9" s="32" t="s">
        <v>269</v>
      </c>
      <c r="O9" s="58"/>
      <c r="P9" s="58"/>
      <c r="Q9" s="58"/>
      <c r="R9" s="58"/>
      <c r="S9" s="58"/>
      <c r="T9" s="58"/>
      <c r="U9" s="58"/>
      <c r="V9" s="58"/>
    </row>
    <row r="10" spans="1:22" ht="8.25" customHeight="1" x14ac:dyDescent="0.3">
      <c r="O10" s="58"/>
      <c r="P10" s="58"/>
      <c r="Q10" s="58"/>
      <c r="R10" s="58"/>
      <c r="S10" s="58"/>
      <c r="T10" s="58"/>
      <c r="U10" s="58"/>
      <c r="V10" s="58"/>
    </row>
    <row r="11" spans="1:22" ht="16.5" customHeight="1" x14ac:dyDescent="0.3">
      <c r="A11" s="133" t="s">
        <v>270</v>
      </c>
      <c r="B11" s="134"/>
      <c r="C11" s="134"/>
      <c r="D11" s="134"/>
      <c r="E11" s="134"/>
      <c r="F11" s="134"/>
      <c r="G11" s="134"/>
      <c r="H11" s="134"/>
      <c r="I11" s="134"/>
      <c r="J11" s="134"/>
      <c r="O11" s="58"/>
      <c r="P11" s="58"/>
      <c r="Q11" s="58"/>
      <c r="R11" s="58"/>
      <c r="S11" s="58"/>
      <c r="T11" s="58"/>
      <c r="U11" s="58"/>
      <c r="V11" s="58"/>
    </row>
    <row r="12" spans="1:22" ht="16.5" customHeight="1" x14ac:dyDescent="0.3">
      <c r="B12" s="32" t="s">
        <v>271</v>
      </c>
      <c r="O12" s="58"/>
      <c r="P12" s="58"/>
      <c r="Q12" s="58"/>
      <c r="R12" s="58"/>
      <c r="S12" s="58"/>
      <c r="T12" s="58"/>
      <c r="U12" s="58"/>
      <c r="V12" s="58"/>
    </row>
    <row r="13" spans="1:22" ht="36" customHeight="1" x14ac:dyDescent="0.3">
      <c r="A13" s="135" t="s">
        <v>272</v>
      </c>
      <c r="B13" s="135"/>
      <c r="C13" s="135"/>
      <c r="D13" s="135"/>
      <c r="E13" s="135"/>
      <c r="F13" s="135"/>
      <c r="G13" s="135"/>
      <c r="H13" s="135"/>
      <c r="I13" s="135"/>
      <c r="J13" s="135"/>
      <c r="O13" s="58"/>
      <c r="P13" s="58"/>
      <c r="Q13" s="58"/>
      <c r="R13" s="58"/>
      <c r="S13" s="58"/>
      <c r="T13" s="58"/>
      <c r="U13" s="58"/>
      <c r="V13" s="58"/>
    </row>
    <row r="14" spans="1:22" ht="4.5" customHeight="1" x14ac:dyDescent="0.3">
      <c r="A14" s="72"/>
      <c r="B14" s="72"/>
      <c r="C14" s="59"/>
      <c r="D14" s="59"/>
      <c r="E14" s="72"/>
      <c r="F14" s="56"/>
      <c r="G14" s="56"/>
      <c r="H14" s="56"/>
      <c r="I14" s="56"/>
      <c r="J14" s="56"/>
      <c r="O14" s="58"/>
      <c r="P14" s="58"/>
      <c r="Q14" s="58"/>
      <c r="R14" s="58"/>
      <c r="S14" s="58"/>
      <c r="T14" s="58"/>
      <c r="U14" s="58"/>
      <c r="V14" s="58"/>
    </row>
    <row r="15" spans="1:22" ht="36.75" customHeight="1" x14ac:dyDescent="0.3">
      <c r="A15" s="135" t="s">
        <v>273</v>
      </c>
      <c r="B15" s="135"/>
      <c r="C15" s="135"/>
      <c r="D15" s="135"/>
      <c r="E15" s="135"/>
      <c r="F15" s="135"/>
      <c r="G15" s="135"/>
      <c r="H15" s="135"/>
      <c r="I15" s="135"/>
      <c r="J15" s="135"/>
      <c r="O15" s="58"/>
      <c r="P15" s="58"/>
      <c r="Q15" s="58"/>
      <c r="R15" s="58"/>
      <c r="S15" s="58"/>
      <c r="T15" s="58"/>
      <c r="U15" s="58"/>
      <c r="V15" s="58"/>
    </row>
    <row r="16" spans="1:22" ht="6.75" customHeight="1" x14ac:dyDescent="0.3">
      <c r="A16" s="72"/>
      <c r="B16" s="72"/>
      <c r="C16" s="59"/>
      <c r="D16" s="59"/>
      <c r="E16" s="72"/>
      <c r="F16" s="56"/>
      <c r="G16" s="56"/>
      <c r="H16" s="56"/>
      <c r="I16" s="56"/>
      <c r="J16" s="56"/>
      <c r="O16" s="58"/>
      <c r="P16" s="58"/>
      <c r="Q16" s="58"/>
      <c r="R16" s="58"/>
      <c r="S16" s="58"/>
      <c r="T16" s="58"/>
      <c r="U16" s="58"/>
      <c r="V16" s="58"/>
    </row>
    <row r="17" spans="1:23" ht="16.5" customHeight="1" x14ac:dyDescent="0.3">
      <c r="A17" s="135" t="s">
        <v>274</v>
      </c>
      <c r="B17" s="135"/>
      <c r="C17" s="135"/>
      <c r="D17" s="135"/>
      <c r="E17" s="135"/>
      <c r="F17" s="135"/>
      <c r="G17" s="135"/>
      <c r="H17" s="135"/>
      <c r="I17" s="135"/>
      <c r="J17" s="135"/>
      <c r="O17" s="58"/>
      <c r="P17" s="58"/>
      <c r="Q17" s="58"/>
      <c r="R17" s="58"/>
      <c r="S17" s="58"/>
      <c r="T17" s="58"/>
      <c r="U17" s="58"/>
      <c r="V17" s="58"/>
    </row>
    <row r="18" spans="1:23" ht="6" customHeight="1" x14ac:dyDescent="0.3">
      <c r="O18" s="58"/>
      <c r="P18" s="58"/>
      <c r="Q18" s="58"/>
      <c r="R18" s="58"/>
      <c r="S18" s="58"/>
      <c r="T18" s="58"/>
      <c r="U18" s="58"/>
      <c r="V18" s="58"/>
    </row>
    <row r="19" spans="1:23" ht="16.5" customHeight="1" x14ac:dyDescent="0.3">
      <c r="A19" s="136" t="s">
        <v>275</v>
      </c>
      <c r="B19" s="136"/>
      <c r="C19" s="136"/>
      <c r="D19" s="136"/>
      <c r="E19" s="136"/>
      <c r="F19" s="136"/>
      <c r="G19" s="136"/>
      <c r="H19" s="136"/>
      <c r="I19" s="136"/>
      <c r="J19" s="136"/>
      <c r="O19" s="58"/>
      <c r="P19" s="58"/>
      <c r="Q19" s="58"/>
      <c r="R19" s="58"/>
      <c r="S19" s="58"/>
      <c r="T19" s="58"/>
      <c r="U19" s="58"/>
      <c r="V19" s="58"/>
    </row>
    <row r="20" spans="1:23" ht="16.5" customHeight="1" x14ac:dyDescent="0.3">
      <c r="O20" s="58"/>
      <c r="P20" s="58"/>
      <c r="Q20" s="58"/>
      <c r="R20" s="58"/>
      <c r="S20" s="58"/>
      <c r="T20" s="58"/>
      <c r="U20" s="58"/>
      <c r="V20" s="58"/>
    </row>
    <row r="21" spans="1:23" ht="16.5" customHeight="1" x14ac:dyDescent="0.3">
      <c r="A21" s="130" t="s">
        <v>276</v>
      </c>
      <c r="B21" s="130"/>
      <c r="C21" s="130"/>
      <c r="D21" s="130"/>
      <c r="E21" s="130"/>
      <c r="F21" s="130"/>
      <c r="G21" s="130"/>
      <c r="H21" s="130"/>
      <c r="I21" s="130"/>
      <c r="J21" s="130"/>
      <c r="O21" s="58"/>
      <c r="P21" s="58"/>
      <c r="Q21" s="58"/>
      <c r="R21" s="58"/>
      <c r="S21" s="58"/>
      <c r="T21" s="58"/>
      <c r="U21" s="58"/>
      <c r="V21" s="58"/>
    </row>
    <row r="22" spans="1:23" s="55" customFormat="1" ht="49.5" x14ac:dyDescent="0.3">
      <c r="A22" s="54" t="s">
        <v>277</v>
      </c>
      <c r="B22" s="54" t="s">
        <v>191</v>
      </c>
      <c r="C22" s="60" t="s">
        <v>278</v>
      </c>
      <c r="D22" s="60" t="s">
        <v>279</v>
      </c>
      <c r="E22" s="54" t="s">
        <v>280</v>
      </c>
      <c r="F22" s="54" t="s">
        <v>281</v>
      </c>
      <c r="G22" s="54" t="s">
        <v>282</v>
      </c>
      <c r="H22" s="54" t="s">
        <v>283</v>
      </c>
      <c r="I22" s="54" t="s">
        <v>284</v>
      </c>
      <c r="J22" s="54" t="s">
        <v>314</v>
      </c>
      <c r="O22" s="58"/>
      <c r="P22" s="58"/>
      <c r="Q22" s="58"/>
      <c r="R22" s="58"/>
      <c r="S22" s="58"/>
      <c r="T22" s="58"/>
      <c r="U22" s="58"/>
      <c r="V22" s="58"/>
    </row>
    <row r="23" spans="1:23" s="48" customFormat="1" ht="20.25" customHeight="1" x14ac:dyDescent="0.3">
      <c r="A23" s="35">
        <v>1</v>
      </c>
      <c r="B23" s="35">
        <v>14417006</v>
      </c>
      <c r="C23" s="61" t="str">
        <f t="shared" ref="C23:C39" si="0">IFERROR(VLOOKUP(B23,BASICPAY,2,FALSE),"")</f>
        <v/>
      </c>
      <c r="D23" s="61" t="str">
        <f t="shared" ref="D23:D39" si="1">IFERROR(VLOOKUP(B23,BASICPAY,3,FALSE),"")</f>
        <v/>
      </c>
      <c r="E23" s="35" t="s">
        <v>308</v>
      </c>
      <c r="F23" s="35" t="s">
        <v>316</v>
      </c>
      <c r="G23" s="35">
        <f t="shared" ref="G23:G39" si="2">I23-H23</f>
        <v>61960</v>
      </c>
      <c r="H23" s="35">
        <v>1700</v>
      </c>
      <c r="I23" s="35">
        <v>63660</v>
      </c>
      <c r="J23" s="47" t="s">
        <v>321</v>
      </c>
    </row>
    <row r="24" spans="1:23" s="48" customFormat="1" ht="20.25" customHeight="1" x14ac:dyDescent="0.3">
      <c r="A24" s="35">
        <v>2</v>
      </c>
      <c r="B24" s="35">
        <v>14344436</v>
      </c>
      <c r="C24" s="61" t="str">
        <f t="shared" si="0"/>
        <v/>
      </c>
      <c r="D24" s="61" t="str">
        <f t="shared" si="1"/>
        <v/>
      </c>
      <c r="E24" s="35" t="s">
        <v>308</v>
      </c>
      <c r="F24" s="35" t="s">
        <v>316</v>
      </c>
      <c r="G24" s="35">
        <f t="shared" si="2"/>
        <v>60260</v>
      </c>
      <c r="H24" s="35">
        <v>1700</v>
      </c>
      <c r="I24" s="35">
        <v>61960</v>
      </c>
      <c r="J24" s="47" t="s">
        <v>321</v>
      </c>
    </row>
    <row r="25" spans="1:23" s="48" customFormat="1" ht="20.25" customHeight="1" x14ac:dyDescent="0.3">
      <c r="A25" s="35">
        <v>3</v>
      </c>
      <c r="B25" s="35">
        <v>14342283</v>
      </c>
      <c r="C25" s="61" t="str">
        <f t="shared" si="0"/>
        <v/>
      </c>
      <c r="D25" s="61" t="str">
        <f t="shared" si="1"/>
        <v/>
      </c>
      <c r="E25" s="35" t="s">
        <v>308</v>
      </c>
      <c r="F25" s="35" t="s">
        <v>316</v>
      </c>
      <c r="G25" s="35">
        <f t="shared" si="2"/>
        <v>60260</v>
      </c>
      <c r="H25" s="35">
        <v>1700</v>
      </c>
      <c r="I25" s="35">
        <v>61960</v>
      </c>
      <c r="J25" s="47" t="s">
        <v>321</v>
      </c>
      <c r="O25" s="127" t="s">
        <v>315</v>
      </c>
      <c r="P25" s="127"/>
      <c r="Q25" s="127"/>
      <c r="R25" s="127"/>
      <c r="S25" s="127"/>
      <c r="T25" s="127"/>
      <c r="U25" s="127"/>
      <c r="V25" s="58"/>
      <c r="W25" s="58"/>
    </row>
    <row r="26" spans="1:23" s="48" customFormat="1" ht="20.25" customHeight="1" x14ac:dyDescent="0.3">
      <c r="A26" s="35">
        <v>4</v>
      </c>
      <c r="B26" s="35">
        <v>14346947</v>
      </c>
      <c r="C26" s="61" t="str">
        <f t="shared" si="0"/>
        <v/>
      </c>
      <c r="D26" s="61" t="str">
        <f t="shared" si="1"/>
        <v/>
      </c>
      <c r="E26" s="35" t="s">
        <v>308</v>
      </c>
      <c r="F26" s="35" t="s">
        <v>316</v>
      </c>
      <c r="G26" s="35">
        <f t="shared" si="2"/>
        <v>60260</v>
      </c>
      <c r="H26" s="35">
        <v>1700</v>
      </c>
      <c r="I26" s="35">
        <v>61960</v>
      </c>
      <c r="J26" s="47" t="s">
        <v>321</v>
      </c>
      <c r="O26" s="127"/>
      <c r="P26" s="127"/>
      <c r="Q26" s="127"/>
      <c r="R26" s="127"/>
      <c r="S26" s="127"/>
      <c r="T26" s="127"/>
      <c r="U26" s="127"/>
      <c r="V26" s="58"/>
      <c r="W26" s="58"/>
    </row>
    <row r="27" spans="1:23" s="48" customFormat="1" ht="20.25" customHeight="1" x14ac:dyDescent="0.3">
      <c r="A27" s="35">
        <v>5</v>
      </c>
      <c r="B27" s="35">
        <v>14340374</v>
      </c>
      <c r="C27" s="61" t="str">
        <f t="shared" si="0"/>
        <v/>
      </c>
      <c r="D27" s="61" t="str">
        <f t="shared" si="1"/>
        <v/>
      </c>
      <c r="E27" s="35" t="s">
        <v>308</v>
      </c>
      <c r="F27" s="35" t="s">
        <v>316</v>
      </c>
      <c r="G27" s="35">
        <f t="shared" si="2"/>
        <v>60260</v>
      </c>
      <c r="H27" s="35">
        <v>1700</v>
      </c>
      <c r="I27" s="35">
        <v>61960</v>
      </c>
      <c r="J27" s="47" t="s">
        <v>321</v>
      </c>
      <c r="O27" s="127"/>
      <c r="P27" s="127"/>
      <c r="Q27" s="127"/>
      <c r="R27" s="127"/>
      <c r="S27" s="127"/>
      <c r="T27" s="127"/>
      <c r="U27" s="127"/>
      <c r="V27" s="58"/>
      <c r="W27" s="58"/>
    </row>
    <row r="28" spans="1:23" s="48" customFormat="1" ht="20.25" customHeight="1" x14ac:dyDescent="0.3">
      <c r="A28" s="35">
        <v>6</v>
      </c>
      <c r="B28" s="35">
        <v>14349250</v>
      </c>
      <c r="C28" s="61" t="str">
        <f t="shared" si="0"/>
        <v/>
      </c>
      <c r="D28" s="61" t="str">
        <f t="shared" si="1"/>
        <v/>
      </c>
      <c r="E28" s="35" t="s">
        <v>308</v>
      </c>
      <c r="F28" s="35" t="s">
        <v>316</v>
      </c>
      <c r="G28" s="35">
        <f t="shared" si="2"/>
        <v>60260</v>
      </c>
      <c r="H28" s="35">
        <v>1700</v>
      </c>
      <c r="I28" s="35">
        <v>61960</v>
      </c>
      <c r="J28" s="47" t="s">
        <v>321</v>
      </c>
      <c r="O28" s="127"/>
      <c r="P28" s="127"/>
      <c r="Q28" s="127"/>
      <c r="R28" s="127"/>
      <c r="S28" s="127"/>
      <c r="T28" s="127"/>
      <c r="U28" s="127"/>
      <c r="V28" s="58"/>
      <c r="W28" s="58"/>
    </row>
    <row r="29" spans="1:23" s="48" customFormat="1" ht="20.25" customHeight="1" x14ac:dyDescent="0.3">
      <c r="A29" s="35">
        <v>7</v>
      </c>
      <c r="B29" s="35">
        <v>14344813</v>
      </c>
      <c r="C29" s="61" t="str">
        <f t="shared" si="0"/>
        <v/>
      </c>
      <c r="D29" s="61" t="str">
        <f t="shared" si="1"/>
        <v/>
      </c>
      <c r="E29" s="35" t="s">
        <v>308</v>
      </c>
      <c r="F29" s="35" t="s">
        <v>316</v>
      </c>
      <c r="G29" s="35">
        <f t="shared" si="2"/>
        <v>60260</v>
      </c>
      <c r="H29" s="35">
        <v>1700</v>
      </c>
      <c r="I29" s="35">
        <v>61960</v>
      </c>
      <c r="J29" s="47" t="s">
        <v>321</v>
      </c>
      <c r="O29" s="127"/>
      <c r="P29" s="127"/>
      <c r="Q29" s="127"/>
      <c r="R29" s="127"/>
      <c r="S29" s="127"/>
      <c r="T29" s="127"/>
      <c r="U29" s="127"/>
      <c r="V29" s="58"/>
      <c r="W29" s="58"/>
    </row>
    <row r="30" spans="1:23" s="48" customFormat="1" ht="20.25" customHeight="1" x14ac:dyDescent="0.3">
      <c r="A30" s="35">
        <v>8</v>
      </c>
      <c r="B30" s="35">
        <v>14355541</v>
      </c>
      <c r="C30" s="61" t="str">
        <f t="shared" si="0"/>
        <v/>
      </c>
      <c r="D30" s="61" t="str">
        <f t="shared" si="1"/>
        <v/>
      </c>
      <c r="E30" s="35" t="s">
        <v>317</v>
      </c>
      <c r="F30" s="35" t="s">
        <v>316</v>
      </c>
      <c r="G30" s="35">
        <f t="shared" si="2"/>
        <v>63660</v>
      </c>
      <c r="H30" s="35">
        <v>1700</v>
      </c>
      <c r="I30" s="35">
        <v>65360</v>
      </c>
      <c r="J30" s="47" t="s">
        <v>321</v>
      </c>
      <c r="O30" s="127"/>
      <c r="P30" s="127"/>
      <c r="Q30" s="127"/>
      <c r="R30" s="127"/>
      <c r="S30" s="127"/>
      <c r="T30" s="127"/>
      <c r="U30" s="127"/>
      <c r="V30" s="58"/>
      <c r="W30" s="58"/>
    </row>
    <row r="31" spans="1:23" s="48" customFormat="1" ht="20.25" customHeight="1" x14ac:dyDescent="0.3">
      <c r="A31" s="35">
        <v>9</v>
      </c>
      <c r="B31" s="35">
        <v>14416947</v>
      </c>
      <c r="C31" s="61" t="str">
        <f t="shared" si="0"/>
        <v/>
      </c>
      <c r="D31" s="61" t="str">
        <f t="shared" si="1"/>
        <v/>
      </c>
      <c r="E31" s="35" t="s">
        <v>308</v>
      </c>
      <c r="F31" s="35" t="s">
        <v>316</v>
      </c>
      <c r="G31" s="35">
        <f t="shared" si="2"/>
        <v>60260</v>
      </c>
      <c r="H31" s="35">
        <v>1700</v>
      </c>
      <c r="I31" s="35">
        <v>61960</v>
      </c>
      <c r="J31" s="47" t="s">
        <v>321</v>
      </c>
      <c r="O31" s="58"/>
      <c r="P31" s="58"/>
      <c r="Q31" s="58"/>
      <c r="R31" s="58"/>
      <c r="S31" s="58"/>
      <c r="T31" s="58"/>
      <c r="U31" s="58"/>
      <c r="V31" s="58"/>
      <c r="W31" s="58"/>
    </row>
    <row r="32" spans="1:23" s="48" customFormat="1" ht="20.25" customHeight="1" x14ac:dyDescent="0.3">
      <c r="A32" s="35">
        <v>10</v>
      </c>
      <c r="B32" s="35">
        <v>14344497</v>
      </c>
      <c r="C32" s="61" t="str">
        <f t="shared" si="0"/>
        <v/>
      </c>
      <c r="D32" s="61" t="str">
        <f t="shared" si="1"/>
        <v/>
      </c>
      <c r="E32" s="35" t="s">
        <v>308</v>
      </c>
      <c r="F32" s="35" t="s">
        <v>316</v>
      </c>
      <c r="G32" s="35">
        <f t="shared" si="2"/>
        <v>60260</v>
      </c>
      <c r="H32" s="35">
        <v>1700</v>
      </c>
      <c r="I32" s="35">
        <v>61960</v>
      </c>
      <c r="J32" s="47" t="s">
        <v>321</v>
      </c>
      <c r="O32" s="58"/>
      <c r="P32" s="58"/>
      <c r="Q32" s="58"/>
      <c r="R32" s="58"/>
      <c r="S32" s="58"/>
      <c r="T32" s="58"/>
      <c r="U32" s="58"/>
      <c r="V32" s="58"/>
      <c r="W32" s="58"/>
    </row>
    <row r="33" spans="1:23" s="48" customFormat="1" ht="20.25" customHeight="1" x14ac:dyDescent="0.3">
      <c r="A33" s="35">
        <v>11</v>
      </c>
      <c r="B33" s="35">
        <v>14344524</v>
      </c>
      <c r="C33" s="61" t="str">
        <f t="shared" si="0"/>
        <v/>
      </c>
      <c r="D33" s="61" t="str">
        <f t="shared" si="1"/>
        <v/>
      </c>
      <c r="E33" s="35" t="s">
        <v>308</v>
      </c>
      <c r="F33" s="35" t="s">
        <v>316</v>
      </c>
      <c r="G33" s="35">
        <f t="shared" si="2"/>
        <v>58680</v>
      </c>
      <c r="H33" s="35">
        <v>1580</v>
      </c>
      <c r="I33" s="35">
        <v>60260</v>
      </c>
      <c r="J33" s="47" t="s">
        <v>321</v>
      </c>
      <c r="O33" s="58"/>
      <c r="P33" s="58"/>
      <c r="Q33" s="58"/>
      <c r="R33" s="58"/>
      <c r="S33" s="58"/>
      <c r="T33" s="58"/>
      <c r="U33" s="58"/>
      <c r="V33" s="58"/>
      <c r="W33" s="58"/>
    </row>
    <row r="34" spans="1:23" s="48" customFormat="1" ht="20.25" customHeight="1" x14ac:dyDescent="0.3">
      <c r="A34" s="35">
        <v>12</v>
      </c>
      <c r="B34" s="35">
        <v>14340263</v>
      </c>
      <c r="C34" s="61" t="str">
        <f t="shared" si="0"/>
        <v/>
      </c>
      <c r="D34" s="61" t="str">
        <f t="shared" si="1"/>
        <v/>
      </c>
      <c r="E34" s="35" t="s">
        <v>308</v>
      </c>
      <c r="F34" s="35" t="s">
        <v>316</v>
      </c>
      <c r="G34" s="35">
        <f t="shared" si="2"/>
        <v>58680</v>
      </c>
      <c r="H34" s="35">
        <v>1580</v>
      </c>
      <c r="I34" s="35">
        <v>60260</v>
      </c>
      <c r="J34" s="47" t="s">
        <v>321</v>
      </c>
      <c r="O34" s="58"/>
      <c r="P34" s="58"/>
      <c r="Q34" s="58"/>
      <c r="R34" s="58"/>
      <c r="S34" s="58"/>
      <c r="T34" s="58"/>
      <c r="U34" s="58"/>
      <c r="V34" s="58"/>
      <c r="W34" s="58"/>
    </row>
    <row r="35" spans="1:23" s="48" customFormat="1" ht="20.25" customHeight="1" x14ac:dyDescent="0.3">
      <c r="A35" s="35">
        <v>13</v>
      </c>
      <c r="B35" s="35">
        <v>14355551</v>
      </c>
      <c r="C35" s="61" t="str">
        <f t="shared" si="0"/>
        <v/>
      </c>
      <c r="D35" s="61" t="str">
        <f t="shared" si="1"/>
        <v/>
      </c>
      <c r="E35" s="35" t="s">
        <v>308</v>
      </c>
      <c r="F35" s="35" t="s">
        <v>316</v>
      </c>
      <c r="G35" s="35">
        <f t="shared" si="2"/>
        <v>60260</v>
      </c>
      <c r="H35" s="35">
        <v>1700</v>
      </c>
      <c r="I35" s="35">
        <v>61960</v>
      </c>
      <c r="J35" s="47" t="s">
        <v>321</v>
      </c>
      <c r="O35" s="58"/>
      <c r="P35" s="58"/>
      <c r="Q35" s="58"/>
      <c r="R35" s="58"/>
      <c r="S35" s="58"/>
      <c r="T35" s="58"/>
      <c r="U35" s="58"/>
      <c r="V35" s="58"/>
      <c r="W35" s="58"/>
    </row>
    <row r="36" spans="1:23" s="48" customFormat="1" ht="20.25" customHeight="1" x14ac:dyDescent="0.3">
      <c r="A36" s="35">
        <v>14</v>
      </c>
      <c r="B36" s="35">
        <v>14344513</v>
      </c>
      <c r="C36" s="61" t="str">
        <f t="shared" si="0"/>
        <v/>
      </c>
      <c r="D36" s="61" t="str">
        <f t="shared" si="1"/>
        <v/>
      </c>
      <c r="E36" s="35" t="s">
        <v>308</v>
      </c>
      <c r="F36" s="35" t="s">
        <v>316</v>
      </c>
      <c r="G36" s="35">
        <f t="shared" si="2"/>
        <v>60260</v>
      </c>
      <c r="H36" s="35">
        <v>1700</v>
      </c>
      <c r="I36" s="35">
        <v>61960</v>
      </c>
      <c r="J36" s="47" t="s">
        <v>321</v>
      </c>
      <c r="O36" s="58"/>
      <c r="P36" s="58"/>
      <c r="Q36" s="58"/>
      <c r="R36" s="58"/>
      <c r="S36" s="58"/>
      <c r="T36" s="58"/>
      <c r="U36" s="58"/>
      <c r="V36" s="58"/>
      <c r="W36" s="58"/>
    </row>
    <row r="37" spans="1:23" s="48" customFormat="1" ht="20.25" customHeight="1" x14ac:dyDescent="0.3">
      <c r="A37" s="35">
        <v>15</v>
      </c>
      <c r="B37" s="35">
        <v>14344523</v>
      </c>
      <c r="C37" s="61" t="str">
        <f t="shared" si="0"/>
        <v/>
      </c>
      <c r="D37" s="61" t="str">
        <f t="shared" si="1"/>
        <v/>
      </c>
      <c r="E37" s="35" t="s">
        <v>308</v>
      </c>
      <c r="F37" s="35" t="s">
        <v>316</v>
      </c>
      <c r="G37" s="35">
        <f t="shared" si="2"/>
        <v>58680</v>
      </c>
      <c r="H37" s="35">
        <v>1580</v>
      </c>
      <c r="I37" s="35">
        <v>60260</v>
      </c>
      <c r="J37" s="47" t="s">
        <v>321</v>
      </c>
      <c r="O37" s="58"/>
      <c r="P37" s="58"/>
      <c r="Q37" s="58"/>
      <c r="R37" s="58"/>
      <c r="S37" s="58"/>
      <c r="T37" s="58"/>
      <c r="U37" s="58"/>
      <c r="V37" s="58"/>
      <c r="W37" s="58"/>
    </row>
    <row r="38" spans="1:23" s="48" customFormat="1" ht="20.25" customHeight="1" x14ac:dyDescent="0.3">
      <c r="A38" s="35">
        <v>16</v>
      </c>
      <c r="B38" s="35">
        <v>14344794</v>
      </c>
      <c r="C38" s="61" t="str">
        <f t="shared" si="0"/>
        <v/>
      </c>
      <c r="D38" s="61" t="str">
        <f t="shared" si="1"/>
        <v/>
      </c>
      <c r="E38" s="35" t="s">
        <v>308</v>
      </c>
      <c r="F38" s="35" t="s">
        <v>316</v>
      </c>
      <c r="G38" s="35">
        <f t="shared" si="2"/>
        <v>60260</v>
      </c>
      <c r="H38" s="35">
        <v>1700</v>
      </c>
      <c r="I38" s="35">
        <v>61960</v>
      </c>
      <c r="J38" s="47" t="s">
        <v>321</v>
      </c>
      <c r="O38" s="58"/>
      <c r="P38" s="58"/>
      <c r="Q38" s="58"/>
      <c r="R38" s="58"/>
      <c r="S38" s="58"/>
      <c r="T38" s="58"/>
      <c r="U38" s="58"/>
      <c r="V38" s="58"/>
      <c r="W38" s="58"/>
    </row>
    <row r="39" spans="1:23" s="48" customFormat="1" ht="20.25" customHeight="1" x14ac:dyDescent="0.3">
      <c r="A39" s="35">
        <v>17</v>
      </c>
      <c r="B39" s="35">
        <v>14344478</v>
      </c>
      <c r="C39" s="61" t="str">
        <f t="shared" si="0"/>
        <v/>
      </c>
      <c r="D39" s="61" t="str">
        <f t="shared" si="1"/>
        <v/>
      </c>
      <c r="E39" s="35" t="s">
        <v>308</v>
      </c>
      <c r="F39" s="35" t="s">
        <v>316</v>
      </c>
      <c r="G39" s="35">
        <f t="shared" si="2"/>
        <v>60260</v>
      </c>
      <c r="H39" s="35">
        <v>1700</v>
      </c>
      <c r="I39" s="35">
        <v>61960</v>
      </c>
      <c r="J39" s="47" t="s">
        <v>321</v>
      </c>
      <c r="O39" s="58"/>
      <c r="P39" s="58"/>
      <c r="Q39" s="58"/>
      <c r="R39" s="58"/>
      <c r="S39" s="58"/>
      <c r="T39" s="58"/>
      <c r="U39" s="58"/>
      <c r="V39" s="58"/>
      <c r="W39" s="58"/>
    </row>
    <row r="40" spans="1:23" s="48" customFormat="1" ht="20.25" customHeight="1" x14ac:dyDescent="0.3">
      <c r="A40" s="35"/>
      <c r="B40" s="35"/>
      <c r="C40" s="61"/>
      <c r="D40" s="61"/>
      <c r="E40" s="35"/>
      <c r="F40" s="35"/>
      <c r="G40" s="35"/>
      <c r="H40" s="35"/>
      <c r="I40" s="35"/>
      <c r="J40" s="47"/>
      <c r="O40" s="58"/>
      <c r="P40" s="58"/>
      <c r="Q40" s="58"/>
      <c r="R40" s="58"/>
      <c r="S40" s="58"/>
      <c r="T40" s="58"/>
      <c r="U40" s="58"/>
      <c r="V40" s="58"/>
      <c r="W40" s="58"/>
    </row>
    <row r="41" spans="1:23" s="48" customFormat="1" x14ac:dyDescent="0.3">
      <c r="A41" s="36"/>
      <c r="B41" s="36"/>
      <c r="C41" s="62"/>
      <c r="D41" s="63"/>
      <c r="E41" s="36"/>
      <c r="F41" s="36"/>
      <c r="G41" s="36"/>
      <c r="H41" s="36"/>
      <c r="I41" s="36"/>
      <c r="J41" s="53"/>
    </row>
    <row r="42" spans="1:23" x14ac:dyDescent="0.3">
      <c r="A42" s="36"/>
      <c r="B42" s="36"/>
      <c r="C42" s="62"/>
      <c r="D42" s="62"/>
      <c r="E42" s="36"/>
      <c r="F42" s="40"/>
      <c r="G42" s="36"/>
      <c r="H42" s="36"/>
      <c r="I42" s="36"/>
      <c r="J42" s="36"/>
    </row>
    <row r="43" spans="1:23" ht="21.75" customHeight="1" x14ac:dyDescent="0.3">
      <c r="A43" s="132" t="s">
        <v>286</v>
      </c>
      <c r="B43" s="132"/>
      <c r="C43" s="132"/>
      <c r="D43" s="132"/>
      <c r="E43" s="132"/>
      <c r="F43" s="132"/>
      <c r="G43" s="132"/>
      <c r="H43" s="132"/>
      <c r="I43" s="132"/>
      <c r="J43" s="132"/>
    </row>
    <row r="44" spans="1:23" x14ac:dyDescent="0.3">
      <c r="A44" s="37"/>
      <c r="B44" s="37"/>
      <c r="C44" s="62"/>
      <c r="D44" s="62"/>
      <c r="E44" s="36"/>
      <c r="F44" s="40"/>
      <c r="G44" s="57"/>
      <c r="H44" s="57"/>
      <c r="I44" s="57"/>
      <c r="J44" s="57"/>
    </row>
    <row r="45" spans="1:23" x14ac:dyDescent="0.3">
      <c r="A45" s="37"/>
      <c r="B45" s="37"/>
      <c r="C45" s="62"/>
      <c r="D45" s="62"/>
      <c r="E45" s="36"/>
      <c r="F45" s="40"/>
      <c r="G45" s="57"/>
      <c r="H45" s="57"/>
      <c r="I45" s="57"/>
      <c r="J45" s="57"/>
    </row>
    <row r="46" spans="1:23" ht="35.25" customHeight="1" x14ac:dyDescent="0.3">
      <c r="A46" s="37"/>
      <c r="B46" s="37"/>
      <c r="C46" s="62"/>
      <c r="D46" s="62"/>
      <c r="E46" s="36"/>
      <c r="F46" s="40"/>
      <c r="G46" s="128" t="s">
        <v>287</v>
      </c>
      <c r="H46" s="128"/>
      <c r="I46" s="128"/>
      <c r="J46" s="128"/>
    </row>
    <row r="47" spans="1:23" x14ac:dyDescent="0.3">
      <c r="A47" s="38"/>
      <c r="B47" s="38"/>
      <c r="E47" s="38"/>
      <c r="F47" s="57"/>
      <c r="G47" s="57"/>
      <c r="H47" s="57"/>
      <c r="I47" s="57"/>
      <c r="J47" s="57"/>
    </row>
  </sheetData>
  <mergeCells count="13">
    <mergeCell ref="O25:U30"/>
    <mergeCell ref="A43:J43"/>
    <mergeCell ref="A1:J1"/>
    <mergeCell ref="A2:J2"/>
    <mergeCell ref="I4:J4"/>
    <mergeCell ref="D6:J6"/>
    <mergeCell ref="A11:J11"/>
    <mergeCell ref="A13:J13"/>
    <mergeCell ref="G46:J46"/>
    <mergeCell ref="A15:J15"/>
    <mergeCell ref="A17:J17"/>
    <mergeCell ref="A19:J19"/>
    <mergeCell ref="A21:J21"/>
  </mergeCells>
  <printOptions horizontalCentered="1"/>
  <pageMargins left="0.25" right="0.25" top="0.4" bottom="0.75" header="0.3" footer="0.3"/>
  <pageSetup paperSize="9" scale="86"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B3C8D-E091-4C33-AFC8-1E9C3CF3F012}">
  <sheetPr>
    <pageSetUpPr fitToPage="1"/>
  </sheetPr>
  <dimension ref="A1:Q31"/>
  <sheetViews>
    <sheetView topLeftCell="A20" workbookViewId="0">
      <selection activeCell="F23" sqref="F23"/>
    </sheetView>
  </sheetViews>
  <sheetFormatPr defaultRowHeight="15" x14ac:dyDescent="0.25"/>
  <cols>
    <col min="2" max="2" width="10.140625" bestFit="1" customWidth="1"/>
    <col min="3" max="3" width="36.140625" style="68" customWidth="1"/>
    <col min="4" max="4" width="27.85546875" style="68" customWidth="1"/>
    <col min="7" max="7" width="11.28515625" customWidth="1"/>
    <col min="8" max="11" width="5" customWidth="1"/>
    <col min="12" max="12" width="11.28515625" customWidth="1"/>
    <col min="13" max="13" width="15" customWidth="1"/>
  </cols>
  <sheetData>
    <row r="1" spans="1:17" ht="18" x14ac:dyDescent="0.25">
      <c r="A1" s="140" t="s">
        <v>276</v>
      </c>
      <c r="B1" s="140"/>
      <c r="C1" s="140"/>
      <c r="D1" s="140"/>
      <c r="E1" s="140"/>
      <c r="F1" s="140"/>
      <c r="G1" s="140"/>
      <c r="H1" s="140"/>
      <c r="I1" s="140"/>
      <c r="J1" s="140"/>
      <c r="K1" s="140"/>
      <c r="L1" s="140"/>
      <c r="M1" s="140"/>
      <c r="N1" s="140"/>
      <c r="O1" s="140"/>
      <c r="P1" s="140"/>
      <c r="Q1" s="140"/>
    </row>
    <row r="2" spans="1:17" ht="18" x14ac:dyDescent="0.25">
      <c r="A2" s="140" t="s">
        <v>288</v>
      </c>
      <c r="B2" s="140"/>
      <c r="C2" s="140"/>
      <c r="D2" s="140"/>
      <c r="E2" s="140"/>
      <c r="F2" s="140"/>
      <c r="G2" s="140"/>
      <c r="H2" s="140"/>
      <c r="I2" s="140"/>
      <c r="J2" s="140"/>
      <c r="K2" s="140"/>
      <c r="L2" s="140"/>
      <c r="M2" s="140"/>
      <c r="N2" s="140"/>
      <c r="O2" s="140"/>
      <c r="P2" s="140"/>
      <c r="Q2" s="140"/>
    </row>
    <row r="3" spans="1:17" ht="87.75" customHeight="1" x14ac:dyDescent="0.25">
      <c r="A3" s="141" t="s">
        <v>289</v>
      </c>
      <c r="B3" s="141"/>
      <c r="C3" s="141"/>
      <c r="D3" s="141"/>
      <c r="E3" s="141"/>
      <c r="F3" s="141"/>
      <c r="G3" s="141"/>
      <c r="H3" s="141"/>
      <c r="I3" s="141"/>
      <c r="J3" s="141"/>
      <c r="K3" s="141"/>
      <c r="L3" s="141"/>
      <c r="M3" s="141"/>
      <c r="N3" s="141"/>
      <c r="O3" s="141"/>
      <c r="P3" s="141"/>
      <c r="Q3" s="141"/>
    </row>
    <row r="4" spans="1:17" ht="37.5" customHeight="1" x14ac:dyDescent="0.25">
      <c r="A4" s="139" t="s">
        <v>277</v>
      </c>
      <c r="B4" s="142" t="s">
        <v>191</v>
      </c>
      <c r="C4" s="139" t="s">
        <v>290</v>
      </c>
      <c r="D4" s="142" t="s">
        <v>319</v>
      </c>
      <c r="E4" s="139" t="s">
        <v>291</v>
      </c>
      <c r="F4" s="139" t="s">
        <v>292</v>
      </c>
      <c r="G4" s="139" t="s">
        <v>293</v>
      </c>
      <c r="H4" s="139" t="s">
        <v>294</v>
      </c>
      <c r="I4" s="139"/>
      <c r="J4" s="139" t="s">
        <v>295</v>
      </c>
      <c r="K4" s="139"/>
      <c r="L4" s="139" t="s">
        <v>296</v>
      </c>
      <c r="M4" s="139" t="s">
        <v>281</v>
      </c>
      <c r="N4" s="139" t="s">
        <v>282</v>
      </c>
      <c r="O4" s="139" t="s">
        <v>297</v>
      </c>
      <c r="P4" s="139" t="s">
        <v>284</v>
      </c>
      <c r="Q4" s="139" t="s">
        <v>285</v>
      </c>
    </row>
    <row r="5" spans="1:17" ht="40.5" customHeight="1" x14ac:dyDescent="0.25">
      <c r="A5" s="139"/>
      <c r="B5" s="143"/>
      <c r="C5" s="139"/>
      <c r="D5" s="143"/>
      <c r="E5" s="139"/>
      <c r="F5" s="139"/>
      <c r="G5" s="139"/>
      <c r="H5" s="21" t="s">
        <v>298</v>
      </c>
      <c r="I5" s="21" t="s">
        <v>299</v>
      </c>
      <c r="J5" s="21" t="s">
        <v>298</v>
      </c>
      <c r="K5" s="21" t="s">
        <v>299</v>
      </c>
      <c r="L5" s="139"/>
      <c r="M5" s="139"/>
      <c r="N5" s="139"/>
      <c r="O5" s="139"/>
      <c r="P5" s="139"/>
      <c r="Q5" s="139"/>
    </row>
    <row r="6" spans="1:17" s="69" customFormat="1" x14ac:dyDescent="0.25">
      <c r="A6" s="73">
        <v>1</v>
      </c>
      <c r="B6" s="73">
        <v>2</v>
      </c>
      <c r="C6" s="73">
        <v>3</v>
      </c>
      <c r="D6" s="66"/>
      <c r="E6" s="73">
        <v>4</v>
      </c>
      <c r="F6" s="73">
        <v>5</v>
      </c>
      <c r="G6" s="73">
        <v>6</v>
      </c>
      <c r="H6" s="73">
        <v>7</v>
      </c>
      <c r="I6" s="73">
        <v>8</v>
      </c>
      <c r="J6" s="73">
        <v>9</v>
      </c>
      <c r="K6" s="73">
        <v>10</v>
      </c>
      <c r="L6" s="73">
        <v>11</v>
      </c>
      <c r="M6" s="73">
        <v>12</v>
      </c>
      <c r="N6" s="73">
        <v>13</v>
      </c>
      <c r="O6" s="73">
        <v>14</v>
      </c>
      <c r="P6" s="73">
        <v>15</v>
      </c>
      <c r="Q6" s="73">
        <v>16</v>
      </c>
    </row>
    <row r="7" spans="1:17" ht="16.5" customHeight="1" x14ac:dyDescent="0.25">
      <c r="A7" s="22">
        <f>'INCPROG-FEB-23'!A23</f>
        <v>1</v>
      </c>
      <c r="B7" s="22">
        <f>'INCPROG-FEB-23'!B23</f>
        <v>14417006</v>
      </c>
      <c r="C7" s="23" t="str">
        <f>'INCPROG-FEB-23'!C23</f>
        <v/>
      </c>
      <c r="D7" s="23" t="str">
        <f>'INCPROG-FEB-23'!D23</f>
        <v/>
      </c>
      <c r="E7" s="22" t="str">
        <f>'INCPROG-FEB-23'!E23</f>
        <v>SGT</v>
      </c>
      <c r="F7" s="23" t="s">
        <v>320</v>
      </c>
      <c r="G7" s="65">
        <v>44562</v>
      </c>
      <c r="H7" s="22"/>
      <c r="I7" s="22"/>
      <c r="J7" s="22"/>
      <c r="K7" s="22"/>
      <c r="L7" s="46" t="s">
        <v>321</v>
      </c>
      <c r="M7" s="41" t="str">
        <f>'INCPROG-FEB-23'!F23</f>
        <v>44570-127480</v>
      </c>
      <c r="N7" s="41">
        <f>'INCPROG-FEB-23'!G23</f>
        <v>61960</v>
      </c>
      <c r="O7" s="41">
        <f>'INCPROG-FEB-23'!H23</f>
        <v>1700</v>
      </c>
      <c r="P7" s="41">
        <f>'INCPROG-FEB-23'!I23</f>
        <v>63660</v>
      </c>
      <c r="Q7" s="22"/>
    </row>
    <row r="8" spans="1:17" ht="16.5" customHeight="1" x14ac:dyDescent="0.25">
      <c r="A8" s="22">
        <f>'INCPROG-FEB-23'!A24</f>
        <v>2</v>
      </c>
      <c r="B8" s="22">
        <f>'INCPROG-FEB-23'!B24</f>
        <v>14344436</v>
      </c>
      <c r="C8" s="23" t="str">
        <f>'INCPROG-FEB-23'!C24</f>
        <v/>
      </c>
      <c r="D8" s="23" t="str">
        <f>'INCPROG-FEB-23'!D24</f>
        <v/>
      </c>
      <c r="E8" s="22" t="str">
        <f>'INCPROG-FEB-23'!E24</f>
        <v>SGT</v>
      </c>
      <c r="F8" s="23" t="s">
        <v>320</v>
      </c>
      <c r="G8" s="65">
        <v>44562</v>
      </c>
      <c r="H8" s="22"/>
      <c r="I8" s="22"/>
      <c r="J8" s="22"/>
      <c r="K8" s="22"/>
      <c r="L8" s="46" t="s">
        <v>321</v>
      </c>
      <c r="M8" s="41" t="str">
        <f>'INCPROG-FEB-23'!F24</f>
        <v>44570-127480</v>
      </c>
      <c r="N8" s="41">
        <f>'INCPROG-FEB-23'!G24</f>
        <v>60260</v>
      </c>
      <c r="O8" s="41">
        <f>'INCPROG-FEB-23'!H24</f>
        <v>1700</v>
      </c>
      <c r="P8" s="41">
        <f>'INCPROG-FEB-23'!I24</f>
        <v>61960</v>
      </c>
      <c r="Q8" s="22"/>
    </row>
    <row r="9" spans="1:17" ht="16.5" customHeight="1" x14ac:dyDescent="0.25">
      <c r="A9" s="22">
        <f>'INCPROG-FEB-23'!A25</f>
        <v>3</v>
      </c>
      <c r="B9" s="22">
        <f>'INCPROG-FEB-23'!B25</f>
        <v>14342283</v>
      </c>
      <c r="C9" s="23" t="str">
        <f>'INCPROG-FEB-23'!C25</f>
        <v/>
      </c>
      <c r="D9" s="23" t="str">
        <f>'INCPROG-FEB-23'!D25</f>
        <v/>
      </c>
      <c r="E9" s="22" t="str">
        <f>'INCPROG-FEB-23'!E25</f>
        <v>SGT</v>
      </c>
      <c r="F9" s="23" t="s">
        <v>320</v>
      </c>
      <c r="G9" s="65">
        <v>44562</v>
      </c>
      <c r="H9" s="22"/>
      <c r="I9" s="22"/>
      <c r="J9" s="22"/>
      <c r="K9" s="22"/>
      <c r="L9" s="46" t="s">
        <v>321</v>
      </c>
      <c r="M9" s="41" t="str">
        <f>'INCPROG-FEB-23'!F25</f>
        <v>44570-127480</v>
      </c>
      <c r="N9" s="41">
        <f>'INCPROG-FEB-23'!G25</f>
        <v>60260</v>
      </c>
      <c r="O9" s="41">
        <f>'INCPROG-FEB-23'!H25</f>
        <v>1700</v>
      </c>
      <c r="P9" s="41">
        <f>'INCPROG-FEB-23'!I25</f>
        <v>61960</v>
      </c>
      <c r="Q9" s="22"/>
    </row>
    <row r="10" spans="1:17" ht="16.5" customHeight="1" x14ac:dyDescent="0.25">
      <c r="A10" s="22">
        <f>'INCPROG-FEB-23'!A26</f>
        <v>4</v>
      </c>
      <c r="B10" s="22">
        <f>'INCPROG-FEB-23'!B26</f>
        <v>14346947</v>
      </c>
      <c r="C10" s="23" t="str">
        <f>'INCPROG-FEB-23'!C26</f>
        <v/>
      </c>
      <c r="D10" s="23" t="str">
        <f>'INCPROG-FEB-23'!D26</f>
        <v/>
      </c>
      <c r="E10" s="22" t="str">
        <f>'INCPROG-FEB-23'!E26</f>
        <v>SGT</v>
      </c>
      <c r="F10" s="23" t="s">
        <v>320</v>
      </c>
      <c r="G10" s="65">
        <v>44562</v>
      </c>
      <c r="H10" s="22"/>
      <c r="I10" s="22"/>
      <c r="J10" s="22"/>
      <c r="K10" s="22"/>
      <c r="L10" s="46" t="s">
        <v>321</v>
      </c>
      <c r="M10" s="41" t="str">
        <f>'INCPROG-FEB-23'!F26</f>
        <v>44570-127480</v>
      </c>
      <c r="N10" s="41">
        <f>'INCPROG-FEB-23'!G26</f>
        <v>60260</v>
      </c>
      <c r="O10" s="41">
        <f>'INCPROG-FEB-23'!H26</f>
        <v>1700</v>
      </c>
      <c r="P10" s="41">
        <f>'INCPROG-FEB-23'!I26</f>
        <v>61960</v>
      </c>
      <c r="Q10" s="22"/>
    </row>
    <row r="11" spans="1:17" ht="16.5" customHeight="1" x14ac:dyDescent="0.25">
      <c r="A11" s="22">
        <f>'INCPROG-FEB-23'!A27</f>
        <v>5</v>
      </c>
      <c r="B11" s="22">
        <f>'INCPROG-FEB-23'!B27</f>
        <v>14340374</v>
      </c>
      <c r="C11" s="23" t="str">
        <f>'INCPROG-FEB-23'!C27</f>
        <v/>
      </c>
      <c r="D11" s="23" t="str">
        <f>'INCPROG-FEB-23'!D27</f>
        <v/>
      </c>
      <c r="E11" s="22" t="str">
        <f>'INCPROG-FEB-23'!E27</f>
        <v>SGT</v>
      </c>
      <c r="F11" s="23" t="s">
        <v>320</v>
      </c>
      <c r="G11" s="65">
        <v>44562</v>
      </c>
      <c r="H11" s="22"/>
      <c r="I11" s="22"/>
      <c r="J11" s="22"/>
      <c r="K11" s="22"/>
      <c r="L11" s="46" t="s">
        <v>321</v>
      </c>
      <c r="M11" s="41" t="str">
        <f>'INCPROG-FEB-23'!F27</f>
        <v>44570-127480</v>
      </c>
      <c r="N11" s="41">
        <f>'INCPROG-FEB-23'!G27</f>
        <v>60260</v>
      </c>
      <c r="O11" s="41">
        <f>'INCPROG-FEB-23'!H27</f>
        <v>1700</v>
      </c>
      <c r="P11" s="41">
        <f>'INCPROG-FEB-23'!I27</f>
        <v>61960</v>
      </c>
      <c r="Q11" s="22"/>
    </row>
    <row r="12" spans="1:17" ht="16.5" customHeight="1" x14ac:dyDescent="0.25">
      <c r="A12" s="22">
        <f>'INCPROG-FEB-23'!A28</f>
        <v>6</v>
      </c>
      <c r="B12" s="22">
        <f>'INCPROG-FEB-23'!B28</f>
        <v>14349250</v>
      </c>
      <c r="C12" s="23" t="str">
        <f>'INCPROG-FEB-23'!C28</f>
        <v/>
      </c>
      <c r="D12" s="23" t="str">
        <f>'INCPROG-FEB-23'!D28</f>
        <v/>
      </c>
      <c r="E12" s="22" t="str">
        <f>'INCPROG-FEB-23'!E28</f>
        <v>SGT</v>
      </c>
      <c r="F12" s="23" t="s">
        <v>320</v>
      </c>
      <c r="G12" s="65">
        <v>44562</v>
      </c>
      <c r="H12" s="22"/>
      <c r="I12" s="22"/>
      <c r="J12" s="22"/>
      <c r="K12" s="22"/>
      <c r="L12" s="46" t="s">
        <v>321</v>
      </c>
      <c r="M12" s="41" t="str">
        <f>'INCPROG-FEB-23'!F28</f>
        <v>44570-127480</v>
      </c>
      <c r="N12" s="41">
        <f>'INCPROG-FEB-23'!G28</f>
        <v>60260</v>
      </c>
      <c r="O12" s="41">
        <f>'INCPROG-FEB-23'!H28</f>
        <v>1700</v>
      </c>
      <c r="P12" s="41">
        <f>'INCPROG-FEB-23'!I28</f>
        <v>61960</v>
      </c>
      <c r="Q12" s="22"/>
    </row>
    <row r="13" spans="1:17" ht="16.5" customHeight="1" x14ac:dyDescent="0.25">
      <c r="A13" s="22">
        <f>'INCPROG-FEB-23'!A29</f>
        <v>7</v>
      </c>
      <c r="B13" s="22">
        <f>'INCPROG-FEB-23'!B29</f>
        <v>14344813</v>
      </c>
      <c r="C13" s="23" t="str">
        <f>'INCPROG-FEB-23'!C29</f>
        <v/>
      </c>
      <c r="D13" s="23" t="str">
        <f>'INCPROG-FEB-23'!D29</f>
        <v/>
      </c>
      <c r="E13" s="22" t="str">
        <f>'INCPROG-FEB-23'!E29</f>
        <v>SGT</v>
      </c>
      <c r="F13" s="23" t="s">
        <v>320</v>
      </c>
      <c r="G13" s="65">
        <v>44562</v>
      </c>
      <c r="H13" s="22"/>
      <c r="I13" s="22"/>
      <c r="J13" s="22"/>
      <c r="K13" s="22"/>
      <c r="L13" s="46" t="s">
        <v>321</v>
      </c>
      <c r="M13" s="41" t="str">
        <f>'INCPROG-FEB-23'!F29</f>
        <v>44570-127480</v>
      </c>
      <c r="N13" s="41">
        <f>'INCPROG-FEB-23'!G29</f>
        <v>60260</v>
      </c>
      <c r="O13" s="41">
        <f>'INCPROG-FEB-23'!H29</f>
        <v>1700</v>
      </c>
      <c r="P13" s="41">
        <f>'INCPROG-FEB-23'!I29</f>
        <v>61960</v>
      </c>
      <c r="Q13" s="22"/>
    </row>
    <row r="14" spans="1:17" ht="16.5" customHeight="1" x14ac:dyDescent="0.25">
      <c r="A14" s="22">
        <f>'INCPROG-FEB-23'!A30</f>
        <v>8</v>
      </c>
      <c r="B14" s="22">
        <f>'INCPROG-FEB-23'!B30</f>
        <v>14355541</v>
      </c>
      <c r="C14" s="23" t="str">
        <f>'INCPROG-FEB-23'!C30</f>
        <v/>
      </c>
      <c r="D14" s="23" t="str">
        <f>'INCPROG-FEB-23'!D30</f>
        <v/>
      </c>
      <c r="E14" s="22" t="str">
        <f>'INCPROG-FEB-23'!E30</f>
        <v>PSHM</v>
      </c>
      <c r="F14" s="23" t="s">
        <v>320</v>
      </c>
      <c r="G14" s="65">
        <v>44562</v>
      </c>
      <c r="H14" s="22"/>
      <c r="I14" s="22"/>
      <c r="J14" s="22"/>
      <c r="K14" s="22"/>
      <c r="L14" s="46" t="s">
        <v>321</v>
      </c>
      <c r="M14" s="41" t="str">
        <f>'INCPROG-FEB-23'!F30</f>
        <v>44570-127480</v>
      </c>
      <c r="N14" s="41">
        <f>'INCPROG-FEB-23'!G30</f>
        <v>63660</v>
      </c>
      <c r="O14" s="41">
        <f>'INCPROG-FEB-23'!H30</f>
        <v>1700</v>
      </c>
      <c r="P14" s="41">
        <f>'INCPROG-FEB-23'!I30</f>
        <v>65360</v>
      </c>
      <c r="Q14" s="22"/>
    </row>
    <row r="15" spans="1:17" ht="16.5" customHeight="1" x14ac:dyDescent="0.25">
      <c r="A15" s="22">
        <f>'INCPROG-FEB-23'!A31</f>
        <v>9</v>
      </c>
      <c r="B15" s="22">
        <f>'INCPROG-FEB-23'!B31</f>
        <v>14416947</v>
      </c>
      <c r="C15" s="23" t="str">
        <f>'INCPROG-FEB-23'!C31</f>
        <v/>
      </c>
      <c r="D15" s="23" t="str">
        <f>'INCPROG-FEB-23'!D31</f>
        <v/>
      </c>
      <c r="E15" s="22" t="str">
        <f>'INCPROG-FEB-23'!E31</f>
        <v>SGT</v>
      </c>
      <c r="F15" s="23" t="s">
        <v>320</v>
      </c>
      <c r="G15" s="65">
        <v>44562</v>
      </c>
      <c r="H15" s="22"/>
      <c r="I15" s="22"/>
      <c r="J15" s="22"/>
      <c r="K15" s="22"/>
      <c r="L15" s="46" t="s">
        <v>321</v>
      </c>
      <c r="M15" s="41" t="str">
        <f>'INCPROG-FEB-23'!F31</f>
        <v>44570-127480</v>
      </c>
      <c r="N15" s="41">
        <f>'INCPROG-FEB-23'!G31</f>
        <v>60260</v>
      </c>
      <c r="O15" s="41">
        <f>'INCPROG-FEB-23'!H31</f>
        <v>1700</v>
      </c>
      <c r="P15" s="41">
        <f>'INCPROG-FEB-23'!I31</f>
        <v>61960</v>
      </c>
      <c r="Q15" s="22"/>
    </row>
    <row r="16" spans="1:17" ht="16.5" customHeight="1" x14ac:dyDescent="0.25">
      <c r="A16" s="22">
        <f>'INCPROG-FEB-23'!A32</f>
        <v>10</v>
      </c>
      <c r="B16" s="22">
        <f>'INCPROG-FEB-23'!B32</f>
        <v>14344497</v>
      </c>
      <c r="C16" s="23" t="str">
        <f>'INCPROG-FEB-23'!C32</f>
        <v/>
      </c>
      <c r="D16" s="23" t="str">
        <f>'INCPROG-FEB-23'!D32</f>
        <v/>
      </c>
      <c r="E16" s="22" t="str">
        <f>'INCPROG-FEB-23'!E32</f>
        <v>SGT</v>
      </c>
      <c r="F16" s="23" t="s">
        <v>320</v>
      </c>
      <c r="G16" s="65">
        <v>44562</v>
      </c>
      <c r="H16" s="22"/>
      <c r="I16" s="22"/>
      <c r="J16" s="22"/>
      <c r="K16" s="22"/>
      <c r="L16" s="46" t="s">
        <v>321</v>
      </c>
      <c r="M16" s="41" t="str">
        <f>'INCPROG-FEB-23'!F32</f>
        <v>44570-127480</v>
      </c>
      <c r="N16" s="41">
        <f>'INCPROG-FEB-23'!G32</f>
        <v>60260</v>
      </c>
      <c r="O16" s="41">
        <f>'INCPROG-FEB-23'!H32</f>
        <v>1700</v>
      </c>
      <c r="P16" s="41">
        <f>'INCPROG-FEB-23'!I32</f>
        <v>61960</v>
      </c>
      <c r="Q16" s="22"/>
    </row>
    <row r="17" spans="1:17" ht="16.5" customHeight="1" x14ac:dyDescent="0.25">
      <c r="A17" s="22">
        <f>'INCPROG-FEB-23'!A33</f>
        <v>11</v>
      </c>
      <c r="B17" s="22">
        <f>'INCPROG-FEB-23'!B33</f>
        <v>14344524</v>
      </c>
      <c r="C17" s="23" t="str">
        <f>'INCPROG-FEB-23'!C33</f>
        <v/>
      </c>
      <c r="D17" s="23" t="str">
        <f>'INCPROG-FEB-23'!D33</f>
        <v/>
      </c>
      <c r="E17" s="22" t="str">
        <f>'INCPROG-FEB-23'!E33</f>
        <v>SGT</v>
      </c>
      <c r="F17" s="23" t="s">
        <v>320</v>
      </c>
      <c r="G17" s="65">
        <v>44562</v>
      </c>
      <c r="H17" s="22"/>
      <c r="I17" s="22"/>
      <c r="J17" s="22"/>
      <c r="K17" s="22"/>
      <c r="L17" s="46" t="s">
        <v>321</v>
      </c>
      <c r="M17" s="41" t="str">
        <f>'INCPROG-FEB-23'!F33</f>
        <v>44570-127480</v>
      </c>
      <c r="N17" s="41">
        <f>'INCPROG-FEB-23'!G33</f>
        <v>58680</v>
      </c>
      <c r="O17" s="41">
        <f>'INCPROG-FEB-23'!H33</f>
        <v>1580</v>
      </c>
      <c r="P17" s="41">
        <f>'INCPROG-FEB-23'!I33</f>
        <v>60260</v>
      </c>
      <c r="Q17" s="22"/>
    </row>
    <row r="18" spans="1:17" ht="16.5" customHeight="1" x14ac:dyDescent="0.25">
      <c r="A18" s="22">
        <f>'INCPROG-FEB-23'!A34</f>
        <v>12</v>
      </c>
      <c r="B18" s="22">
        <f>'INCPROG-FEB-23'!B34</f>
        <v>14340263</v>
      </c>
      <c r="C18" s="23" t="str">
        <f>'INCPROG-FEB-23'!C34</f>
        <v/>
      </c>
      <c r="D18" s="23" t="str">
        <f>'INCPROG-FEB-23'!D34</f>
        <v/>
      </c>
      <c r="E18" s="22" t="str">
        <f>'INCPROG-FEB-23'!E34</f>
        <v>SGT</v>
      </c>
      <c r="F18" s="23" t="s">
        <v>320</v>
      </c>
      <c r="G18" s="65">
        <v>44562</v>
      </c>
      <c r="H18" s="22"/>
      <c r="I18" s="22"/>
      <c r="J18" s="22"/>
      <c r="K18" s="22"/>
      <c r="L18" s="46" t="s">
        <v>321</v>
      </c>
      <c r="M18" s="41" t="str">
        <f>'INCPROG-FEB-23'!F34</f>
        <v>44570-127480</v>
      </c>
      <c r="N18" s="41">
        <f>'INCPROG-FEB-23'!G34</f>
        <v>58680</v>
      </c>
      <c r="O18" s="41">
        <f>'INCPROG-FEB-23'!H34</f>
        <v>1580</v>
      </c>
      <c r="P18" s="41">
        <f>'INCPROG-FEB-23'!I34</f>
        <v>60260</v>
      </c>
      <c r="Q18" s="22"/>
    </row>
    <row r="19" spans="1:17" ht="16.5" customHeight="1" x14ac:dyDescent="0.25">
      <c r="A19" s="22">
        <f>'INCPROG-FEB-23'!A35</f>
        <v>13</v>
      </c>
      <c r="B19" s="22">
        <f>'INCPROG-FEB-23'!B35</f>
        <v>14355551</v>
      </c>
      <c r="C19" s="23" t="str">
        <f>'INCPROG-FEB-23'!C35</f>
        <v/>
      </c>
      <c r="D19" s="23" t="str">
        <f>'INCPROG-FEB-23'!D35</f>
        <v/>
      </c>
      <c r="E19" s="22" t="str">
        <f>'INCPROG-FEB-23'!E35</f>
        <v>SGT</v>
      </c>
      <c r="F19" s="23" t="s">
        <v>320</v>
      </c>
      <c r="G19" s="65">
        <v>44562</v>
      </c>
      <c r="H19" s="22"/>
      <c r="I19" s="22"/>
      <c r="J19" s="22"/>
      <c r="K19" s="22"/>
      <c r="L19" s="46" t="s">
        <v>321</v>
      </c>
      <c r="M19" s="41" t="str">
        <f>'INCPROG-FEB-23'!F35</f>
        <v>44570-127480</v>
      </c>
      <c r="N19" s="41">
        <f>'INCPROG-FEB-23'!G35</f>
        <v>60260</v>
      </c>
      <c r="O19" s="41">
        <f>'INCPROG-FEB-23'!H35</f>
        <v>1700</v>
      </c>
      <c r="P19" s="41">
        <f>'INCPROG-FEB-23'!I35</f>
        <v>61960</v>
      </c>
      <c r="Q19" s="22"/>
    </row>
    <row r="20" spans="1:17" ht="16.5" customHeight="1" x14ac:dyDescent="0.25">
      <c r="A20" s="22">
        <f>'INCPROG-FEB-23'!A36</f>
        <v>14</v>
      </c>
      <c r="B20" s="22">
        <f>'INCPROG-FEB-23'!B36</f>
        <v>14344513</v>
      </c>
      <c r="C20" s="23" t="str">
        <f>'INCPROG-FEB-23'!C36</f>
        <v/>
      </c>
      <c r="D20" s="23" t="str">
        <f>'INCPROG-FEB-23'!D36</f>
        <v/>
      </c>
      <c r="E20" s="22" t="str">
        <f>'INCPROG-FEB-23'!E36</f>
        <v>SGT</v>
      </c>
      <c r="F20" s="23" t="s">
        <v>320</v>
      </c>
      <c r="G20" s="65">
        <v>44562</v>
      </c>
      <c r="H20" s="22"/>
      <c r="I20" s="22"/>
      <c r="J20" s="22"/>
      <c r="K20" s="22"/>
      <c r="L20" s="46" t="s">
        <v>321</v>
      </c>
      <c r="M20" s="41" t="str">
        <f>'INCPROG-FEB-23'!F36</f>
        <v>44570-127480</v>
      </c>
      <c r="N20" s="41">
        <f>'INCPROG-FEB-23'!G36</f>
        <v>60260</v>
      </c>
      <c r="O20" s="41">
        <f>'INCPROG-FEB-23'!H36</f>
        <v>1700</v>
      </c>
      <c r="P20" s="41">
        <f>'INCPROG-FEB-23'!I36</f>
        <v>61960</v>
      </c>
      <c r="Q20" s="22"/>
    </row>
    <row r="21" spans="1:17" ht="16.5" customHeight="1" x14ac:dyDescent="0.25">
      <c r="A21" s="22">
        <f>'INCPROG-FEB-23'!A37</f>
        <v>15</v>
      </c>
      <c r="B21" s="22">
        <f>'INCPROG-FEB-23'!B37</f>
        <v>14344523</v>
      </c>
      <c r="C21" s="23" t="str">
        <f>'INCPROG-FEB-23'!C37</f>
        <v/>
      </c>
      <c r="D21" s="23" t="str">
        <f>'INCPROG-FEB-23'!D37</f>
        <v/>
      </c>
      <c r="E21" s="22" t="str">
        <f>'INCPROG-FEB-23'!E37</f>
        <v>SGT</v>
      </c>
      <c r="F21" s="23" t="s">
        <v>320</v>
      </c>
      <c r="G21" s="65">
        <v>44562</v>
      </c>
      <c r="H21" s="22"/>
      <c r="I21" s="22"/>
      <c r="J21" s="22"/>
      <c r="K21" s="22"/>
      <c r="L21" s="46" t="s">
        <v>321</v>
      </c>
      <c r="M21" s="41" t="str">
        <f>'INCPROG-FEB-23'!F37</f>
        <v>44570-127480</v>
      </c>
      <c r="N21" s="41">
        <f>'INCPROG-FEB-23'!G37</f>
        <v>58680</v>
      </c>
      <c r="O21" s="41">
        <f>'INCPROG-FEB-23'!H37</f>
        <v>1580</v>
      </c>
      <c r="P21" s="41">
        <f>'INCPROG-FEB-23'!I37</f>
        <v>60260</v>
      </c>
      <c r="Q21" s="22"/>
    </row>
    <row r="22" spans="1:17" ht="16.5" customHeight="1" x14ac:dyDescent="0.25">
      <c r="A22" s="22">
        <f>'INCPROG-FEB-23'!A38</f>
        <v>16</v>
      </c>
      <c r="B22" s="22">
        <f>'INCPROG-FEB-23'!B38</f>
        <v>14344794</v>
      </c>
      <c r="C22" s="23" t="str">
        <f>'INCPROG-FEB-23'!C38</f>
        <v/>
      </c>
      <c r="D22" s="23" t="str">
        <f>'INCPROG-FEB-23'!D38</f>
        <v/>
      </c>
      <c r="E22" s="22" t="str">
        <f>'INCPROG-FEB-23'!E38</f>
        <v>SGT</v>
      </c>
      <c r="F22" s="23" t="s">
        <v>320</v>
      </c>
      <c r="G22" s="65">
        <v>44562</v>
      </c>
      <c r="H22" s="22"/>
      <c r="I22" s="22"/>
      <c r="J22" s="22"/>
      <c r="K22" s="22"/>
      <c r="L22" s="46" t="s">
        <v>321</v>
      </c>
      <c r="M22" s="41" t="str">
        <f>'INCPROG-FEB-23'!F38</f>
        <v>44570-127480</v>
      </c>
      <c r="N22" s="41">
        <f>'INCPROG-FEB-23'!G38</f>
        <v>60260</v>
      </c>
      <c r="O22" s="41">
        <f>'INCPROG-FEB-23'!H38</f>
        <v>1700</v>
      </c>
      <c r="P22" s="41">
        <f>'INCPROG-FEB-23'!I38</f>
        <v>61960</v>
      </c>
      <c r="Q22" s="22"/>
    </row>
    <row r="23" spans="1:17" ht="16.5" customHeight="1" x14ac:dyDescent="0.25">
      <c r="A23" s="22">
        <f>'INCPROG-FEB-23'!A39</f>
        <v>17</v>
      </c>
      <c r="B23" s="22">
        <f>'INCPROG-FEB-23'!B39</f>
        <v>14344478</v>
      </c>
      <c r="C23" s="23" t="str">
        <f>'INCPROG-FEB-23'!C39</f>
        <v/>
      </c>
      <c r="D23" s="23" t="str">
        <f>'INCPROG-FEB-23'!D39</f>
        <v/>
      </c>
      <c r="E23" s="22" t="str">
        <f>'INCPROG-FEB-23'!E39</f>
        <v>SGT</v>
      </c>
      <c r="F23" s="23" t="s">
        <v>320</v>
      </c>
      <c r="G23" s="65">
        <v>44562</v>
      </c>
      <c r="H23" s="22"/>
      <c r="I23" s="22"/>
      <c r="J23" s="22"/>
      <c r="K23" s="22"/>
      <c r="L23" s="46" t="s">
        <v>321</v>
      </c>
      <c r="M23" s="41" t="str">
        <f>'INCPROG-FEB-23'!F39</f>
        <v>44570-127480</v>
      </c>
      <c r="N23" s="41">
        <f>'INCPROG-FEB-23'!G39</f>
        <v>60260</v>
      </c>
      <c r="O23" s="41">
        <f>'INCPROG-FEB-23'!H39</f>
        <v>1700</v>
      </c>
      <c r="P23" s="41">
        <f>'INCPROG-FEB-23'!I39</f>
        <v>61960</v>
      </c>
      <c r="Q23" s="22"/>
    </row>
    <row r="24" spans="1:17" x14ac:dyDescent="0.25">
      <c r="A24" s="24"/>
      <c r="B24" s="24"/>
      <c r="C24" s="67"/>
      <c r="D24" s="67"/>
      <c r="E24" s="25"/>
      <c r="F24" s="25"/>
      <c r="G24" s="25"/>
      <c r="H24" s="25"/>
      <c r="I24" s="25"/>
      <c r="J24" s="25"/>
      <c r="K24" s="25"/>
      <c r="L24" s="25"/>
      <c r="M24" s="25"/>
      <c r="N24" s="25"/>
      <c r="O24" s="25"/>
      <c r="P24" s="25"/>
      <c r="Q24" s="25"/>
    </row>
    <row r="25" spans="1:17" x14ac:dyDescent="0.25">
      <c r="A25" s="26" t="s">
        <v>300</v>
      </c>
      <c r="B25" s="26"/>
    </row>
    <row r="26" spans="1:17" x14ac:dyDescent="0.25">
      <c r="A26" s="27" t="s">
        <v>301</v>
      </c>
      <c r="B26" s="27"/>
    </row>
    <row r="27" spans="1:17" x14ac:dyDescent="0.25">
      <c r="A27" s="27" t="s">
        <v>302</v>
      </c>
      <c r="B27" s="27"/>
    </row>
    <row r="28" spans="1:17" x14ac:dyDescent="0.25">
      <c r="A28" s="27" t="s">
        <v>303</v>
      </c>
      <c r="B28" s="27"/>
    </row>
    <row r="29" spans="1:17" x14ac:dyDescent="0.25">
      <c r="A29" s="28" t="s">
        <v>304</v>
      </c>
      <c r="B29" s="28"/>
    </row>
    <row r="31" spans="1:17" ht="42" customHeight="1" x14ac:dyDescent="0.25">
      <c r="N31" s="137"/>
      <c r="O31" s="138"/>
      <c r="P31" s="138"/>
      <c r="Q31" s="138"/>
    </row>
  </sheetData>
  <mergeCells count="19">
    <mergeCell ref="A1:Q1"/>
    <mergeCell ref="A2:Q2"/>
    <mergeCell ref="A3:Q3"/>
    <mergeCell ref="A4:A5"/>
    <mergeCell ref="B4:B5"/>
    <mergeCell ref="C4:C5"/>
    <mergeCell ref="D4:D5"/>
    <mergeCell ref="E4:E5"/>
    <mergeCell ref="F4:F5"/>
    <mergeCell ref="G4:G5"/>
    <mergeCell ref="P4:P5"/>
    <mergeCell ref="Q4:Q5"/>
    <mergeCell ref="N31:Q31"/>
    <mergeCell ref="H4:I4"/>
    <mergeCell ref="J4:K4"/>
    <mergeCell ref="L4:L5"/>
    <mergeCell ref="M4:M5"/>
    <mergeCell ref="N4:N5"/>
    <mergeCell ref="O4:O5"/>
  </mergeCells>
  <printOptions horizontalCentered="1"/>
  <pageMargins left="0.23622047244094491" right="0.23622047244094491" top="0.27559055118110237" bottom="0.31496062992125984" header="0.31496062992125984" footer="0.31496062992125984"/>
  <pageSetup paperSize="9" scale="73"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26</vt:i4>
      </vt:variant>
    </vt:vector>
  </HeadingPairs>
  <TitlesOfParts>
    <vt:vector size="35" baseType="lpstr">
      <vt:lpstr>GOVT</vt:lpstr>
      <vt:lpstr>MPP</vt:lpstr>
      <vt:lpstr>INCPROG</vt:lpstr>
      <vt:lpstr>INCCERT</vt:lpstr>
      <vt:lpstr>CAT-IV</vt:lpstr>
      <vt:lpstr>GOVT VARIATION</vt:lpstr>
      <vt:lpstr>MPP VARIATION</vt:lpstr>
      <vt:lpstr>INCPROG-FEB-23</vt:lpstr>
      <vt:lpstr>INCCERT-FEB-23</vt:lpstr>
      <vt:lpstr>GOVT</vt:lpstr>
      <vt:lpstr>GOVTBILL</vt:lpstr>
      <vt:lpstr>GOVTBILL1</vt:lpstr>
      <vt:lpstr>GOVTMAR23</vt:lpstr>
      <vt:lpstr>HILLTOPS</vt:lpstr>
      <vt:lpstr>HILLTOPSNEW</vt:lpstr>
      <vt:lpstr>INC</vt:lpstr>
      <vt:lpstr>INCNOV22</vt:lpstr>
      <vt:lpstr>INCREMENTS</vt:lpstr>
      <vt:lpstr>MPP</vt:lpstr>
      <vt:lpstr>MPPBILL</vt:lpstr>
      <vt:lpstr>MPPMAR23</vt:lpstr>
      <vt:lpstr>MPPNEW</vt:lpstr>
      <vt:lpstr>MPPTEC</vt:lpstr>
      <vt:lpstr>NEWNOV22</vt:lpstr>
      <vt:lpstr>GOVT!Print_Area</vt:lpstr>
      <vt:lpstr>INCPROG!Print_Area</vt:lpstr>
      <vt:lpstr>'INCPROG-FEB-23'!Print_Area</vt:lpstr>
      <vt:lpstr>MPP!Print_Area</vt:lpstr>
      <vt:lpstr>GOVT!Print_Titles</vt:lpstr>
      <vt:lpstr>INCCERT!Print_Titles</vt:lpstr>
      <vt:lpstr>'INCCERT-FEB-23'!Print_Titles</vt:lpstr>
      <vt:lpstr>INCPROG!Print_Titles</vt:lpstr>
      <vt:lpstr>'INCPROG-FEB-23'!Print_Titles</vt:lpstr>
      <vt:lpstr>MPP!Print_Titles</vt:lpstr>
      <vt:lpstr>RATEOFINC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MRC</dc:creator>
  <cp:lastModifiedBy>VASU</cp:lastModifiedBy>
  <cp:lastPrinted>2023-05-24T16:57:48Z</cp:lastPrinted>
  <dcterms:created xsi:type="dcterms:W3CDTF">2022-02-26T12:05:06Z</dcterms:created>
  <dcterms:modified xsi:type="dcterms:W3CDTF">2023-07-04T01:53:07Z</dcterms:modified>
</cp:coreProperties>
</file>