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архив д\"/>
    </mc:Choice>
  </mc:AlternateContent>
  <bookViews>
    <workbookView xWindow="0" yWindow="0" windowWidth="27870" windowHeight="12285" activeTab="3"/>
  </bookViews>
  <sheets>
    <sheet name="Виписки" sheetId="1" r:id="rId1"/>
    <sheet name="Свод" sheetId="3" r:id="rId2"/>
    <sheet name="Назначение" sheetId="5" r:id="rId3"/>
    <sheet name="Период" sheetId="4" r:id="rId4"/>
  </sheets>
  <definedNames>
    <definedName name="_xlnm._FilterDatabase" localSheetId="1" hidden="1">Свод!$A$1:$K$186</definedName>
    <definedName name="table1">Свод!$1:$1048576</definedName>
  </definedNames>
  <calcPr calcId="162913"/>
  <pivotCaches>
    <pivotCache cacheId="6" r:id="rId5"/>
    <pivotCache cacheId="10" r:id="rId6"/>
  </pivotCaches>
</workbook>
</file>

<file path=xl/calcChain.xml><?xml version="1.0" encoding="utf-8"?>
<calcChain xmlns="http://schemas.openxmlformats.org/spreadsheetml/2006/main">
  <c r="D2" i="5" l="1"/>
  <c r="C2" i="5" l="1"/>
  <c r="I27" i="3"/>
  <c r="J27" i="3" s="1"/>
  <c r="I29" i="3"/>
  <c r="J29" i="3" s="1"/>
  <c r="I32" i="3"/>
  <c r="J32" i="3" s="1"/>
  <c r="I33" i="3"/>
  <c r="J33" i="3" s="1"/>
  <c r="I34" i="3"/>
  <c r="J34" i="3" s="1"/>
  <c r="I38" i="3"/>
  <c r="J38" i="3" s="1"/>
  <c r="I39" i="3"/>
  <c r="J39" i="3" s="1"/>
  <c r="I40" i="3"/>
  <c r="J40" i="3" s="1"/>
  <c r="I41" i="3"/>
  <c r="J41" i="3" s="1"/>
  <c r="I44" i="3"/>
  <c r="J44" i="3" s="1"/>
  <c r="I47" i="3"/>
  <c r="J47" i="3" s="1"/>
  <c r="I48" i="3"/>
  <c r="J48" i="3" s="1"/>
  <c r="I49" i="3"/>
  <c r="J49" i="3" s="1"/>
  <c r="I51" i="3"/>
  <c r="J51" i="3" s="1"/>
  <c r="I54" i="3"/>
  <c r="J54" i="3" s="1"/>
  <c r="I55" i="3"/>
  <c r="J55" i="3" s="1"/>
  <c r="I56" i="3"/>
  <c r="J56" i="3" s="1"/>
  <c r="I59" i="3"/>
  <c r="J59" i="3" s="1"/>
  <c r="I61" i="3"/>
  <c r="J61" i="3" s="1"/>
  <c r="I62" i="3"/>
  <c r="J62" i="3" s="1"/>
  <c r="I63" i="3"/>
  <c r="J63" i="3" s="1"/>
  <c r="I67" i="3"/>
  <c r="J67" i="3" s="1"/>
  <c r="I68" i="3"/>
  <c r="J68" i="3" s="1"/>
  <c r="I69" i="3"/>
  <c r="J69" i="3" s="1"/>
  <c r="I70" i="3"/>
  <c r="J70" i="3" s="1"/>
  <c r="I73" i="3"/>
  <c r="J73" i="3" s="1"/>
  <c r="I74" i="3"/>
  <c r="J74" i="3" s="1"/>
  <c r="I78" i="3"/>
  <c r="J78" i="3" s="1"/>
  <c r="I79" i="3"/>
  <c r="J79" i="3" s="1"/>
  <c r="I80" i="3"/>
  <c r="J80" i="3" s="1"/>
  <c r="I81" i="3"/>
  <c r="J81" i="3" s="1"/>
  <c r="I85" i="3"/>
  <c r="J85" i="3" s="1"/>
  <c r="I86" i="3"/>
  <c r="J86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24" i="3"/>
  <c r="J24" i="3" s="1"/>
  <c r="I26" i="3"/>
  <c r="J26" i="3" s="1"/>
  <c r="I25" i="3"/>
  <c r="J25" i="3" s="1"/>
  <c r="I20" i="3"/>
  <c r="J20" i="3" s="1"/>
  <c r="I19" i="3"/>
  <c r="J19" i="3" s="1"/>
  <c r="I18" i="3"/>
  <c r="J18" i="3" s="1"/>
  <c r="I17" i="3"/>
  <c r="J17" i="3" s="1"/>
  <c r="I14" i="3"/>
  <c r="J14" i="3" s="1"/>
  <c r="I13" i="3"/>
  <c r="J13" i="3" s="1"/>
  <c r="I12" i="3"/>
  <c r="J12" i="3" s="1"/>
  <c r="I11" i="3"/>
  <c r="J11" i="3" s="1"/>
  <c r="I8" i="3"/>
  <c r="J8" i="3" s="1"/>
  <c r="I7" i="3"/>
  <c r="J7" i="3" s="1"/>
  <c r="I6" i="3"/>
  <c r="J6" i="3" s="1"/>
  <c r="I4" i="3"/>
  <c r="J4" i="3" s="1"/>
  <c r="E2" i="5" l="1"/>
  <c r="F2" i="5" s="1"/>
</calcChain>
</file>

<file path=xl/sharedStrings.xml><?xml version="1.0" encoding="utf-8"?>
<sst xmlns="http://schemas.openxmlformats.org/spreadsheetml/2006/main" count="1463" uniqueCount="267">
  <si>
    <t xml:space="preserve"> Виписка з Ваших карток за період 01.01.2020 - 01.04.2020</t>
  </si>
  <si>
    <t/>
  </si>
  <si>
    <t>Дата</t>
  </si>
  <si>
    <t>Час</t>
  </si>
  <si>
    <t>Категорія</t>
  </si>
  <si>
    <t>Карта</t>
  </si>
  <si>
    <t>Опис операції</t>
  </si>
  <si>
    <t>Сума в валюті карти</t>
  </si>
  <si>
    <t>Валюта карти</t>
  </si>
  <si>
    <t>Сума в валюті транзакції</t>
  </si>
  <si>
    <t>Валюта транзакції</t>
  </si>
  <si>
    <t>Залишок на кінець періоду</t>
  </si>
  <si>
    <t>Валюта залишку</t>
  </si>
  <si>
    <t>20.02.2020</t>
  </si>
  <si>
    <t>19:28</t>
  </si>
  <si>
    <t>Збереження</t>
  </si>
  <si>
    <t>Картка для виплат (****6715)</t>
  </si>
  <si>
    <t>Переказ на свою «Скарбничку» 26*37.  Решта від округлення витрат до 10 UAH.</t>
  </si>
  <si>
    <t>грн</t>
  </si>
  <si>
    <t>19:27</t>
  </si>
  <si>
    <t>Платежі</t>
  </si>
  <si>
    <t>Оплата послуг через Приват24. Одержувач: Oplata komunalnykh posluh. Код квитанції: 1876-7002-5589-8013</t>
  </si>
  <si>
    <t>Оплата послуг через Приват24. Одержувач: Vidshkoduvannia ekspluatatsiinykh vytrat bul.Meotydy, bud.15/20, kv.67, m.Mariupol za 02.20 - 12.20, dohovir №. Код квитанції: 1876-6981-0545-4274</t>
  </si>
  <si>
    <t>19:24</t>
  </si>
  <si>
    <t>Перекази</t>
  </si>
  <si>
    <t>Зарахування переказу на картку</t>
  </si>
  <si>
    <t>19:19</t>
  </si>
  <si>
    <t>28.01.2020</t>
  </si>
  <si>
    <t>21:06</t>
  </si>
  <si>
    <t>Зняття готівки</t>
  </si>
  <si>
    <t>Зняття готівки в банкоматі: відділення банку, Маріуполь, бул. Меотиди, буд. 38</t>
  </si>
  <si>
    <t>21:02</t>
  </si>
  <si>
    <t>Зарахування суми вкладу з «Скарбнички»</t>
  </si>
  <si>
    <t>10:03</t>
  </si>
  <si>
    <t>Переказ на карту ПриватБанку через додаток Приват24. Одержувач: Гусейнова Гунай Магомед кизи</t>
  </si>
  <si>
    <t>21.01.2020</t>
  </si>
  <si>
    <t>12:22</t>
  </si>
  <si>
    <t>12:18</t>
  </si>
  <si>
    <t>12:17</t>
  </si>
  <si>
    <t>Переказ зі своєї карти</t>
  </si>
  <si>
    <t>12:14</t>
  </si>
  <si>
    <t>Оплата послуг через Приват24. Одержувач: Oplata za kommunalnye usluhy. Код квитанції: 1846-4399-9526-6129</t>
  </si>
  <si>
    <t>Оплата послуг через Приват24. Одержувач: Азовжилкомплекс ЖКП (прочие). Код квитанції: 1846-4401-6755-7542</t>
  </si>
  <si>
    <t>12:02</t>
  </si>
  <si>
    <t>11.01.2020</t>
  </si>
  <si>
    <t>12:38</t>
  </si>
  <si>
    <t>02.01.2020</t>
  </si>
  <si>
    <t>21:28</t>
  </si>
  <si>
    <t>21:27</t>
  </si>
  <si>
    <t>Оплата послуг через Приват24. Одержувач: Za elektroenerhyiu o/r 4607-69, , REMPEL ELYZAVETA SERHEEVNA, Meotydy 15-20/67. Код квитанції: 1827-7726-2528-5910</t>
  </si>
  <si>
    <t>21:25</t>
  </si>
  <si>
    <t>21:23</t>
  </si>
  <si>
    <t>Оплата послуг через Приват24. Одержувач: Донецкие энергетические услуги, ООО (YASNO). Код квитанції: 1827-7700-3756-7752</t>
  </si>
  <si>
    <t>21:21</t>
  </si>
  <si>
    <t>21:19</t>
  </si>
  <si>
    <t>Оплата послуг через Приват24. Одержувач: Горводоканал КП МПУ ВКХ ЕК. Код квитанції: 1827-7675-3073-3421</t>
  </si>
  <si>
    <t>21:17</t>
  </si>
  <si>
    <t>21:16</t>
  </si>
  <si>
    <t>Оплата послуг через Приват24. Одержувач: za usluhy teplosnabzhenyia ot naselenyia ot REMPEL ELYZAVETA SERHEEVNA, adres Meotydy 15-20/67, lytsevoi schet 4. Код квитанції: 1827-7655-5000-0864</t>
  </si>
  <si>
    <t>21:15</t>
  </si>
  <si>
    <t>21:14</t>
  </si>
  <si>
    <t>Оплата послуг через Приват24. Одержувач: Oplata za haz REMPEL ELYZAVETA SERHEEVNA, Meotydy 15-20/67, ls 437767 za 12.19, pok-nyia:. Код квитанції: 1827-7647-5103-4195</t>
  </si>
  <si>
    <t>21:13</t>
  </si>
  <si>
    <t>Оплата послуг через Приват24. Одержувач: Vidshkoduvannia ekspluatatsiinykh vytrat h.Maryupol, b-r.Meotydy, d.15/20, kv.67 za 11.20, dohovir № 903367. Код квитанції: 1827-7638-7198-7967</t>
  </si>
  <si>
    <t>15:09</t>
  </si>
  <si>
    <t>01.01.2020</t>
  </si>
  <si>
    <t>16:35</t>
  </si>
  <si>
    <t>16:34</t>
  </si>
  <si>
    <t>Продукти</t>
  </si>
  <si>
    <t>Продукти: Супермаркет "АТБ ", Марiуполь, 50 рокiв жовтня, 38</t>
  </si>
  <si>
    <t xml:space="preserve"> Виписка з Ваших карток за період 01.07.2020 - 01.10.2020</t>
  </si>
  <si>
    <t>26.09.2020</t>
  </si>
  <si>
    <t>09:46</t>
  </si>
  <si>
    <t>Картка Універсальна (****8687)</t>
  </si>
  <si>
    <t>22.09.2020</t>
  </si>
  <si>
    <t>06:32</t>
  </si>
  <si>
    <t>Поповнення мобільного</t>
  </si>
  <si>
    <t>Поповнення мобільного +380963013146</t>
  </si>
  <si>
    <t>06:30</t>
  </si>
  <si>
    <t>21.09.2020</t>
  </si>
  <si>
    <t>07:09</t>
  </si>
  <si>
    <t>19.09.2020</t>
  </si>
  <si>
    <t>19:14</t>
  </si>
  <si>
    <t>18.09.2020</t>
  </si>
  <si>
    <t>15:13</t>
  </si>
  <si>
    <t>Інше</t>
  </si>
  <si>
    <t>Предавторизація: HTTP://WWW.ROBOKASSA.RU/</t>
  </si>
  <si>
    <t>руб</t>
  </si>
  <si>
    <t>17.09.2020</t>
  </si>
  <si>
    <t>17:14</t>
  </si>
  <si>
    <t>17:01</t>
  </si>
  <si>
    <t>16.09.2020</t>
  </si>
  <si>
    <t>Поповнення готівкою своєї картки в терміналі самообслуговування: М МАРІУПОЛЬ, БУЛ МЕОТИДИ, 38, Відділення банку</t>
  </si>
  <si>
    <t>18:57</t>
  </si>
  <si>
    <t>Поповнення мобільного +380965897878</t>
  </si>
  <si>
    <t>18:53</t>
  </si>
  <si>
    <t>Оплата послуг через Приват24. Одержувачі: Oplata za kommunalnye usluhy. Код квитанції: 2085-6783-7045-2960</t>
  </si>
  <si>
    <t>Оплата послуг через Приват24. Одержувач: Азовжитлокомплекс ЖКП, ЄК. Код квитанції: 2085-6794-3887-4545</t>
  </si>
  <si>
    <t>15.09.2020</t>
  </si>
  <si>
    <t>17:49</t>
  </si>
  <si>
    <t>14.09.2020</t>
  </si>
  <si>
    <t>06:46</t>
  </si>
  <si>
    <t>Транспорт</t>
  </si>
  <si>
    <t>Оплата проїзду в міському транспорті</t>
  </si>
  <si>
    <t>09.09.2020</t>
  </si>
  <si>
    <t>13:59</t>
  </si>
  <si>
    <t>09:33</t>
  </si>
  <si>
    <t>08.09.2020</t>
  </si>
  <si>
    <t>21:47</t>
  </si>
  <si>
    <t>07.09.2020</t>
  </si>
  <si>
    <t>15:55</t>
  </si>
  <si>
    <t>Переказ на карту ПриватБанку через додаток Приват24. Одержувач: Шевченко Ольга Володимирівна</t>
  </si>
  <si>
    <t>10:47</t>
  </si>
  <si>
    <t>Переказ на карту ПриватБанку через додаток Приват24. Одержувач: Ремпель Вікторія Володимирівна</t>
  </si>
  <si>
    <t>06.09.2020</t>
  </si>
  <si>
    <t>10:06</t>
  </si>
  <si>
    <t>Предавторизація: Novapay</t>
  </si>
  <si>
    <t>Зняття готівки в банкоматі без картки: Маріуполь, просп. Перемоги, буд. 44, Вiддiлення банку.</t>
  </si>
  <si>
    <t>05.09.2020</t>
  </si>
  <si>
    <t>14:23</t>
  </si>
  <si>
    <t>Переказ зі своєї карти 41**39 через додаток Приват24</t>
  </si>
  <si>
    <t>03.09.2020</t>
  </si>
  <si>
    <t>19:16</t>
  </si>
  <si>
    <t>Зняття готівки в банкоматі без картки: Маріуполь, бул. Меотиди, буд. 38, відділення банку.</t>
  </si>
  <si>
    <t>18:58</t>
  </si>
  <si>
    <t>Переказ зі своєї карти 41**39 через додаток Приват24. Коментар до платежу: Без</t>
  </si>
  <si>
    <t>06:40</t>
  </si>
  <si>
    <t>06:33</t>
  </si>
  <si>
    <t>16.08.2020</t>
  </si>
  <si>
    <t>08.08.2020</t>
  </si>
  <si>
    <t>19:50</t>
  </si>
  <si>
    <t>Переказ зі своєї картки 51**15 через Приват24</t>
  </si>
  <si>
    <t>Оплата послуг через Приват24. Одержувачі: Oplata komunalnykh posluh. Код квитанції: 2046-7112-7840-4897</t>
  </si>
  <si>
    <t>Оплата послуг через Приват24. Одержувач: Азовжилкомплекс ЖКП (інші послуги). Код квитанції: 2046-7114-0927-9434</t>
  </si>
  <si>
    <t>19:49</t>
  </si>
  <si>
    <t>17:05</t>
  </si>
  <si>
    <t>13.07.2020</t>
  </si>
  <si>
    <t>16:11</t>
  </si>
  <si>
    <t>09.07.2020</t>
  </si>
  <si>
    <t>06:41</t>
  </si>
  <si>
    <t>07.07.2020</t>
  </si>
  <si>
    <t>13:52</t>
  </si>
  <si>
    <t>Оплата послуг через Приват24. Одержувачі: Oplata za kommunalnye usluhy. Код квитанції: 2014-4956-7861-5344</t>
  </si>
  <si>
    <t>Оплата послуг через Приват24. Одержувач: Азовжилкомплекс ЖКП (інші послуги). Код квитанції: 2014-4958-2363-9309</t>
  </si>
  <si>
    <t>13:50</t>
  </si>
  <si>
    <t>04.07.2020</t>
  </si>
  <si>
    <t>20:18</t>
  </si>
  <si>
    <t>20:16</t>
  </si>
  <si>
    <t>Переказ зі своєї карти 51**15 через додаток Приват24</t>
  </si>
  <si>
    <t>20:15</t>
  </si>
  <si>
    <t>20:14</t>
  </si>
  <si>
    <t>22.11.2020</t>
  </si>
  <si>
    <t>Поповнення готівкою своєї картки в терміналі самообслуговування: Маріуполь, просп. Перемоги, буд. 21, Сільпо</t>
  </si>
  <si>
    <t>18.11.2020</t>
  </si>
  <si>
    <t>01:07</t>
  </si>
  <si>
    <t>Інтернет-магазини</t>
  </si>
  <si>
    <t>Оплата в iнтернет-магазинi FC Wayforpay LL ID платежу 1480990637</t>
  </si>
  <si>
    <t>01:04</t>
  </si>
  <si>
    <t>13.11.2020</t>
  </si>
  <si>
    <t>12:56</t>
  </si>
  <si>
    <t>Поповнення в терміналі самообслуговуванняМ МАРІУПОЛЬ, БУЛ МЕОТИДИ, 38, Відділення банку. Зарахування решти</t>
  </si>
  <si>
    <t>09:50</t>
  </si>
  <si>
    <t>Зняття готівки в банкоматі без картки: М МАРІУПОЛЬ, ВУЛ АЗОВСТАЛЬСЬКА, 60, супермаркет АТБ.</t>
  </si>
  <si>
    <t>11.11.2020</t>
  </si>
  <si>
    <t>10:12</t>
  </si>
  <si>
    <t>Оплата послуг через Приват24. Одержувач: Азовжилкомплекс ЖКП (інші послуги). Код квитанції: 2141-3666-2658-9694</t>
  </si>
  <si>
    <t>10:08</t>
  </si>
  <si>
    <t>04.11.2020</t>
  </si>
  <si>
    <t>19:20</t>
  </si>
  <si>
    <t>19:17</t>
  </si>
  <si>
    <t>07:03</t>
  </si>
  <si>
    <t>Оплата послуг через Приват24. Одержувач: Грізлі.ком ТОВ. Код квитанції: 2134-2528-1480-3356</t>
  </si>
  <si>
    <t>06:58</t>
  </si>
  <si>
    <t>03.11.2020</t>
  </si>
  <si>
    <t>26.10.2020</t>
  </si>
  <si>
    <t>11:49</t>
  </si>
  <si>
    <t>Оплата послуг через Приват24. Одержувач: Азовжилкомплекс ЖКП (інші послуги). Код квитанції: 2125-4220-3084-3348</t>
  </si>
  <si>
    <t>Оплата послуг через Приват24. Одержувачі: Oplata za kommunalnye usluhy. Код квитанції: 2125-4194-3382-9172</t>
  </si>
  <si>
    <t>11:46</t>
  </si>
  <si>
    <t>11:10</t>
  </si>
  <si>
    <t>Оплата послуг через Приват24. Одержувач: Азовжитлокомплекс ЖКП, ЄК. Код квитанції: 2125-3969-1541-6081</t>
  </si>
  <si>
    <t>Оплата послуг через Приват24. Одержувачі: Oplata za kommunalnye usluhy. Код квитанції: 2125-3993-0767-8870</t>
  </si>
  <si>
    <t>11:07</t>
  </si>
  <si>
    <t>10:59</t>
  </si>
  <si>
    <t>25.10.2020</t>
  </si>
  <si>
    <t>14:06</t>
  </si>
  <si>
    <t xml:space="preserve"> Виписка з Ваших карток за період 01.10.2020 - 24.11.2020</t>
  </si>
  <si>
    <t>Дата проведения операции</t>
  </si>
  <si>
    <t>Время проведения операции</t>
  </si>
  <si>
    <t>Номер карты</t>
  </si>
  <si>
    <t>Назначение</t>
  </si>
  <si>
    <t>Период оплаты</t>
  </si>
  <si>
    <t>Сумма</t>
  </si>
  <si>
    <t>Показания счетчиков</t>
  </si>
  <si>
    <t>Предыдущие</t>
  </si>
  <si>
    <t>Текущие</t>
  </si>
  <si>
    <t>Тариф</t>
  </si>
  <si>
    <t>Код квитанции</t>
  </si>
  <si>
    <t>1827-7638-7198-7967</t>
  </si>
  <si>
    <t xml:space="preserve">Азовжилкомплекс ЖКП (прочие) </t>
  </si>
  <si>
    <t>-</t>
  </si>
  <si>
    <t xml:space="preserve">1827-7647-5103-4195 </t>
  </si>
  <si>
    <t>Кол-во</t>
  </si>
  <si>
    <t>01.12.2019 - 31.12.2019</t>
  </si>
  <si>
    <t>1827-7655-5000-0864</t>
  </si>
  <si>
    <t xml:space="preserve">1827-7675-3073-3421 </t>
  </si>
  <si>
    <t>01.11.2019 - 30.11.2019</t>
  </si>
  <si>
    <t xml:space="preserve">1827-7700-3756-7752 </t>
  </si>
  <si>
    <t xml:space="preserve">1827-7726-2528-5910 </t>
  </si>
  <si>
    <t>1846-4401-6755-7542</t>
  </si>
  <si>
    <t>1846-4399-9526-6129</t>
  </si>
  <si>
    <t>Мариупольтеплосеть ККП, ЕК</t>
  </si>
  <si>
    <t>Донецкие энергетические услуги, ООО (YASNO)</t>
  </si>
  <si>
    <t>1876-6981-0545-4274</t>
  </si>
  <si>
    <t>01.02.2020 - 28.02.2020</t>
  </si>
  <si>
    <t>1876-7002-5589-8013</t>
  </si>
  <si>
    <t>01.01.2020 - 31.01.2020</t>
  </si>
  <si>
    <t>АЗОВГАЗ, ПАТ ЄК</t>
  </si>
  <si>
    <t>Міськводоканал КП МПУ ВКГ ЄК</t>
  </si>
  <si>
    <t>1923-6092-5318-9694</t>
  </si>
  <si>
    <t xml:space="preserve">1923-6090-5931-3808 </t>
  </si>
  <si>
    <t xml:space="preserve">ПАО Мариупольгаз </t>
  </si>
  <si>
    <t>1961-4687-6575-2023</t>
  </si>
  <si>
    <t>01.03.2020 - 31.03.2020</t>
  </si>
  <si>
    <t>1961-4686-1010-4454</t>
  </si>
  <si>
    <t>01.04.2020 - 30.04.2020</t>
  </si>
  <si>
    <t>Комунальник КП ЄК</t>
  </si>
  <si>
    <t>1961-4641-2333-1400</t>
  </si>
  <si>
    <t>1961-4688-3340-7709</t>
  </si>
  <si>
    <t>2014-4958-2363-9309</t>
  </si>
  <si>
    <t>01.05.2020 - 30.05.2020</t>
  </si>
  <si>
    <t>2014-4956-7861-5344</t>
  </si>
  <si>
    <t>2046-7114-0927-9434</t>
  </si>
  <si>
    <t>01.06.2020 - 30.06.2020</t>
  </si>
  <si>
    <t>2046-7112-7840-4897</t>
  </si>
  <si>
    <t>01.09.2020 - 30.09.2020</t>
  </si>
  <si>
    <t>2125-4220-3084-3348</t>
  </si>
  <si>
    <t>2125-4194-3382-9172</t>
  </si>
  <si>
    <t>2141-3666-2658-9694</t>
  </si>
  <si>
    <t>Общий итог</t>
  </si>
  <si>
    <t>Сумма по полю Предыдущие</t>
  </si>
  <si>
    <t>Данные</t>
  </si>
  <si>
    <t>Сумма по полю Текущие</t>
  </si>
  <si>
    <t>Сумма по полю Сумма</t>
  </si>
  <si>
    <t>Сумма по полю Тариф</t>
  </si>
  <si>
    <t>Сумма по полю Кол-во</t>
  </si>
  <si>
    <t>01.07.2020 - 31.07.2020</t>
  </si>
  <si>
    <t>01.08.2020 - 31.08.2020</t>
  </si>
  <si>
    <t>01.10.2020 - 31.10.2020</t>
  </si>
  <si>
    <t>01.10.2019 - 31.10.2019</t>
  </si>
  <si>
    <t>1774-4859-7904-7743</t>
  </si>
  <si>
    <t>1774-4862-7094-9918</t>
  </si>
  <si>
    <t>01.09.2019 - 30.09.2019</t>
  </si>
  <si>
    <t>1784-6472-3952-3279</t>
  </si>
  <si>
    <t>Профицит "+" / Дефицит "-"</t>
  </si>
  <si>
    <t>Текущее</t>
  </si>
  <si>
    <t>2154-6847-5491-2808</t>
  </si>
  <si>
    <t>Донецкие энергетические услуги, ООО (YASNO)-2</t>
  </si>
  <si>
    <t>01.11.2020 - 30.11.2020</t>
  </si>
  <si>
    <t>9223-4309-6210-7420</t>
  </si>
  <si>
    <t>9223-4309-8934-9274</t>
  </si>
  <si>
    <t>9228-0351-7510-8419</t>
  </si>
  <si>
    <t>01.12.2020 - 30.12.2020</t>
  </si>
  <si>
    <t xml:space="preserve">9228-0353-6753-0438 </t>
  </si>
  <si>
    <t>01.01.2021 - 31.01.2021</t>
  </si>
  <si>
    <t>9228-0352-7959-1903</t>
  </si>
  <si>
    <t>01.02.2021 - 31.02.2021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</si>
</sst>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 ##0.00"/>
    <numFmt numFmtId="165" formatCode="[$-419]mmmm;@"/>
  </numFmts>
  <fonts count="5" x14ac:knownFonts="1">
    <font>
      <sz val="10"/>
      <name val="Arial"/>
    </font>
    <font>
      <b/>
      <sz val="12"/>
      <name val="Arial"/>
    </font>
    <font>
      <b/>
      <sz val="10"/>
      <color indexed="8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/>
    <xf numFmtId="164" fontId="0" fillId="0" borderId="2" xfId="0" applyNumberFormat="1" applyBorder="1"/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164" fontId="0" fillId="0" borderId="2" xfId="0" applyNumberFormat="1" applyFont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4" fontId="0" fillId="0" borderId="2" xfId="0" applyNumberFormat="1" applyFont="1" applyBorder="1" applyAlignment="1" applyProtection="1">
      <alignment horizontal="center"/>
    </xf>
    <xf numFmtId="20" fontId="0" fillId="0" borderId="2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/>
    </xf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/>
    </xf>
    <xf numFmtId="0" fontId="0" fillId="0" borderId="0" xfId="0" applyNumberFormat="1"/>
    <xf numFmtId="1" fontId="0" fillId="0" borderId="0" xfId="0" applyNumberFormat="1"/>
    <xf numFmtId="164" fontId="0" fillId="0" borderId="0" xfId="0" pivotButton="1" applyNumberFormat="1"/>
    <xf numFmtId="2" fontId="0" fillId="0" borderId="0" xfId="0" applyNumberFormat="1"/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6" borderId="0" xfId="0" applyNumberFormat="1" applyFill="1"/>
    <xf numFmtId="164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85.413723611113" createdVersion="6" refreshedVersion="6" recordCount="185">
  <cacheSource type="worksheet">
    <worksheetSource ref="A2:K65536" sheet="Свод"/>
  </cacheSource>
  <cacheFields count="11">
    <cacheField name="Дата проведения операции" numFmtId="0">
      <sharedItems containsDate="1" containsBlank="1" containsMixedTypes="1" minDate="2019-11-10T00:00:00" maxDate="2021-03-31T00:00:00"/>
    </cacheField>
    <cacheField name="Время проведения операции" numFmtId="0">
      <sharedItems containsDate="1" containsBlank="1" containsMixedTypes="1" minDate="1899-12-30T08:40:00" maxDate="1899-12-30T20:55:00"/>
    </cacheField>
    <cacheField name="Номер карты" numFmtId="164">
      <sharedItems containsBlank="1"/>
    </cacheField>
    <cacheField name="Код квитанции" numFmtId="164">
      <sharedItems containsBlank="1"/>
    </cacheField>
    <cacheField name="Назначение" numFmtId="164">
      <sharedItems containsBlank="1" count="14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Донецкие энергетические услуги, ООО (YASNO)-2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64">
      <sharedItems containsBlank="1" count="21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s v="01.11.2020 - 30.11.2020"/>
        <s v="01.12.2020 - 30.12.2020"/>
        <s v="01.01.2021 - 31.01.2021"/>
        <s v="01.02.2021 - 31.02.2021"/>
        <m/>
        <s v="01.03.2020 - 30.03.2020" u="1"/>
        <s v="01.09.2020 - 30.10.2020" u="1"/>
      </sharedItems>
    </cacheField>
    <cacheField name="Предыдущие" numFmtId="0">
      <sharedItems containsBlank="1" containsMixedTypes="1" containsNumber="1" containsInteger="1" minValue="929" maxValue="19665"/>
    </cacheField>
    <cacheField name="Текущие" numFmtId="0">
      <sharedItems containsBlank="1" containsMixedTypes="1" containsNumber="1" containsInteger="1" minValue="952" maxValue="19765"/>
    </cacheField>
    <cacheField name="Кол-во" numFmtId="0">
      <sharedItems containsBlank="1" containsMixedTypes="1" containsNumber="1" containsInteger="1" minValue="0" maxValue="473"/>
    </cacheField>
    <cacheField name="Тариф" numFmtId="0">
      <sharedItems containsBlank="1" containsMixedTypes="1" containsNumber="1" minValue="0.9" maxValue="23.238148148148145"/>
    </cacheField>
    <cacheField name="Сумма" numFmtId="164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85.413723726851" createdVersion="6" refreshedVersion="6" recordCount="168">
  <cacheSource type="worksheet">
    <worksheetSource ref="A2:K170" sheet="Свод"/>
  </cacheSource>
  <cacheFields count="11">
    <cacheField name="Дата проведения операции" numFmtId="0">
      <sharedItems containsDate="1" containsBlank="1" containsMixedTypes="1" minDate="2019-11-10T00:00:00" maxDate="2021-03-31T00:00:00"/>
    </cacheField>
    <cacheField name="Время проведения операции" numFmtId="0">
      <sharedItems containsDate="1" containsBlank="1" containsMixedTypes="1" minDate="1899-12-30T08:40:00" maxDate="1899-12-30T20:55:00"/>
    </cacheField>
    <cacheField name="Номер карты" numFmtId="164">
      <sharedItems containsBlank="1"/>
    </cacheField>
    <cacheField name="Код квитанции" numFmtId="164">
      <sharedItems containsBlank="1"/>
    </cacheField>
    <cacheField name="Назначение" numFmtId="164">
      <sharedItems containsBlank="1" count="14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Донецкие энергетические услуги, ООО (YASNO)-2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64">
      <sharedItems containsBlank="1" count="20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s v="01.11.2020 - 30.11.2020"/>
        <s v="01.12.2020 - 30.12.2020"/>
        <s v="01.01.2021 - 31.01.2021"/>
        <s v="01.02.2021 - 31.02.2021"/>
        <m/>
        <s v="01.09.2020 - 30.10.2020" u="1"/>
      </sharedItems>
    </cacheField>
    <cacheField name="Предыдущие" numFmtId="0">
      <sharedItems containsBlank="1" containsMixedTypes="1" containsNumber="1" containsInteger="1" minValue="929" maxValue="19665"/>
    </cacheField>
    <cacheField name="Текущие" numFmtId="0">
      <sharedItems containsBlank="1" containsMixedTypes="1" containsNumber="1" containsInteger="1" minValue="952" maxValue="19765"/>
    </cacheField>
    <cacheField name="Кол-во" numFmtId="0">
      <sharedItems containsMixedTypes="1" containsNumber="1" containsInteger="1" minValue="0" maxValue="473"/>
    </cacheField>
    <cacheField name="Тариф" numFmtId="0">
      <sharedItems containsMixedTypes="1" containsNumber="1" minValue="0.9" maxValue="23.238148148148145"/>
    </cacheField>
    <cacheField name="Сумма" numFmtId="164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0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5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5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5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6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5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7"/>
    <x v="5"/>
    <s v="-"/>
    <s v="-"/>
    <s v="-"/>
    <s v="-"/>
    <n v="15.45"/>
  </r>
  <r>
    <d v="2020-05-15T00:00:00"/>
    <d v="1899-12-30T13:05:00"/>
    <s v="Картка для виплат (****6715)"/>
    <s v="1961-4686-1010-4454"/>
    <x v="6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5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7"/>
    <x v="4"/>
    <s v="-"/>
    <s v="-"/>
    <s v="-"/>
    <s v="-"/>
    <n v="15.45"/>
  </r>
  <r>
    <d v="2020-05-15T00:00:00"/>
    <d v="1899-12-30T13:05:00"/>
    <s v="Картка для виплат (****6715)"/>
    <s v="1961-4641-2333-1400"/>
    <x v="6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5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7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6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5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7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6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5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6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5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5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d v="2020-11-25T00:00:00"/>
    <d v="1899-12-30T20:55:00"/>
    <s v="Картка Універсальна (****8687)"/>
    <s v="2154-6847-5491-2808"/>
    <x v="4"/>
    <x v="11"/>
    <n v="18992"/>
    <n v="19092"/>
    <n v="100"/>
    <n v="0.9"/>
    <n v="90"/>
  </r>
  <r>
    <d v="2020-11-25T00:00:00"/>
    <d v="1899-12-30T20:55:00"/>
    <s v="Картка Універсальна (****8687)"/>
    <s v="2154-6847-5491-2808"/>
    <x v="5"/>
    <x v="11"/>
    <n v="19092"/>
    <n v="19565"/>
    <n v="473"/>
    <n v="1.68"/>
    <n v="794.64"/>
  </r>
  <r>
    <d v="2020-11-25T00:00:00"/>
    <d v="1899-12-30T20:55:00"/>
    <s v="Картка Універсальна (****8687)"/>
    <s v="2154-6847-5491-2808"/>
    <x v="7"/>
    <x v="11"/>
    <s v="-"/>
    <s v="-"/>
    <s v="-"/>
    <s v="-"/>
    <n v="15.45"/>
  </r>
  <r>
    <d v="2020-11-25T00:00:00"/>
    <d v="1899-12-30T20:55:00"/>
    <s v="Картка Універсальна (****8687)"/>
    <s v="2154-6847-5491-2808"/>
    <x v="6"/>
    <x v="11"/>
    <s v="-"/>
    <s v="-"/>
    <s v="-"/>
    <s v="-"/>
    <n v="73.790000000000006"/>
  </r>
  <r>
    <d v="2020-11-25T00:00:00"/>
    <d v="1899-12-30T20:55:00"/>
    <s v="Картка Універсальна (****8687)"/>
    <s v="2154-6847-5491-2808"/>
    <x v="2"/>
    <x v="11"/>
    <s v="-"/>
    <s v="-"/>
    <s v="-"/>
    <s v="-"/>
    <n v="112"/>
  </r>
  <r>
    <d v="2020-11-25T00:00:00"/>
    <d v="1899-12-30T20:55:00"/>
    <s v="Картка Універсальна (****8687)"/>
    <s v="2154-6847-5491-2808"/>
    <x v="1"/>
    <x v="11"/>
    <n v="4501"/>
    <n v="4550"/>
    <n v="49"/>
    <n v="6.7740816326530613"/>
    <n v="331.93"/>
  </r>
  <r>
    <d v="2020-11-25T00:00:00"/>
    <d v="1899-12-30T20:55:00"/>
    <s v="Картка Універсальна (****8687)"/>
    <s v="2154-6847-5491-2808"/>
    <x v="3"/>
    <x v="11"/>
    <n v="1173"/>
    <n v="1200"/>
    <n v="27"/>
    <n v="23.238148148148145"/>
    <n v="627.42999999999995"/>
  </r>
  <r>
    <d v="2021-02-12T00:00:00"/>
    <d v="1899-12-30T08:40:00"/>
    <s v="Картка Універсальна (****8687)"/>
    <s v="9223-4309-6210-7420"/>
    <x v="4"/>
    <x v="14"/>
    <n v="19565"/>
    <n v="19665"/>
    <n v="100"/>
    <n v="0.9"/>
    <n v="90"/>
  </r>
  <r>
    <d v="2021-02-12T00:00:00"/>
    <d v="1899-12-30T08:40:00"/>
    <s v="Картка Універсальна (****8687)"/>
    <s v="9223-4309-6210-7420"/>
    <x v="5"/>
    <x v="14"/>
    <n v="19665"/>
    <n v="19765"/>
    <n v="100"/>
    <n v="1.68"/>
    <n v="168"/>
  </r>
  <r>
    <d v="2021-02-12T00:00:00"/>
    <d v="1899-12-30T08:40:00"/>
    <s v="Картка Універсальна (****8687)"/>
    <s v="9223-4309-6210-7420"/>
    <x v="7"/>
    <x v="14"/>
    <s v="-"/>
    <s v="-"/>
    <s v="-"/>
    <s v="-"/>
    <n v="66.47"/>
  </r>
  <r>
    <d v="2021-02-12T00:00:00"/>
    <d v="1899-12-30T08:40:00"/>
    <s v="Картка Універсальна (****8687)"/>
    <s v="9223-4309-6210-7420"/>
    <x v="6"/>
    <x v="14"/>
    <s v="-"/>
    <s v="-"/>
    <s v="-"/>
    <s v="-"/>
    <n v="105.88"/>
  </r>
  <r>
    <d v="2021-02-12T00:00:00"/>
    <d v="1899-12-30T08:40:00"/>
    <s v="Картка Універсальна (****8687)"/>
    <s v="9223-4309-6210-7420"/>
    <x v="2"/>
    <x v="14"/>
    <s v="-"/>
    <s v="-"/>
    <s v="-"/>
    <s v="-"/>
    <n v="1391"/>
  </r>
  <r>
    <d v="2021-02-12T00:00:00"/>
    <d v="1899-12-30T08:40:00"/>
    <s v="Картка Універсальна (****8687)"/>
    <s v="9223-4309-6210-7420"/>
    <x v="1"/>
    <x v="14"/>
    <n v="4550"/>
    <n v="4590"/>
    <n v="40"/>
    <n v="8.64"/>
    <n v="345.6"/>
  </r>
  <r>
    <d v="2021-02-12T00:00:00"/>
    <d v="1899-12-30T08:40:00"/>
    <s v="Картка Універсальна (****8687)"/>
    <s v="9223-4309-6210-7420"/>
    <x v="3"/>
    <x v="14"/>
    <n v="1200"/>
    <n v="1225"/>
    <n v="25"/>
    <n v="22.968000000000004"/>
    <n v="574.20000000000005"/>
  </r>
  <r>
    <d v="2021-02-12T00:00:00"/>
    <d v="1899-12-30T08:40:00"/>
    <s v="Картка Універсальна (****8687)"/>
    <s v="9223-4309-8934-9274"/>
    <x v="0"/>
    <x v="14"/>
    <s v="-"/>
    <s v="-"/>
    <s v="-"/>
    <s v="-"/>
    <n v="191.44"/>
  </r>
  <r>
    <d v="2021-03-30T00:00:00"/>
    <d v="1899-12-30T09:51:00"/>
    <s v="Картка Універсальна (****8687)"/>
    <s v="9228-0351-7510-8419"/>
    <x v="1"/>
    <x v="15"/>
    <n v="4590"/>
    <n v="4686"/>
    <n v="96"/>
    <n v="6.9899999999999993"/>
    <n v="671.04"/>
  </r>
  <r>
    <d v="2021-03-30T00:00:00"/>
    <d v="1899-12-30T09:51:00"/>
    <s v="Картка Універсальна (****8687)"/>
    <s v="9228-0352-7959-1903"/>
    <x v="1"/>
    <x v="16"/>
    <n v="4686"/>
    <n v="4782"/>
    <n v="96"/>
    <n v="6.9899999999999993"/>
    <n v="671.04"/>
  </r>
  <r>
    <d v="2021-03-30T00:00:00"/>
    <d v="1899-12-30T09:51:00"/>
    <s v="Картка Універсальна (****8687)"/>
    <s v="9228-0353-6753-0438 "/>
    <x v="1"/>
    <x v="17"/>
    <n v="4782"/>
    <n v="4917"/>
    <n v="135"/>
    <n v="6.99"/>
    <n v="943.65"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0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5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5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5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6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5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7"/>
    <x v="5"/>
    <s v="-"/>
    <s v="-"/>
    <s v="-"/>
    <s v="-"/>
    <n v="15.45"/>
  </r>
  <r>
    <d v="2020-05-15T00:00:00"/>
    <d v="1899-12-30T13:05:00"/>
    <s v="Картка для виплат (****6715)"/>
    <s v="1961-4686-1010-4454"/>
    <x v="6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5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7"/>
    <x v="4"/>
    <s v="-"/>
    <s v="-"/>
    <s v="-"/>
    <s v="-"/>
    <n v="15.45"/>
  </r>
  <r>
    <d v="2020-05-15T00:00:00"/>
    <d v="1899-12-30T13:05:00"/>
    <s v="Картка для виплат (****6715)"/>
    <s v="1961-4641-2333-1400"/>
    <x v="6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5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7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6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5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7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6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5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6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5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5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d v="2020-11-25T00:00:00"/>
    <d v="1899-12-30T20:55:00"/>
    <s v="Картка Універсальна (****8687)"/>
    <s v="2154-6847-5491-2808"/>
    <x v="4"/>
    <x v="11"/>
    <n v="18992"/>
    <n v="19092"/>
    <n v="100"/>
    <n v="0.9"/>
    <n v="90"/>
  </r>
  <r>
    <d v="2020-11-25T00:00:00"/>
    <d v="1899-12-30T20:55:00"/>
    <s v="Картка Універсальна (****8687)"/>
    <s v="2154-6847-5491-2808"/>
    <x v="5"/>
    <x v="11"/>
    <n v="19092"/>
    <n v="19565"/>
    <n v="473"/>
    <n v="1.68"/>
    <n v="794.64"/>
  </r>
  <r>
    <d v="2020-11-25T00:00:00"/>
    <d v="1899-12-30T20:55:00"/>
    <s v="Картка Універсальна (****8687)"/>
    <s v="2154-6847-5491-2808"/>
    <x v="7"/>
    <x v="11"/>
    <s v="-"/>
    <s v="-"/>
    <s v="-"/>
    <s v="-"/>
    <n v="15.45"/>
  </r>
  <r>
    <d v="2020-11-25T00:00:00"/>
    <d v="1899-12-30T20:55:00"/>
    <s v="Картка Універсальна (****8687)"/>
    <s v="2154-6847-5491-2808"/>
    <x v="6"/>
    <x v="11"/>
    <s v="-"/>
    <s v="-"/>
    <s v="-"/>
    <s v="-"/>
    <n v="73.790000000000006"/>
  </r>
  <r>
    <d v="2020-11-25T00:00:00"/>
    <d v="1899-12-30T20:55:00"/>
    <s v="Картка Універсальна (****8687)"/>
    <s v="2154-6847-5491-2808"/>
    <x v="2"/>
    <x v="11"/>
    <s v="-"/>
    <s v="-"/>
    <s v="-"/>
    <s v="-"/>
    <n v="112"/>
  </r>
  <r>
    <d v="2020-11-25T00:00:00"/>
    <d v="1899-12-30T20:55:00"/>
    <s v="Картка Універсальна (****8687)"/>
    <s v="2154-6847-5491-2808"/>
    <x v="1"/>
    <x v="11"/>
    <n v="4501"/>
    <n v="4550"/>
    <n v="49"/>
    <n v="6.7740816326530613"/>
    <n v="331.93"/>
  </r>
  <r>
    <d v="2020-11-25T00:00:00"/>
    <d v="1899-12-30T20:55:00"/>
    <s v="Картка Універсальна (****8687)"/>
    <s v="2154-6847-5491-2808"/>
    <x v="3"/>
    <x v="11"/>
    <n v="1173"/>
    <n v="1200"/>
    <n v="27"/>
    <n v="23.238148148148145"/>
    <n v="627.42999999999995"/>
  </r>
  <r>
    <d v="2021-02-12T00:00:00"/>
    <d v="1899-12-30T08:40:00"/>
    <s v="Картка Універсальна (****8687)"/>
    <s v="9223-4309-6210-7420"/>
    <x v="4"/>
    <x v="14"/>
    <n v="19565"/>
    <n v="19665"/>
    <n v="100"/>
    <n v="0.9"/>
    <n v="90"/>
  </r>
  <r>
    <d v="2021-02-12T00:00:00"/>
    <d v="1899-12-30T08:40:00"/>
    <s v="Картка Універсальна (****8687)"/>
    <s v="9223-4309-6210-7420"/>
    <x v="5"/>
    <x v="14"/>
    <n v="19665"/>
    <n v="19765"/>
    <n v="100"/>
    <n v="1.68"/>
    <n v="168"/>
  </r>
  <r>
    <d v="2021-02-12T00:00:00"/>
    <d v="1899-12-30T08:40:00"/>
    <s v="Картка Універсальна (****8687)"/>
    <s v="9223-4309-6210-7420"/>
    <x v="7"/>
    <x v="14"/>
    <s v="-"/>
    <s v="-"/>
    <s v="-"/>
    <s v="-"/>
    <n v="66.47"/>
  </r>
  <r>
    <d v="2021-02-12T00:00:00"/>
    <d v="1899-12-30T08:40:00"/>
    <s v="Картка Універсальна (****8687)"/>
    <s v="9223-4309-6210-7420"/>
    <x v="6"/>
    <x v="14"/>
    <s v="-"/>
    <s v="-"/>
    <s v="-"/>
    <s v="-"/>
    <n v="105.88"/>
  </r>
  <r>
    <d v="2021-02-12T00:00:00"/>
    <d v="1899-12-30T08:40:00"/>
    <s v="Картка Універсальна (****8687)"/>
    <s v="9223-4309-6210-7420"/>
    <x v="2"/>
    <x v="14"/>
    <s v="-"/>
    <s v="-"/>
    <s v="-"/>
    <s v="-"/>
    <n v="1391"/>
  </r>
  <r>
    <d v="2021-02-12T00:00:00"/>
    <d v="1899-12-30T08:40:00"/>
    <s v="Картка Універсальна (****8687)"/>
    <s v="9223-4309-6210-7420"/>
    <x v="1"/>
    <x v="14"/>
    <n v="4550"/>
    <n v="4590"/>
    <n v="40"/>
    <n v="8.64"/>
    <n v="345.6"/>
  </r>
  <r>
    <d v="2021-02-12T00:00:00"/>
    <d v="1899-12-30T08:40:00"/>
    <s v="Картка Універсальна (****8687)"/>
    <s v="9223-4309-6210-7420"/>
    <x v="3"/>
    <x v="14"/>
    <n v="1200"/>
    <n v="1225"/>
    <n v="25"/>
    <n v="22.968000000000004"/>
    <n v="574.20000000000005"/>
  </r>
  <r>
    <d v="2021-02-12T00:00:00"/>
    <d v="1899-12-30T08:40:00"/>
    <s v="Картка Універсальна (****8687)"/>
    <s v="9223-4309-8934-9274"/>
    <x v="0"/>
    <x v="14"/>
    <s v="-"/>
    <s v="-"/>
    <s v="-"/>
    <s v="-"/>
    <n v="191.44"/>
  </r>
  <r>
    <d v="2021-03-30T00:00:00"/>
    <d v="1899-12-30T09:51:00"/>
    <s v="Картка Універсальна (****8687)"/>
    <s v="9228-0351-7510-8419"/>
    <x v="1"/>
    <x v="15"/>
    <n v="4590"/>
    <n v="4686"/>
    <n v="96"/>
    <n v="6.9899999999999993"/>
    <n v="671.04"/>
  </r>
  <r>
    <d v="2021-03-30T00:00:00"/>
    <d v="1899-12-30T09:51:00"/>
    <s v="Картка Універсальна (****8687)"/>
    <s v="9228-0352-7959-1903"/>
    <x v="1"/>
    <x v="16"/>
    <n v="4686"/>
    <n v="4782"/>
    <n v="96"/>
    <n v="6.9899999999999993"/>
    <n v="671.04"/>
  </r>
  <r>
    <d v="2021-03-30T00:00:00"/>
    <d v="1899-12-30T09:51:00"/>
    <s v="Картка Універсальна (****8687)"/>
    <s v="9228-0353-6753-0438 "/>
    <x v="1"/>
    <x v="17"/>
    <n v="4782"/>
    <n v="4917"/>
    <n v="135"/>
    <n v="6.99"/>
    <n v="943.65"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  <r>
    <m/>
    <m/>
    <m/>
    <m/>
    <x v="8"/>
    <x v="18"/>
    <m/>
    <m/>
    <n v="0"/>
    <e v="#DIV/0!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0" applyNumberFormats="0" applyBorderFormats="0" applyFontFormats="0" applyPatternFormats="0" applyAlignmentFormats="0" applyWidthHeightFormats="1" dataCaption="Данные" updatedVersion="6" minRefreshableVersion="3" showMemberPropertyTips="0" useAutoFormatting="1" rowGrandTotals="0" colGrandTotals="0" itemPrintTitles="1" createdVersion="6" indent="0" compact="0" compactData="0" gridDropZones="1">
  <location ref="A4:F20" firstHeaderRow="1" firstDataRow="2" firstDataCol="1" rowPageCount="1" colPageCount="1"/>
  <pivotFields count="1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4">
        <item m="1" x="9"/>
        <item x="1"/>
        <item x="0"/>
        <item m="1" x="10"/>
        <item x="4"/>
        <item m="1" x="12"/>
        <item x="7"/>
        <item x="2"/>
        <item m="1" x="13"/>
        <item m="1" x="11"/>
        <item x="3"/>
        <item x="6"/>
        <item x="8"/>
        <item x="5"/>
      </items>
    </pivotField>
    <pivotField axis="axisRow" compact="0" outline="0" subtotalTop="0" showAll="0" includeNewItemsInFilter="1" sortType="ascending" defaultSubtotal="0">
      <items count="20">
        <item x="2"/>
        <item x="16"/>
        <item x="3"/>
        <item x="17"/>
        <item x="4"/>
        <item x="5"/>
        <item x="6"/>
        <item x="7"/>
        <item x="9"/>
        <item x="10"/>
        <item x="13"/>
        <item x="8"/>
        <item m="1" x="19"/>
        <item x="12"/>
        <item x="11"/>
        <item x="0"/>
        <item x="14"/>
        <item x="1"/>
        <item x="15"/>
        <item x="18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item="1" hier="-1"/>
  </pageFields>
  <dataFields count="5">
    <dataField name="Сумма по полю Предыдущие" fld="6" baseField="5" baseItem="3" numFmtId="1"/>
    <dataField name="Сумма по полю Текущие" fld="7" baseField="5" baseItem="3" numFmtId="1"/>
    <dataField name="Сумма по полю Кол-во" fld="8" baseField="5" baseItem="3" numFmtId="1"/>
    <dataField name="Сумма по полю Тариф" fld="9" baseField="5" baseItem="5" numFmtId="2"/>
    <dataField name="Сумма по полю Сумма" fld="10" baseField="5" baseItem="0"/>
  </dataFields>
  <pivotTableStyleInfo name="PivotStyleDark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Данные" updatedVersion="6" minRefreshableVersion="3" showMemberPropertyTips="0" useAutoFormatting="1" itemPrintTitles="1" createdVersion="6" indent="0" compact="0" compactData="0" gridDropZones="1">
  <location ref="A3:F6" firstHeaderRow="1" firstDataRow="2" firstDataCol="1" rowPageCount="1" colPageCount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5">
        <item m="1" x="9"/>
        <item x="1"/>
        <item x="0"/>
        <item m="1" x="10"/>
        <item x="4"/>
        <item m="1" x="12"/>
        <item x="7"/>
        <item x="2"/>
        <item m="1" x="13"/>
        <item m="1" x="11"/>
        <item x="3"/>
        <item x="6"/>
        <item x="8"/>
        <item x="5"/>
        <item t="default"/>
      </items>
    </pivotField>
    <pivotField axis="axisPage" compact="0" outline="0" subtotalTop="0" showAll="0" includeNewItemsInFilter="1">
      <items count="22">
        <item x="2"/>
        <item x="3"/>
        <item h="1" m="1" x="19"/>
        <item h="1" x="4"/>
        <item h="1" x="5"/>
        <item h="1" x="6"/>
        <item x="7"/>
        <item h="1" x="8"/>
        <item h="1" m="1" x="20"/>
        <item h="1" x="0"/>
        <item h="1" x="1"/>
        <item h="1" x="1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4"/>
  </rowFields>
  <rowItems count="2"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item="19" hier="-1"/>
  </pageFields>
  <dataFields count="5">
    <dataField name="Сумма по полю Предыдущие" fld="6" baseField="4" baseItem="1" numFmtId="1"/>
    <dataField name="Сумма по полю Текущие" fld="7" baseField="4" baseItem="1" numFmtId="1"/>
    <dataField name="Сумма по полю Кол-во" fld="8" baseField="4" baseItem="2"/>
    <dataField name="Сумма по полю Тариф" fld="9" baseField="4" baseItem="2"/>
    <dataField name="Сумма по полю Сумма" fld="10" baseField="4" baseItem="2"/>
  </dataFields>
  <pivotTableStyleInfo name="PivotStyleDark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43" workbookViewId="0">
      <selection activeCell="A39" sqref="A39:K39"/>
    </sheetView>
  </sheetViews>
  <sheetFormatPr defaultRowHeight="12.75" x14ac:dyDescent="0.2"/>
  <cols>
    <col min="1" max="1" width="12.42578125" customWidth="1"/>
    <col min="2" max="2" width="7.85546875" customWidth="1"/>
    <col min="3" max="3" width="19.5703125" customWidth="1"/>
    <col min="4" max="4" width="37.140625" customWidth="1"/>
    <col min="5" max="5" width="93.7109375" customWidth="1"/>
    <col min="6" max="6" width="11" customWidth="1"/>
    <col min="7" max="7" width="9" customWidth="1"/>
    <col min="8" max="8" width="11.7109375" customWidth="1"/>
    <col min="9" max="9" width="9" customWidth="1"/>
    <col min="10" max="10" width="13.7109375" customWidth="1"/>
    <col min="11" max="11" width="9" customWidth="1"/>
  </cols>
  <sheetData>
    <row r="1" spans="1:12" ht="24.95" customHeight="1" x14ac:dyDescent="0.2">
      <c r="A1" s="41" t="s">
        <v>0</v>
      </c>
      <c r="B1" s="40" t="s">
        <v>1</v>
      </c>
      <c r="C1" s="40" t="s">
        <v>1</v>
      </c>
      <c r="D1" s="40" t="s">
        <v>1</v>
      </c>
      <c r="E1" s="40" t="s">
        <v>1</v>
      </c>
      <c r="F1" s="40" t="s">
        <v>1</v>
      </c>
      <c r="G1" s="40" t="s">
        <v>1</v>
      </c>
      <c r="H1" s="40" t="s">
        <v>1</v>
      </c>
      <c r="I1" s="40" t="s">
        <v>1</v>
      </c>
      <c r="J1" s="40" t="s">
        <v>1</v>
      </c>
      <c r="K1" s="40" t="s">
        <v>1</v>
      </c>
      <c r="L1" s="40"/>
    </row>
    <row r="2" spans="1:12" ht="39.950000000000003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2" x14ac:dyDescent="0.2">
      <c r="A3" s="2" t="s">
        <v>13</v>
      </c>
      <c r="B3" s="2" t="s">
        <v>14</v>
      </c>
      <c r="C3" t="s">
        <v>15</v>
      </c>
      <c r="D3" t="s">
        <v>16</v>
      </c>
      <c r="E3" t="s">
        <v>17</v>
      </c>
      <c r="F3">
        <v>-2.83</v>
      </c>
      <c r="G3" t="s">
        <v>18</v>
      </c>
      <c r="H3">
        <v>2.83</v>
      </c>
      <c r="I3" t="s">
        <v>18</v>
      </c>
      <c r="J3">
        <v>4.16</v>
      </c>
      <c r="K3" t="s">
        <v>18</v>
      </c>
    </row>
    <row r="4" spans="1:12" x14ac:dyDescent="0.2">
      <c r="A4" s="3" t="s">
        <v>13</v>
      </c>
      <c r="B4" s="3" t="s">
        <v>14</v>
      </c>
      <c r="C4" t="s">
        <v>15</v>
      </c>
      <c r="D4" t="s">
        <v>16</v>
      </c>
      <c r="E4" t="s">
        <v>17</v>
      </c>
      <c r="F4">
        <v>-6.56</v>
      </c>
      <c r="G4" t="s">
        <v>18</v>
      </c>
      <c r="H4">
        <v>6.56</v>
      </c>
      <c r="I4" t="s">
        <v>18</v>
      </c>
      <c r="J4">
        <v>6.99</v>
      </c>
      <c r="K4" t="s">
        <v>18</v>
      </c>
    </row>
    <row r="5" spans="1:12" x14ac:dyDescent="0.2">
      <c r="A5" s="3" t="s">
        <v>13</v>
      </c>
      <c r="B5" s="3" t="s">
        <v>19</v>
      </c>
      <c r="C5" t="s">
        <v>20</v>
      </c>
      <c r="D5" t="s">
        <v>16</v>
      </c>
      <c r="E5" t="s">
        <v>21</v>
      </c>
      <c r="F5">
        <v>-2607.17</v>
      </c>
      <c r="G5" t="s">
        <v>18</v>
      </c>
      <c r="H5">
        <v>2607.17</v>
      </c>
      <c r="I5" t="s">
        <v>18</v>
      </c>
      <c r="J5">
        <v>13.55</v>
      </c>
      <c r="K5" t="s">
        <v>18</v>
      </c>
    </row>
    <row r="6" spans="1:12" x14ac:dyDescent="0.2">
      <c r="A6" s="3" t="s">
        <v>13</v>
      </c>
      <c r="B6" s="3" t="s">
        <v>19</v>
      </c>
      <c r="C6" t="s">
        <v>20</v>
      </c>
      <c r="D6" t="s">
        <v>16</v>
      </c>
      <c r="E6" t="s">
        <v>22</v>
      </c>
      <c r="F6">
        <v>-293.44</v>
      </c>
      <c r="G6" t="s">
        <v>18</v>
      </c>
      <c r="H6">
        <v>293.44</v>
      </c>
      <c r="I6" t="s">
        <v>18</v>
      </c>
      <c r="J6">
        <v>2620.7199999999998</v>
      </c>
      <c r="K6" t="s">
        <v>18</v>
      </c>
    </row>
    <row r="7" spans="1:12" x14ac:dyDescent="0.2">
      <c r="A7" s="3" t="s">
        <v>13</v>
      </c>
      <c r="B7" s="3" t="s">
        <v>23</v>
      </c>
      <c r="C7" t="s">
        <v>24</v>
      </c>
      <c r="D7" t="s">
        <v>16</v>
      </c>
      <c r="E7" t="s">
        <v>25</v>
      </c>
      <c r="F7">
        <v>308.45</v>
      </c>
      <c r="G7" t="s">
        <v>18</v>
      </c>
      <c r="H7">
        <v>310</v>
      </c>
      <c r="I7" t="s">
        <v>18</v>
      </c>
      <c r="J7">
        <v>2914.16</v>
      </c>
      <c r="K7" t="s">
        <v>18</v>
      </c>
    </row>
    <row r="8" spans="1:12" x14ac:dyDescent="0.2">
      <c r="A8" s="3" t="s">
        <v>13</v>
      </c>
      <c r="B8" s="3" t="s">
        <v>26</v>
      </c>
      <c r="C8" t="s">
        <v>24</v>
      </c>
      <c r="D8" t="s">
        <v>16</v>
      </c>
      <c r="E8" t="s">
        <v>25</v>
      </c>
      <c r="F8">
        <v>2596.9499999999998</v>
      </c>
      <c r="G8" t="s">
        <v>18</v>
      </c>
      <c r="H8">
        <v>2610</v>
      </c>
      <c r="I8" t="s">
        <v>18</v>
      </c>
      <c r="J8">
        <v>2605.71</v>
      </c>
      <c r="K8" t="s">
        <v>18</v>
      </c>
    </row>
    <row r="9" spans="1:12" x14ac:dyDescent="0.2">
      <c r="A9" s="3" t="s">
        <v>27</v>
      </c>
      <c r="B9" s="3" t="s">
        <v>28</v>
      </c>
      <c r="C9" t="s">
        <v>29</v>
      </c>
      <c r="D9" t="s">
        <v>16</v>
      </c>
      <c r="E9" t="s">
        <v>30</v>
      </c>
      <c r="F9">
        <v>-200</v>
      </c>
      <c r="G9" t="s">
        <v>18</v>
      </c>
      <c r="H9">
        <v>200</v>
      </c>
      <c r="I9" t="s">
        <v>18</v>
      </c>
      <c r="J9">
        <v>8.76</v>
      </c>
      <c r="K9" t="s">
        <v>18</v>
      </c>
    </row>
    <row r="10" spans="1:12" x14ac:dyDescent="0.2">
      <c r="A10" s="3" t="s">
        <v>27</v>
      </c>
      <c r="B10" s="3" t="s">
        <v>31</v>
      </c>
      <c r="C10" t="s">
        <v>15</v>
      </c>
      <c r="D10" t="s">
        <v>16</v>
      </c>
      <c r="E10" t="s">
        <v>32</v>
      </c>
      <c r="F10">
        <v>63.49</v>
      </c>
      <c r="G10" t="s">
        <v>18</v>
      </c>
      <c r="H10">
        <v>63.49</v>
      </c>
      <c r="I10" t="s">
        <v>18</v>
      </c>
      <c r="J10">
        <v>208.76</v>
      </c>
      <c r="K10" t="s">
        <v>18</v>
      </c>
    </row>
    <row r="11" spans="1:12" x14ac:dyDescent="0.2">
      <c r="A11" s="3" t="s">
        <v>27</v>
      </c>
      <c r="B11" s="3" t="s">
        <v>33</v>
      </c>
      <c r="C11" t="s">
        <v>15</v>
      </c>
      <c r="D11" t="s">
        <v>16</v>
      </c>
      <c r="E11" t="s">
        <v>17</v>
      </c>
      <c r="F11">
        <v>-7</v>
      </c>
      <c r="G11" t="s">
        <v>18</v>
      </c>
      <c r="H11">
        <v>7</v>
      </c>
      <c r="I11" t="s">
        <v>18</v>
      </c>
      <c r="J11">
        <v>145.27000000000001</v>
      </c>
      <c r="K11" t="s">
        <v>18</v>
      </c>
    </row>
    <row r="12" spans="1:12" x14ac:dyDescent="0.2">
      <c r="A12" s="3" t="s">
        <v>27</v>
      </c>
      <c r="B12" s="3" t="s">
        <v>33</v>
      </c>
      <c r="C12" t="s">
        <v>24</v>
      </c>
      <c r="D12" t="s">
        <v>16</v>
      </c>
      <c r="E12" t="s">
        <v>34</v>
      </c>
      <c r="F12">
        <v>-23</v>
      </c>
      <c r="G12" t="s">
        <v>18</v>
      </c>
      <c r="H12">
        <v>23</v>
      </c>
      <c r="I12" t="s">
        <v>18</v>
      </c>
      <c r="J12">
        <v>152.27000000000001</v>
      </c>
      <c r="K12" t="s">
        <v>18</v>
      </c>
    </row>
    <row r="13" spans="1:12" x14ac:dyDescent="0.2">
      <c r="A13" s="3" t="s">
        <v>35</v>
      </c>
      <c r="B13" s="3" t="s">
        <v>36</v>
      </c>
      <c r="C13" t="s">
        <v>15</v>
      </c>
      <c r="D13" t="s">
        <v>16</v>
      </c>
      <c r="E13" t="s">
        <v>17</v>
      </c>
      <c r="F13">
        <v>-5</v>
      </c>
      <c r="G13" t="s">
        <v>18</v>
      </c>
      <c r="H13">
        <v>5</v>
      </c>
      <c r="I13" t="s">
        <v>18</v>
      </c>
      <c r="J13">
        <v>175.27</v>
      </c>
      <c r="K13" t="s">
        <v>18</v>
      </c>
    </row>
    <row r="14" spans="1:12" x14ac:dyDescent="0.2">
      <c r="A14" s="3" t="s">
        <v>35</v>
      </c>
      <c r="B14" s="3" t="s">
        <v>37</v>
      </c>
      <c r="C14" t="s">
        <v>15</v>
      </c>
      <c r="D14" t="s">
        <v>16</v>
      </c>
      <c r="E14" t="s">
        <v>17</v>
      </c>
      <c r="F14">
        <v>-3.68</v>
      </c>
      <c r="G14" t="s">
        <v>18</v>
      </c>
      <c r="H14">
        <v>3.68</v>
      </c>
      <c r="I14" t="s">
        <v>18</v>
      </c>
      <c r="J14">
        <v>180.27</v>
      </c>
      <c r="K14" t="s">
        <v>18</v>
      </c>
    </row>
    <row r="15" spans="1:12" x14ac:dyDescent="0.2">
      <c r="A15" s="3" t="s">
        <v>35</v>
      </c>
      <c r="B15" s="3" t="s">
        <v>37</v>
      </c>
      <c r="C15" t="s">
        <v>15</v>
      </c>
      <c r="D15" t="s">
        <v>16</v>
      </c>
      <c r="E15" t="s">
        <v>17</v>
      </c>
      <c r="F15">
        <v>-8.3800000000000008</v>
      </c>
      <c r="G15" t="s">
        <v>18</v>
      </c>
      <c r="H15">
        <v>8.3800000000000008</v>
      </c>
      <c r="I15" t="s">
        <v>18</v>
      </c>
      <c r="J15">
        <v>183.95</v>
      </c>
      <c r="K15" t="s">
        <v>18</v>
      </c>
    </row>
    <row r="16" spans="1:12" x14ac:dyDescent="0.2">
      <c r="A16" s="3" t="s">
        <v>35</v>
      </c>
      <c r="B16" s="3" t="s">
        <v>38</v>
      </c>
      <c r="C16" t="s">
        <v>24</v>
      </c>
      <c r="D16" t="s">
        <v>16</v>
      </c>
      <c r="E16" t="s">
        <v>39</v>
      </c>
      <c r="F16">
        <v>-905</v>
      </c>
      <c r="G16" t="s">
        <v>18</v>
      </c>
      <c r="H16">
        <v>905</v>
      </c>
      <c r="I16" t="s">
        <v>18</v>
      </c>
      <c r="J16">
        <v>192.33</v>
      </c>
      <c r="K16" t="s">
        <v>18</v>
      </c>
    </row>
    <row r="17" spans="1:11" x14ac:dyDescent="0.2">
      <c r="A17" s="3" t="s">
        <v>35</v>
      </c>
      <c r="B17" s="3" t="s">
        <v>40</v>
      </c>
      <c r="C17" t="s">
        <v>20</v>
      </c>
      <c r="D17" t="s">
        <v>16</v>
      </c>
      <c r="E17" t="s">
        <v>41</v>
      </c>
      <c r="F17">
        <v>-2421.62</v>
      </c>
      <c r="G17" t="s">
        <v>18</v>
      </c>
      <c r="H17">
        <v>2421.62</v>
      </c>
      <c r="I17" t="s">
        <v>18</v>
      </c>
      <c r="J17">
        <v>1097.33</v>
      </c>
      <c r="K17" t="s">
        <v>18</v>
      </c>
    </row>
    <row r="18" spans="1:11" x14ac:dyDescent="0.2">
      <c r="A18" s="3" t="s">
        <v>35</v>
      </c>
      <c r="B18" s="3" t="s">
        <v>40</v>
      </c>
      <c r="C18" t="s">
        <v>20</v>
      </c>
      <c r="D18" t="s">
        <v>16</v>
      </c>
      <c r="E18" t="s">
        <v>42</v>
      </c>
      <c r="F18">
        <v>-296.32</v>
      </c>
      <c r="G18" t="s">
        <v>18</v>
      </c>
      <c r="H18">
        <v>296.32</v>
      </c>
      <c r="I18" t="s">
        <v>18</v>
      </c>
      <c r="J18">
        <v>3518.95</v>
      </c>
      <c r="K18" t="s">
        <v>18</v>
      </c>
    </row>
    <row r="19" spans="1:11" x14ac:dyDescent="0.2">
      <c r="A19" s="3" t="s">
        <v>35</v>
      </c>
      <c r="B19" s="3" t="s">
        <v>43</v>
      </c>
      <c r="C19" t="s">
        <v>24</v>
      </c>
      <c r="D19" t="s">
        <v>16</v>
      </c>
      <c r="E19" t="s">
        <v>25</v>
      </c>
      <c r="F19">
        <v>3781</v>
      </c>
      <c r="G19" t="s">
        <v>18</v>
      </c>
      <c r="H19">
        <v>3800</v>
      </c>
      <c r="I19" t="s">
        <v>18</v>
      </c>
      <c r="J19">
        <v>3815.27</v>
      </c>
      <c r="K19" t="s">
        <v>18</v>
      </c>
    </row>
    <row r="20" spans="1:11" x14ac:dyDescent="0.2">
      <c r="A20" s="3" t="s">
        <v>44</v>
      </c>
      <c r="B20" s="3" t="s">
        <v>45</v>
      </c>
      <c r="C20" t="s">
        <v>15</v>
      </c>
      <c r="D20" t="s">
        <v>16</v>
      </c>
      <c r="E20" t="s">
        <v>17</v>
      </c>
      <c r="F20">
        <v>-3.19</v>
      </c>
      <c r="G20" t="s">
        <v>18</v>
      </c>
      <c r="H20">
        <v>3.19</v>
      </c>
      <c r="I20" t="s">
        <v>18</v>
      </c>
      <c r="J20">
        <v>34.270000000000003</v>
      </c>
      <c r="K20" t="s">
        <v>18</v>
      </c>
    </row>
    <row r="21" spans="1:11" x14ac:dyDescent="0.2">
      <c r="A21" s="3" t="s">
        <v>46</v>
      </c>
      <c r="B21" s="3" t="s">
        <v>47</v>
      </c>
      <c r="C21" t="s">
        <v>15</v>
      </c>
      <c r="D21" t="s">
        <v>16</v>
      </c>
      <c r="E21" t="s">
        <v>17</v>
      </c>
      <c r="F21">
        <v>-4.92</v>
      </c>
      <c r="G21" t="s">
        <v>18</v>
      </c>
      <c r="H21">
        <v>4.92</v>
      </c>
      <c r="I21" t="s">
        <v>18</v>
      </c>
      <c r="J21">
        <v>37.46</v>
      </c>
      <c r="K21" t="s">
        <v>18</v>
      </c>
    </row>
    <row r="22" spans="1:11" x14ac:dyDescent="0.2">
      <c r="A22" s="3" t="s">
        <v>46</v>
      </c>
      <c r="B22" s="3" t="s">
        <v>48</v>
      </c>
      <c r="C22" t="s">
        <v>20</v>
      </c>
      <c r="D22" t="s">
        <v>16</v>
      </c>
      <c r="E22" t="s">
        <v>49</v>
      </c>
      <c r="F22">
        <v>-95.08</v>
      </c>
      <c r="G22" t="s">
        <v>18</v>
      </c>
      <c r="H22">
        <v>95.08</v>
      </c>
      <c r="I22" t="s">
        <v>18</v>
      </c>
      <c r="J22">
        <v>42.38</v>
      </c>
      <c r="K22" t="s">
        <v>18</v>
      </c>
    </row>
    <row r="23" spans="1:11" x14ac:dyDescent="0.2">
      <c r="A23" s="3" t="s">
        <v>46</v>
      </c>
      <c r="B23" s="3" t="s">
        <v>50</v>
      </c>
      <c r="C23" t="s">
        <v>24</v>
      </c>
      <c r="D23" t="s">
        <v>16</v>
      </c>
      <c r="E23" t="s">
        <v>25</v>
      </c>
      <c r="F23">
        <v>52.73</v>
      </c>
      <c r="G23" t="s">
        <v>18</v>
      </c>
      <c r="H23">
        <v>53</v>
      </c>
      <c r="I23" t="s">
        <v>18</v>
      </c>
      <c r="J23">
        <v>137.46</v>
      </c>
      <c r="K23" t="s">
        <v>18</v>
      </c>
    </row>
    <row r="24" spans="1:11" x14ac:dyDescent="0.2">
      <c r="A24" s="3" t="s">
        <v>46</v>
      </c>
      <c r="B24" s="3" t="s">
        <v>51</v>
      </c>
      <c r="C24" t="s">
        <v>15</v>
      </c>
      <c r="D24" t="s">
        <v>16</v>
      </c>
      <c r="E24" t="s">
        <v>17</v>
      </c>
      <c r="F24">
        <v>-9</v>
      </c>
      <c r="G24" t="s">
        <v>18</v>
      </c>
      <c r="H24">
        <v>9</v>
      </c>
      <c r="I24" t="s">
        <v>18</v>
      </c>
      <c r="J24">
        <v>84.73</v>
      </c>
      <c r="K24" t="s">
        <v>18</v>
      </c>
    </row>
    <row r="25" spans="1:11" x14ac:dyDescent="0.2">
      <c r="A25" s="3" t="s">
        <v>46</v>
      </c>
      <c r="B25" s="3" t="s">
        <v>51</v>
      </c>
      <c r="C25" t="s">
        <v>20</v>
      </c>
      <c r="D25" t="s">
        <v>16</v>
      </c>
      <c r="E25" t="s">
        <v>52</v>
      </c>
      <c r="F25">
        <v>-91</v>
      </c>
      <c r="G25" t="s">
        <v>18</v>
      </c>
      <c r="H25">
        <v>91</v>
      </c>
      <c r="I25" t="s">
        <v>18</v>
      </c>
      <c r="J25">
        <v>93.73</v>
      </c>
      <c r="K25" t="s">
        <v>18</v>
      </c>
    </row>
    <row r="26" spans="1:11" x14ac:dyDescent="0.2">
      <c r="A26" s="3" t="s">
        <v>46</v>
      </c>
      <c r="B26" s="3" t="s">
        <v>53</v>
      </c>
      <c r="C26" t="s">
        <v>24</v>
      </c>
      <c r="D26" t="s">
        <v>16</v>
      </c>
      <c r="E26" t="s">
        <v>25</v>
      </c>
      <c r="F26">
        <v>9.9499999999999993</v>
      </c>
      <c r="G26" t="s">
        <v>18</v>
      </c>
      <c r="H26">
        <v>10</v>
      </c>
      <c r="I26" t="s">
        <v>18</v>
      </c>
      <c r="J26">
        <v>184.73</v>
      </c>
      <c r="K26" t="s">
        <v>18</v>
      </c>
    </row>
    <row r="27" spans="1:11" x14ac:dyDescent="0.2">
      <c r="A27" s="3" t="s">
        <v>46</v>
      </c>
      <c r="B27" s="3" t="s">
        <v>54</v>
      </c>
      <c r="C27" t="s">
        <v>15</v>
      </c>
      <c r="D27" t="s">
        <v>16</v>
      </c>
      <c r="E27" t="s">
        <v>17</v>
      </c>
      <c r="F27">
        <v>-6.63</v>
      </c>
      <c r="G27" t="s">
        <v>18</v>
      </c>
      <c r="H27">
        <v>6.63</v>
      </c>
      <c r="I27" t="s">
        <v>18</v>
      </c>
      <c r="J27">
        <v>174.78</v>
      </c>
      <c r="K27" t="s">
        <v>18</v>
      </c>
    </row>
    <row r="28" spans="1:11" x14ac:dyDescent="0.2">
      <c r="A28" s="3" t="s">
        <v>46</v>
      </c>
      <c r="B28" s="3" t="s">
        <v>54</v>
      </c>
      <c r="C28" t="s">
        <v>20</v>
      </c>
      <c r="D28" t="s">
        <v>16</v>
      </c>
      <c r="E28" t="s">
        <v>55</v>
      </c>
      <c r="F28">
        <v>-483.37</v>
      </c>
      <c r="G28" t="s">
        <v>18</v>
      </c>
      <c r="H28">
        <v>483.37</v>
      </c>
      <c r="I28" t="s">
        <v>18</v>
      </c>
      <c r="J28">
        <v>181.41</v>
      </c>
      <c r="K28" t="s">
        <v>18</v>
      </c>
    </row>
    <row r="29" spans="1:11" x14ac:dyDescent="0.2">
      <c r="A29" s="3" t="s">
        <v>46</v>
      </c>
      <c r="B29" s="3" t="s">
        <v>56</v>
      </c>
      <c r="C29" t="s">
        <v>24</v>
      </c>
      <c r="D29" t="s">
        <v>16</v>
      </c>
      <c r="E29" t="s">
        <v>25</v>
      </c>
      <c r="F29">
        <v>497.5</v>
      </c>
      <c r="G29" t="s">
        <v>18</v>
      </c>
      <c r="H29">
        <v>500</v>
      </c>
      <c r="I29" t="s">
        <v>18</v>
      </c>
      <c r="J29">
        <v>664.78</v>
      </c>
      <c r="K29" t="s">
        <v>18</v>
      </c>
    </row>
    <row r="30" spans="1:11" x14ac:dyDescent="0.2">
      <c r="A30" s="3" t="s">
        <v>46</v>
      </c>
      <c r="B30" s="3" t="s">
        <v>57</v>
      </c>
      <c r="C30" t="s">
        <v>15</v>
      </c>
      <c r="D30" t="s">
        <v>16</v>
      </c>
      <c r="E30" t="s">
        <v>17</v>
      </c>
      <c r="F30">
        <v>-2.16</v>
      </c>
      <c r="G30" t="s">
        <v>18</v>
      </c>
      <c r="H30">
        <v>2.16</v>
      </c>
      <c r="I30" t="s">
        <v>18</v>
      </c>
      <c r="J30">
        <v>167.28</v>
      </c>
      <c r="K30" t="s">
        <v>18</v>
      </c>
    </row>
    <row r="31" spans="1:11" x14ac:dyDescent="0.2">
      <c r="A31" s="3" t="s">
        <v>46</v>
      </c>
      <c r="B31" s="3" t="s">
        <v>57</v>
      </c>
      <c r="C31" t="s">
        <v>20</v>
      </c>
      <c r="D31" t="s">
        <v>16</v>
      </c>
      <c r="E31" t="s">
        <v>58</v>
      </c>
      <c r="F31">
        <v>-1407.84</v>
      </c>
      <c r="G31" t="s">
        <v>18</v>
      </c>
      <c r="H31">
        <v>1407.84</v>
      </c>
      <c r="I31" t="s">
        <v>18</v>
      </c>
      <c r="J31">
        <v>169.44</v>
      </c>
      <c r="K31" t="s">
        <v>18</v>
      </c>
    </row>
    <row r="32" spans="1:11" x14ac:dyDescent="0.2">
      <c r="A32" s="3" t="s">
        <v>46</v>
      </c>
      <c r="B32" s="3" t="s">
        <v>59</v>
      </c>
      <c r="C32" t="s">
        <v>15</v>
      </c>
      <c r="D32" t="s">
        <v>16</v>
      </c>
      <c r="E32" t="s">
        <v>17</v>
      </c>
      <c r="F32">
        <v>-3.58</v>
      </c>
      <c r="G32" t="s">
        <v>18</v>
      </c>
      <c r="H32">
        <v>3.58</v>
      </c>
      <c r="I32" t="s">
        <v>18</v>
      </c>
      <c r="J32">
        <v>1577.28</v>
      </c>
      <c r="K32" t="s">
        <v>18</v>
      </c>
    </row>
    <row r="33" spans="1:12" x14ac:dyDescent="0.2">
      <c r="A33" s="3" t="s">
        <v>46</v>
      </c>
      <c r="B33" s="3" t="s">
        <v>60</v>
      </c>
      <c r="C33" t="s">
        <v>20</v>
      </c>
      <c r="D33" t="s">
        <v>16</v>
      </c>
      <c r="E33" t="s">
        <v>61</v>
      </c>
      <c r="F33">
        <v>-456.42</v>
      </c>
      <c r="G33" t="s">
        <v>18</v>
      </c>
      <c r="H33">
        <v>456.42</v>
      </c>
      <c r="I33" t="s">
        <v>18</v>
      </c>
      <c r="J33">
        <v>1580.86</v>
      </c>
      <c r="K33" t="s">
        <v>18</v>
      </c>
    </row>
    <row r="34" spans="1:12" x14ac:dyDescent="0.2">
      <c r="A34" s="3" t="s">
        <v>46</v>
      </c>
      <c r="B34" s="3" t="s">
        <v>62</v>
      </c>
      <c r="C34" t="s">
        <v>15</v>
      </c>
      <c r="D34" t="s">
        <v>16</v>
      </c>
      <c r="E34" t="s">
        <v>17</v>
      </c>
      <c r="F34">
        <v>-1.59</v>
      </c>
      <c r="G34" t="s">
        <v>18</v>
      </c>
      <c r="H34">
        <v>1.59</v>
      </c>
      <c r="I34" t="s">
        <v>18</v>
      </c>
      <c r="J34">
        <v>2037.28</v>
      </c>
      <c r="K34" t="s">
        <v>18</v>
      </c>
    </row>
    <row r="35" spans="1:12" x14ac:dyDescent="0.2">
      <c r="A35" s="3" t="s">
        <v>46</v>
      </c>
      <c r="B35" s="3" t="s">
        <v>62</v>
      </c>
      <c r="C35" t="s">
        <v>20</v>
      </c>
      <c r="D35" t="s">
        <v>16</v>
      </c>
      <c r="E35" t="s">
        <v>63</v>
      </c>
      <c r="F35">
        <v>-218.41</v>
      </c>
      <c r="G35" t="s">
        <v>18</v>
      </c>
      <c r="H35">
        <v>218.41</v>
      </c>
      <c r="I35" t="s">
        <v>18</v>
      </c>
      <c r="J35">
        <v>2038.87</v>
      </c>
      <c r="K35" t="s">
        <v>18</v>
      </c>
    </row>
    <row r="36" spans="1:12" x14ac:dyDescent="0.2">
      <c r="A36" s="3" t="s">
        <v>46</v>
      </c>
      <c r="B36" s="3" t="s">
        <v>64</v>
      </c>
      <c r="C36" t="s">
        <v>29</v>
      </c>
      <c r="D36" t="s">
        <v>16</v>
      </c>
      <c r="E36" t="s">
        <v>30</v>
      </c>
      <c r="F36">
        <v>-400</v>
      </c>
      <c r="G36" t="s">
        <v>18</v>
      </c>
      <c r="H36">
        <v>400</v>
      </c>
      <c r="I36" t="s">
        <v>18</v>
      </c>
      <c r="J36">
        <v>2257.2800000000002</v>
      </c>
      <c r="K36" t="s">
        <v>18</v>
      </c>
    </row>
    <row r="37" spans="1:12" x14ac:dyDescent="0.2">
      <c r="A37" s="3" t="s">
        <v>65</v>
      </c>
      <c r="B37" s="3" t="s">
        <v>66</v>
      </c>
      <c r="C37" t="s">
        <v>15</v>
      </c>
      <c r="D37" t="s">
        <v>16</v>
      </c>
      <c r="E37" t="s">
        <v>17</v>
      </c>
      <c r="F37">
        <v>-5</v>
      </c>
      <c r="G37" t="s">
        <v>18</v>
      </c>
      <c r="H37">
        <v>5</v>
      </c>
      <c r="I37" t="s">
        <v>18</v>
      </c>
      <c r="J37">
        <v>2657.28</v>
      </c>
      <c r="K37" t="s">
        <v>18</v>
      </c>
    </row>
    <row r="38" spans="1:12" x14ac:dyDescent="0.2">
      <c r="A38" s="3" t="s">
        <v>65</v>
      </c>
      <c r="B38" s="3" t="s">
        <v>67</v>
      </c>
      <c r="C38" t="s">
        <v>68</v>
      </c>
      <c r="D38" t="s">
        <v>16</v>
      </c>
      <c r="E38" t="s">
        <v>69</v>
      </c>
      <c r="F38">
        <v>-145</v>
      </c>
      <c r="G38" t="s">
        <v>18</v>
      </c>
      <c r="H38">
        <v>145</v>
      </c>
      <c r="I38" t="s">
        <v>18</v>
      </c>
      <c r="J38">
        <v>2662.28</v>
      </c>
      <c r="K38" t="s">
        <v>18</v>
      </c>
    </row>
    <row r="39" spans="1:12" x14ac:dyDescent="0.2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2" ht="15.75" x14ac:dyDescent="0.2">
      <c r="A40" s="41" t="s">
        <v>70</v>
      </c>
      <c r="B40" s="40" t="s">
        <v>1</v>
      </c>
      <c r="C40" s="40" t="s">
        <v>1</v>
      </c>
      <c r="D40" s="40" t="s">
        <v>1</v>
      </c>
      <c r="E40" s="40" t="s">
        <v>1</v>
      </c>
      <c r="F40" s="40" t="s">
        <v>1</v>
      </c>
      <c r="G40" s="40" t="s">
        <v>1</v>
      </c>
      <c r="H40" s="40" t="s">
        <v>1</v>
      </c>
      <c r="I40" s="40" t="s">
        <v>1</v>
      </c>
      <c r="J40" s="40" t="s">
        <v>1</v>
      </c>
      <c r="K40" s="40" t="s">
        <v>1</v>
      </c>
      <c r="L40" s="40"/>
    </row>
    <row r="41" spans="1:12" ht="38.25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11</v>
      </c>
      <c r="K41" s="1" t="s">
        <v>12</v>
      </c>
    </row>
    <row r="42" spans="1:12" x14ac:dyDescent="0.2">
      <c r="A42" s="2" t="s">
        <v>71</v>
      </c>
      <c r="B42" s="2" t="s">
        <v>72</v>
      </c>
      <c r="C42" t="s">
        <v>24</v>
      </c>
      <c r="D42" t="s">
        <v>73</v>
      </c>
      <c r="E42" t="s">
        <v>39</v>
      </c>
      <c r="F42">
        <v>-84</v>
      </c>
      <c r="G42" t="s">
        <v>18</v>
      </c>
      <c r="H42">
        <v>84</v>
      </c>
      <c r="I42" t="s">
        <v>18</v>
      </c>
      <c r="J42">
        <v>0.57999999999999996</v>
      </c>
      <c r="K42" t="s">
        <v>18</v>
      </c>
    </row>
    <row r="43" spans="1:12" x14ac:dyDescent="0.2">
      <c r="A43" s="3" t="s">
        <v>74</v>
      </c>
      <c r="B43" s="3" t="s">
        <v>75</v>
      </c>
      <c r="C43" t="s">
        <v>76</v>
      </c>
      <c r="D43" t="s">
        <v>73</v>
      </c>
      <c r="E43" t="s">
        <v>77</v>
      </c>
      <c r="F43">
        <v>-97</v>
      </c>
      <c r="G43" t="s">
        <v>18</v>
      </c>
      <c r="H43">
        <v>97</v>
      </c>
      <c r="I43" t="s">
        <v>18</v>
      </c>
      <c r="J43">
        <v>84.58</v>
      </c>
      <c r="K43" t="s">
        <v>18</v>
      </c>
    </row>
    <row r="44" spans="1:12" x14ac:dyDescent="0.2">
      <c r="A44" s="3" t="s">
        <v>74</v>
      </c>
      <c r="B44" s="3" t="s">
        <v>78</v>
      </c>
      <c r="C44" t="s">
        <v>76</v>
      </c>
      <c r="D44" t="s">
        <v>73</v>
      </c>
      <c r="E44" t="s">
        <v>77</v>
      </c>
      <c r="F44">
        <v>-204</v>
      </c>
      <c r="G44" t="s">
        <v>18</v>
      </c>
      <c r="H44">
        <v>204</v>
      </c>
      <c r="I44" t="s">
        <v>18</v>
      </c>
      <c r="J44">
        <v>181.58</v>
      </c>
      <c r="K44" t="s">
        <v>18</v>
      </c>
    </row>
    <row r="45" spans="1:12" x14ac:dyDescent="0.2">
      <c r="A45" s="3" t="s">
        <v>79</v>
      </c>
      <c r="B45" s="3" t="s">
        <v>80</v>
      </c>
      <c r="C45" t="s">
        <v>76</v>
      </c>
      <c r="D45" t="s">
        <v>73</v>
      </c>
      <c r="E45" t="s">
        <v>77</v>
      </c>
      <c r="F45">
        <v>-22</v>
      </c>
      <c r="G45" t="s">
        <v>18</v>
      </c>
      <c r="H45">
        <v>22</v>
      </c>
      <c r="I45" t="s">
        <v>18</v>
      </c>
      <c r="J45">
        <v>385.58</v>
      </c>
      <c r="K45" t="s">
        <v>18</v>
      </c>
    </row>
    <row r="46" spans="1:12" x14ac:dyDescent="0.2">
      <c r="A46" s="3" t="s">
        <v>81</v>
      </c>
      <c r="B46" s="3" t="s">
        <v>82</v>
      </c>
      <c r="C46" t="s">
        <v>24</v>
      </c>
      <c r="D46" t="s">
        <v>73</v>
      </c>
      <c r="E46" t="s">
        <v>39</v>
      </c>
      <c r="F46">
        <v>-205</v>
      </c>
      <c r="G46" t="s">
        <v>18</v>
      </c>
      <c r="H46">
        <v>205</v>
      </c>
      <c r="I46" t="s">
        <v>18</v>
      </c>
      <c r="J46">
        <v>407.58</v>
      </c>
      <c r="K46" t="s">
        <v>18</v>
      </c>
    </row>
    <row r="47" spans="1:12" x14ac:dyDescent="0.2">
      <c r="A47" s="3" t="s">
        <v>83</v>
      </c>
      <c r="B47" s="3" t="s">
        <v>84</v>
      </c>
      <c r="C47" t="s">
        <v>85</v>
      </c>
      <c r="D47" t="s">
        <v>73</v>
      </c>
      <c r="E47" t="s">
        <v>86</v>
      </c>
      <c r="F47">
        <v>-973.61</v>
      </c>
      <c r="G47" t="s">
        <v>18</v>
      </c>
      <c r="H47">
        <v>2490</v>
      </c>
      <c r="I47" t="s">
        <v>87</v>
      </c>
      <c r="J47">
        <v>612.58000000000004</v>
      </c>
      <c r="K47" t="s">
        <v>18</v>
      </c>
    </row>
    <row r="48" spans="1:12" x14ac:dyDescent="0.2">
      <c r="A48" s="3" t="s">
        <v>88</v>
      </c>
      <c r="B48" s="3" t="s">
        <v>89</v>
      </c>
      <c r="C48" t="s">
        <v>24</v>
      </c>
      <c r="D48" t="s">
        <v>73</v>
      </c>
      <c r="E48" t="s">
        <v>39</v>
      </c>
      <c r="F48">
        <v>-205</v>
      </c>
      <c r="G48" t="s">
        <v>18</v>
      </c>
      <c r="H48">
        <v>205</v>
      </c>
      <c r="I48" t="s">
        <v>18</v>
      </c>
      <c r="J48">
        <v>1586.19</v>
      </c>
      <c r="K48" t="s">
        <v>18</v>
      </c>
    </row>
    <row r="49" spans="1:11" x14ac:dyDescent="0.2">
      <c r="A49" s="3" t="s">
        <v>88</v>
      </c>
      <c r="B49" s="3" t="s">
        <v>90</v>
      </c>
      <c r="C49" t="s">
        <v>24</v>
      </c>
      <c r="D49" t="s">
        <v>73</v>
      </c>
      <c r="E49" t="s">
        <v>39</v>
      </c>
      <c r="F49">
        <v>-505</v>
      </c>
      <c r="G49" t="s">
        <v>18</v>
      </c>
      <c r="H49">
        <v>505</v>
      </c>
      <c r="I49" t="s">
        <v>18</v>
      </c>
      <c r="J49">
        <v>1791.19</v>
      </c>
      <c r="K49" t="s">
        <v>18</v>
      </c>
    </row>
    <row r="50" spans="1:11" x14ac:dyDescent="0.2">
      <c r="A50" s="3" t="s">
        <v>91</v>
      </c>
      <c r="B50" s="3" t="s">
        <v>82</v>
      </c>
      <c r="C50" t="s">
        <v>85</v>
      </c>
      <c r="D50" t="s">
        <v>73</v>
      </c>
      <c r="E50" t="s">
        <v>92</v>
      </c>
      <c r="F50">
        <v>900</v>
      </c>
      <c r="G50" t="s">
        <v>18</v>
      </c>
      <c r="H50">
        <v>900</v>
      </c>
      <c r="I50" t="s">
        <v>18</v>
      </c>
      <c r="J50">
        <v>2296.19</v>
      </c>
      <c r="K50" t="s">
        <v>18</v>
      </c>
    </row>
    <row r="51" spans="1:11" x14ac:dyDescent="0.2">
      <c r="A51" s="3" t="s">
        <v>91</v>
      </c>
      <c r="B51" s="3" t="s">
        <v>93</v>
      </c>
      <c r="C51" t="s">
        <v>76</v>
      </c>
      <c r="D51" t="s">
        <v>73</v>
      </c>
      <c r="E51" t="s">
        <v>94</v>
      </c>
      <c r="F51">
        <v>-199</v>
      </c>
      <c r="G51" t="s">
        <v>18</v>
      </c>
      <c r="H51">
        <v>199</v>
      </c>
      <c r="I51" t="s">
        <v>18</v>
      </c>
      <c r="J51">
        <v>1396.19</v>
      </c>
      <c r="K51" t="s">
        <v>18</v>
      </c>
    </row>
    <row r="52" spans="1:11" x14ac:dyDescent="0.2">
      <c r="A52" s="3" t="s">
        <v>91</v>
      </c>
      <c r="B52" s="3" t="s">
        <v>95</v>
      </c>
      <c r="C52" t="s">
        <v>20</v>
      </c>
      <c r="D52" t="s">
        <v>73</v>
      </c>
      <c r="E52" t="s">
        <v>96</v>
      </c>
      <c r="F52">
        <v>-416.16</v>
      </c>
      <c r="G52" t="s">
        <v>18</v>
      </c>
      <c r="H52">
        <v>416.16</v>
      </c>
      <c r="I52" t="s">
        <v>18</v>
      </c>
      <c r="J52">
        <v>1595.19</v>
      </c>
      <c r="K52" t="s">
        <v>18</v>
      </c>
    </row>
    <row r="53" spans="1:11" x14ac:dyDescent="0.2">
      <c r="A53" s="3" t="s">
        <v>91</v>
      </c>
      <c r="B53" s="3" t="s">
        <v>95</v>
      </c>
      <c r="C53" t="s">
        <v>20</v>
      </c>
      <c r="D53" t="s">
        <v>73</v>
      </c>
      <c r="E53" t="s">
        <v>97</v>
      </c>
      <c r="F53">
        <v>-389.27</v>
      </c>
      <c r="G53" t="s">
        <v>18</v>
      </c>
      <c r="H53">
        <v>389.27</v>
      </c>
      <c r="I53" t="s">
        <v>18</v>
      </c>
      <c r="J53">
        <v>2011.35</v>
      </c>
      <c r="K53" t="s">
        <v>18</v>
      </c>
    </row>
    <row r="54" spans="1:11" x14ac:dyDescent="0.2">
      <c r="A54" s="3" t="s">
        <v>98</v>
      </c>
      <c r="B54" s="3" t="s">
        <v>99</v>
      </c>
      <c r="C54" t="s">
        <v>24</v>
      </c>
      <c r="D54" t="s">
        <v>73</v>
      </c>
      <c r="E54" t="s">
        <v>39</v>
      </c>
      <c r="F54">
        <v>-124</v>
      </c>
      <c r="G54" t="s">
        <v>18</v>
      </c>
      <c r="H54">
        <v>124</v>
      </c>
      <c r="I54" t="s">
        <v>18</v>
      </c>
      <c r="J54">
        <v>2400.62</v>
      </c>
      <c r="K54" t="s">
        <v>18</v>
      </c>
    </row>
    <row r="55" spans="1:11" x14ac:dyDescent="0.2">
      <c r="A55" s="3" t="s">
        <v>100</v>
      </c>
      <c r="B55" s="3" t="s">
        <v>101</v>
      </c>
      <c r="C55" t="s">
        <v>102</v>
      </c>
      <c r="D55" t="s">
        <v>73</v>
      </c>
      <c r="E55" t="s">
        <v>103</v>
      </c>
      <c r="F55">
        <v>-7</v>
      </c>
      <c r="G55" t="s">
        <v>18</v>
      </c>
      <c r="H55">
        <v>7</v>
      </c>
      <c r="I55" t="s">
        <v>18</v>
      </c>
      <c r="J55">
        <v>2524.62</v>
      </c>
      <c r="K55" t="s">
        <v>18</v>
      </c>
    </row>
    <row r="56" spans="1:11" x14ac:dyDescent="0.2">
      <c r="A56" s="3" t="s">
        <v>104</v>
      </c>
      <c r="B56" s="3" t="s">
        <v>105</v>
      </c>
      <c r="C56" t="s">
        <v>24</v>
      </c>
      <c r="D56" t="s">
        <v>73</v>
      </c>
      <c r="E56" t="s">
        <v>39</v>
      </c>
      <c r="F56">
        <v>-5024</v>
      </c>
      <c r="G56" t="s">
        <v>18</v>
      </c>
      <c r="H56">
        <v>5024</v>
      </c>
      <c r="I56" t="s">
        <v>18</v>
      </c>
      <c r="J56">
        <v>2531.62</v>
      </c>
      <c r="K56" t="s">
        <v>18</v>
      </c>
    </row>
    <row r="57" spans="1:11" x14ac:dyDescent="0.2">
      <c r="A57" s="3" t="s">
        <v>104</v>
      </c>
      <c r="B57" s="3" t="s">
        <v>106</v>
      </c>
      <c r="C57" t="s">
        <v>24</v>
      </c>
      <c r="D57" t="s">
        <v>73</v>
      </c>
      <c r="E57" t="s">
        <v>39</v>
      </c>
      <c r="F57">
        <v>-305</v>
      </c>
      <c r="G57" t="s">
        <v>18</v>
      </c>
      <c r="H57">
        <v>305</v>
      </c>
      <c r="I57" t="s">
        <v>18</v>
      </c>
      <c r="J57">
        <v>7555.62</v>
      </c>
      <c r="K57" t="s">
        <v>18</v>
      </c>
    </row>
    <row r="58" spans="1:11" x14ac:dyDescent="0.2">
      <c r="A58" s="3" t="s">
        <v>107</v>
      </c>
      <c r="B58" s="3" t="s">
        <v>108</v>
      </c>
      <c r="C58" t="s">
        <v>24</v>
      </c>
      <c r="D58" t="s">
        <v>73</v>
      </c>
      <c r="E58" t="s">
        <v>39</v>
      </c>
      <c r="F58">
        <v>-55</v>
      </c>
      <c r="G58" t="s">
        <v>18</v>
      </c>
      <c r="H58">
        <v>55</v>
      </c>
      <c r="I58" t="s">
        <v>18</v>
      </c>
      <c r="J58">
        <v>7860.62</v>
      </c>
      <c r="K58" t="s">
        <v>18</v>
      </c>
    </row>
    <row r="59" spans="1:11" x14ac:dyDescent="0.2">
      <c r="A59" s="3" t="s">
        <v>109</v>
      </c>
      <c r="B59" s="3" t="s">
        <v>110</v>
      </c>
      <c r="C59" t="s">
        <v>24</v>
      </c>
      <c r="D59" t="s">
        <v>73</v>
      </c>
      <c r="E59" t="s">
        <v>111</v>
      </c>
      <c r="F59">
        <v>-40</v>
      </c>
      <c r="G59" t="s">
        <v>18</v>
      </c>
      <c r="H59">
        <v>40</v>
      </c>
      <c r="I59" t="s">
        <v>18</v>
      </c>
      <c r="J59">
        <v>7915.62</v>
      </c>
      <c r="K59" t="s">
        <v>18</v>
      </c>
    </row>
    <row r="60" spans="1:11" x14ac:dyDescent="0.2">
      <c r="A60" s="3" t="s">
        <v>109</v>
      </c>
      <c r="B60" s="3" t="s">
        <v>112</v>
      </c>
      <c r="C60" t="s">
        <v>24</v>
      </c>
      <c r="D60" t="s">
        <v>73</v>
      </c>
      <c r="E60" t="s">
        <v>113</v>
      </c>
      <c r="F60">
        <v>-1010.06</v>
      </c>
      <c r="G60" t="s">
        <v>18</v>
      </c>
      <c r="H60">
        <v>1005.03</v>
      </c>
      <c r="I60" t="s">
        <v>18</v>
      </c>
      <c r="J60">
        <v>7955.62</v>
      </c>
      <c r="K60" t="s">
        <v>18</v>
      </c>
    </row>
    <row r="61" spans="1:11" x14ac:dyDescent="0.2">
      <c r="A61" s="3" t="s">
        <v>114</v>
      </c>
      <c r="B61" s="3" t="s">
        <v>115</v>
      </c>
      <c r="C61" t="s">
        <v>85</v>
      </c>
      <c r="D61" t="s">
        <v>73</v>
      </c>
      <c r="E61" t="s">
        <v>116</v>
      </c>
      <c r="F61">
        <v>-1282</v>
      </c>
      <c r="G61" t="s">
        <v>18</v>
      </c>
      <c r="H61">
        <v>1282</v>
      </c>
      <c r="I61" t="s">
        <v>18</v>
      </c>
      <c r="J61">
        <v>8965.68</v>
      </c>
      <c r="K61" t="s">
        <v>18</v>
      </c>
    </row>
    <row r="62" spans="1:11" x14ac:dyDescent="0.2">
      <c r="A62" s="3" t="s">
        <v>114</v>
      </c>
      <c r="B62" s="3" t="s">
        <v>33</v>
      </c>
      <c r="C62" t="s">
        <v>29</v>
      </c>
      <c r="D62" t="s">
        <v>73</v>
      </c>
      <c r="E62" t="s">
        <v>117</v>
      </c>
      <c r="F62">
        <v>-3030</v>
      </c>
      <c r="G62" t="s">
        <v>18</v>
      </c>
      <c r="H62">
        <v>3000</v>
      </c>
      <c r="I62" t="s">
        <v>18</v>
      </c>
      <c r="J62">
        <v>10247.68</v>
      </c>
      <c r="K62" t="s">
        <v>18</v>
      </c>
    </row>
    <row r="63" spans="1:11" x14ac:dyDescent="0.2">
      <c r="A63" s="3" t="s">
        <v>118</v>
      </c>
      <c r="B63" s="3" t="s">
        <v>119</v>
      </c>
      <c r="C63" t="s">
        <v>24</v>
      </c>
      <c r="D63" t="s">
        <v>73</v>
      </c>
      <c r="E63" t="s">
        <v>120</v>
      </c>
      <c r="F63">
        <v>13263.5</v>
      </c>
      <c r="G63" t="s">
        <v>18</v>
      </c>
      <c r="H63">
        <v>13263.5</v>
      </c>
      <c r="I63" t="s">
        <v>18</v>
      </c>
      <c r="J63">
        <v>13277.68</v>
      </c>
      <c r="K63" t="s">
        <v>18</v>
      </c>
    </row>
    <row r="64" spans="1:11" x14ac:dyDescent="0.2">
      <c r="A64" s="3" t="s">
        <v>121</v>
      </c>
      <c r="B64" s="3" t="s">
        <v>122</v>
      </c>
      <c r="C64" t="s">
        <v>29</v>
      </c>
      <c r="D64" t="s">
        <v>73</v>
      </c>
      <c r="E64" t="s">
        <v>123</v>
      </c>
      <c r="F64">
        <v>-1212</v>
      </c>
      <c r="G64" t="s">
        <v>18</v>
      </c>
      <c r="H64">
        <v>1200</v>
      </c>
      <c r="I64" t="s">
        <v>18</v>
      </c>
      <c r="J64">
        <v>14.18</v>
      </c>
      <c r="K64" t="s">
        <v>18</v>
      </c>
    </row>
    <row r="65" spans="1:11" x14ac:dyDescent="0.2">
      <c r="A65" s="3" t="s">
        <v>121</v>
      </c>
      <c r="B65" s="3" t="s">
        <v>124</v>
      </c>
      <c r="C65" t="s">
        <v>24</v>
      </c>
      <c r="D65" t="s">
        <v>73</v>
      </c>
      <c r="E65" t="s">
        <v>125</v>
      </c>
      <c r="F65">
        <v>1223.1500000000001</v>
      </c>
      <c r="G65" t="s">
        <v>18</v>
      </c>
      <c r="H65">
        <v>1223.1500000000001</v>
      </c>
      <c r="I65" t="s">
        <v>18</v>
      </c>
      <c r="J65">
        <v>1226.18</v>
      </c>
      <c r="K65" t="s">
        <v>18</v>
      </c>
    </row>
    <row r="66" spans="1:11" x14ac:dyDescent="0.2">
      <c r="A66" s="3" t="s">
        <v>121</v>
      </c>
      <c r="B66" s="3" t="s">
        <v>126</v>
      </c>
      <c r="C66" t="s">
        <v>102</v>
      </c>
      <c r="D66" t="s">
        <v>73</v>
      </c>
      <c r="E66" t="s">
        <v>103</v>
      </c>
      <c r="F66">
        <v>-7</v>
      </c>
      <c r="G66" t="s">
        <v>18</v>
      </c>
      <c r="H66">
        <v>7</v>
      </c>
      <c r="I66" t="s">
        <v>18</v>
      </c>
      <c r="J66">
        <v>3.03</v>
      </c>
      <c r="K66" t="s">
        <v>18</v>
      </c>
    </row>
    <row r="67" spans="1:11" x14ac:dyDescent="0.2">
      <c r="A67" s="3" t="s">
        <v>121</v>
      </c>
      <c r="B67" s="3" t="s">
        <v>127</v>
      </c>
      <c r="C67" t="s">
        <v>24</v>
      </c>
      <c r="D67" t="s">
        <v>73</v>
      </c>
      <c r="E67" t="s">
        <v>25</v>
      </c>
      <c r="F67">
        <v>10</v>
      </c>
      <c r="G67" t="s">
        <v>18</v>
      </c>
      <c r="H67">
        <v>10</v>
      </c>
      <c r="I67" t="s">
        <v>18</v>
      </c>
      <c r="J67">
        <v>10.029999999999999</v>
      </c>
      <c r="K67" t="s">
        <v>18</v>
      </c>
    </row>
    <row r="68" spans="1:11" x14ac:dyDescent="0.2">
      <c r="A68" s="3" t="s">
        <v>128</v>
      </c>
      <c r="B68" s="3" t="s">
        <v>23</v>
      </c>
      <c r="C68" t="s">
        <v>24</v>
      </c>
      <c r="D68" t="s">
        <v>73</v>
      </c>
      <c r="E68" t="s">
        <v>39</v>
      </c>
      <c r="F68">
        <v>-59</v>
      </c>
      <c r="G68" t="s">
        <v>18</v>
      </c>
      <c r="H68">
        <v>59</v>
      </c>
      <c r="I68" t="s">
        <v>18</v>
      </c>
      <c r="J68">
        <v>0.03</v>
      </c>
      <c r="K68" t="s">
        <v>18</v>
      </c>
    </row>
    <row r="69" spans="1:11" x14ac:dyDescent="0.2">
      <c r="A69" s="3" t="s">
        <v>128</v>
      </c>
      <c r="B69" s="3" t="s">
        <v>122</v>
      </c>
      <c r="C69" t="s">
        <v>15</v>
      </c>
      <c r="D69" t="s">
        <v>73</v>
      </c>
      <c r="E69" t="s">
        <v>32</v>
      </c>
      <c r="F69">
        <v>56.48</v>
      </c>
      <c r="G69" t="s">
        <v>18</v>
      </c>
      <c r="H69">
        <v>56.48</v>
      </c>
      <c r="I69" t="s">
        <v>18</v>
      </c>
      <c r="J69">
        <v>59.03</v>
      </c>
      <c r="K69" t="s">
        <v>18</v>
      </c>
    </row>
    <row r="70" spans="1:11" x14ac:dyDescent="0.2">
      <c r="A70" s="3" t="s">
        <v>129</v>
      </c>
      <c r="B70" s="3" t="s">
        <v>130</v>
      </c>
      <c r="C70" t="s">
        <v>24</v>
      </c>
      <c r="D70" t="s">
        <v>73</v>
      </c>
      <c r="E70" t="s">
        <v>131</v>
      </c>
      <c r="F70">
        <v>0.8</v>
      </c>
      <c r="G70" t="s">
        <v>18</v>
      </c>
      <c r="H70">
        <v>0.8</v>
      </c>
      <c r="I70" t="s">
        <v>18</v>
      </c>
      <c r="J70">
        <v>2.5499999999999998</v>
      </c>
      <c r="K70" t="s">
        <v>18</v>
      </c>
    </row>
    <row r="71" spans="1:11" x14ac:dyDescent="0.2">
      <c r="A71" s="3" t="s">
        <v>129</v>
      </c>
      <c r="B71" s="3" t="s">
        <v>130</v>
      </c>
      <c r="C71" t="s">
        <v>20</v>
      </c>
      <c r="D71" t="s">
        <v>73</v>
      </c>
      <c r="E71" t="s">
        <v>132</v>
      </c>
      <c r="F71">
        <v>-1857.24</v>
      </c>
      <c r="G71" t="s">
        <v>18</v>
      </c>
      <c r="H71">
        <v>1857.24</v>
      </c>
      <c r="I71" t="s">
        <v>18</v>
      </c>
      <c r="J71">
        <v>1.75</v>
      </c>
      <c r="K71" t="s">
        <v>18</v>
      </c>
    </row>
    <row r="72" spans="1:11" x14ac:dyDescent="0.2">
      <c r="A72" s="3" t="s">
        <v>129</v>
      </c>
      <c r="B72" s="3" t="s">
        <v>130</v>
      </c>
      <c r="C72" t="s">
        <v>20</v>
      </c>
      <c r="D72" t="s">
        <v>73</v>
      </c>
      <c r="E72" t="s">
        <v>133</v>
      </c>
      <c r="F72">
        <v>-218.41</v>
      </c>
      <c r="G72" t="s">
        <v>18</v>
      </c>
      <c r="H72">
        <v>218.41</v>
      </c>
      <c r="I72" t="s">
        <v>18</v>
      </c>
      <c r="J72">
        <v>1858.99</v>
      </c>
      <c r="K72" t="s">
        <v>18</v>
      </c>
    </row>
    <row r="73" spans="1:11" x14ac:dyDescent="0.2">
      <c r="A73" s="3" t="s">
        <v>129</v>
      </c>
      <c r="B73" s="3" t="s">
        <v>134</v>
      </c>
      <c r="C73" t="s">
        <v>24</v>
      </c>
      <c r="D73" t="s">
        <v>73</v>
      </c>
      <c r="E73" t="s">
        <v>25</v>
      </c>
      <c r="F73">
        <v>2</v>
      </c>
      <c r="G73" t="s">
        <v>18</v>
      </c>
      <c r="H73">
        <v>2</v>
      </c>
      <c r="I73" t="s">
        <v>18</v>
      </c>
      <c r="J73">
        <v>2077.4</v>
      </c>
      <c r="K73" t="s">
        <v>18</v>
      </c>
    </row>
    <row r="74" spans="1:11" x14ac:dyDescent="0.2">
      <c r="A74" s="3" t="s">
        <v>129</v>
      </c>
      <c r="B74" s="3" t="s">
        <v>135</v>
      </c>
      <c r="C74" t="s">
        <v>24</v>
      </c>
      <c r="D74" t="s">
        <v>73</v>
      </c>
      <c r="E74" t="s">
        <v>25</v>
      </c>
      <c r="F74">
        <v>2075</v>
      </c>
      <c r="G74" t="s">
        <v>18</v>
      </c>
      <c r="H74">
        <v>2075</v>
      </c>
      <c r="I74" t="s">
        <v>18</v>
      </c>
      <c r="J74">
        <v>2075.4</v>
      </c>
      <c r="K74" t="s">
        <v>18</v>
      </c>
    </row>
    <row r="75" spans="1:11" x14ac:dyDescent="0.2">
      <c r="A75" s="3" t="s">
        <v>136</v>
      </c>
      <c r="B75" s="3" t="s">
        <v>137</v>
      </c>
      <c r="C75" t="s">
        <v>102</v>
      </c>
      <c r="D75" t="s">
        <v>73</v>
      </c>
      <c r="E75" t="s">
        <v>103</v>
      </c>
      <c r="F75">
        <v>-7</v>
      </c>
      <c r="G75" t="s">
        <v>18</v>
      </c>
      <c r="H75">
        <v>7</v>
      </c>
      <c r="I75" t="s">
        <v>18</v>
      </c>
      <c r="J75">
        <v>0.4</v>
      </c>
      <c r="K75" t="s">
        <v>18</v>
      </c>
    </row>
    <row r="76" spans="1:11" x14ac:dyDescent="0.2">
      <c r="A76" s="3" t="s">
        <v>138</v>
      </c>
      <c r="B76" s="3" t="s">
        <v>139</v>
      </c>
      <c r="C76" t="s">
        <v>102</v>
      </c>
      <c r="D76" t="s">
        <v>73</v>
      </c>
      <c r="E76" t="s">
        <v>103</v>
      </c>
      <c r="F76">
        <v>-7</v>
      </c>
      <c r="G76" t="s">
        <v>18</v>
      </c>
      <c r="H76">
        <v>7</v>
      </c>
      <c r="I76" t="s">
        <v>18</v>
      </c>
      <c r="J76">
        <v>7.4</v>
      </c>
      <c r="K76" t="s">
        <v>18</v>
      </c>
    </row>
    <row r="77" spans="1:11" x14ac:dyDescent="0.2">
      <c r="A77" s="3" t="s">
        <v>140</v>
      </c>
      <c r="B77" s="3" t="s">
        <v>141</v>
      </c>
      <c r="C77" t="s">
        <v>20</v>
      </c>
      <c r="D77" t="s">
        <v>73</v>
      </c>
      <c r="E77" t="s">
        <v>142</v>
      </c>
      <c r="F77">
        <v>-783.84</v>
      </c>
      <c r="G77" t="s">
        <v>18</v>
      </c>
      <c r="H77">
        <v>783.84</v>
      </c>
      <c r="I77" t="s">
        <v>18</v>
      </c>
      <c r="J77">
        <v>14.4</v>
      </c>
      <c r="K77" t="s">
        <v>18</v>
      </c>
    </row>
    <row r="78" spans="1:11" x14ac:dyDescent="0.2">
      <c r="A78" s="3" t="s">
        <v>140</v>
      </c>
      <c r="B78" s="3" t="s">
        <v>141</v>
      </c>
      <c r="C78" t="s">
        <v>20</v>
      </c>
      <c r="D78" t="s">
        <v>73</v>
      </c>
      <c r="E78" t="s">
        <v>143</v>
      </c>
      <c r="F78">
        <v>-218.41</v>
      </c>
      <c r="G78" t="s">
        <v>18</v>
      </c>
      <c r="H78">
        <v>218.41</v>
      </c>
      <c r="I78" t="s">
        <v>18</v>
      </c>
      <c r="J78">
        <v>798.24</v>
      </c>
      <c r="K78" t="s">
        <v>18</v>
      </c>
    </row>
    <row r="79" spans="1:11" x14ac:dyDescent="0.2">
      <c r="A79" s="3" t="s">
        <v>140</v>
      </c>
      <c r="B79" s="3" t="s">
        <v>144</v>
      </c>
      <c r="C79" t="s">
        <v>24</v>
      </c>
      <c r="D79" t="s">
        <v>73</v>
      </c>
      <c r="E79" t="s">
        <v>25</v>
      </c>
      <c r="F79">
        <v>1010</v>
      </c>
      <c r="G79" t="s">
        <v>18</v>
      </c>
      <c r="H79">
        <v>1010</v>
      </c>
      <c r="I79" t="s">
        <v>18</v>
      </c>
      <c r="J79">
        <v>1016.65</v>
      </c>
      <c r="K79" t="s">
        <v>18</v>
      </c>
    </row>
    <row r="80" spans="1:11" x14ac:dyDescent="0.2">
      <c r="A80" s="3" t="s">
        <v>145</v>
      </c>
      <c r="B80" s="3" t="s">
        <v>146</v>
      </c>
      <c r="C80" t="s">
        <v>24</v>
      </c>
      <c r="D80" t="s">
        <v>73</v>
      </c>
      <c r="E80" t="s">
        <v>39</v>
      </c>
      <c r="F80">
        <v>-6703.35</v>
      </c>
      <c r="G80" t="s">
        <v>18</v>
      </c>
      <c r="H80">
        <v>6703.35</v>
      </c>
      <c r="I80" t="s">
        <v>18</v>
      </c>
      <c r="J80">
        <v>6.65</v>
      </c>
      <c r="K80" t="s">
        <v>18</v>
      </c>
    </row>
    <row r="81" spans="1:12" x14ac:dyDescent="0.2">
      <c r="A81" s="3" t="s">
        <v>145</v>
      </c>
      <c r="B81" s="3" t="s">
        <v>147</v>
      </c>
      <c r="C81" t="s">
        <v>24</v>
      </c>
      <c r="D81" t="s">
        <v>73</v>
      </c>
      <c r="E81" t="s">
        <v>148</v>
      </c>
      <c r="F81">
        <v>6705</v>
      </c>
      <c r="G81" t="s">
        <v>18</v>
      </c>
      <c r="H81">
        <v>6705</v>
      </c>
      <c r="I81" t="s">
        <v>18</v>
      </c>
      <c r="J81">
        <v>6710</v>
      </c>
      <c r="K81" t="s">
        <v>18</v>
      </c>
    </row>
    <row r="82" spans="1:12" x14ac:dyDescent="0.2">
      <c r="A82" s="3" t="s">
        <v>145</v>
      </c>
      <c r="B82" s="3" t="s">
        <v>149</v>
      </c>
      <c r="C82" t="s">
        <v>24</v>
      </c>
      <c r="D82" t="s">
        <v>73</v>
      </c>
      <c r="E82" t="s">
        <v>39</v>
      </c>
      <c r="F82">
        <v>-95</v>
      </c>
      <c r="G82" t="s">
        <v>18</v>
      </c>
      <c r="H82">
        <v>95</v>
      </c>
      <c r="I82" t="s">
        <v>18</v>
      </c>
      <c r="J82">
        <v>5</v>
      </c>
      <c r="K82" t="s">
        <v>18</v>
      </c>
    </row>
    <row r="83" spans="1:12" x14ac:dyDescent="0.2">
      <c r="A83" s="3" t="s">
        <v>145</v>
      </c>
      <c r="B83" s="3" t="s">
        <v>150</v>
      </c>
      <c r="C83" t="s">
        <v>24</v>
      </c>
      <c r="D83" t="s">
        <v>73</v>
      </c>
      <c r="E83" t="s">
        <v>148</v>
      </c>
      <c r="F83">
        <v>100</v>
      </c>
      <c r="G83" t="s">
        <v>18</v>
      </c>
      <c r="H83">
        <v>100</v>
      </c>
      <c r="I83" t="s">
        <v>18</v>
      </c>
      <c r="J83">
        <v>100</v>
      </c>
      <c r="K83" t="s">
        <v>18</v>
      </c>
    </row>
    <row r="84" spans="1:12" x14ac:dyDescent="0.2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 spans="1:12" ht="15.75" x14ac:dyDescent="0.2">
      <c r="A85" s="41" t="s">
        <v>186</v>
      </c>
      <c r="B85" s="40" t="s">
        <v>1</v>
      </c>
      <c r="C85" s="40" t="s">
        <v>1</v>
      </c>
      <c r="D85" s="40" t="s">
        <v>1</v>
      </c>
      <c r="E85" s="40" t="s">
        <v>1</v>
      </c>
      <c r="F85" s="40" t="s">
        <v>1</v>
      </c>
      <c r="G85" s="40" t="s">
        <v>1</v>
      </c>
      <c r="H85" s="40" t="s">
        <v>1</v>
      </c>
      <c r="I85" s="40" t="s">
        <v>1</v>
      </c>
      <c r="J85" s="40" t="s">
        <v>1</v>
      </c>
      <c r="K85" s="40" t="s">
        <v>1</v>
      </c>
      <c r="L85" s="40"/>
    </row>
    <row r="86" spans="1:12" ht="38.25" x14ac:dyDescent="0.2">
      <c r="A86" s="1" t="s">
        <v>2</v>
      </c>
      <c r="B86" s="1" t="s">
        <v>3</v>
      </c>
      <c r="C86" s="1" t="s">
        <v>4</v>
      </c>
      <c r="D86" s="1" t="s">
        <v>5</v>
      </c>
      <c r="E86" s="1" t="s">
        <v>6</v>
      </c>
      <c r="F86" s="1" t="s">
        <v>7</v>
      </c>
      <c r="G86" s="1" t="s">
        <v>8</v>
      </c>
      <c r="H86" s="1" t="s">
        <v>9</v>
      </c>
      <c r="I86" s="1" t="s">
        <v>10</v>
      </c>
      <c r="J86" s="1" t="s">
        <v>11</v>
      </c>
      <c r="K86" s="1" t="s">
        <v>12</v>
      </c>
    </row>
    <row r="87" spans="1:12" x14ac:dyDescent="0.2">
      <c r="A87" s="2" t="s">
        <v>151</v>
      </c>
      <c r="B87" s="2" t="s">
        <v>146</v>
      </c>
      <c r="C87" t="s">
        <v>85</v>
      </c>
      <c r="D87" t="s">
        <v>73</v>
      </c>
      <c r="E87" t="s">
        <v>152</v>
      </c>
      <c r="F87">
        <v>1900</v>
      </c>
      <c r="G87" t="s">
        <v>18</v>
      </c>
      <c r="H87">
        <v>1900</v>
      </c>
      <c r="I87" t="s">
        <v>18</v>
      </c>
      <c r="J87">
        <v>1905.75</v>
      </c>
      <c r="K87" t="s">
        <v>18</v>
      </c>
    </row>
    <row r="88" spans="1:12" x14ac:dyDescent="0.2">
      <c r="A88" s="3" t="s">
        <v>153</v>
      </c>
      <c r="B88" s="3" t="s">
        <v>154</v>
      </c>
      <c r="C88" t="s">
        <v>24</v>
      </c>
      <c r="D88" t="s">
        <v>73</v>
      </c>
      <c r="E88" t="s">
        <v>25</v>
      </c>
      <c r="F88">
        <v>1.79</v>
      </c>
      <c r="G88" t="s">
        <v>18</v>
      </c>
      <c r="H88">
        <v>1.79</v>
      </c>
      <c r="I88" t="s">
        <v>18</v>
      </c>
      <c r="J88">
        <v>5.75</v>
      </c>
      <c r="K88" t="s">
        <v>18</v>
      </c>
    </row>
    <row r="89" spans="1:12" x14ac:dyDescent="0.2">
      <c r="A89" s="3" t="s">
        <v>153</v>
      </c>
      <c r="B89" s="3" t="s">
        <v>154</v>
      </c>
      <c r="C89" t="s">
        <v>155</v>
      </c>
      <c r="D89" t="s">
        <v>73</v>
      </c>
      <c r="E89" t="s">
        <v>156</v>
      </c>
      <c r="F89">
        <v>-99</v>
      </c>
      <c r="G89" t="s">
        <v>18</v>
      </c>
      <c r="H89">
        <v>99</v>
      </c>
      <c r="I89" t="s">
        <v>18</v>
      </c>
      <c r="J89">
        <v>3.96</v>
      </c>
      <c r="K89" t="s">
        <v>18</v>
      </c>
    </row>
    <row r="90" spans="1:12" x14ac:dyDescent="0.2">
      <c r="A90" s="3" t="s">
        <v>153</v>
      </c>
      <c r="B90" s="3" t="s">
        <v>157</v>
      </c>
      <c r="C90" t="s">
        <v>24</v>
      </c>
      <c r="D90" t="s">
        <v>73</v>
      </c>
      <c r="E90" t="s">
        <v>25</v>
      </c>
      <c r="F90">
        <v>8</v>
      </c>
      <c r="G90" t="s">
        <v>18</v>
      </c>
      <c r="H90">
        <v>8</v>
      </c>
      <c r="I90" t="s">
        <v>18</v>
      </c>
      <c r="J90">
        <v>102.96</v>
      </c>
      <c r="K90" t="s">
        <v>18</v>
      </c>
    </row>
    <row r="91" spans="1:12" x14ac:dyDescent="0.2">
      <c r="A91" s="3" t="s">
        <v>158</v>
      </c>
      <c r="B91" s="3" t="s">
        <v>159</v>
      </c>
      <c r="C91" t="s">
        <v>85</v>
      </c>
      <c r="D91" t="s">
        <v>73</v>
      </c>
      <c r="E91" t="s">
        <v>160</v>
      </c>
      <c r="F91">
        <v>76</v>
      </c>
      <c r="G91" t="s">
        <v>18</v>
      </c>
      <c r="H91">
        <v>76</v>
      </c>
      <c r="I91" t="s">
        <v>18</v>
      </c>
      <c r="J91">
        <v>94.96</v>
      </c>
      <c r="K91" t="s">
        <v>18</v>
      </c>
    </row>
    <row r="92" spans="1:12" x14ac:dyDescent="0.2">
      <c r="A92" s="3" t="s">
        <v>158</v>
      </c>
      <c r="B92" s="3" t="s">
        <v>161</v>
      </c>
      <c r="C92" t="s">
        <v>29</v>
      </c>
      <c r="D92" t="s">
        <v>73</v>
      </c>
      <c r="E92" t="s">
        <v>162</v>
      </c>
      <c r="F92">
        <v>-202</v>
      </c>
      <c r="G92" t="s">
        <v>18</v>
      </c>
      <c r="H92">
        <v>200</v>
      </c>
      <c r="I92" t="s">
        <v>18</v>
      </c>
      <c r="J92">
        <v>18.96</v>
      </c>
      <c r="K92" t="s">
        <v>18</v>
      </c>
    </row>
    <row r="93" spans="1:12" x14ac:dyDescent="0.2">
      <c r="A93" s="3" t="s">
        <v>158</v>
      </c>
      <c r="B93" s="3" t="s">
        <v>72</v>
      </c>
      <c r="C93" t="s">
        <v>24</v>
      </c>
      <c r="D93" t="s">
        <v>73</v>
      </c>
      <c r="E93" t="s">
        <v>25</v>
      </c>
      <c r="F93">
        <v>200</v>
      </c>
      <c r="G93" t="s">
        <v>18</v>
      </c>
      <c r="H93">
        <v>200</v>
      </c>
      <c r="I93" t="s">
        <v>18</v>
      </c>
      <c r="J93">
        <v>220.96</v>
      </c>
      <c r="K93" t="s">
        <v>18</v>
      </c>
    </row>
    <row r="94" spans="1:12" x14ac:dyDescent="0.2">
      <c r="A94" s="3" t="s">
        <v>163</v>
      </c>
      <c r="B94" s="3" t="s">
        <v>164</v>
      </c>
      <c r="C94" t="s">
        <v>20</v>
      </c>
      <c r="D94" t="s">
        <v>73</v>
      </c>
      <c r="E94" t="s">
        <v>165</v>
      </c>
      <c r="F94">
        <v>-661</v>
      </c>
      <c r="G94" t="s">
        <v>18</v>
      </c>
      <c r="H94">
        <v>661</v>
      </c>
      <c r="I94" t="s">
        <v>18</v>
      </c>
      <c r="J94">
        <v>20.96</v>
      </c>
      <c r="K94" t="s">
        <v>18</v>
      </c>
    </row>
    <row r="95" spans="1:12" x14ac:dyDescent="0.2">
      <c r="A95" s="3" t="s">
        <v>163</v>
      </c>
      <c r="B95" s="3" t="s">
        <v>166</v>
      </c>
      <c r="C95" t="s">
        <v>24</v>
      </c>
      <c r="D95" t="s">
        <v>73</v>
      </c>
      <c r="E95" t="s">
        <v>25</v>
      </c>
      <c r="F95">
        <v>670</v>
      </c>
      <c r="G95" t="s">
        <v>18</v>
      </c>
      <c r="H95">
        <v>670</v>
      </c>
      <c r="I95" t="s">
        <v>18</v>
      </c>
      <c r="J95">
        <v>681.96</v>
      </c>
      <c r="K95" t="s">
        <v>18</v>
      </c>
    </row>
    <row r="96" spans="1:12" x14ac:dyDescent="0.2">
      <c r="A96" s="3" t="s">
        <v>167</v>
      </c>
      <c r="B96" s="3" t="s">
        <v>168</v>
      </c>
      <c r="C96" t="s">
        <v>29</v>
      </c>
      <c r="D96" t="s">
        <v>73</v>
      </c>
      <c r="E96" t="s">
        <v>123</v>
      </c>
      <c r="F96">
        <v>-1010</v>
      </c>
      <c r="G96" t="s">
        <v>18</v>
      </c>
      <c r="H96">
        <v>1000</v>
      </c>
      <c r="I96" t="s">
        <v>18</v>
      </c>
      <c r="J96">
        <v>11.96</v>
      </c>
      <c r="K96" t="s">
        <v>18</v>
      </c>
    </row>
    <row r="97" spans="1:11" x14ac:dyDescent="0.2">
      <c r="A97" s="3" t="s">
        <v>167</v>
      </c>
      <c r="B97" s="3" t="s">
        <v>169</v>
      </c>
      <c r="C97" t="s">
        <v>24</v>
      </c>
      <c r="D97" t="s">
        <v>73</v>
      </c>
      <c r="E97" t="s">
        <v>25</v>
      </c>
      <c r="F97">
        <v>1000</v>
      </c>
      <c r="G97" t="s">
        <v>18</v>
      </c>
      <c r="H97">
        <v>1000</v>
      </c>
      <c r="I97" t="s">
        <v>18</v>
      </c>
      <c r="J97">
        <v>1021.96</v>
      </c>
      <c r="K97" t="s">
        <v>18</v>
      </c>
    </row>
    <row r="98" spans="1:11" x14ac:dyDescent="0.2">
      <c r="A98" s="3" t="s">
        <v>167</v>
      </c>
      <c r="B98" s="3" t="s">
        <v>170</v>
      </c>
      <c r="C98" t="s">
        <v>20</v>
      </c>
      <c r="D98" t="s">
        <v>73</v>
      </c>
      <c r="E98" t="s">
        <v>171</v>
      </c>
      <c r="F98">
        <v>-207</v>
      </c>
      <c r="G98" t="s">
        <v>18</v>
      </c>
      <c r="H98">
        <v>207</v>
      </c>
      <c r="I98" t="s">
        <v>18</v>
      </c>
      <c r="J98">
        <v>21.96</v>
      </c>
      <c r="K98" t="s">
        <v>18</v>
      </c>
    </row>
    <row r="99" spans="1:11" x14ac:dyDescent="0.2">
      <c r="A99" s="3" t="s">
        <v>167</v>
      </c>
      <c r="B99" s="3" t="s">
        <v>172</v>
      </c>
      <c r="C99" t="s">
        <v>24</v>
      </c>
      <c r="D99" t="s">
        <v>73</v>
      </c>
      <c r="E99" t="s">
        <v>25</v>
      </c>
      <c r="F99">
        <v>216</v>
      </c>
      <c r="G99" t="s">
        <v>18</v>
      </c>
      <c r="H99">
        <v>216</v>
      </c>
      <c r="I99" t="s">
        <v>18</v>
      </c>
      <c r="J99">
        <v>228.96</v>
      </c>
      <c r="K99" t="s">
        <v>18</v>
      </c>
    </row>
    <row r="100" spans="1:11" x14ac:dyDescent="0.2">
      <c r="A100" s="3" t="s">
        <v>173</v>
      </c>
      <c r="B100" s="3" t="s">
        <v>127</v>
      </c>
      <c r="C100" t="s">
        <v>24</v>
      </c>
      <c r="D100" t="s">
        <v>73</v>
      </c>
      <c r="E100" t="s">
        <v>25</v>
      </c>
      <c r="F100">
        <v>9</v>
      </c>
      <c r="G100" t="s">
        <v>18</v>
      </c>
      <c r="H100">
        <v>9</v>
      </c>
      <c r="I100" t="s">
        <v>18</v>
      </c>
      <c r="J100">
        <v>12.96</v>
      </c>
      <c r="K100" t="s">
        <v>18</v>
      </c>
    </row>
    <row r="101" spans="1:11" x14ac:dyDescent="0.2">
      <c r="A101" s="3" t="s">
        <v>174</v>
      </c>
      <c r="B101" s="3" t="s">
        <v>175</v>
      </c>
      <c r="C101" t="s">
        <v>20</v>
      </c>
      <c r="D101" t="s">
        <v>73</v>
      </c>
      <c r="E101" t="s">
        <v>176</v>
      </c>
      <c r="F101">
        <v>-218.41</v>
      </c>
      <c r="G101" t="s">
        <v>18</v>
      </c>
      <c r="H101">
        <v>218.41</v>
      </c>
      <c r="I101" t="s">
        <v>18</v>
      </c>
      <c r="J101">
        <v>3.96</v>
      </c>
      <c r="K101" t="s">
        <v>18</v>
      </c>
    </row>
    <row r="102" spans="1:11" x14ac:dyDescent="0.2">
      <c r="A102" s="3" t="s">
        <v>174</v>
      </c>
      <c r="B102" s="3" t="s">
        <v>175</v>
      </c>
      <c r="C102" t="s">
        <v>20</v>
      </c>
      <c r="D102" t="s">
        <v>73</v>
      </c>
      <c r="E102" t="s">
        <v>177</v>
      </c>
      <c r="F102">
        <v>-1294.53</v>
      </c>
      <c r="G102" t="s">
        <v>18</v>
      </c>
      <c r="H102">
        <v>1294.53</v>
      </c>
      <c r="I102" t="s">
        <v>18</v>
      </c>
      <c r="J102">
        <v>222.37</v>
      </c>
      <c r="K102" t="s">
        <v>18</v>
      </c>
    </row>
    <row r="103" spans="1:11" x14ac:dyDescent="0.2">
      <c r="A103" s="3" t="s">
        <v>174</v>
      </c>
      <c r="B103" s="3" t="s">
        <v>178</v>
      </c>
      <c r="C103" t="s">
        <v>24</v>
      </c>
      <c r="D103" t="s">
        <v>73</v>
      </c>
      <c r="E103" t="s">
        <v>25</v>
      </c>
      <c r="F103">
        <v>1512</v>
      </c>
      <c r="G103" t="s">
        <v>18</v>
      </c>
      <c r="H103">
        <v>1512</v>
      </c>
      <c r="I103" t="s">
        <v>18</v>
      </c>
      <c r="J103">
        <v>1516.9</v>
      </c>
      <c r="K103" t="s">
        <v>18</v>
      </c>
    </row>
    <row r="104" spans="1:11" x14ac:dyDescent="0.2">
      <c r="A104" s="3" t="s">
        <v>174</v>
      </c>
      <c r="B104" s="3" t="s">
        <v>179</v>
      </c>
      <c r="C104" t="s">
        <v>20</v>
      </c>
      <c r="D104" t="s">
        <v>73</v>
      </c>
      <c r="E104" t="s">
        <v>180</v>
      </c>
      <c r="F104">
        <v>-389.27</v>
      </c>
      <c r="G104" t="s">
        <v>18</v>
      </c>
      <c r="H104">
        <v>389.27</v>
      </c>
      <c r="I104" t="s">
        <v>18</v>
      </c>
      <c r="J104">
        <v>4.9000000000000004</v>
      </c>
      <c r="K104" t="s">
        <v>18</v>
      </c>
    </row>
    <row r="105" spans="1:11" x14ac:dyDescent="0.2">
      <c r="A105" s="3" t="s">
        <v>174</v>
      </c>
      <c r="B105" s="3" t="s">
        <v>179</v>
      </c>
      <c r="C105" t="s">
        <v>20</v>
      </c>
      <c r="D105" t="s">
        <v>73</v>
      </c>
      <c r="E105" t="s">
        <v>181</v>
      </c>
      <c r="F105">
        <v>-846.41</v>
      </c>
      <c r="G105" t="s">
        <v>18</v>
      </c>
      <c r="H105">
        <v>846.41</v>
      </c>
      <c r="I105" t="s">
        <v>18</v>
      </c>
      <c r="J105">
        <v>394.17</v>
      </c>
      <c r="K105" t="s">
        <v>18</v>
      </c>
    </row>
    <row r="106" spans="1:11" x14ac:dyDescent="0.2">
      <c r="A106" s="3" t="s">
        <v>174</v>
      </c>
      <c r="B106" s="3" t="s">
        <v>182</v>
      </c>
      <c r="C106" t="s">
        <v>24</v>
      </c>
      <c r="D106" t="s">
        <v>73</v>
      </c>
      <c r="E106" t="s">
        <v>25</v>
      </c>
      <c r="F106">
        <v>50</v>
      </c>
      <c r="G106" t="s">
        <v>18</v>
      </c>
      <c r="H106">
        <v>50</v>
      </c>
      <c r="I106" t="s">
        <v>18</v>
      </c>
      <c r="J106">
        <v>1240.58</v>
      </c>
      <c r="K106" t="s">
        <v>18</v>
      </c>
    </row>
    <row r="107" spans="1:11" x14ac:dyDescent="0.2">
      <c r="A107" s="3" t="s">
        <v>174</v>
      </c>
      <c r="B107" s="3" t="s">
        <v>183</v>
      </c>
      <c r="C107" t="s">
        <v>24</v>
      </c>
      <c r="D107" t="s">
        <v>73</v>
      </c>
      <c r="E107" t="s">
        <v>25</v>
      </c>
      <c r="F107">
        <v>170</v>
      </c>
      <c r="G107" t="s">
        <v>18</v>
      </c>
      <c r="H107">
        <v>170</v>
      </c>
      <c r="I107" t="s">
        <v>18</v>
      </c>
      <c r="J107">
        <v>1190.58</v>
      </c>
      <c r="K107" t="s">
        <v>18</v>
      </c>
    </row>
    <row r="108" spans="1:11" x14ac:dyDescent="0.2">
      <c r="A108" s="3" t="s">
        <v>184</v>
      </c>
      <c r="B108" s="3" t="s">
        <v>185</v>
      </c>
      <c r="C108" t="s">
        <v>85</v>
      </c>
      <c r="D108" t="s">
        <v>73</v>
      </c>
      <c r="E108" t="s">
        <v>152</v>
      </c>
      <c r="F108">
        <v>1020</v>
      </c>
      <c r="G108" t="s">
        <v>18</v>
      </c>
      <c r="H108">
        <v>1020</v>
      </c>
      <c r="I108" t="s">
        <v>18</v>
      </c>
      <c r="J108">
        <v>1020.58</v>
      </c>
      <c r="K108" t="s">
        <v>18</v>
      </c>
    </row>
    <row r="109" spans="1:11" x14ac:dyDescent="0.2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</row>
  </sheetData>
  <mergeCells count="6">
    <mergeCell ref="A109:K109"/>
    <mergeCell ref="A1:L1"/>
    <mergeCell ref="A39:K39"/>
    <mergeCell ref="A40:L40"/>
    <mergeCell ref="A84:K84"/>
    <mergeCell ref="A85:L85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showGridLines="0" zoomScaleNormal="100" workbookViewId="0">
      <pane ySplit="2" topLeftCell="A69" activePane="bottomLeft" state="frozen"/>
      <selection pane="bottomLeft" activeCell="D91" sqref="D91"/>
    </sheetView>
  </sheetViews>
  <sheetFormatPr defaultRowHeight="12.75" x14ac:dyDescent="0.2"/>
  <cols>
    <col min="1" max="1" width="14.7109375" customWidth="1"/>
    <col min="2" max="2" width="15.140625" customWidth="1"/>
    <col min="3" max="3" width="28" bestFit="1" customWidth="1"/>
    <col min="4" max="4" width="21.5703125" customWidth="1"/>
    <col min="5" max="5" width="44.7109375" bestFit="1" customWidth="1"/>
    <col min="6" max="6" width="21.42578125" bestFit="1" customWidth="1"/>
    <col min="7" max="7" width="12.5703125" bestFit="1" customWidth="1"/>
    <col min="8" max="8" width="9.140625" bestFit="1" customWidth="1"/>
    <col min="9" max="9" width="8.5703125" customWidth="1"/>
    <col min="10" max="10" width="7.7109375" customWidth="1"/>
    <col min="12" max="256" width="0" hidden="1" customWidth="1"/>
  </cols>
  <sheetData>
    <row r="1" spans="1:11" ht="12.75" customHeight="1" x14ac:dyDescent="0.2">
      <c r="A1" s="26" t="s">
        <v>187</v>
      </c>
      <c r="B1" s="26" t="s">
        <v>188</v>
      </c>
      <c r="C1" s="27" t="s">
        <v>189</v>
      </c>
      <c r="D1" s="27" t="s">
        <v>197</v>
      </c>
      <c r="E1" s="27" t="s">
        <v>190</v>
      </c>
      <c r="F1" s="27" t="s">
        <v>191</v>
      </c>
      <c r="G1" s="25" t="s">
        <v>193</v>
      </c>
      <c r="H1" s="25"/>
      <c r="I1" s="25"/>
      <c r="J1" s="25"/>
      <c r="K1" s="27" t="s">
        <v>192</v>
      </c>
    </row>
    <row r="2" spans="1:11" ht="38.25" x14ac:dyDescent="0.2">
      <c r="A2" s="26" t="s">
        <v>187</v>
      </c>
      <c r="B2" s="26" t="s">
        <v>188</v>
      </c>
      <c r="C2" s="27" t="s">
        <v>189</v>
      </c>
      <c r="D2" s="27" t="s">
        <v>197</v>
      </c>
      <c r="E2" s="27" t="s">
        <v>190</v>
      </c>
      <c r="F2" s="27" t="s">
        <v>191</v>
      </c>
      <c r="G2" s="6" t="s">
        <v>194</v>
      </c>
      <c r="H2" s="6" t="s">
        <v>195</v>
      </c>
      <c r="I2" s="6" t="s">
        <v>202</v>
      </c>
      <c r="J2" s="6" t="s">
        <v>196</v>
      </c>
      <c r="K2" s="27" t="s">
        <v>192</v>
      </c>
    </row>
    <row r="3" spans="1:11" x14ac:dyDescent="0.2">
      <c r="A3" s="10" t="s">
        <v>46</v>
      </c>
      <c r="B3" s="18" t="s">
        <v>62</v>
      </c>
      <c r="C3" s="11" t="s">
        <v>16</v>
      </c>
      <c r="D3" s="11" t="s">
        <v>198</v>
      </c>
      <c r="E3" s="15" t="s">
        <v>199</v>
      </c>
      <c r="F3" s="14" t="s">
        <v>206</v>
      </c>
      <c r="G3" s="12" t="s">
        <v>200</v>
      </c>
      <c r="H3" s="12" t="s">
        <v>200</v>
      </c>
      <c r="I3" s="11" t="s">
        <v>200</v>
      </c>
      <c r="J3" s="11" t="s">
        <v>200</v>
      </c>
      <c r="K3" s="10">
        <v>217.41</v>
      </c>
    </row>
    <row r="4" spans="1:11" x14ac:dyDescent="0.2">
      <c r="A4" s="10" t="s">
        <v>46</v>
      </c>
      <c r="B4" s="18" t="s">
        <v>62</v>
      </c>
      <c r="C4" s="11" t="s">
        <v>16</v>
      </c>
      <c r="D4" s="11" t="s">
        <v>201</v>
      </c>
      <c r="E4" s="8" t="s">
        <v>217</v>
      </c>
      <c r="F4" s="14" t="s">
        <v>206</v>
      </c>
      <c r="G4" s="12">
        <v>3869</v>
      </c>
      <c r="H4" s="12">
        <v>3935</v>
      </c>
      <c r="I4" s="12">
        <f>H4-G4</f>
        <v>66</v>
      </c>
      <c r="J4" s="13">
        <f>K4/I4</f>
        <v>6.9003030303030304</v>
      </c>
      <c r="K4" s="10">
        <v>455.42</v>
      </c>
    </row>
    <row r="5" spans="1:11" x14ac:dyDescent="0.2">
      <c r="A5" s="10" t="s">
        <v>46</v>
      </c>
      <c r="B5" s="18" t="s">
        <v>57</v>
      </c>
      <c r="C5" s="11" t="s">
        <v>16</v>
      </c>
      <c r="D5" s="11" t="s">
        <v>204</v>
      </c>
      <c r="E5" s="16" t="s">
        <v>211</v>
      </c>
      <c r="F5" s="14" t="s">
        <v>203</v>
      </c>
      <c r="G5" s="12" t="s">
        <v>200</v>
      </c>
      <c r="H5" s="12" t="s">
        <v>200</v>
      </c>
      <c r="I5" s="11" t="s">
        <v>200</v>
      </c>
      <c r="J5" s="11" t="s">
        <v>200</v>
      </c>
      <c r="K5" s="10">
        <v>1406.84</v>
      </c>
    </row>
    <row r="6" spans="1:11" x14ac:dyDescent="0.2">
      <c r="A6" s="10" t="s">
        <v>46</v>
      </c>
      <c r="B6" s="18" t="s">
        <v>54</v>
      </c>
      <c r="C6" s="11" t="s">
        <v>16</v>
      </c>
      <c r="D6" s="11" t="s">
        <v>205</v>
      </c>
      <c r="E6" s="8" t="s">
        <v>218</v>
      </c>
      <c r="F6" s="14" t="s">
        <v>206</v>
      </c>
      <c r="G6" s="12">
        <v>952</v>
      </c>
      <c r="H6" s="12">
        <v>973</v>
      </c>
      <c r="I6" s="12">
        <f t="shared" ref="I6:I69" si="0">H6-G6</f>
        <v>21</v>
      </c>
      <c r="J6" s="13">
        <f t="shared" ref="J6:J69" si="1">K6/I6</f>
        <v>22.97</v>
      </c>
      <c r="K6" s="10">
        <v>482.37</v>
      </c>
    </row>
    <row r="7" spans="1:11" x14ac:dyDescent="0.2">
      <c r="A7" s="10" t="s">
        <v>46</v>
      </c>
      <c r="B7" s="18" t="s">
        <v>51</v>
      </c>
      <c r="C7" s="11" t="s">
        <v>16</v>
      </c>
      <c r="D7" s="11" t="s">
        <v>207</v>
      </c>
      <c r="E7" s="7" t="s">
        <v>212</v>
      </c>
      <c r="F7" s="14" t="s">
        <v>206</v>
      </c>
      <c r="G7" s="12">
        <v>17599</v>
      </c>
      <c r="H7" s="12">
        <v>17699</v>
      </c>
      <c r="I7" s="12">
        <f t="shared" si="0"/>
        <v>100</v>
      </c>
      <c r="J7" s="13">
        <f t="shared" si="1"/>
        <v>0.9</v>
      </c>
      <c r="K7" s="10">
        <v>90</v>
      </c>
    </row>
    <row r="8" spans="1:11" x14ac:dyDescent="0.2">
      <c r="A8" s="10" t="s">
        <v>46</v>
      </c>
      <c r="B8" s="18" t="s">
        <v>48</v>
      </c>
      <c r="C8" s="11" t="s">
        <v>16</v>
      </c>
      <c r="D8" s="10" t="s">
        <v>208</v>
      </c>
      <c r="E8" s="7" t="s">
        <v>257</v>
      </c>
      <c r="F8" s="14" t="s">
        <v>206</v>
      </c>
      <c r="G8" s="12">
        <v>17699</v>
      </c>
      <c r="H8" s="12">
        <v>17755</v>
      </c>
      <c r="I8" s="12">
        <f t="shared" si="0"/>
        <v>56</v>
      </c>
      <c r="J8" s="13">
        <f t="shared" si="1"/>
        <v>1.68</v>
      </c>
      <c r="K8" s="10">
        <v>94.08</v>
      </c>
    </row>
    <row r="9" spans="1:11" x14ac:dyDescent="0.2">
      <c r="A9" s="19" t="s">
        <v>35</v>
      </c>
      <c r="B9" s="18" t="s">
        <v>40</v>
      </c>
      <c r="C9" s="11" t="s">
        <v>16</v>
      </c>
      <c r="D9" s="10" t="s">
        <v>209</v>
      </c>
      <c r="E9" s="15" t="s">
        <v>199</v>
      </c>
      <c r="F9" s="14" t="s">
        <v>203</v>
      </c>
      <c r="G9" s="12" t="s">
        <v>200</v>
      </c>
      <c r="H9" s="12" t="s">
        <v>200</v>
      </c>
      <c r="I9" s="12" t="s">
        <v>200</v>
      </c>
      <c r="J9" s="12" t="s">
        <v>200</v>
      </c>
      <c r="K9" s="10">
        <v>295.32</v>
      </c>
    </row>
    <row r="10" spans="1:11" x14ac:dyDescent="0.2">
      <c r="A10" s="19" t="s">
        <v>35</v>
      </c>
      <c r="B10" s="18" t="s">
        <v>40</v>
      </c>
      <c r="C10" s="11" t="s">
        <v>16</v>
      </c>
      <c r="D10" s="10" t="s">
        <v>210</v>
      </c>
      <c r="E10" s="16" t="s">
        <v>211</v>
      </c>
      <c r="F10" s="14" t="s">
        <v>203</v>
      </c>
      <c r="G10" s="12" t="s">
        <v>200</v>
      </c>
      <c r="H10" s="12" t="s">
        <v>200</v>
      </c>
      <c r="I10" s="12" t="s">
        <v>200</v>
      </c>
      <c r="J10" s="12" t="s">
        <v>200</v>
      </c>
      <c r="K10" s="10">
        <v>1351.46</v>
      </c>
    </row>
    <row r="11" spans="1:11" x14ac:dyDescent="0.2">
      <c r="A11" s="19" t="s">
        <v>35</v>
      </c>
      <c r="B11" s="18" t="s">
        <v>40</v>
      </c>
      <c r="C11" s="11" t="s">
        <v>16</v>
      </c>
      <c r="D11" s="10" t="s">
        <v>210</v>
      </c>
      <c r="E11" s="7" t="s">
        <v>212</v>
      </c>
      <c r="F11" s="14" t="s">
        <v>203</v>
      </c>
      <c r="G11" s="12">
        <v>17755</v>
      </c>
      <c r="H11" s="12">
        <v>17855</v>
      </c>
      <c r="I11" s="12">
        <f t="shared" si="0"/>
        <v>100</v>
      </c>
      <c r="J11" s="13">
        <f t="shared" si="1"/>
        <v>0.9</v>
      </c>
      <c r="K11" s="10">
        <v>90</v>
      </c>
    </row>
    <row r="12" spans="1:11" x14ac:dyDescent="0.2">
      <c r="A12" s="19" t="s">
        <v>35</v>
      </c>
      <c r="B12" s="18" t="s">
        <v>40</v>
      </c>
      <c r="C12" s="11" t="s">
        <v>16</v>
      </c>
      <c r="D12" s="10" t="s">
        <v>210</v>
      </c>
      <c r="E12" s="7" t="s">
        <v>257</v>
      </c>
      <c r="F12" s="14" t="s">
        <v>203</v>
      </c>
      <c r="G12" s="12">
        <v>17855</v>
      </c>
      <c r="H12" s="12">
        <v>17907</v>
      </c>
      <c r="I12" s="12">
        <f t="shared" si="0"/>
        <v>52</v>
      </c>
      <c r="J12" s="13">
        <f t="shared" si="1"/>
        <v>1.68</v>
      </c>
      <c r="K12" s="10">
        <v>87.36</v>
      </c>
    </row>
    <row r="13" spans="1:11" x14ac:dyDescent="0.2">
      <c r="A13" s="19" t="s">
        <v>35</v>
      </c>
      <c r="B13" s="18" t="s">
        <v>40</v>
      </c>
      <c r="C13" s="11" t="s">
        <v>16</v>
      </c>
      <c r="D13" s="10" t="s">
        <v>210</v>
      </c>
      <c r="E13" s="8" t="s">
        <v>217</v>
      </c>
      <c r="F13" s="14" t="s">
        <v>203</v>
      </c>
      <c r="G13" s="12">
        <v>3935</v>
      </c>
      <c r="H13" s="12">
        <v>4005</v>
      </c>
      <c r="I13" s="12">
        <f t="shared" si="0"/>
        <v>70</v>
      </c>
      <c r="J13" s="13">
        <f t="shared" si="1"/>
        <v>6.1348571428571432</v>
      </c>
      <c r="K13" s="10">
        <v>429.44</v>
      </c>
    </row>
    <row r="14" spans="1:11" x14ac:dyDescent="0.2">
      <c r="A14" s="19" t="s">
        <v>35</v>
      </c>
      <c r="B14" s="18" t="s">
        <v>40</v>
      </c>
      <c r="C14" s="11" t="s">
        <v>16</v>
      </c>
      <c r="D14" s="10" t="s">
        <v>210</v>
      </c>
      <c r="E14" s="8" t="s">
        <v>218</v>
      </c>
      <c r="F14" s="14" t="s">
        <v>203</v>
      </c>
      <c r="G14" s="12">
        <v>973</v>
      </c>
      <c r="H14" s="12">
        <v>993</v>
      </c>
      <c r="I14" s="12">
        <f t="shared" si="0"/>
        <v>20</v>
      </c>
      <c r="J14" s="13">
        <f t="shared" si="1"/>
        <v>22.968</v>
      </c>
      <c r="K14" s="10">
        <v>459.36</v>
      </c>
    </row>
    <row r="15" spans="1:11" x14ac:dyDescent="0.2">
      <c r="A15" s="20">
        <v>43881</v>
      </c>
      <c r="B15" s="18" t="s">
        <v>19</v>
      </c>
      <c r="C15" s="11" t="s">
        <v>16</v>
      </c>
      <c r="D15" s="10" t="s">
        <v>213</v>
      </c>
      <c r="E15" s="15" t="s">
        <v>199</v>
      </c>
      <c r="F15" s="14" t="s">
        <v>216</v>
      </c>
      <c r="G15" s="12" t="s">
        <v>200</v>
      </c>
      <c r="H15" s="12" t="s">
        <v>200</v>
      </c>
      <c r="I15" s="12" t="s">
        <v>200</v>
      </c>
      <c r="J15" s="12" t="s">
        <v>200</v>
      </c>
      <c r="K15" s="10">
        <v>292.44</v>
      </c>
    </row>
    <row r="16" spans="1:11" x14ac:dyDescent="0.2">
      <c r="A16" s="20">
        <v>43881</v>
      </c>
      <c r="B16" s="18" t="s">
        <v>19</v>
      </c>
      <c r="C16" s="11" t="s">
        <v>16</v>
      </c>
      <c r="D16" s="10" t="s">
        <v>215</v>
      </c>
      <c r="E16" s="16" t="s">
        <v>211</v>
      </c>
      <c r="F16" s="14" t="s">
        <v>216</v>
      </c>
      <c r="G16" s="12" t="s">
        <v>200</v>
      </c>
      <c r="H16" s="12" t="s">
        <v>200</v>
      </c>
      <c r="I16" s="11" t="s">
        <v>200</v>
      </c>
      <c r="J16" s="11" t="s">
        <v>200</v>
      </c>
      <c r="K16" s="10">
        <v>1538.84</v>
      </c>
    </row>
    <row r="17" spans="1:11" x14ac:dyDescent="0.2">
      <c r="A17" s="20">
        <v>43881</v>
      </c>
      <c r="B17" s="18" t="s">
        <v>19</v>
      </c>
      <c r="C17" s="11" t="s">
        <v>16</v>
      </c>
      <c r="D17" s="10" t="s">
        <v>215</v>
      </c>
      <c r="E17" s="7" t="s">
        <v>212</v>
      </c>
      <c r="F17" s="14" t="s">
        <v>216</v>
      </c>
      <c r="G17" s="12">
        <v>17907</v>
      </c>
      <c r="H17" s="12">
        <v>18007</v>
      </c>
      <c r="I17" s="12">
        <f t="shared" si="0"/>
        <v>100</v>
      </c>
      <c r="J17" s="13">
        <f t="shared" si="1"/>
        <v>0.9</v>
      </c>
      <c r="K17" s="10">
        <v>90</v>
      </c>
    </row>
    <row r="18" spans="1:11" x14ac:dyDescent="0.2">
      <c r="A18" s="20">
        <v>43881</v>
      </c>
      <c r="B18" s="18" t="s">
        <v>19</v>
      </c>
      <c r="C18" s="11" t="s">
        <v>16</v>
      </c>
      <c r="D18" s="10" t="s">
        <v>215</v>
      </c>
      <c r="E18" s="7" t="s">
        <v>257</v>
      </c>
      <c r="F18" s="14" t="s">
        <v>216</v>
      </c>
      <c r="G18" s="12">
        <v>18007</v>
      </c>
      <c r="H18" s="12">
        <v>18028</v>
      </c>
      <c r="I18" s="12">
        <f t="shared" si="0"/>
        <v>21</v>
      </c>
      <c r="J18" s="13">
        <f t="shared" si="1"/>
        <v>1.6800000000000002</v>
      </c>
      <c r="K18" s="10">
        <v>35.28</v>
      </c>
    </row>
    <row r="19" spans="1:11" x14ac:dyDescent="0.2">
      <c r="A19" s="20">
        <v>43881</v>
      </c>
      <c r="B19" s="18" t="s">
        <v>19</v>
      </c>
      <c r="C19" s="11" t="s">
        <v>16</v>
      </c>
      <c r="D19" s="10" t="s">
        <v>215</v>
      </c>
      <c r="E19" s="8" t="s">
        <v>217</v>
      </c>
      <c r="F19" s="14" t="s">
        <v>216</v>
      </c>
      <c r="G19" s="12">
        <v>4005</v>
      </c>
      <c r="H19" s="12">
        <v>4075</v>
      </c>
      <c r="I19" s="12">
        <f t="shared" si="0"/>
        <v>70</v>
      </c>
      <c r="J19" s="13">
        <f t="shared" si="1"/>
        <v>5.8684285714285718</v>
      </c>
      <c r="K19" s="10">
        <v>410.79</v>
      </c>
    </row>
    <row r="20" spans="1:11" x14ac:dyDescent="0.2">
      <c r="A20" s="20">
        <v>43881</v>
      </c>
      <c r="B20" s="18" t="s">
        <v>19</v>
      </c>
      <c r="C20" s="11" t="s">
        <v>16</v>
      </c>
      <c r="D20" s="10" t="s">
        <v>215</v>
      </c>
      <c r="E20" s="8" t="s">
        <v>218</v>
      </c>
      <c r="F20" s="14" t="s">
        <v>216</v>
      </c>
      <c r="G20" s="12">
        <v>993</v>
      </c>
      <c r="H20" s="12">
        <v>1016</v>
      </c>
      <c r="I20" s="12">
        <f t="shared" si="0"/>
        <v>23</v>
      </c>
      <c r="J20" s="13">
        <f t="shared" si="1"/>
        <v>22.967826086956521</v>
      </c>
      <c r="K20" s="10">
        <v>528.26</v>
      </c>
    </row>
    <row r="21" spans="1:11" x14ac:dyDescent="0.2">
      <c r="A21" s="20">
        <v>43928</v>
      </c>
      <c r="B21" s="21">
        <v>0.7055555555555556</v>
      </c>
      <c r="C21" s="14" t="s">
        <v>16</v>
      </c>
      <c r="D21" s="11" t="s">
        <v>219</v>
      </c>
      <c r="E21" s="15" t="s">
        <v>199</v>
      </c>
      <c r="F21" s="17" t="s">
        <v>214</v>
      </c>
      <c r="G21" s="12" t="s">
        <v>200</v>
      </c>
      <c r="H21" s="12" t="s">
        <v>200</v>
      </c>
      <c r="I21" s="12" t="s">
        <v>200</v>
      </c>
      <c r="J21" s="12" t="s">
        <v>200</v>
      </c>
      <c r="K21" s="10">
        <v>217.41</v>
      </c>
    </row>
    <row r="22" spans="1:11" x14ac:dyDescent="0.2">
      <c r="A22" s="20">
        <v>43928</v>
      </c>
      <c r="B22" s="21">
        <v>0.7055555555555556</v>
      </c>
      <c r="C22" s="14" t="s">
        <v>16</v>
      </c>
      <c r="D22" s="11" t="s">
        <v>220</v>
      </c>
      <c r="E22" s="16" t="s">
        <v>211</v>
      </c>
      <c r="F22" s="17" t="s">
        <v>214</v>
      </c>
      <c r="G22" s="12" t="s">
        <v>200</v>
      </c>
      <c r="H22" s="12" t="s">
        <v>200</v>
      </c>
      <c r="I22" s="12" t="s">
        <v>200</v>
      </c>
      <c r="J22" s="12" t="s">
        <v>200</v>
      </c>
      <c r="K22" s="10">
        <v>1422.76</v>
      </c>
    </row>
    <row r="23" spans="1:11" x14ac:dyDescent="0.2">
      <c r="A23" s="20">
        <v>43928</v>
      </c>
      <c r="B23" s="21">
        <v>0.7055555555555556</v>
      </c>
      <c r="C23" s="14" t="s">
        <v>16</v>
      </c>
      <c r="D23" s="11" t="s">
        <v>220</v>
      </c>
      <c r="E23" s="15" t="s">
        <v>221</v>
      </c>
      <c r="F23" s="17" t="s">
        <v>214</v>
      </c>
      <c r="G23" s="22" t="s">
        <v>200</v>
      </c>
      <c r="H23" s="22" t="s">
        <v>200</v>
      </c>
      <c r="I23" s="22" t="s">
        <v>200</v>
      </c>
      <c r="J23" s="23" t="s">
        <v>200</v>
      </c>
      <c r="K23" s="10">
        <v>65</v>
      </c>
    </row>
    <row r="24" spans="1:11" x14ac:dyDescent="0.2">
      <c r="A24" s="20">
        <v>43928</v>
      </c>
      <c r="B24" s="21">
        <v>0.7055555555555556</v>
      </c>
      <c r="C24" s="14" t="s">
        <v>16</v>
      </c>
      <c r="D24" s="11" t="s">
        <v>220</v>
      </c>
      <c r="E24" s="8" t="s">
        <v>217</v>
      </c>
      <c r="F24" s="17" t="s">
        <v>214</v>
      </c>
      <c r="G24" s="22">
        <v>4075</v>
      </c>
      <c r="H24" s="22">
        <v>4150</v>
      </c>
      <c r="I24" s="12">
        <f t="shared" si="0"/>
        <v>75</v>
      </c>
      <c r="J24" s="13">
        <f t="shared" si="1"/>
        <v>5.005066666666667</v>
      </c>
      <c r="K24" s="10">
        <v>375.38</v>
      </c>
    </row>
    <row r="25" spans="1:11" x14ac:dyDescent="0.2">
      <c r="A25" s="20">
        <v>43928</v>
      </c>
      <c r="B25" s="21">
        <v>0.7055555555555556</v>
      </c>
      <c r="C25" s="14" t="s">
        <v>16</v>
      </c>
      <c r="D25" s="10" t="s">
        <v>220</v>
      </c>
      <c r="E25" s="7" t="s">
        <v>212</v>
      </c>
      <c r="F25" s="17" t="s">
        <v>214</v>
      </c>
      <c r="G25" s="12">
        <v>18028</v>
      </c>
      <c r="H25" s="12">
        <v>18128</v>
      </c>
      <c r="I25" s="12">
        <f t="shared" si="0"/>
        <v>100</v>
      </c>
      <c r="J25" s="13">
        <f t="shared" si="1"/>
        <v>0.9</v>
      </c>
      <c r="K25" s="10">
        <v>90</v>
      </c>
    </row>
    <row r="26" spans="1:11" x14ac:dyDescent="0.2">
      <c r="A26" s="20">
        <v>43928</v>
      </c>
      <c r="B26" s="21">
        <v>0.7055555555555556</v>
      </c>
      <c r="C26" s="14" t="s">
        <v>16</v>
      </c>
      <c r="D26" s="10" t="s">
        <v>220</v>
      </c>
      <c r="E26" s="7" t="s">
        <v>257</v>
      </c>
      <c r="F26" s="17" t="s">
        <v>214</v>
      </c>
      <c r="G26" s="12">
        <v>18128</v>
      </c>
      <c r="H26" s="12">
        <v>18178</v>
      </c>
      <c r="I26" s="12">
        <f t="shared" si="0"/>
        <v>50</v>
      </c>
      <c r="J26" s="13">
        <f t="shared" si="1"/>
        <v>1.68</v>
      </c>
      <c r="K26" s="10">
        <v>84</v>
      </c>
    </row>
    <row r="27" spans="1:11" x14ac:dyDescent="0.2">
      <c r="A27" s="20">
        <v>43928</v>
      </c>
      <c r="B27" s="21">
        <v>0.7055555555555556</v>
      </c>
      <c r="C27" s="14" t="s">
        <v>16</v>
      </c>
      <c r="D27" s="10" t="s">
        <v>220</v>
      </c>
      <c r="E27" s="8" t="s">
        <v>218</v>
      </c>
      <c r="F27" s="17" t="s">
        <v>214</v>
      </c>
      <c r="G27" s="12">
        <v>1016</v>
      </c>
      <c r="H27" s="12">
        <v>1043</v>
      </c>
      <c r="I27" s="12">
        <f t="shared" si="0"/>
        <v>27</v>
      </c>
      <c r="J27" s="13">
        <f t="shared" si="1"/>
        <v>22.968148148148149</v>
      </c>
      <c r="K27" s="10">
        <v>620.14</v>
      </c>
    </row>
    <row r="28" spans="1:11" x14ac:dyDescent="0.2">
      <c r="A28" s="20">
        <v>43966</v>
      </c>
      <c r="B28" s="21">
        <v>0.54513888888888895</v>
      </c>
      <c r="C28" s="14" t="s">
        <v>16</v>
      </c>
      <c r="D28" s="10" t="s">
        <v>222</v>
      </c>
      <c r="E28" s="15" t="s">
        <v>199</v>
      </c>
      <c r="F28" s="14" t="s">
        <v>223</v>
      </c>
      <c r="G28" s="22" t="s">
        <v>200</v>
      </c>
      <c r="H28" s="22" t="s">
        <v>200</v>
      </c>
      <c r="I28" s="22" t="s">
        <v>200</v>
      </c>
      <c r="J28" s="23" t="s">
        <v>200</v>
      </c>
      <c r="K28" s="10">
        <v>217.41</v>
      </c>
    </row>
    <row r="29" spans="1:11" x14ac:dyDescent="0.2">
      <c r="A29" s="20">
        <v>43966</v>
      </c>
      <c r="B29" s="21">
        <v>0.54513888888888895</v>
      </c>
      <c r="C29" s="14" t="s">
        <v>16</v>
      </c>
      <c r="D29" s="10" t="s">
        <v>224</v>
      </c>
      <c r="E29" s="8" t="s">
        <v>218</v>
      </c>
      <c r="F29" s="14" t="s">
        <v>225</v>
      </c>
      <c r="G29" s="12">
        <v>1069</v>
      </c>
      <c r="H29" s="12">
        <v>1095</v>
      </c>
      <c r="I29" s="12">
        <f t="shared" si="0"/>
        <v>26</v>
      </c>
      <c r="J29" s="13">
        <f t="shared" si="1"/>
        <v>22.596153846153847</v>
      </c>
      <c r="K29" s="10">
        <v>587.5</v>
      </c>
    </row>
    <row r="30" spans="1:11" x14ac:dyDescent="0.2">
      <c r="A30" s="20">
        <v>43966</v>
      </c>
      <c r="B30" s="21">
        <v>0.54513888888888895</v>
      </c>
      <c r="C30" s="14" t="s">
        <v>16</v>
      </c>
      <c r="D30" s="10" t="s">
        <v>224</v>
      </c>
      <c r="E30" s="8" t="s">
        <v>226</v>
      </c>
      <c r="F30" s="14" t="s">
        <v>225</v>
      </c>
      <c r="G30" s="22" t="s">
        <v>200</v>
      </c>
      <c r="H30" s="22" t="s">
        <v>200</v>
      </c>
      <c r="I30" s="22" t="s">
        <v>200</v>
      </c>
      <c r="J30" s="23" t="s">
        <v>200</v>
      </c>
      <c r="K30" s="10">
        <v>15.45</v>
      </c>
    </row>
    <row r="31" spans="1:11" x14ac:dyDescent="0.2">
      <c r="A31" s="20">
        <v>43966</v>
      </c>
      <c r="B31" s="21">
        <v>0.54513888888888895</v>
      </c>
      <c r="C31" s="14" t="s">
        <v>16</v>
      </c>
      <c r="D31" s="10" t="s">
        <v>224</v>
      </c>
      <c r="E31" s="15" t="s">
        <v>221</v>
      </c>
      <c r="F31" s="14" t="s">
        <v>225</v>
      </c>
      <c r="G31" s="22" t="s">
        <v>200</v>
      </c>
      <c r="H31" s="22" t="s">
        <v>200</v>
      </c>
      <c r="I31" s="22" t="s">
        <v>200</v>
      </c>
      <c r="J31" s="23" t="s">
        <v>200</v>
      </c>
      <c r="K31" s="10">
        <v>64.319999999999993</v>
      </c>
    </row>
    <row r="32" spans="1:11" x14ac:dyDescent="0.2">
      <c r="A32" s="20">
        <v>43966</v>
      </c>
      <c r="B32" s="21">
        <v>0.54513888888888895</v>
      </c>
      <c r="C32" s="14" t="s">
        <v>16</v>
      </c>
      <c r="D32" s="10" t="s">
        <v>224</v>
      </c>
      <c r="E32" s="7" t="s">
        <v>212</v>
      </c>
      <c r="F32" s="14" t="s">
        <v>225</v>
      </c>
      <c r="G32" s="12">
        <v>18373</v>
      </c>
      <c r="H32" s="12">
        <v>18473</v>
      </c>
      <c r="I32" s="12">
        <f t="shared" si="0"/>
        <v>100</v>
      </c>
      <c r="J32" s="13">
        <f t="shared" si="1"/>
        <v>0.9</v>
      </c>
      <c r="K32" s="10">
        <v>90</v>
      </c>
    </row>
    <row r="33" spans="1:11" x14ac:dyDescent="0.2">
      <c r="A33" s="20">
        <v>43966</v>
      </c>
      <c r="B33" s="21">
        <v>0.54513888888888895</v>
      </c>
      <c r="C33" s="14" t="s">
        <v>16</v>
      </c>
      <c r="D33" s="10" t="s">
        <v>224</v>
      </c>
      <c r="E33" s="7" t="s">
        <v>257</v>
      </c>
      <c r="F33" s="14" t="s">
        <v>225</v>
      </c>
      <c r="G33" s="12">
        <v>18473</v>
      </c>
      <c r="H33" s="12">
        <v>18567</v>
      </c>
      <c r="I33" s="12">
        <f t="shared" si="0"/>
        <v>94</v>
      </c>
      <c r="J33" s="13">
        <f t="shared" si="1"/>
        <v>1.68</v>
      </c>
      <c r="K33" s="10">
        <v>157.91999999999999</v>
      </c>
    </row>
    <row r="34" spans="1:11" x14ac:dyDescent="0.2">
      <c r="A34" s="20">
        <v>43966</v>
      </c>
      <c r="B34" s="21">
        <v>0.54513888888888895</v>
      </c>
      <c r="C34" s="14" t="s">
        <v>16</v>
      </c>
      <c r="D34" s="10" t="s">
        <v>224</v>
      </c>
      <c r="E34" s="8" t="s">
        <v>217</v>
      </c>
      <c r="F34" s="14" t="s">
        <v>225</v>
      </c>
      <c r="G34" s="12">
        <v>4200</v>
      </c>
      <c r="H34" s="12">
        <v>4321</v>
      </c>
      <c r="I34" s="12">
        <f t="shared" si="0"/>
        <v>121</v>
      </c>
      <c r="J34" s="13">
        <f t="shared" si="1"/>
        <v>3.712314049586777</v>
      </c>
      <c r="K34" s="10">
        <v>449.19</v>
      </c>
    </row>
    <row r="35" spans="1:11" x14ac:dyDescent="0.2">
      <c r="A35" s="20">
        <v>43966</v>
      </c>
      <c r="B35" s="21">
        <v>0.54513888888888895</v>
      </c>
      <c r="C35" s="14" t="s">
        <v>16</v>
      </c>
      <c r="D35" s="10" t="s">
        <v>227</v>
      </c>
      <c r="E35" s="16" t="s">
        <v>211</v>
      </c>
      <c r="F35" s="14" t="s">
        <v>223</v>
      </c>
      <c r="G35" s="22" t="s">
        <v>200</v>
      </c>
      <c r="H35" s="22" t="s">
        <v>200</v>
      </c>
      <c r="I35" s="22" t="s">
        <v>200</v>
      </c>
      <c r="J35" s="23" t="s">
        <v>200</v>
      </c>
      <c r="K35" s="10">
        <v>1025.06</v>
      </c>
    </row>
    <row r="36" spans="1:11" x14ac:dyDescent="0.2">
      <c r="A36" s="20">
        <v>43966</v>
      </c>
      <c r="B36" s="21">
        <v>0.54513888888888895</v>
      </c>
      <c r="C36" s="14" t="s">
        <v>16</v>
      </c>
      <c r="D36" s="10" t="s">
        <v>227</v>
      </c>
      <c r="E36" s="8" t="s">
        <v>226</v>
      </c>
      <c r="F36" s="14" t="s">
        <v>223</v>
      </c>
      <c r="G36" s="22" t="s">
        <v>200</v>
      </c>
      <c r="H36" s="22" t="s">
        <v>200</v>
      </c>
      <c r="I36" s="22" t="s">
        <v>200</v>
      </c>
      <c r="J36" s="23" t="s">
        <v>200</v>
      </c>
      <c r="K36" s="10">
        <v>15.45</v>
      </c>
    </row>
    <row r="37" spans="1:11" x14ac:dyDescent="0.2">
      <c r="A37" s="20">
        <v>43966</v>
      </c>
      <c r="B37" s="21">
        <v>0.54513888888888895</v>
      </c>
      <c r="C37" s="14" t="s">
        <v>16</v>
      </c>
      <c r="D37" s="10" t="s">
        <v>227</v>
      </c>
      <c r="E37" s="15" t="s">
        <v>221</v>
      </c>
      <c r="F37" s="14" t="s">
        <v>223</v>
      </c>
      <c r="G37" s="22" t="s">
        <v>200</v>
      </c>
      <c r="H37" s="22" t="s">
        <v>200</v>
      </c>
      <c r="I37" s="22" t="s">
        <v>200</v>
      </c>
      <c r="J37" s="23" t="s">
        <v>200</v>
      </c>
      <c r="K37" s="10">
        <v>64.319999999999993</v>
      </c>
    </row>
    <row r="38" spans="1:11" x14ac:dyDescent="0.2">
      <c r="A38" s="20">
        <v>43966</v>
      </c>
      <c r="B38" s="21">
        <v>0.54513888888888895</v>
      </c>
      <c r="C38" s="14" t="s">
        <v>16</v>
      </c>
      <c r="D38" s="10" t="s">
        <v>227</v>
      </c>
      <c r="E38" s="8" t="s">
        <v>217</v>
      </c>
      <c r="F38" s="14" t="s">
        <v>223</v>
      </c>
      <c r="G38" s="12">
        <v>4150</v>
      </c>
      <c r="H38" s="12">
        <v>4200</v>
      </c>
      <c r="I38" s="12">
        <f t="shared" si="0"/>
        <v>50</v>
      </c>
      <c r="J38" s="13">
        <f t="shared" si="1"/>
        <v>4.3260000000000005</v>
      </c>
      <c r="K38" s="10">
        <v>216.3</v>
      </c>
    </row>
    <row r="39" spans="1:11" x14ac:dyDescent="0.2">
      <c r="A39" s="20">
        <v>43966</v>
      </c>
      <c r="B39" s="21">
        <v>0.54513888888888895</v>
      </c>
      <c r="C39" s="14" t="s">
        <v>16</v>
      </c>
      <c r="D39" s="10" t="s">
        <v>227</v>
      </c>
      <c r="E39" s="7" t="s">
        <v>212</v>
      </c>
      <c r="F39" s="14" t="s">
        <v>223</v>
      </c>
      <c r="G39" s="12">
        <v>18178</v>
      </c>
      <c r="H39" s="12">
        <v>18278</v>
      </c>
      <c r="I39" s="12">
        <f t="shared" si="0"/>
        <v>100</v>
      </c>
      <c r="J39" s="13">
        <f t="shared" si="1"/>
        <v>0.9</v>
      </c>
      <c r="K39" s="10">
        <v>90</v>
      </c>
    </row>
    <row r="40" spans="1:11" x14ac:dyDescent="0.2">
      <c r="A40" s="20">
        <v>43966</v>
      </c>
      <c r="B40" s="21">
        <v>0.54513888888888895</v>
      </c>
      <c r="C40" s="14" t="s">
        <v>16</v>
      </c>
      <c r="D40" s="10" t="s">
        <v>227</v>
      </c>
      <c r="E40" s="7" t="s">
        <v>257</v>
      </c>
      <c r="F40" s="14" t="s">
        <v>223</v>
      </c>
      <c r="G40" s="12">
        <v>18278</v>
      </c>
      <c r="H40" s="12">
        <v>18373</v>
      </c>
      <c r="I40" s="12">
        <f t="shared" si="0"/>
        <v>95</v>
      </c>
      <c r="J40" s="13">
        <f t="shared" si="1"/>
        <v>1.68</v>
      </c>
      <c r="K40" s="10">
        <v>159.6</v>
      </c>
    </row>
    <row r="41" spans="1:11" s="7" customFormat="1" x14ac:dyDescent="0.2">
      <c r="A41" s="20">
        <v>43966</v>
      </c>
      <c r="B41" s="21">
        <v>0.54513888888888895</v>
      </c>
      <c r="C41" s="14" t="s">
        <v>16</v>
      </c>
      <c r="D41" s="10" t="s">
        <v>227</v>
      </c>
      <c r="E41" s="8" t="s">
        <v>218</v>
      </c>
      <c r="F41" s="14" t="s">
        <v>223</v>
      </c>
      <c r="G41" s="12">
        <v>1043</v>
      </c>
      <c r="H41" s="12">
        <v>1069</v>
      </c>
      <c r="I41" s="12">
        <f t="shared" si="0"/>
        <v>26</v>
      </c>
      <c r="J41" s="13">
        <f t="shared" si="1"/>
        <v>22.596153846153847</v>
      </c>
      <c r="K41" s="10">
        <v>587.5</v>
      </c>
    </row>
    <row r="42" spans="1:11" s="7" customFormat="1" x14ac:dyDescent="0.2">
      <c r="A42" s="20">
        <v>43966</v>
      </c>
      <c r="B42" s="21">
        <v>0.54513888888888895</v>
      </c>
      <c r="C42" s="14" t="s">
        <v>16</v>
      </c>
      <c r="D42" s="9" t="s">
        <v>228</v>
      </c>
      <c r="E42" s="15" t="s">
        <v>199</v>
      </c>
      <c r="F42" s="14" t="s">
        <v>225</v>
      </c>
      <c r="G42" s="22" t="s">
        <v>200</v>
      </c>
      <c r="H42" s="22" t="s">
        <v>200</v>
      </c>
      <c r="I42" s="22" t="s">
        <v>200</v>
      </c>
      <c r="J42" s="23" t="s">
        <v>200</v>
      </c>
      <c r="K42" s="10">
        <v>217.41</v>
      </c>
    </row>
    <row r="43" spans="1:11" s="7" customFormat="1" x14ac:dyDescent="0.2">
      <c r="A43" s="20">
        <v>44019</v>
      </c>
      <c r="B43" s="21">
        <v>0.57777777777777783</v>
      </c>
      <c r="C43" s="24" t="s">
        <v>73</v>
      </c>
      <c r="D43" s="9" t="s">
        <v>229</v>
      </c>
      <c r="E43" s="15" t="s">
        <v>199</v>
      </c>
      <c r="F43" s="14" t="s">
        <v>230</v>
      </c>
      <c r="G43" s="22" t="s">
        <v>200</v>
      </c>
      <c r="H43" s="22" t="s">
        <v>200</v>
      </c>
      <c r="I43" s="22" t="s">
        <v>200</v>
      </c>
      <c r="J43" s="23" t="s">
        <v>200</v>
      </c>
      <c r="K43" s="10">
        <v>217.41</v>
      </c>
    </row>
    <row r="44" spans="1:11" s="7" customFormat="1" x14ac:dyDescent="0.2">
      <c r="A44" s="20">
        <v>44019</v>
      </c>
      <c r="B44" s="21">
        <v>0.57777777777777783</v>
      </c>
      <c r="C44" s="7" t="s">
        <v>73</v>
      </c>
      <c r="D44" s="9" t="s">
        <v>231</v>
      </c>
      <c r="E44" s="8" t="s">
        <v>218</v>
      </c>
      <c r="F44" s="14" t="s">
        <v>230</v>
      </c>
      <c r="G44" s="12">
        <v>1095</v>
      </c>
      <c r="H44" s="12">
        <v>1113</v>
      </c>
      <c r="I44" s="12">
        <f t="shared" si="0"/>
        <v>18</v>
      </c>
      <c r="J44" s="13">
        <f t="shared" si="1"/>
        <v>22.96777777777778</v>
      </c>
      <c r="K44" s="10">
        <v>413.42</v>
      </c>
    </row>
    <row r="45" spans="1:11" s="7" customFormat="1" x14ac:dyDescent="0.2">
      <c r="A45" s="20">
        <v>44019</v>
      </c>
      <c r="B45" s="21">
        <v>0.57777777777777783</v>
      </c>
      <c r="C45" s="7" t="s">
        <v>73</v>
      </c>
      <c r="D45" s="9" t="s">
        <v>231</v>
      </c>
      <c r="E45" s="8" t="s">
        <v>226</v>
      </c>
      <c r="F45" s="14" t="s">
        <v>230</v>
      </c>
      <c r="G45" s="22" t="s">
        <v>200</v>
      </c>
      <c r="H45" s="22" t="s">
        <v>200</v>
      </c>
      <c r="I45" s="22" t="s">
        <v>200</v>
      </c>
      <c r="J45" s="23" t="s">
        <v>200</v>
      </c>
      <c r="K45" s="10">
        <v>15.45</v>
      </c>
    </row>
    <row r="46" spans="1:11" s="7" customFormat="1" x14ac:dyDescent="0.2">
      <c r="A46" s="20">
        <v>44019</v>
      </c>
      <c r="B46" s="21">
        <v>0.57777777777777783</v>
      </c>
      <c r="C46" s="7" t="s">
        <v>73</v>
      </c>
      <c r="D46" s="9" t="s">
        <v>231</v>
      </c>
      <c r="E46" s="15" t="s">
        <v>221</v>
      </c>
      <c r="F46" s="14" t="s">
        <v>230</v>
      </c>
      <c r="G46" s="22" t="s">
        <v>200</v>
      </c>
      <c r="H46" s="22" t="s">
        <v>200</v>
      </c>
      <c r="I46" s="22" t="s">
        <v>200</v>
      </c>
      <c r="J46" s="23" t="s">
        <v>200</v>
      </c>
      <c r="K46" s="10">
        <v>64.319999999999993</v>
      </c>
    </row>
    <row r="47" spans="1:11" s="7" customFormat="1" x14ac:dyDescent="0.2">
      <c r="A47" s="20">
        <v>44019</v>
      </c>
      <c r="B47" s="21">
        <v>0.57777777777777783</v>
      </c>
      <c r="C47" s="7" t="s">
        <v>73</v>
      </c>
      <c r="D47" s="9" t="s">
        <v>231</v>
      </c>
      <c r="E47" s="8" t="s">
        <v>217</v>
      </c>
      <c r="F47" s="14" t="s">
        <v>230</v>
      </c>
      <c r="G47" s="12">
        <v>4321</v>
      </c>
      <c r="H47" s="12">
        <v>4364</v>
      </c>
      <c r="I47" s="12">
        <f t="shared" si="0"/>
        <v>43</v>
      </c>
      <c r="J47" s="13">
        <f t="shared" si="1"/>
        <v>2.9481395348837207</v>
      </c>
      <c r="K47" s="10">
        <v>126.77</v>
      </c>
    </row>
    <row r="48" spans="1:11" s="7" customFormat="1" x14ac:dyDescent="0.2">
      <c r="A48" s="20">
        <v>44019</v>
      </c>
      <c r="B48" s="21">
        <v>0.57777777777777783</v>
      </c>
      <c r="C48" s="7" t="s">
        <v>73</v>
      </c>
      <c r="D48" s="9" t="s">
        <v>231</v>
      </c>
      <c r="E48" s="7" t="s">
        <v>212</v>
      </c>
      <c r="F48" s="14" t="s">
        <v>230</v>
      </c>
      <c r="G48" s="12">
        <v>18567</v>
      </c>
      <c r="H48" s="12">
        <v>18667</v>
      </c>
      <c r="I48" s="12">
        <f t="shared" si="0"/>
        <v>100</v>
      </c>
      <c r="J48" s="13">
        <f t="shared" si="1"/>
        <v>0.9</v>
      </c>
      <c r="K48" s="10">
        <v>90</v>
      </c>
    </row>
    <row r="49" spans="1:11" s="7" customFormat="1" x14ac:dyDescent="0.2">
      <c r="A49" s="20">
        <v>44019</v>
      </c>
      <c r="B49" s="21">
        <v>0.57777777777777783</v>
      </c>
      <c r="C49" s="7" t="s">
        <v>73</v>
      </c>
      <c r="D49" s="9" t="s">
        <v>231</v>
      </c>
      <c r="E49" s="7" t="s">
        <v>257</v>
      </c>
      <c r="F49" s="14" t="s">
        <v>230</v>
      </c>
      <c r="G49" s="12">
        <v>18667</v>
      </c>
      <c r="H49" s="12">
        <v>18708</v>
      </c>
      <c r="I49" s="12">
        <f t="shared" si="0"/>
        <v>41</v>
      </c>
      <c r="J49" s="13">
        <f t="shared" si="1"/>
        <v>1.68</v>
      </c>
      <c r="K49" s="10">
        <v>68.88</v>
      </c>
    </row>
    <row r="50" spans="1:11" s="7" customFormat="1" x14ac:dyDescent="0.2">
      <c r="A50" s="20">
        <v>44051</v>
      </c>
      <c r="B50" s="21">
        <v>0.82638888888888884</v>
      </c>
      <c r="C50" s="7" t="s">
        <v>73</v>
      </c>
      <c r="D50" s="9" t="s">
        <v>232</v>
      </c>
      <c r="E50" s="15" t="s">
        <v>199</v>
      </c>
      <c r="F50" s="14" t="s">
        <v>233</v>
      </c>
      <c r="G50" s="22" t="s">
        <v>200</v>
      </c>
      <c r="H50" s="22" t="s">
        <v>200</v>
      </c>
      <c r="I50" s="22" t="s">
        <v>200</v>
      </c>
      <c r="J50" s="23" t="s">
        <v>200</v>
      </c>
      <c r="K50" s="10">
        <v>217.41</v>
      </c>
    </row>
    <row r="51" spans="1:11" s="7" customFormat="1" x14ac:dyDescent="0.2">
      <c r="A51" s="20">
        <v>44051</v>
      </c>
      <c r="B51" s="21">
        <v>0.82638888888888884</v>
      </c>
      <c r="C51" s="7" t="s">
        <v>73</v>
      </c>
      <c r="D51" s="9" t="s">
        <v>234</v>
      </c>
      <c r="E51" s="8" t="s">
        <v>218</v>
      </c>
      <c r="F51" s="14" t="s">
        <v>233</v>
      </c>
      <c r="G51" s="12">
        <v>1113</v>
      </c>
      <c r="H51" s="12">
        <v>1143</v>
      </c>
      <c r="I51" s="12">
        <f t="shared" si="0"/>
        <v>30</v>
      </c>
      <c r="J51" s="13">
        <f t="shared" si="1"/>
        <v>22.966666666666665</v>
      </c>
      <c r="K51" s="7">
        <v>689</v>
      </c>
    </row>
    <row r="52" spans="1:11" s="7" customFormat="1" x14ac:dyDescent="0.2">
      <c r="A52" s="20">
        <v>44051</v>
      </c>
      <c r="B52" s="21">
        <v>0.82638888888888884</v>
      </c>
      <c r="C52" s="7" t="s">
        <v>73</v>
      </c>
      <c r="D52" s="9" t="s">
        <v>234</v>
      </c>
      <c r="E52" s="8" t="s">
        <v>226</v>
      </c>
      <c r="F52" s="14" t="s">
        <v>233</v>
      </c>
      <c r="G52" s="22" t="s">
        <v>200</v>
      </c>
      <c r="H52" s="22" t="s">
        <v>200</v>
      </c>
      <c r="I52" s="22" t="s">
        <v>200</v>
      </c>
      <c r="J52" s="23" t="s">
        <v>200</v>
      </c>
      <c r="K52" s="10">
        <v>15.45</v>
      </c>
    </row>
    <row r="53" spans="1:11" s="7" customFormat="1" x14ac:dyDescent="0.2">
      <c r="A53" s="20">
        <v>44051</v>
      </c>
      <c r="B53" s="21">
        <v>0.82638888888888884</v>
      </c>
      <c r="C53" s="7" t="s">
        <v>73</v>
      </c>
      <c r="D53" s="9" t="s">
        <v>234</v>
      </c>
      <c r="E53" s="15" t="s">
        <v>221</v>
      </c>
      <c r="F53" s="14" t="s">
        <v>233</v>
      </c>
      <c r="G53" s="22" t="s">
        <v>200</v>
      </c>
      <c r="H53" s="22" t="s">
        <v>200</v>
      </c>
      <c r="I53" s="22" t="s">
        <v>200</v>
      </c>
      <c r="J53" s="23" t="s">
        <v>200</v>
      </c>
      <c r="K53" s="10">
        <v>73.790000000000006</v>
      </c>
    </row>
    <row r="54" spans="1:11" s="7" customFormat="1" x14ac:dyDescent="0.2">
      <c r="A54" s="20">
        <v>44051</v>
      </c>
      <c r="B54" s="21">
        <v>0.82638888888888884</v>
      </c>
      <c r="C54" s="7" t="s">
        <v>73</v>
      </c>
      <c r="D54" s="9" t="s">
        <v>234</v>
      </c>
      <c r="E54" s="7" t="s">
        <v>212</v>
      </c>
      <c r="F54" s="14" t="s">
        <v>233</v>
      </c>
      <c r="G54" s="12">
        <v>18708</v>
      </c>
      <c r="H54" s="12">
        <v>18808</v>
      </c>
      <c r="I54" s="12">
        <f t="shared" si="0"/>
        <v>100</v>
      </c>
      <c r="J54" s="13">
        <f t="shared" si="1"/>
        <v>0.9</v>
      </c>
      <c r="K54" s="7">
        <v>90</v>
      </c>
    </row>
    <row r="55" spans="1:11" s="7" customFormat="1" x14ac:dyDescent="0.2">
      <c r="A55" s="20">
        <v>44051</v>
      </c>
      <c r="B55" s="21">
        <v>0.82638888888888884</v>
      </c>
      <c r="C55" s="7" t="s">
        <v>73</v>
      </c>
      <c r="D55" s="9" t="s">
        <v>234</v>
      </c>
      <c r="E55" s="7" t="s">
        <v>257</v>
      </c>
      <c r="F55" s="14" t="s">
        <v>233</v>
      </c>
      <c r="G55" s="12">
        <v>18808</v>
      </c>
      <c r="H55" s="12">
        <v>18892</v>
      </c>
      <c r="I55" s="12">
        <f t="shared" si="0"/>
        <v>84</v>
      </c>
      <c r="J55" s="13">
        <f t="shared" si="1"/>
        <v>1.6785714285714286</v>
      </c>
      <c r="K55" s="7">
        <v>141</v>
      </c>
    </row>
    <row r="56" spans="1:11" s="7" customFormat="1" x14ac:dyDescent="0.2">
      <c r="A56" s="20">
        <v>44051</v>
      </c>
      <c r="B56" s="21">
        <v>0.82638888888888884</v>
      </c>
      <c r="C56" s="7" t="s">
        <v>73</v>
      </c>
      <c r="D56" s="9" t="s">
        <v>234</v>
      </c>
      <c r="E56" s="8" t="s">
        <v>217</v>
      </c>
      <c r="F56" s="14" t="s">
        <v>233</v>
      </c>
      <c r="G56" s="12">
        <v>4364</v>
      </c>
      <c r="H56" s="12">
        <v>4453</v>
      </c>
      <c r="I56" s="12">
        <f t="shared" si="0"/>
        <v>89</v>
      </c>
      <c r="J56" s="13">
        <f t="shared" si="1"/>
        <v>2.7865168539325844</v>
      </c>
      <c r="K56" s="7">
        <v>248</v>
      </c>
    </row>
    <row r="57" spans="1:11" s="7" customFormat="1" x14ac:dyDescent="0.2">
      <c r="A57" s="20">
        <v>44051</v>
      </c>
      <c r="B57" s="21">
        <v>0.82638888888888884</v>
      </c>
      <c r="C57" s="7" t="s">
        <v>73</v>
      </c>
      <c r="D57" s="9" t="s">
        <v>234</v>
      </c>
      <c r="E57" s="16" t="s">
        <v>211</v>
      </c>
      <c r="F57" s="14" t="s">
        <v>233</v>
      </c>
      <c r="G57" s="22" t="s">
        <v>200</v>
      </c>
      <c r="H57" s="22" t="s">
        <v>200</v>
      </c>
      <c r="I57" s="22" t="s">
        <v>200</v>
      </c>
      <c r="J57" s="23" t="s">
        <v>200</v>
      </c>
      <c r="K57" s="7">
        <v>594</v>
      </c>
    </row>
    <row r="58" spans="1:11" s="7" customFormat="1" x14ac:dyDescent="0.2">
      <c r="A58" s="20">
        <v>44130</v>
      </c>
      <c r="B58" s="21">
        <v>0.49236111111111108</v>
      </c>
      <c r="C58" s="7" t="s">
        <v>73</v>
      </c>
      <c r="D58" s="9" t="s">
        <v>236</v>
      </c>
      <c r="E58" s="15" t="s">
        <v>199</v>
      </c>
      <c r="F58" s="8" t="s">
        <v>235</v>
      </c>
      <c r="G58" s="22" t="s">
        <v>200</v>
      </c>
      <c r="H58" s="22" t="s">
        <v>200</v>
      </c>
      <c r="I58" s="22" t="s">
        <v>200</v>
      </c>
      <c r="J58" s="23" t="s">
        <v>200</v>
      </c>
      <c r="K58" s="7">
        <v>217.41</v>
      </c>
    </row>
    <row r="59" spans="1:11" s="7" customFormat="1" x14ac:dyDescent="0.2">
      <c r="A59" s="20">
        <v>44130</v>
      </c>
      <c r="B59" s="21">
        <v>0.49236111111111108</v>
      </c>
      <c r="C59" s="7" t="s">
        <v>73</v>
      </c>
      <c r="D59" s="9" t="s">
        <v>237</v>
      </c>
      <c r="E59" s="8" t="s">
        <v>218</v>
      </c>
      <c r="F59" s="8" t="s">
        <v>235</v>
      </c>
      <c r="G59" s="12">
        <v>1143</v>
      </c>
      <c r="H59" s="12">
        <v>1173</v>
      </c>
      <c r="I59" s="12">
        <f t="shared" si="0"/>
        <v>30</v>
      </c>
      <c r="J59" s="13">
        <f t="shared" si="1"/>
        <v>23.238</v>
      </c>
      <c r="K59" s="7">
        <v>697.14</v>
      </c>
    </row>
    <row r="60" spans="1:11" s="7" customFormat="1" x14ac:dyDescent="0.2">
      <c r="A60" s="20">
        <v>44130</v>
      </c>
      <c r="B60" s="21">
        <v>0.49236111111111108</v>
      </c>
      <c r="C60" s="7" t="s">
        <v>73</v>
      </c>
      <c r="D60" s="9" t="s">
        <v>237</v>
      </c>
      <c r="E60" s="15" t="s">
        <v>221</v>
      </c>
      <c r="F60" s="8" t="s">
        <v>235</v>
      </c>
      <c r="G60" s="22" t="s">
        <v>200</v>
      </c>
      <c r="H60" s="22" t="s">
        <v>200</v>
      </c>
      <c r="I60" s="22" t="s">
        <v>200</v>
      </c>
      <c r="J60" s="23" t="s">
        <v>200</v>
      </c>
      <c r="K60" s="10">
        <v>73.790000000000006</v>
      </c>
    </row>
    <row r="61" spans="1:11" s="7" customFormat="1" x14ac:dyDescent="0.2">
      <c r="A61" s="20">
        <v>44130</v>
      </c>
      <c r="B61" s="21">
        <v>0.49236111111111108</v>
      </c>
      <c r="C61" s="7" t="s">
        <v>73</v>
      </c>
      <c r="D61" s="9" t="s">
        <v>237</v>
      </c>
      <c r="E61" s="7" t="s">
        <v>212</v>
      </c>
      <c r="F61" s="8" t="s">
        <v>235</v>
      </c>
      <c r="G61" s="12">
        <v>18892</v>
      </c>
      <c r="H61" s="12">
        <v>18992</v>
      </c>
      <c r="I61" s="12">
        <f t="shared" si="0"/>
        <v>100</v>
      </c>
      <c r="J61" s="13">
        <f t="shared" si="1"/>
        <v>0.9</v>
      </c>
      <c r="K61" s="7">
        <v>90</v>
      </c>
    </row>
    <row r="62" spans="1:11" s="7" customFormat="1" x14ac:dyDescent="0.2">
      <c r="A62" s="20">
        <v>44130</v>
      </c>
      <c r="B62" s="21">
        <v>0.49236111111111108</v>
      </c>
      <c r="C62" s="7" t="s">
        <v>73</v>
      </c>
      <c r="D62" s="9" t="s">
        <v>237</v>
      </c>
      <c r="E62" s="7" t="s">
        <v>257</v>
      </c>
      <c r="F62" s="8" t="s">
        <v>235</v>
      </c>
      <c r="G62" s="12">
        <v>18992</v>
      </c>
      <c r="H62" s="12">
        <v>19092</v>
      </c>
      <c r="I62" s="12">
        <f t="shared" si="0"/>
        <v>100</v>
      </c>
      <c r="J62" s="13">
        <f t="shared" si="1"/>
        <v>1.68</v>
      </c>
      <c r="K62" s="7">
        <v>168</v>
      </c>
    </row>
    <row r="63" spans="1:11" s="7" customFormat="1" x14ac:dyDescent="0.2">
      <c r="A63" s="20">
        <v>44130</v>
      </c>
      <c r="B63" s="21">
        <v>0.49236111111111108</v>
      </c>
      <c r="C63" s="7" t="s">
        <v>73</v>
      </c>
      <c r="D63" s="9" t="s">
        <v>237</v>
      </c>
      <c r="E63" s="8" t="s">
        <v>217</v>
      </c>
      <c r="F63" s="8" t="s">
        <v>235</v>
      </c>
      <c r="G63" s="12">
        <v>4453</v>
      </c>
      <c r="H63" s="12">
        <v>4501</v>
      </c>
      <c r="I63" s="12">
        <f t="shared" si="0"/>
        <v>48</v>
      </c>
      <c r="J63" s="13">
        <f t="shared" si="1"/>
        <v>5.45</v>
      </c>
      <c r="K63" s="7">
        <v>261.60000000000002</v>
      </c>
    </row>
    <row r="64" spans="1:11" s="7" customFormat="1" x14ac:dyDescent="0.2">
      <c r="A64" s="20">
        <v>44146</v>
      </c>
      <c r="B64" s="21">
        <v>0.42499999999999999</v>
      </c>
      <c r="C64" s="7" t="s">
        <v>73</v>
      </c>
      <c r="D64" s="9" t="s">
        <v>238</v>
      </c>
      <c r="E64" s="15" t="s">
        <v>199</v>
      </c>
      <c r="F64" s="8" t="s">
        <v>246</v>
      </c>
      <c r="G64" s="22" t="s">
        <v>200</v>
      </c>
      <c r="H64" s="22" t="s">
        <v>200</v>
      </c>
      <c r="I64" s="22" t="s">
        <v>200</v>
      </c>
      <c r="J64" s="23" t="s">
        <v>200</v>
      </c>
      <c r="K64" s="7">
        <v>220</v>
      </c>
    </row>
    <row r="65" spans="1:11" s="7" customFormat="1" x14ac:dyDescent="0.2">
      <c r="A65" s="20">
        <v>44146</v>
      </c>
      <c r="B65" s="21">
        <v>0.42499999999999999</v>
      </c>
      <c r="C65" s="7" t="s">
        <v>73</v>
      </c>
      <c r="D65" s="9" t="s">
        <v>238</v>
      </c>
      <c r="E65" s="15" t="s">
        <v>199</v>
      </c>
      <c r="F65" s="8" t="s">
        <v>247</v>
      </c>
      <c r="G65" s="22" t="s">
        <v>200</v>
      </c>
      <c r="H65" s="22" t="s">
        <v>200</v>
      </c>
      <c r="I65" s="22" t="s">
        <v>200</v>
      </c>
      <c r="J65" s="23" t="s">
        <v>200</v>
      </c>
      <c r="K65" s="7">
        <v>220</v>
      </c>
    </row>
    <row r="66" spans="1:11" s="7" customFormat="1" x14ac:dyDescent="0.2">
      <c r="A66" s="20">
        <v>44146</v>
      </c>
      <c r="B66" s="21">
        <v>0.42499999999999999</v>
      </c>
      <c r="C66" s="7" t="s">
        <v>73</v>
      </c>
      <c r="D66" s="9" t="s">
        <v>238</v>
      </c>
      <c r="E66" s="15" t="s">
        <v>199</v>
      </c>
      <c r="F66" s="8" t="s">
        <v>248</v>
      </c>
      <c r="G66" s="22" t="s">
        <v>200</v>
      </c>
      <c r="H66" s="22" t="s">
        <v>200</v>
      </c>
      <c r="I66" s="22" t="s">
        <v>200</v>
      </c>
      <c r="J66" s="23" t="s">
        <v>200</v>
      </c>
      <c r="K66" s="7">
        <v>220</v>
      </c>
    </row>
    <row r="67" spans="1:11" s="7" customFormat="1" x14ac:dyDescent="0.2">
      <c r="A67" s="20">
        <v>43779</v>
      </c>
      <c r="B67" s="21">
        <v>0.56319444444444444</v>
      </c>
      <c r="C67" s="14" t="s">
        <v>16</v>
      </c>
      <c r="D67" s="9" t="s">
        <v>250</v>
      </c>
      <c r="E67" s="8" t="s">
        <v>218</v>
      </c>
      <c r="F67" s="8" t="s">
        <v>249</v>
      </c>
      <c r="G67" s="12">
        <v>929</v>
      </c>
      <c r="H67" s="12">
        <v>952</v>
      </c>
      <c r="I67" s="12">
        <f t="shared" si="0"/>
        <v>23</v>
      </c>
      <c r="J67" s="13">
        <f t="shared" si="1"/>
        <v>22.967826086956521</v>
      </c>
      <c r="K67" s="7">
        <v>528.26</v>
      </c>
    </row>
    <row r="68" spans="1:11" s="7" customFormat="1" x14ac:dyDescent="0.2">
      <c r="A68" s="20">
        <v>43779</v>
      </c>
      <c r="B68" s="21">
        <v>0.56319444444444444</v>
      </c>
      <c r="C68" s="14" t="s">
        <v>16</v>
      </c>
      <c r="D68" s="9" t="s">
        <v>250</v>
      </c>
      <c r="E68" s="7" t="s">
        <v>212</v>
      </c>
      <c r="F68" s="8" t="s">
        <v>249</v>
      </c>
      <c r="G68" s="12">
        <v>17389</v>
      </c>
      <c r="H68" s="12">
        <v>17489</v>
      </c>
      <c r="I68" s="12">
        <f t="shared" si="0"/>
        <v>100</v>
      </c>
      <c r="J68" s="13">
        <f t="shared" si="1"/>
        <v>0.9</v>
      </c>
      <c r="K68" s="7">
        <v>90</v>
      </c>
    </row>
    <row r="69" spans="1:11" s="7" customFormat="1" x14ac:dyDescent="0.2">
      <c r="A69" s="20">
        <v>43779</v>
      </c>
      <c r="B69" s="21">
        <v>0.56319444444444444</v>
      </c>
      <c r="C69" s="14" t="s">
        <v>16</v>
      </c>
      <c r="D69" s="9" t="s">
        <v>250</v>
      </c>
      <c r="E69" s="7" t="s">
        <v>257</v>
      </c>
      <c r="F69" s="8" t="s">
        <v>249</v>
      </c>
      <c r="G69" s="12">
        <v>17489</v>
      </c>
      <c r="H69" s="12">
        <v>17599</v>
      </c>
      <c r="I69" s="12">
        <f t="shared" si="0"/>
        <v>110</v>
      </c>
      <c r="J69" s="13">
        <f t="shared" si="1"/>
        <v>1.6800000000000002</v>
      </c>
      <c r="K69" s="7">
        <v>184.8</v>
      </c>
    </row>
    <row r="70" spans="1:11" s="7" customFormat="1" x14ac:dyDescent="0.2">
      <c r="A70" s="20">
        <v>43779</v>
      </c>
      <c r="B70" s="21">
        <v>0.56319444444444444</v>
      </c>
      <c r="C70" s="14" t="s">
        <v>16</v>
      </c>
      <c r="D70" s="9" t="s">
        <v>250</v>
      </c>
      <c r="E70" s="8" t="s">
        <v>217</v>
      </c>
      <c r="F70" s="8" t="s">
        <v>249</v>
      </c>
      <c r="G70" s="12">
        <v>3809</v>
      </c>
      <c r="H70" s="12">
        <v>3869</v>
      </c>
      <c r="I70" s="12">
        <f t="shared" ref="I70:I133" si="2">H70-G70</f>
        <v>60</v>
      </c>
      <c r="J70" s="13">
        <f t="shared" ref="J70:J133" si="3">K70/I70</f>
        <v>6.13</v>
      </c>
      <c r="K70" s="7">
        <v>367.8</v>
      </c>
    </row>
    <row r="71" spans="1:11" s="7" customFormat="1" x14ac:dyDescent="0.2">
      <c r="A71" s="20">
        <v>43779</v>
      </c>
      <c r="B71" s="21">
        <v>0.56319444444444444</v>
      </c>
      <c r="C71" s="14" t="s">
        <v>16</v>
      </c>
      <c r="D71" s="9" t="s">
        <v>251</v>
      </c>
      <c r="E71" s="15" t="s">
        <v>199</v>
      </c>
      <c r="F71" s="8" t="s">
        <v>252</v>
      </c>
      <c r="G71" s="12" t="s">
        <v>200</v>
      </c>
      <c r="H71" s="12" t="s">
        <v>200</v>
      </c>
      <c r="I71" s="12" t="s">
        <v>200</v>
      </c>
      <c r="J71" s="23" t="s">
        <v>200</v>
      </c>
      <c r="K71" s="7">
        <v>191.44</v>
      </c>
    </row>
    <row r="72" spans="1:11" s="7" customFormat="1" x14ac:dyDescent="0.2">
      <c r="A72" s="20">
        <v>43789</v>
      </c>
      <c r="B72" s="21">
        <v>0.74930555555555556</v>
      </c>
      <c r="C72" s="14" t="s">
        <v>16</v>
      </c>
      <c r="D72" s="9" t="s">
        <v>253</v>
      </c>
      <c r="E72" s="16" t="s">
        <v>211</v>
      </c>
      <c r="F72" s="8" t="s">
        <v>249</v>
      </c>
      <c r="G72" s="12" t="s">
        <v>200</v>
      </c>
      <c r="H72" s="12" t="s">
        <v>200</v>
      </c>
      <c r="I72" s="12" t="s">
        <v>200</v>
      </c>
      <c r="J72" s="23" t="s">
        <v>200</v>
      </c>
      <c r="K72" s="7">
        <v>110.97</v>
      </c>
    </row>
    <row r="73" spans="1:11" s="7" customFormat="1" x14ac:dyDescent="0.2">
      <c r="A73" s="20">
        <v>44160</v>
      </c>
      <c r="B73" s="21">
        <v>0.87152777777777779</v>
      </c>
      <c r="C73" s="7" t="s">
        <v>73</v>
      </c>
      <c r="D73" s="9" t="s">
        <v>256</v>
      </c>
      <c r="E73" s="7" t="s">
        <v>212</v>
      </c>
      <c r="F73" s="8" t="s">
        <v>248</v>
      </c>
      <c r="G73" s="12">
        <v>18992</v>
      </c>
      <c r="H73" s="12">
        <v>19092</v>
      </c>
      <c r="I73" s="12">
        <f t="shared" si="2"/>
        <v>100</v>
      </c>
      <c r="J73" s="13">
        <f t="shared" si="3"/>
        <v>0.9</v>
      </c>
      <c r="K73" s="7">
        <v>90</v>
      </c>
    </row>
    <row r="74" spans="1:11" s="7" customFormat="1" x14ac:dyDescent="0.2">
      <c r="A74" s="20">
        <v>44160</v>
      </c>
      <c r="B74" s="21">
        <v>0.87152777777777779</v>
      </c>
      <c r="C74" s="7" t="s">
        <v>73</v>
      </c>
      <c r="D74" s="9" t="s">
        <v>256</v>
      </c>
      <c r="E74" s="7" t="s">
        <v>257</v>
      </c>
      <c r="F74" s="8" t="s">
        <v>248</v>
      </c>
      <c r="G74" s="12">
        <v>19092</v>
      </c>
      <c r="H74" s="12">
        <v>19565</v>
      </c>
      <c r="I74" s="12">
        <f t="shared" si="2"/>
        <v>473</v>
      </c>
      <c r="J74" s="13">
        <f t="shared" si="3"/>
        <v>1.68</v>
      </c>
      <c r="K74" s="7">
        <v>794.64</v>
      </c>
    </row>
    <row r="75" spans="1:11" s="7" customFormat="1" x14ac:dyDescent="0.2">
      <c r="A75" s="20">
        <v>44160</v>
      </c>
      <c r="B75" s="21">
        <v>0.87152777777777779</v>
      </c>
      <c r="C75" s="7" t="s">
        <v>73</v>
      </c>
      <c r="D75" s="9" t="s">
        <v>256</v>
      </c>
      <c r="E75" s="8" t="s">
        <v>226</v>
      </c>
      <c r="F75" s="8" t="s">
        <v>248</v>
      </c>
      <c r="G75" s="12" t="s">
        <v>200</v>
      </c>
      <c r="H75" s="12" t="s">
        <v>200</v>
      </c>
      <c r="I75" s="12" t="s">
        <v>200</v>
      </c>
      <c r="J75" s="23" t="s">
        <v>200</v>
      </c>
      <c r="K75" s="7">
        <v>15.45</v>
      </c>
    </row>
    <row r="76" spans="1:11" s="7" customFormat="1" x14ac:dyDescent="0.2">
      <c r="A76" s="20">
        <v>44160</v>
      </c>
      <c r="B76" s="21">
        <v>0.87152777777777779</v>
      </c>
      <c r="C76" s="7" t="s">
        <v>73</v>
      </c>
      <c r="D76" s="9" t="s">
        <v>256</v>
      </c>
      <c r="E76" s="15" t="s">
        <v>221</v>
      </c>
      <c r="F76" s="8" t="s">
        <v>248</v>
      </c>
      <c r="G76" s="12" t="s">
        <v>200</v>
      </c>
      <c r="H76" s="12" t="s">
        <v>200</v>
      </c>
      <c r="I76" s="12" t="s">
        <v>200</v>
      </c>
      <c r="J76" s="23" t="s">
        <v>200</v>
      </c>
      <c r="K76" s="7">
        <v>73.790000000000006</v>
      </c>
    </row>
    <row r="77" spans="1:11" s="7" customFormat="1" x14ac:dyDescent="0.2">
      <c r="A77" s="20">
        <v>44160</v>
      </c>
      <c r="B77" s="21">
        <v>0.87152777777777779</v>
      </c>
      <c r="C77" s="7" t="s">
        <v>73</v>
      </c>
      <c r="D77" s="9" t="s">
        <v>256</v>
      </c>
      <c r="E77" s="16" t="s">
        <v>211</v>
      </c>
      <c r="F77" s="8" t="s">
        <v>248</v>
      </c>
      <c r="G77" s="12" t="s">
        <v>200</v>
      </c>
      <c r="H77" s="12" t="s">
        <v>200</v>
      </c>
      <c r="I77" s="12" t="s">
        <v>200</v>
      </c>
      <c r="J77" s="23" t="s">
        <v>200</v>
      </c>
      <c r="K77" s="7">
        <v>112</v>
      </c>
    </row>
    <row r="78" spans="1:11" s="7" customFormat="1" x14ac:dyDescent="0.2">
      <c r="A78" s="20">
        <v>44160</v>
      </c>
      <c r="B78" s="21">
        <v>0.87152777777777779</v>
      </c>
      <c r="C78" s="7" t="s">
        <v>73</v>
      </c>
      <c r="D78" s="9" t="s">
        <v>256</v>
      </c>
      <c r="E78" s="8" t="s">
        <v>217</v>
      </c>
      <c r="F78" s="8" t="s">
        <v>248</v>
      </c>
      <c r="G78" s="12">
        <v>4501</v>
      </c>
      <c r="H78" s="12">
        <v>4550</v>
      </c>
      <c r="I78" s="12">
        <f t="shared" si="2"/>
        <v>49</v>
      </c>
      <c r="J78" s="13">
        <f t="shared" si="3"/>
        <v>6.7740816326530613</v>
      </c>
      <c r="K78" s="7">
        <v>331.93</v>
      </c>
    </row>
    <row r="79" spans="1:11" s="7" customFormat="1" x14ac:dyDescent="0.2">
      <c r="A79" s="20">
        <v>44160</v>
      </c>
      <c r="B79" s="21">
        <v>0.87152777777777779</v>
      </c>
      <c r="C79" s="7" t="s">
        <v>73</v>
      </c>
      <c r="D79" s="9" t="s">
        <v>256</v>
      </c>
      <c r="E79" s="8" t="s">
        <v>218</v>
      </c>
      <c r="F79" s="8" t="s">
        <v>248</v>
      </c>
      <c r="G79" s="12">
        <v>1173</v>
      </c>
      <c r="H79" s="12">
        <v>1200</v>
      </c>
      <c r="I79" s="12">
        <f t="shared" si="2"/>
        <v>27</v>
      </c>
      <c r="J79" s="13">
        <f t="shared" si="3"/>
        <v>23.238148148148145</v>
      </c>
      <c r="K79" s="7">
        <v>627.42999999999995</v>
      </c>
    </row>
    <row r="80" spans="1:11" s="7" customFormat="1" x14ac:dyDescent="0.2">
      <c r="A80" s="20">
        <v>44239</v>
      </c>
      <c r="B80" s="21">
        <v>0.3611111111111111</v>
      </c>
      <c r="C80" s="7" t="s">
        <v>73</v>
      </c>
      <c r="D80" s="9" t="s">
        <v>259</v>
      </c>
      <c r="E80" s="7" t="s">
        <v>212</v>
      </c>
      <c r="F80" s="8" t="s">
        <v>258</v>
      </c>
      <c r="G80" s="12">
        <v>19565</v>
      </c>
      <c r="H80" s="12">
        <v>19665</v>
      </c>
      <c r="I80" s="12">
        <f t="shared" si="2"/>
        <v>100</v>
      </c>
      <c r="J80" s="13">
        <f t="shared" si="3"/>
        <v>0.9</v>
      </c>
      <c r="K80" s="7">
        <v>90</v>
      </c>
    </row>
    <row r="81" spans="1:11" s="7" customFormat="1" x14ac:dyDescent="0.2">
      <c r="A81" s="20">
        <v>44239</v>
      </c>
      <c r="B81" s="21">
        <v>0.3611111111111111</v>
      </c>
      <c r="C81" s="7" t="s">
        <v>73</v>
      </c>
      <c r="D81" s="9" t="s">
        <v>259</v>
      </c>
      <c r="E81" s="7" t="s">
        <v>257</v>
      </c>
      <c r="F81" s="8" t="s">
        <v>258</v>
      </c>
      <c r="G81" s="12">
        <v>19665</v>
      </c>
      <c r="H81" s="12">
        <v>19765</v>
      </c>
      <c r="I81" s="12">
        <f t="shared" si="2"/>
        <v>100</v>
      </c>
      <c r="J81" s="13">
        <f t="shared" si="3"/>
        <v>1.68</v>
      </c>
      <c r="K81" s="7">
        <v>168</v>
      </c>
    </row>
    <row r="82" spans="1:11" s="7" customFormat="1" x14ac:dyDescent="0.2">
      <c r="A82" s="20">
        <v>44239</v>
      </c>
      <c r="B82" s="21">
        <v>0.3611111111111111</v>
      </c>
      <c r="C82" s="7" t="s">
        <v>73</v>
      </c>
      <c r="D82" s="9" t="s">
        <v>259</v>
      </c>
      <c r="E82" s="8" t="s">
        <v>226</v>
      </c>
      <c r="F82" s="8" t="s">
        <v>258</v>
      </c>
      <c r="G82" s="12" t="s">
        <v>200</v>
      </c>
      <c r="H82" s="12" t="s">
        <v>200</v>
      </c>
      <c r="I82" s="12" t="s">
        <v>200</v>
      </c>
      <c r="J82" s="13" t="s">
        <v>200</v>
      </c>
      <c r="K82" s="7">
        <v>66.47</v>
      </c>
    </row>
    <row r="83" spans="1:11" s="7" customFormat="1" x14ac:dyDescent="0.2">
      <c r="A83" s="20">
        <v>44239</v>
      </c>
      <c r="B83" s="21">
        <v>0.3611111111111111</v>
      </c>
      <c r="C83" s="7" t="s">
        <v>73</v>
      </c>
      <c r="D83" s="9" t="s">
        <v>259</v>
      </c>
      <c r="E83" s="15" t="s">
        <v>221</v>
      </c>
      <c r="F83" s="8" t="s">
        <v>258</v>
      </c>
      <c r="G83" s="12" t="s">
        <v>200</v>
      </c>
      <c r="H83" s="12" t="s">
        <v>200</v>
      </c>
      <c r="I83" s="12" t="s">
        <v>200</v>
      </c>
      <c r="J83" s="13" t="s">
        <v>200</v>
      </c>
      <c r="K83" s="7">
        <v>105.88</v>
      </c>
    </row>
    <row r="84" spans="1:11" s="7" customFormat="1" x14ac:dyDescent="0.2">
      <c r="A84" s="20">
        <v>44239</v>
      </c>
      <c r="B84" s="21">
        <v>0.3611111111111111</v>
      </c>
      <c r="C84" s="7" t="s">
        <v>73</v>
      </c>
      <c r="D84" s="9" t="s">
        <v>259</v>
      </c>
      <c r="E84" s="16" t="s">
        <v>211</v>
      </c>
      <c r="F84" s="8" t="s">
        <v>258</v>
      </c>
      <c r="G84" s="12" t="s">
        <v>200</v>
      </c>
      <c r="H84" s="12" t="s">
        <v>200</v>
      </c>
      <c r="I84" s="12" t="s">
        <v>200</v>
      </c>
      <c r="J84" s="13" t="s">
        <v>200</v>
      </c>
      <c r="K84" s="7">
        <v>1391</v>
      </c>
    </row>
    <row r="85" spans="1:11" s="7" customFormat="1" x14ac:dyDescent="0.2">
      <c r="A85" s="20">
        <v>44239</v>
      </c>
      <c r="B85" s="21">
        <v>0.3611111111111111</v>
      </c>
      <c r="C85" s="7" t="s">
        <v>73</v>
      </c>
      <c r="D85" s="9" t="s">
        <v>259</v>
      </c>
      <c r="E85" s="8" t="s">
        <v>217</v>
      </c>
      <c r="F85" s="8" t="s">
        <v>258</v>
      </c>
      <c r="G85" s="12">
        <v>4550</v>
      </c>
      <c r="H85" s="12">
        <v>4590</v>
      </c>
      <c r="I85" s="12">
        <f t="shared" si="2"/>
        <v>40</v>
      </c>
      <c r="J85" s="13">
        <f t="shared" si="3"/>
        <v>8.64</v>
      </c>
      <c r="K85" s="7">
        <v>345.6</v>
      </c>
    </row>
    <row r="86" spans="1:11" s="7" customFormat="1" x14ac:dyDescent="0.2">
      <c r="A86" s="20">
        <v>44239</v>
      </c>
      <c r="B86" s="21">
        <v>0.3611111111111111</v>
      </c>
      <c r="C86" s="7" t="s">
        <v>73</v>
      </c>
      <c r="D86" s="9" t="s">
        <v>259</v>
      </c>
      <c r="E86" s="8" t="s">
        <v>218</v>
      </c>
      <c r="F86" s="8" t="s">
        <v>258</v>
      </c>
      <c r="G86" s="12">
        <v>1200</v>
      </c>
      <c r="H86" s="12">
        <v>1225</v>
      </c>
      <c r="I86" s="12">
        <f t="shared" si="2"/>
        <v>25</v>
      </c>
      <c r="J86" s="13">
        <f t="shared" si="3"/>
        <v>22.968000000000004</v>
      </c>
      <c r="K86" s="7">
        <v>574.20000000000005</v>
      </c>
    </row>
    <row r="87" spans="1:11" s="7" customFormat="1" x14ac:dyDescent="0.2">
      <c r="A87" s="20">
        <v>44239</v>
      </c>
      <c r="B87" s="21">
        <v>0.3611111111111111</v>
      </c>
      <c r="C87" s="7" t="s">
        <v>73</v>
      </c>
      <c r="D87" s="9" t="s">
        <v>260</v>
      </c>
      <c r="E87" s="15" t="s">
        <v>199</v>
      </c>
      <c r="F87" s="8" t="s">
        <v>258</v>
      </c>
      <c r="G87" s="12" t="s">
        <v>200</v>
      </c>
      <c r="H87" s="12" t="s">
        <v>200</v>
      </c>
      <c r="I87" s="12" t="s">
        <v>200</v>
      </c>
      <c r="J87" s="13" t="s">
        <v>200</v>
      </c>
      <c r="K87" s="7">
        <v>191.44</v>
      </c>
    </row>
    <row r="88" spans="1:11" s="7" customFormat="1" x14ac:dyDescent="0.2">
      <c r="A88" s="20">
        <v>44285</v>
      </c>
      <c r="B88" s="21">
        <v>0.41041666666666665</v>
      </c>
      <c r="C88" s="7" t="s">
        <v>73</v>
      </c>
      <c r="D88" s="9" t="s">
        <v>261</v>
      </c>
      <c r="E88" s="8" t="s">
        <v>217</v>
      </c>
      <c r="F88" s="8" t="s">
        <v>262</v>
      </c>
      <c r="G88" s="12">
        <v>4590</v>
      </c>
      <c r="H88" s="12">
        <v>4686</v>
      </c>
      <c r="I88" s="12">
        <f t="shared" si="2"/>
        <v>96</v>
      </c>
      <c r="J88" s="13">
        <f t="shared" si="3"/>
        <v>6.9899999999999993</v>
      </c>
      <c r="K88" s="7">
        <v>671.04</v>
      </c>
    </row>
    <row r="89" spans="1:11" s="7" customFormat="1" x14ac:dyDescent="0.2">
      <c r="A89" s="20">
        <v>44285</v>
      </c>
      <c r="B89" s="21">
        <v>0.41041666666666665</v>
      </c>
      <c r="C89" s="7" t="s">
        <v>73</v>
      </c>
      <c r="D89" s="9" t="s">
        <v>265</v>
      </c>
      <c r="E89" s="8" t="s">
        <v>217</v>
      </c>
      <c r="F89" s="8" t="s">
        <v>264</v>
      </c>
      <c r="G89" s="12">
        <v>4686</v>
      </c>
      <c r="H89" s="12">
        <v>4782</v>
      </c>
      <c r="I89" s="12">
        <f t="shared" si="2"/>
        <v>96</v>
      </c>
      <c r="J89" s="13">
        <f t="shared" si="3"/>
        <v>6.9899999999999993</v>
      </c>
      <c r="K89" s="7">
        <v>671.04</v>
      </c>
    </row>
    <row r="90" spans="1:11" s="7" customFormat="1" x14ac:dyDescent="0.2">
      <c r="A90" s="20">
        <v>44285</v>
      </c>
      <c r="B90" s="21">
        <v>0.41041666666666665</v>
      </c>
      <c r="C90" s="7" t="s">
        <v>73</v>
      </c>
      <c r="D90" s="9" t="s">
        <v>263</v>
      </c>
      <c r="E90" s="8" t="s">
        <v>217</v>
      </c>
      <c r="F90" s="8" t="s">
        <v>266</v>
      </c>
      <c r="G90" s="12">
        <v>4782</v>
      </c>
      <c r="H90" s="12">
        <v>4917</v>
      </c>
      <c r="I90" s="12">
        <f t="shared" si="2"/>
        <v>135</v>
      </c>
      <c r="J90" s="13">
        <f t="shared" si="3"/>
        <v>6.99</v>
      </c>
      <c r="K90" s="7">
        <v>943.65</v>
      </c>
    </row>
    <row r="91" spans="1:11" s="7" customFormat="1" x14ac:dyDescent="0.2">
      <c r="A91" s="20"/>
      <c r="G91" s="12"/>
      <c r="H91" s="12"/>
      <c r="I91" s="12">
        <f t="shared" si="2"/>
        <v>0</v>
      </c>
      <c r="J91" s="13" t="e">
        <f t="shared" si="3"/>
        <v>#DIV/0!</v>
      </c>
    </row>
    <row r="92" spans="1:11" s="7" customFormat="1" x14ac:dyDescent="0.2">
      <c r="A92" s="20"/>
      <c r="G92" s="12"/>
      <c r="H92" s="12"/>
      <c r="I92" s="12">
        <f t="shared" si="2"/>
        <v>0</v>
      </c>
      <c r="J92" s="13" t="e">
        <f t="shared" si="3"/>
        <v>#DIV/0!</v>
      </c>
    </row>
    <row r="93" spans="1:11" s="7" customFormat="1" x14ac:dyDescent="0.2">
      <c r="A93" s="20"/>
      <c r="G93" s="12"/>
      <c r="H93" s="12"/>
      <c r="I93" s="12">
        <f t="shared" si="2"/>
        <v>0</v>
      </c>
      <c r="J93" s="13" t="e">
        <f t="shared" si="3"/>
        <v>#DIV/0!</v>
      </c>
    </row>
    <row r="94" spans="1:11" s="7" customFormat="1" x14ac:dyDescent="0.2">
      <c r="A94" s="20"/>
      <c r="G94" s="12"/>
      <c r="H94" s="12"/>
      <c r="I94" s="12">
        <f t="shared" si="2"/>
        <v>0</v>
      </c>
      <c r="J94" s="13" t="e">
        <f t="shared" si="3"/>
        <v>#DIV/0!</v>
      </c>
    </row>
    <row r="95" spans="1:11" s="7" customFormat="1" x14ac:dyDescent="0.2">
      <c r="A95" s="20"/>
      <c r="G95" s="12"/>
      <c r="H95" s="12"/>
      <c r="I95" s="12">
        <f t="shared" si="2"/>
        <v>0</v>
      </c>
      <c r="J95" s="13" t="e">
        <f t="shared" si="3"/>
        <v>#DIV/0!</v>
      </c>
    </row>
    <row r="96" spans="1:11" s="7" customFormat="1" x14ac:dyDescent="0.2">
      <c r="A96" s="20"/>
      <c r="G96" s="12"/>
      <c r="H96" s="12"/>
      <c r="I96" s="12">
        <f t="shared" si="2"/>
        <v>0</v>
      </c>
      <c r="J96" s="13" t="e">
        <f t="shared" si="3"/>
        <v>#DIV/0!</v>
      </c>
    </row>
    <row r="97" spans="1:10" s="7" customFormat="1" x14ac:dyDescent="0.2">
      <c r="A97" s="20"/>
      <c r="G97" s="12"/>
      <c r="H97" s="12"/>
      <c r="I97" s="12">
        <f t="shared" si="2"/>
        <v>0</v>
      </c>
      <c r="J97" s="13" t="e">
        <f t="shared" si="3"/>
        <v>#DIV/0!</v>
      </c>
    </row>
    <row r="98" spans="1:10" s="7" customFormat="1" x14ac:dyDescent="0.2">
      <c r="A98" s="20"/>
      <c r="G98" s="12"/>
      <c r="H98" s="12"/>
      <c r="I98" s="12">
        <f t="shared" si="2"/>
        <v>0</v>
      </c>
      <c r="J98" s="13" t="e">
        <f t="shared" si="3"/>
        <v>#DIV/0!</v>
      </c>
    </row>
    <row r="99" spans="1:10" s="7" customFormat="1" x14ac:dyDescent="0.2">
      <c r="A99" s="20"/>
      <c r="G99" s="12"/>
      <c r="H99" s="12"/>
      <c r="I99" s="12">
        <f t="shared" si="2"/>
        <v>0</v>
      </c>
      <c r="J99" s="13" t="e">
        <f t="shared" si="3"/>
        <v>#DIV/0!</v>
      </c>
    </row>
    <row r="100" spans="1:10" s="7" customFormat="1" x14ac:dyDescent="0.2">
      <c r="A100" s="20"/>
      <c r="G100" s="12"/>
      <c r="H100" s="12"/>
      <c r="I100" s="12">
        <f t="shared" si="2"/>
        <v>0</v>
      </c>
      <c r="J100" s="13" t="e">
        <f t="shared" si="3"/>
        <v>#DIV/0!</v>
      </c>
    </row>
    <row r="101" spans="1:10" s="7" customFormat="1" x14ac:dyDescent="0.2">
      <c r="A101" s="20"/>
      <c r="G101" s="12"/>
      <c r="H101" s="12"/>
      <c r="I101" s="12">
        <f t="shared" si="2"/>
        <v>0</v>
      </c>
      <c r="J101" s="13" t="e">
        <f t="shared" si="3"/>
        <v>#DIV/0!</v>
      </c>
    </row>
    <row r="102" spans="1:10" s="7" customFormat="1" x14ac:dyDescent="0.2">
      <c r="A102" s="20"/>
      <c r="G102" s="12"/>
      <c r="H102" s="12"/>
      <c r="I102" s="12">
        <f t="shared" si="2"/>
        <v>0</v>
      </c>
      <c r="J102" s="13" t="e">
        <f t="shared" si="3"/>
        <v>#DIV/0!</v>
      </c>
    </row>
    <row r="103" spans="1:10" s="7" customFormat="1" x14ac:dyDescent="0.2">
      <c r="A103" s="20"/>
      <c r="G103" s="12"/>
      <c r="H103" s="12"/>
      <c r="I103" s="12">
        <f t="shared" si="2"/>
        <v>0</v>
      </c>
      <c r="J103" s="13" t="e">
        <f t="shared" si="3"/>
        <v>#DIV/0!</v>
      </c>
    </row>
    <row r="104" spans="1:10" s="7" customFormat="1" x14ac:dyDescent="0.2">
      <c r="A104" s="20"/>
      <c r="G104" s="12"/>
      <c r="H104" s="12"/>
      <c r="I104" s="12">
        <f t="shared" si="2"/>
        <v>0</v>
      </c>
      <c r="J104" s="13" t="e">
        <f t="shared" si="3"/>
        <v>#DIV/0!</v>
      </c>
    </row>
    <row r="105" spans="1:10" s="7" customFormat="1" x14ac:dyDescent="0.2">
      <c r="A105" s="20"/>
      <c r="G105" s="12"/>
      <c r="H105" s="12"/>
      <c r="I105" s="12">
        <f t="shared" si="2"/>
        <v>0</v>
      </c>
      <c r="J105" s="13" t="e">
        <f t="shared" si="3"/>
        <v>#DIV/0!</v>
      </c>
    </row>
    <row r="106" spans="1:10" s="7" customFormat="1" x14ac:dyDescent="0.2">
      <c r="A106" s="20"/>
      <c r="G106" s="12"/>
      <c r="H106" s="12"/>
      <c r="I106" s="12">
        <f t="shared" si="2"/>
        <v>0</v>
      </c>
      <c r="J106" s="13" t="e">
        <f t="shared" si="3"/>
        <v>#DIV/0!</v>
      </c>
    </row>
    <row r="107" spans="1:10" s="7" customFormat="1" x14ac:dyDescent="0.2">
      <c r="A107" s="20"/>
      <c r="G107" s="12"/>
      <c r="H107" s="12"/>
      <c r="I107" s="12">
        <f t="shared" si="2"/>
        <v>0</v>
      </c>
      <c r="J107" s="13" t="e">
        <f t="shared" si="3"/>
        <v>#DIV/0!</v>
      </c>
    </row>
    <row r="108" spans="1:10" s="7" customFormat="1" x14ac:dyDescent="0.2">
      <c r="A108" s="20"/>
      <c r="G108" s="12"/>
      <c r="H108" s="12"/>
      <c r="I108" s="12">
        <f t="shared" si="2"/>
        <v>0</v>
      </c>
      <c r="J108" s="13" t="e">
        <f t="shared" si="3"/>
        <v>#DIV/0!</v>
      </c>
    </row>
    <row r="109" spans="1:10" s="7" customFormat="1" x14ac:dyDescent="0.2">
      <c r="A109" s="20"/>
      <c r="G109" s="12"/>
      <c r="H109" s="12"/>
      <c r="I109" s="12">
        <f t="shared" si="2"/>
        <v>0</v>
      </c>
      <c r="J109" s="13" t="e">
        <f t="shared" si="3"/>
        <v>#DIV/0!</v>
      </c>
    </row>
    <row r="110" spans="1:10" s="7" customFormat="1" x14ac:dyDescent="0.2">
      <c r="A110" s="20"/>
      <c r="G110" s="12"/>
      <c r="H110" s="12"/>
      <c r="I110" s="12">
        <f t="shared" si="2"/>
        <v>0</v>
      </c>
      <c r="J110" s="13" t="e">
        <f t="shared" si="3"/>
        <v>#DIV/0!</v>
      </c>
    </row>
    <row r="111" spans="1:10" s="7" customFormat="1" x14ac:dyDescent="0.2">
      <c r="A111" s="20"/>
      <c r="G111" s="12"/>
      <c r="H111" s="12"/>
      <c r="I111" s="12">
        <f t="shared" si="2"/>
        <v>0</v>
      </c>
      <c r="J111" s="13" t="e">
        <f t="shared" si="3"/>
        <v>#DIV/0!</v>
      </c>
    </row>
    <row r="112" spans="1:10" s="7" customFormat="1" x14ac:dyDescent="0.2">
      <c r="A112" s="20"/>
      <c r="G112" s="12"/>
      <c r="H112" s="12"/>
      <c r="I112" s="12">
        <f t="shared" si="2"/>
        <v>0</v>
      </c>
      <c r="J112" s="13" t="e">
        <f t="shared" si="3"/>
        <v>#DIV/0!</v>
      </c>
    </row>
    <row r="113" spans="1:10" s="7" customFormat="1" x14ac:dyDescent="0.2">
      <c r="A113" s="20"/>
      <c r="G113" s="12"/>
      <c r="H113" s="12"/>
      <c r="I113" s="12">
        <f t="shared" si="2"/>
        <v>0</v>
      </c>
      <c r="J113" s="13" t="e">
        <f t="shared" si="3"/>
        <v>#DIV/0!</v>
      </c>
    </row>
    <row r="114" spans="1:10" s="7" customFormat="1" x14ac:dyDescent="0.2">
      <c r="A114" s="20"/>
      <c r="G114" s="12"/>
      <c r="H114" s="12"/>
      <c r="I114" s="12">
        <f t="shared" si="2"/>
        <v>0</v>
      </c>
      <c r="J114" s="13" t="e">
        <f t="shared" si="3"/>
        <v>#DIV/0!</v>
      </c>
    </row>
    <row r="115" spans="1:10" s="7" customFormat="1" x14ac:dyDescent="0.2">
      <c r="A115" s="20"/>
      <c r="G115" s="12"/>
      <c r="H115" s="12"/>
      <c r="I115" s="12">
        <f t="shared" si="2"/>
        <v>0</v>
      </c>
      <c r="J115" s="13" t="e">
        <f t="shared" si="3"/>
        <v>#DIV/0!</v>
      </c>
    </row>
    <row r="116" spans="1:10" s="7" customFormat="1" x14ac:dyDescent="0.2">
      <c r="A116" s="20"/>
      <c r="G116" s="12"/>
      <c r="H116" s="12"/>
      <c r="I116" s="12">
        <f t="shared" si="2"/>
        <v>0</v>
      </c>
      <c r="J116" s="13" t="e">
        <f t="shared" si="3"/>
        <v>#DIV/0!</v>
      </c>
    </row>
    <row r="117" spans="1:10" s="7" customFormat="1" x14ac:dyDescent="0.2">
      <c r="A117" s="20"/>
      <c r="G117" s="12"/>
      <c r="H117" s="12"/>
      <c r="I117" s="12">
        <f t="shared" si="2"/>
        <v>0</v>
      </c>
      <c r="J117" s="13" t="e">
        <f t="shared" si="3"/>
        <v>#DIV/0!</v>
      </c>
    </row>
    <row r="118" spans="1:10" s="7" customFormat="1" x14ac:dyDescent="0.2">
      <c r="A118" s="20"/>
      <c r="G118" s="12"/>
      <c r="H118" s="12"/>
      <c r="I118" s="12">
        <f t="shared" si="2"/>
        <v>0</v>
      </c>
      <c r="J118" s="13" t="e">
        <f t="shared" si="3"/>
        <v>#DIV/0!</v>
      </c>
    </row>
    <row r="119" spans="1:10" s="7" customFormat="1" x14ac:dyDescent="0.2">
      <c r="A119" s="20"/>
      <c r="G119" s="12"/>
      <c r="H119" s="12"/>
      <c r="I119" s="12">
        <f t="shared" si="2"/>
        <v>0</v>
      </c>
      <c r="J119" s="13" t="e">
        <f t="shared" si="3"/>
        <v>#DIV/0!</v>
      </c>
    </row>
    <row r="120" spans="1:10" s="7" customFormat="1" x14ac:dyDescent="0.2">
      <c r="A120" s="20"/>
      <c r="G120" s="12"/>
      <c r="H120" s="12"/>
      <c r="I120" s="12">
        <f t="shared" si="2"/>
        <v>0</v>
      </c>
      <c r="J120" s="13" t="e">
        <f t="shared" si="3"/>
        <v>#DIV/0!</v>
      </c>
    </row>
    <row r="121" spans="1:10" s="7" customFormat="1" x14ac:dyDescent="0.2">
      <c r="A121" s="20"/>
      <c r="G121" s="12"/>
      <c r="H121" s="12"/>
      <c r="I121" s="12">
        <f t="shared" si="2"/>
        <v>0</v>
      </c>
      <c r="J121" s="13" t="e">
        <f t="shared" si="3"/>
        <v>#DIV/0!</v>
      </c>
    </row>
    <row r="122" spans="1:10" s="7" customFormat="1" x14ac:dyDescent="0.2">
      <c r="A122" s="20"/>
      <c r="G122" s="12"/>
      <c r="H122" s="12"/>
      <c r="I122" s="12">
        <f t="shared" si="2"/>
        <v>0</v>
      </c>
      <c r="J122" s="13" t="e">
        <f t="shared" si="3"/>
        <v>#DIV/0!</v>
      </c>
    </row>
    <row r="123" spans="1:10" s="7" customFormat="1" x14ac:dyDescent="0.2">
      <c r="A123" s="20"/>
      <c r="G123" s="12"/>
      <c r="H123" s="12"/>
      <c r="I123" s="12">
        <f t="shared" si="2"/>
        <v>0</v>
      </c>
      <c r="J123" s="13" t="e">
        <f t="shared" si="3"/>
        <v>#DIV/0!</v>
      </c>
    </row>
    <row r="124" spans="1:10" s="7" customFormat="1" x14ac:dyDescent="0.2">
      <c r="A124" s="20"/>
      <c r="G124" s="12"/>
      <c r="H124" s="12"/>
      <c r="I124" s="12">
        <f t="shared" si="2"/>
        <v>0</v>
      </c>
      <c r="J124" s="13" t="e">
        <f t="shared" si="3"/>
        <v>#DIV/0!</v>
      </c>
    </row>
    <row r="125" spans="1:10" s="7" customFormat="1" x14ac:dyDescent="0.2">
      <c r="A125" s="20"/>
      <c r="G125" s="12"/>
      <c r="H125" s="12"/>
      <c r="I125" s="12">
        <f t="shared" si="2"/>
        <v>0</v>
      </c>
      <c r="J125" s="13" t="e">
        <f t="shared" si="3"/>
        <v>#DIV/0!</v>
      </c>
    </row>
    <row r="126" spans="1:10" s="7" customFormat="1" x14ac:dyDescent="0.2">
      <c r="A126" s="20"/>
      <c r="G126" s="12"/>
      <c r="H126" s="12"/>
      <c r="I126" s="12">
        <f t="shared" si="2"/>
        <v>0</v>
      </c>
      <c r="J126" s="13" t="e">
        <f t="shared" si="3"/>
        <v>#DIV/0!</v>
      </c>
    </row>
    <row r="127" spans="1:10" s="7" customFormat="1" x14ac:dyDescent="0.2">
      <c r="A127" s="20"/>
      <c r="G127" s="12"/>
      <c r="H127" s="12"/>
      <c r="I127" s="12">
        <f t="shared" si="2"/>
        <v>0</v>
      </c>
      <c r="J127" s="13" t="e">
        <f t="shared" si="3"/>
        <v>#DIV/0!</v>
      </c>
    </row>
    <row r="128" spans="1:10" s="7" customFormat="1" x14ac:dyDescent="0.2">
      <c r="A128" s="20"/>
      <c r="G128" s="12"/>
      <c r="H128" s="12"/>
      <c r="I128" s="12">
        <f t="shared" si="2"/>
        <v>0</v>
      </c>
      <c r="J128" s="13" t="e">
        <f t="shared" si="3"/>
        <v>#DIV/0!</v>
      </c>
    </row>
    <row r="129" spans="1:10" s="7" customFormat="1" x14ac:dyDescent="0.2">
      <c r="A129" s="20"/>
      <c r="G129" s="12"/>
      <c r="H129" s="12"/>
      <c r="I129" s="12">
        <f t="shared" si="2"/>
        <v>0</v>
      </c>
      <c r="J129" s="13" t="e">
        <f t="shared" si="3"/>
        <v>#DIV/0!</v>
      </c>
    </row>
    <row r="130" spans="1:10" s="7" customFormat="1" x14ac:dyDescent="0.2">
      <c r="A130" s="20"/>
      <c r="G130" s="12"/>
      <c r="H130" s="12"/>
      <c r="I130" s="12">
        <f t="shared" si="2"/>
        <v>0</v>
      </c>
      <c r="J130" s="13" t="e">
        <f t="shared" si="3"/>
        <v>#DIV/0!</v>
      </c>
    </row>
    <row r="131" spans="1:10" s="7" customFormat="1" x14ac:dyDescent="0.2">
      <c r="A131" s="20"/>
      <c r="G131" s="12"/>
      <c r="H131" s="12"/>
      <c r="I131" s="12">
        <f t="shared" si="2"/>
        <v>0</v>
      </c>
      <c r="J131" s="13" t="e">
        <f t="shared" si="3"/>
        <v>#DIV/0!</v>
      </c>
    </row>
    <row r="132" spans="1:10" s="7" customFormat="1" x14ac:dyDescent="0.2">
      <c r="A132" s="20"/>
      <c r="G132" s="12"/>
      <c r="H132" s="12"/>
      <c r="I132" s="12">
        <f t="shared" si="2"/>
        <v>0</v>
      </c>
      <c r="J132" s="13" t="e">
        <f t="shared" si="3"/>
        <v>#DIV/0!</v>
      </c>
    </row>
    <row r="133" spans="1:10" s="7" customFormat="1" x14ac:dyDescent="0.2">
      <c r="A133" s="20"/>
      <c r="G133" s="12"/>
      <c r="H133" s="12"/>
      <c r="I133" s="12">
        <f t="shared" si="2"/>
        <v>0</v>
      </c>
      <c r="J133" s="13" t="e">
        <f t="shared" si="3"/>
        <v>#DIV/0!</v>
      </c>
    </row>
    <row r="134" spans="1:10" s="7" customFormat="1" x14ac:dyDescent="0.2">
      <c r="A134" s="20"/>
      <c r="G134" s="12"/>
      <c r="H134" s="12"/>
      <c r="I134" s="12">
        <f t="shared" ref="I134:I186" si="4">H134-G134</f>
        <v>0</v>
      </c>
      <c r="J134" s="13" t="e">
        <f t="shared" ref="J134:J186" si="5">K134/I134</f>
        <v>#DIV/0!</v>
      </c>
    </row>
    <row r="135" spans="1:10" s="7" customFormat="1" x14ac:dyDescent="0.2">
      <c r="A135" s="20"/>
      <c r="G135" s="12"/>
      <c r="H135" s="12"/>
      <c r="I135" s="12">
        <f t="shared" si="4"/>
        <v>0</v>
      </c>
      <c r="J135" s="13" t="e">
        <f t="shared" si="5"/>
        <v>#DIV/0!</v>
      </c>
    </row>
    <row r="136" spans="1:10" s="7" customFormat="1" x14ac:dyDescent="0.2">
      <c r="A136" s="20"/>
      <c r="G136" s="12"/>
      <c r="H136" s="12"/>
      <c r="I136" s="12">
        <f t="shared" si="4"/>
        <v>0</v>
      </c>
      <c r="J136" s="13" t="e">
        <f t="shared" si="5"/>
        <v>#DIV/0!</v>
      </c>
    </row>
    <row r="137" spans="1:10" s="7" customFormat="1" x14ac:dyDescent="0.2">
      <c r="A137" s="20"/>
      <c r="G137" s="12"/>
      <c r="H137" s="12"/>
      <c r="I137" s="12">
        <f t="shared" si="4"/>
        <v>0</v>
      </c>
      <c r="J137" s="13" t="e">
        <f t="shared" si="5"/>
        <v>#DIV/0!</v>
      </c>
    </row>
    <row r="138" spans="1:10" s="7" customFormat="1" x14ac:dyDescent="0.2">
      <c r="A138" s="20"/>
      <c r="G138" s="12"/>
      <c r="H138" s="12"/>
      <c r="I138" s="12">
        <f t="shared" si="4"/>
        <v>0</v>
      </c>
      <c r="J138" s="13" t="e">
        <f t="shared" si="5"/>
        <v>#DIV/0!</v>
      </c>
    </row>
    <row r="139" spans="1:10" s="7" customFormat="1" x14ac:dyDescent="0.2">
      <c r="A139" s="20"/>
      <c r="G139" s="12"/>
      <c r="H139" s="12"/>
      <c r="I139" s="12">
        <f t="shared" si="4"/>
        <v>0</v>
      </c>
      <c r="J139" s="13" t="e">
        <f t="shared" si="5"/>
        <v>#DIV/0!</v>
      </c>
    </row>
    <row r="140" spans="1:10" s="7" customFormat="1" x14ac:dyDescent="0.2">
      <c r="A140" s="20"/>
      <c r="G140" s="12"/>
      <c r="H140" s="12"/>
      <c r="I140" s="12">
        <f t="shared" si="4"/>
        <v>0</v>
      </c>
      <c r="J140" s="13" t="e">
        <f t="shared" si="5"/>
        <v>#DIV/0!</v>
      </c>
    </row>
    <row r="141" spans="1:10" s="7" customFormat="1" x14ac:dyDescent="0.2">
      <c r="A141" s="20"/>
      <c r="G141" s="12"/>
      <c r="H141" s="12"/>
      <c r="I141" s="12">
        <f t="shared" si="4"/>
        <v>0</v>
      </c>
      <c r="J141" s="13" t="e">
        <f t="shared" si="5"/>
        <v>#DIV/0!</v>
      </c>
    </row>
    <row r="142" spans="1:10" s="7" customFormat="1" x14ac:dyDescent="0.2">
      <c r="A142" s="20"/>
      <c r="G142" s="12"/>
      <c r="H142" s="12"/>
      <c r="I142" s="12">
        <f t="shared" si="4"/>
        <v>0</v>
      </c>
      <c r="J142" s="13" t="e">
        <f t="shared" si="5"/>
        <v>#DIV/0!</v>
      </c>
    </row>
    <row r="143" spans="1:10" s="7" customFormat="1" x14ac:dyDescent="0.2">
      <c r="A143" s="20"/>
      <c r="G143" s="12"/>
      <c r="H143" s="12"/>
      <c r="I143" s="12">
        <f t="shared" si="4"/>
        <v>0</v>
      </c>
      <c r="J143" s="13" t="e">
        <f t="shared" si="5"/>
        <v>#DIV/0!</v>
      </c>
    </row>
    <row r="144" spans="1:10" s="7" customFormat="1" x14ac:dyDescent="0.2">
      <c r="A144" s="20"/>
      <c r="G144" s="12"/>
      <c r="H144" s="12"/>
      <c r="I144" s="12">
        <f t="shared" si="4"/>
        <v>0</v>
      </c>
      <c r="J144" s="13" t="e">
        <f t="shared" si="5"/>
        <v>#DIV/0!</v>
      </c>
    </row>
    <row r="145" spans="1:10" s="7" customFormat="1" x14ac:dyDescent="0.2">
      <c r="A145" s="20"/>
      <c r="G145" s="12"/>
      <c r="H145" s="12"/>
      <c r="I145" s="12">
        <f t="shared" si="4"/>
        <v>0</v>
      </c>
      <c r="J145" s="13" t="e">
        <f t="shared" si="5"/>
        <v>#DIV/0!</v>
      </c>
    </row>
    <row r="146" spans="1:10" s="7" customFormat="1" x14ac:dyDescent="0.2">
      <c r="A146" s="20"/>
      <c r="G146" s="12"/>
      <c r="H146" s="12"/>
      <c r="I146" s="12">
        <f t="shared" si="4"/>
        <v>0</v>
      </c>
      <c r="J146" s="13" t="e">
        <f t="shared" si="5"/>
        <v>#DIV/0!</v>
      </c>
    </row>
    <row r="147" spans="1:10" s="7" customFormat="1" x14ac:dyDescent="0.2">
      <c r="A147" s="20"/>
      <c r="G147" s="12"/>
      <c r="H147" s="12"/>
      <c r="I147" s="12">
        <f t="shared" si="4"/>
        <v>0</v>
      </c>
      <c r="J147" s="13" t="e">
        <f t="shared" si="5"/>
        <v>#DIV/0!</v>
      </c>
    </row>
    <row r="148" spans="1:10" s="7" customFormat="1" x14ac:dyDescent="0.2">
      <c r="A148" s="20"/>
      <c r="G148" s="12"/>
      <c r="H148" s="12"/>
      <c r="I148" s="12">
        <f t="shared" si="4"/>
        <v>0</v>
      </c>
      <c r="J148" s="13" t="e">
        <f t="shared" si="5"/>
        <v>#DIV/0!</v>
      </c>
    </row>
    <row r="149" spans="1:10" s="7" customFormat="1" x14ac:dyDescent="0.2">
      <c r="A149" s="20"/>
      <c r="G149" s="12"/>
      <c r="H149" s="12"/>
      <c r="I149" s="12">
        <f t="shared" si="4"/>
        <v>0</v>
      </c>
      <c r="J149" s="13" t="e">
        <f t="shared" si="5"/>
        <v>#DIV/0!</v>
      </c>
    </row>
    <row r="150" spans="1:10" s="7" customFormat="1" x14ac:dyDescent="0.2">
      <c r="A150" s="20"/>
      <c r="G150" s="12"/>
      <c r="H150" s="12"/>
      <c r="I150" s="12">
        <f t="shared" si="4"/>
        <v>0</v>
      </c>
      <c r="J150" s="13" t="e">
        <f t="shared" si="5"/>
        <v>#DIV/0!</v>
      </c>
    </row>
    <row r="151" spans="1:10" s="7" customFormat="1" x14ac:dyDescent="0.2">
      <c r="A151" s="20"/>
      <c r="G151" s="12"/>
      <c r="H151" s="12"/>
      <c r="I151" s="12">
        <f t="shared" si="4"/>
        <v>0</v>
      </c>
      <c r="J151" s="13" t="e">
        <f t="shared" si="5"/>
        <v>#DIV/0!</v>
      </c>
    </row>
    <row r="152" spans="1:10" s="7" customFormat="1" x14ac:dyDescent="0.2">
      <c r="A152" s="20"/>
      <c r="G152" s="12"/>
      <c r="H152" s="12"/>
      <c r="I152" s="12">
        <f t="shared" si="4"/>
        <v>0</v>
      </c>
      <c r="J152" s="13" t="e">
        <f t="shared" si="5"/>
        <v>#DIV/0!</v>
      </c>
    </row>
    <row r="153" spans="1:10" s="7" customFormat="1" x14ac:dyDescent="0.2">
      <c r="A153" s="20"/>
      <c r="G153" s="12"/>
      <c r="H153" s="12"/>
      <c r="I153" s="12">
        <f t="shared" si="4"/>
        <v>0</v>
      </c>
      <c r="J153" s="13" t="e">
        <f t="shared" si="5"/>
        <v>#DIV/0!</v>
      </c>
    </row>
    <row r="154" spans="1:10" s="7" customFormat="1" x14ac:dyDescent="0.2">
      <c r="A154" s="20"/>
      <c r="G154" s="12"/>
      <c r="H154" s="12"/>
      <c r="I154" s="12">
        <f t="shared" si="4"/>
        <v>0</v>
      </c>
      <c r="J154" s="13" t="e">
        <f t="shared" si="5"/>
        <v>#DIV/0!</v>
      </c>
    </row>
    <row r="155" spans="1:10" s="7" customFormat="1" x14ac:dyDescent="0.2">
      <c r="A155" s="20"/>
      <c r="G155" s="12"/>
      <c r="H155" s="12"/>
      <c r="I155" s="12">
        <f t="shared" si="4"/>
        <v>0</v>
      </c>
      <c r="J155" s="13" t="e">
        <f t="shared" si="5"/>
        <v>#DIV/0!</v>
      </c>
    </row>
    <row r="156" spans="1:10" s="7" customFormat="1" x14ac:dyDescent="0.2">
      <c r="A156" s="20"/>
      <c r="G156" s="12"/>
      <c r="H156" s="12"/>
      <c r="I156" s="12">
        <f t="shared" si="4"/>
        <v>0</v>
      </c>
      <c r="J156" s="13" t="e">
        <f t="shared" si="5"/>
        <v>#DIV/0!</v>
      </c>
    </row>
    <row r="157" spans="1:10" s="7" customFormat="1" x14ac:dyDescent="0.2">
      <c r="A157" s="20"/>
      <c r="G157" s="12"/>
      <c r="H157" s="12"/>
      <c r="I157" s="12">
        <f t="shared" si="4"/>
        <v>0</v>
      </c>
      <c r="J157" s="13" t="e">
        <f t="shared" si="5"/>
        <v>#DIV/0!</v>
      </c>
    </row>
    <row r="158" spans="1:10" s="7" customFormat="1" x14ac:dyDescent="0.2">
      <c r="A158" s="20"/>
      <c r="G158" s="12"/>
      <c r="H158" s="12"/>
      <c r="I158" s="12">
        <f t="shared" si="4"/>
        <v>0</v>
      </c>
      <c r="J158" s="13" t="e">
        <f t="shared" si="5"/>
        <v>#DIV/0!</v>
      </c>
    </row>
    <row r="159" spans="1:10" s="7" customFormat="1" x14ac:dyDescent="0.2">
      <c r="A159" s="20"/>
      <c r="G159" s="12"/>
      <c r="H159" s="12"/>
      <c r="I159" s="12">
        <f t="shared" si="4"/>
        <v>0</v>
      </c>
      <c r="J159" s="13" t="e">
        <f t="shared" si="5"/>
        <v>#DIV/0!</v>
      </c>
    </row>
    <row r="160" spans="1:10" s="7" customFormat="1" x14ac:dyDescent="0.2">
      <c r="A160" s="20"/>
      <c r="G160" s="12"/>
      <c r="H160" s="12"/>
      <c r="I160" s="12">
        <f t="shared" si="4"/>
        <v>0</v>
      </c>
      <c r="J160" s="13" t="e">
        <f t="shared" si="5"/>
        <v>#DIV/0!</v>
      </c>
    </row>
    <row r="161" spans="1:10" s="7" customFormat="1" x14ac:dyDescent="0.2">
      <c r="A161" s="20"/>
      <c r="G161" s="12"/>
      <c r="H161" s="12"/>
      <c r="I161" s="12">
        <f t="shared" si="4"/>
        <v>0</v>
      </c>
      <c r="J161" s="13" t="e">
        <f t="shared" si="5"/>
        <v>#DIV/0!</v>
      </c>
    </row>
    <row r="162" spans="1:10" s="7" customFormat="1" x14ac:dyDescent="0.2">
      <c r="A162" s="20"/>
      <c r="G162" s="12"/>
      <c r="H162" s="12"/>
      <c r="I162" s="12">
        <f t="shared" si="4"/>
        <v>0</v>
      </c>
      <c r="J162" s="13" t="e">
        <f t="shared" si="5"/>
        <v>#DIV/0!</v>
      </c>
    </row>
    <row r="163" spans="1:10" s="7" customFormat="1" x14ac:dyDescent="0.2">
      <c r="A163" s="20"/>
      <c r="G163" s="12"/>
      <c r="H163" s="12"/>
      <c r="I163" s="12">
        <f t="shared" si="4"/>
        <v>0</v>
      </c>
      <c r="J163" s="13" t="e">
        <f t="shared" si="5"/>
        <v>#DIV/0!</v>
      </c>
    </row>
    <row r="164" spans="1:10" s="7" customFormat="1" x14ac:dyDescent="0.2">
      <c r="A164" s="20"/>
      <c r="G164" s="12"/>
      <c r="H164" s="12"/>
      <c r="I164" s="12">
        <f t="shared" si="4"/>
        <v>0</v>
      </c>
      <c r="J164" s="13" t="e">
        <f t="shared" si="5"/>
        <v>#DIV/0!</v>
      </c>
    </row>
    <row r="165" spans="1:10" s="7" customFormat="1" x14ac:dyDescent="0.2">
      <c r="A165" s="20"/>
      <c r="G165" s="12"/>
      <c r="H165" s="12"/>
      <c r="I165" s="12">
        <f t="shared" si="4"/>
        <v>0</v>
      </c>
      <c r="J165" s="13" t="e">
        <f t="shared" si="5"/>
        <v>#DIV/0!</v>
      </c>
    </row>
    <row r="166" spans="1:10" s="7" customFormat="1" x14ac:dyDescent="0.2">
      <c r="A166" s="20"/>
      <c r="G166" s="12"/>
      <c r="H166" s="12"/>
      <c r="I166" s="12">
        <f t="shared" si="4"/>
        <v>0</v>
      </c>
      <c r="J166" s="13" t="e">
        <f t="shared" si="5"/>
        <v>#DIV/0!</v>
      </c>
    </row>
    <row r="167" spans="1:10" s="7" customFormat="1" x14ac:dyDescent="0.2">
      <c r="A167" s="20"/>
      <c r="G167" s="12"/>
      <c r="H167" s="12"/>
      <c r="I167" s="12">
        <f t="shared" si="4"/>
        <v>0</v>
      </c>
      <c r="J167" s="13" t="e">
        <f t="shared" si="5"/>
        <v>#DIV/0!</v>
      </c>
    </row>
    <row r="168" spans="1:10" s="7" customFormat="1" x14ac:dyDescent="0.2">
      <c r="A168" s="20"/>
      <c r="G168" s="12"/>
      <c r="H168" s="12"/>
      <c r="I168" s="12">
        <f t="shared" si="4"/>
        <v>0</v>
      </c>
      <c r="J168" s="13" t="e">
        <f t="shared" si="5"/>
        <v>#DIV/0!</v>
      </c>
    </row>
    <row r="169" spans="1:10" s="7" customFormat="1" x14ac:dyDescent="0.2">
      <c r="A169" s="20"/>
      <c r="G169" s="12"/>
      <c r="H169" s="12"/>
      <c r="I169" s="12">
        <f t="shared" si="4"/>
        <v>0</v>
      </c>
      <c r="J169" s="13" t="e">
        <f t="shared" si="5"/>
        <v>#DIV/0!</v>
      </c>
    </row>
    <row r="170" spans="1:10" s="7" customFormat="1" x14ac:dyDescent="0.2">
      <c r="A170" s="20"/>
      <c r="G170" s="12"/>
      <c r="H170" s="12"/>
      <c r="I170" s="12">
        <f t="shared" si="4"/>
        <v>0</v>
      </c>
      <c r="J170" s="13" t="e">
        <f t="shared" si="5"/>
        <v>#DIV/0!</v>
      </c>
    </row>
    <row r="171" spans="1:10" s="7" customFormat="1" x14ac:dyDescent="0.2">
      <c r="A171" s="20"/>
      <c r="G171" s="12"/>
      <c r="H171" s="12"/>
      <c r="I171" s="12">
        <f t="shared" si="4"/>
        <v>0</v>
      </c>
      <c r="J171" s="13" t="e">
        <f t="shared" si="5"/>
        <v>#DIV/0!</v>
      </c>
    </row>
    <row r="172" spans="1:10" s="7" customFormat="1" x14ac:dyDescent="0.2">
      <c r="A172" s="20"/>
      <c r="G172" s="12"/>
      <c r="H172" s="12"/>
      <c r="I172" s="12">
        <f t="shared" si="4"/>
        <v>0</v>
      </c>
      <c r="J172" s="13" t="e">
        <f t="shared" si="5"/>
        <v>#DIV/0!</v>
      </c>
    </row>
    <row r="173" spans="1:10" s="7" customFormat="1" x14ac:dyDescent="0.2">
      <c r="A173" s="20"/>
      <c r="G173" s="12"/>
      <c r="H173" s="12"/>
      <c r="I173" s="12">
        <f t="shared" si="4"/>
        <v>0</v>
      </c>
      <c r="J173" s="13" t="e">
        <f t="shared" si="5"/>
        <v>#DIV/0!</v>
      </c>
    </row>
    <row r="174" spans="1:10" s="7" customFormat="1" x14ac:dyDescent="0.2">
      <c r="A174" s="20"/>
      <c r="G174" s="12"/>
      <c r="H174" s="12"/>
      <c r="I174" s="12">
        <f t="shared" si="4"/>
        <v>0</v>
      </c>
      <c r="J174" s="13" t="e">
        <f t="shared" si="5"/>
        <v>#DIV/0!</v>
      </c>
    </row>
    <row r="175" spans="1:10" s="7" customFormat="1" x14ac:dyDescent="0.2">
      <c r="A175" s="20"/>
      <c r="G175" s="12"/>
      <c r="H175" s="12"/>
      <c r="I175" s="12">
        <f t="shared" si="4"/>
        <v>0</v>
      </c>
      <c r="J175" s="13" t="e">
        <f t="shared" si="5"/>
        <v>#DIV/0!</v>
      </c>
    </row>
    <row r="176" spans="1:10" s="7" customFormat="1" x14ac:dyDescent="0.2">
      <c r="G176" s="12"/>
      <c r="H176" s="12"/>
      <c r="I176" s="12">
        <f t="shared" si="4"/>
        <v>0</v>
      </c>
      <c r="J176" s="13" t="e">
        <f t="shared" si="5"/>
        <v>#DIV/0!</v>
      </c>
    </row>
    <row r="177" spans="7:10" s="7" customFormat="1" x14ac:dyDescent="0.2">
      <c r="G177" s="12"/>
      <c r="H177" s="12"/>
      <c r="I177" s="12">
        <f t="shared" si="4"/>
        <v>0</v>
      </c>
      <c r="J177" s="13" t="e">
        <f t="shared" si="5"/>
        <v>#DIV/0!</v>
      </c>
    </row>
    <row r="178" spans="7:10" s="7" customFormat="1" x14ac:dyDescent="0.2">
      <c r="G178" s="12"/>
      <c r="H178" s="12"/>
      <c r="I178" s="12">
        <f t="shared" si="4"/>
        <v>0</v>
      </c>
      <c r="J178" s="13" t="e">
        <f t="shared" si="5"/>
        <v>#DIV/0!</v>
      </c>
    </row>
    <row r="179" spans="7:10" s="7" customFormat="1" x14ac:dyDescent="0.2">
      <c r="G179" s="12"/>
      <c r="H179" s="12"/>
      <c r="I179" s="12">
        <f t="shared" si="4"/>
        <v>0</v>
      </c>
      <c r="J179" s="13" t="e">
        <f t="shared" si="5"/>
        <v>#DIV/0!</v>
      </c>
    </row>
    <row r="180" spans="7:10" s="7" customFormat="1" x14ac:dyDescent="0.2">
      <c r="G180" s="12"/>
      <c r="H180" s="12"/>
      <c r="I180" s="12">
        <f t="shared" si="4"/>
        <v>0</v>
      </c>
      <c r="J180" s="13" t="e">
        <f t="shared" si="5"/>
        <v>#DIV/0!</v>
      </c>
    </row>
    <row r="181" spans="7:10" s="7" customFormat="1" x14ac:dyDescent="0.2">
      <c r="G181" s="12"/>
      <c r="H181" s="12"/>
      <c r="I181" s="12">
        <f t="shared" si="4"/>
        <v>0</v>
      </c>
      <c r="J181" s="13" t="e">
        <f t="shared" si="5"/>
        <v>#DIV/0!</v>
      </c>
    </row>
    <row r="182" spans="7:10" s="7" customFormat="1" x14ac:dyDescent="0.2">
      <c r="G182" s="12"/>
      <c r="H182" s="12"/>
      <c r="I182" s="12">
        <f t="shared" si="4"/>
        <v>0</v>
      </c>
      <c r="J182" s="13" t="e">
        <f t="shared" si="5"/>
        <v>#DIV/0!</v>
      </c>
    </row>
    <row r="183" spans="7:10" s="7" customFormat="1" x14ac:dyDescent="0.2">
      <c r="G183" s="12"/>
      <c r="H183" s="12"/>
      <c r="I183" s="12">
        <f t="shared" si="4"/>
        <v>0</v>
      </c>
      <c r="J183" s="13" t="e">
        <f t="shared" si="5"/>
        <v>#DIV/0!</v>
      </c>
    </row>
    <row r="184" spans="7:10" s="7" customFormat="1" x14ac:dyDescent="0.2">
      <c r="G184" s="12"/>
      <c r="H184" s="12"/>
      <c r="I184" s="12">
        <f t="shared" si="4"/>
        <v>0</v>
      </c>
      <c r="J184" s="13" t="e">
        <f t="shared" si="5"/>
        <v>#DIV/0!</v>
      </c>
    </row>
    <row r="185" spans="7:10" s="7" customFormat="1" x14ac:dyDescent="0.2">
      <c r="G185" s="12"/>
      <c r="H185" s="12"/>
      <c r="I185" s="12">
        <f t="shared" si="4"/>
        <v>0</v>
      </c>
      <c r="J185" s="13" t="e">
        <f t="shared" si="5"/>
        <v>#DIV/0!</v>
      </c>
    </row>
    <row r="186" spans="7:10" s="7" customFormat="1" x14ac:dyDescent="0.2">
      <c r="G186" s="12"/>
      <c r="H186" s="12"/>
      <c r="I186" s="12">
        <f t="shared" si="4"/>
        <v>0</v>
      </c>
      <c r="J186" s="13" t="e">
        <f t="shared" si="5"/>
        <v>#DIV/0!</v>
      </c>
    </row>
  </sheetData>
  <autoFilter ref="A1:K186">
    <filterColumn colId="6" showButton="0"/>
    <filterColumn colId="7" showButton="0"/>
    <filterColumn colId="8" showButton="0"/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C27" sqref="C27"/>
    </sheetView>
  </sheetViews>
  <sheetFormatPr defaultRowHeight="12.75" x14ac:dyDescent="0.2"/>
  <cols>
    <col min="1" max="1" width="21.425781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7" width="4.140625" customWidth="1"/>
    <col min="8" max="8" width="44.140625" bestFit="1" customWidth="1"/>
    <col min="9" max="9" width="11.140625" customWidth="1"/>
    <col min="10" max="10" width="9.7109375" customWidth="1"/>
    <col min="11" max="21" width="28.7109375" bestFit="1" customWidth="1"/>
    <col min="22" max="22" width="33.42578125" bestFit="1" customWidth="1"/>
    <col min="23" max="23" width="29.140625" bestFit="1" customWidth="1"/>
    <col min="24" max="25" width="27.42578125" bestFit="1" customWidth="1"/>
    <col min="26" max="26" width="27.140625" bestFit="1" customWidth="1"/>
    <col min="27" max="39" width="14.85546875" bestFit="1" customWidth="1"/>
    <col min="40" max="40" width="11.140625" bestFit="1" customWidth="1"/>
  </cols>
  <sheetData>
    <row r="1" spans="1:10" x14ac:dyDescent="0.2">
      <c r="C1" s="4" t="s">
        <v>194</v>
      </c>
      <c r="D1" s="4" t="s">
        <v>195</v>
      </c>
      <c r="E1" s="4" t="s">
        <v>254</v>
      </c>
    </row>
    <row r="2" spans="1:10" x14ac:dyDescent="0.2">
      <c r="A2" s="30" t="s">
        <v>190</v>
      </c>
      <c r="B2" s="38" t="s">
        <v>217</v>
      </c>
      <c r="C2" s="32">
        <f>MAX(C$3:C$65536)</f>
        <v>4917</v>
      </c>
      <c r="D2" s="34">
        <f>VLOOKUP($B$2,$H$4:$I$10,2,0)</f>
        <v>4621</v>
      </c>
      <c r="E2" s="33">
        <f>C2-D2</f>
        <v>296</v>
      </c>
      <c r="F2" s="35" t="str">
        <f>IF(E2&gt;=0,"",E2*-1*IF(VLOOKUP($B$2,H4:J10,3,0)=0,AVERAGE(E$3:E$65536),VLOOKUP($B$2,H4:J10,3,0)))</f>
        <v/>
      </c>
    </row>
    <row r="3" spans="1:10" x14ac:dyDescent="0.2">
      <c r="H3" s="5" t="s">
        <v>190</v>
      </c>
      <c r="I3" s="5" t="s">
        <v>255</v>
      </c>
      <c r="J3" s="5" t="s">
        <v>196</v>
      </c>
    </row>
    <row r="4" spans="1:10" x14ac:dyDescent="0.2">
      <c r="B4" s="30" t="s">
        <v>241</v>
      </c>
      <c r="H4" s="7" t="s">
        <v>199</v>
      </c>
      <c r="I4" s="37"/>
      <c r="J4" s="36"/>
    </row>
    <row r="5" spans="1:10" x14ac:dyDescent="0.2">
      <c r="A5" s="30" t="s">
        <v>191</v>
      </c>
      <c r="B5" s="38" t="s">
        <v>240</v>
      </c>
      <c r="C5" s="38" t="s">
        <v>242</v>
      </c>
      <c r="D5" s="38" t="s">
        <v>245</v>
      </c>
      <c r="E5" s="38" t="s">
        <v>244</v>
      </c>
      <c r="F5" s="38" t="s">
        <v>243</v>
      </c>
      <c r="H5" s="7" t="s">
        <v>217</v>
      </c>
      <c r="I5" s="37">
        <v>4621</v>
      </c>
      <c r="J5" s="36"/>
    </row>
    <row r="6" spans="1:10" x14ac:dyDescent="0.2">
      <c r="A6" s="38" t="s">
        <v>216</v>
      </c>
      <c r="B6" s="29">
        <v>4005</v>
      </c>
      <c r="C6" s="29">
        <v>4075</v>
      </c>
      <c r="D6" s="29">
        <v>70</v>
      </c>
      <c r="E6" s="31">
        <v>5.8684285714285718</v>
      </c>
      <c r="F6" s="28">
        <v>410.79</v>
      </c>
      <c r="H6" s="7" t="s">
        <v>211</v>
      </c>
      <c r="I6" s="37"/>
      <c r="J6" s="36"/>
    </row>
    <row r="7" spans="1:10" x14ac:dyDescent="0.2">
      <c r="A7" s="38" t="s">
        <v>264</v>
      </c>
      <c r="B7" s="29">
        <v>4686</v>
      </c>
      <c r="C7" s="29">
        <v>4782</v>
      </c>
      <c r="D7" s="29">
        <v>96</v>
      </c>
      <c r="E7" s="31">
        <v>6.9899999999999993</v>
      </c>
      <c r="F7" s="28">
        <v>671.04</v>
      </c>
      <c r="H7" s="7" t="s">
        <v>218</v>
      </c>
      <c r="I7" s="37">
        <v>1240</v>
      </c>
      <c r="J7" s="36"/>
    </row>
    <row r="8" spans="1:10" x14ac:dyDescent="0.2">
      <c r="A8" s="38" t="s">
        <v>214</v>
      </c>
      <c r="B8" s="29">
        <v>4075</v>
      </c>
      <c r="C8" s="29">
        <v>4150</v>
      </c>
      <c r="D8" s="29">
        <v>75</v>
      </c>
      <c r="E8" s="31">
        <v>5.005066666666667</v>
      </c>
      <c r="F8" s="28">
        <v>375.38</v>
      </c>
      <c r="H8" s="7" t="s">
        <v>257</v>
      </c>
      <c r="I8" s="37">
        <v>19691</v>
      </c>
      <c r="J8" s="36"/>
    </row>
    <row r="9" spans="1:10" x14ac:dyDescent="0.2">
      <c r="A9" s="38" t="s">
        <v>266</v>
      </c>
      <c r="B9" s="29">
        <v>4782</v>
      </c>
      <c r="C9" s="29">
        <v>4917</v>
      </c>
      <c r="D9" s="29">
        <v>135</v>
      </c>
      <c r="E9" s="31">
        <v>6.99</v>
      </c>
      <c r="F9" s="28">
        <v>943.65</v>
      </c>
      <c r="H9" s="7" t="s">
        <v>221</v>
      </c>
      <c r="I9" s="37"/>
      <c r="J9" s="36"/>
    </row>
    <row r="10" spans="1:10" x14ac:dyDescent="0.2">
      <c r="A10" s="38" t="s">
        <v>223</v>
      </c>
      <c r="B10" s="29">
        <v>4150</v>
      </c>
      <c r="C10" s="29">
        <v>4200</v>
      </c>
      <c r="D10" s="29">
        <v>50</v>
      </c>
      <c r="E10" s="31">
        <v>4.3260000000000005</v>
      </c>
      <c r="F10" s="28">
        <v>216.3</v>
      </c>
      <c r="H10" s="7" t="s">
        <v>226</v>
      </c>
      <c r="I10" s="37"/>
      <c r="J10" s="36"/>
    </row>
    <row r="11" spans="1:10" x14ac:dyDescent="0.2">
      <c r="A11" s="38" t="s">
        <v>225</v>
      </c>
      <c r="B11" s="29">
        <v>4200</v>
      </c>
      <c r="C11" s="29">
        <v>4321</v>
      </c>
      <c r="D11" s="29">
        <v>121</v>
      </c>
      <c r="E11" s="31">
        <v>3.712314049586777</v>
      </c>
      <c r="F11" s="28">
        <v>449.19</v>
      </c>
    </row>
    <row r="12" spans="1:10" x14ac:dyDescent="0.2">
      <c r="A12" s="38" t="s">
        <v>230</v>
      </c>
      <c r="B12" s="29">
        <v>4321</v>
      </c>
      <c r="C12" s="29">
        <v>4364</v>
      </c>
      <c r="D12" s="29">
        <v>43</v>
      </c>
      <c r="E12" s="31">
        <v>2.9481395348837207</v>
      </c>
      <c r="F12" s="28">
        <v>126.77</v>
      </c>
    </row>
    <row r="13" spans="1:10" x14ac:dyDescent="0.2">
      <c r="A13" s="38" t="s">
        <v>233</v>
      </c>
      <c r="B13" s="29">
        <v>4364</v>
      </c>
      <c r="C13" s="29">
        <v>4453</v>
      </c>
      <c r="D13" s="29">
        <v>89</v>
      </c>
      <c r="E13" s="31">
        <v>2.7865168539325844</v>
      </c>
      <c r="F13" s="28">
        <v>248</v>
      </c>
    </row>
    <row r="14" spans="1:10" x14ac:dyDescent="0.2">
      <c r="A14" s="38" t="s">
        <v>235</v>
      </c>
      <c r="B14" s="29">
        <v>4453</v>
      </c>
      <c r="C14" s="29">
        <v>4501</v>
      </c>
      <c r="D14" s="29">
        <v>48</v>
      </c>
      <c r="E14" s="31">
        <v>5.45</v>
      </c>
      <c r="F14" s="28">
        <v>261.60000000000002</v>
      </c>
    </row>
    <row r="15" spans="1:10" x14ac:dyDescent="0.2">
      <c r="A15" s="38" t="s">
        <v>249</v>
      </c>
      <c r="B15" s="29">
        <v>3809</v>
      </c>
      <c r="C15" s="29">
        <v>3869</v>
      </c>
      <c r="D15" s="29">
        <v>60</v>
      </c>
      <c r="E15" s="31">
        <v>6.13</v>
      </c>
      <c r="F15" s="28">
        <v>367.8</v>
      </c>
    </row>
    <row r="16" spans="1:10" x14ac:dyDescent="0.2">
      <c r="A16" s="38" t="s">
        <v>248</v>
      </c>
      <c r="B16" s="29">
        <v>4501</v>
      </c>
      <c r="C16" s="29">
        <v>4550</v>
      </c>
      <c r="D16" s="29">
        <v>49</v>
      </c>
      <c r="E16" s="31">
        <v>6.7740816326530613</v>
      </c>
      <c r="F16" s="28">
        <v>331.93</v>
      </c>
    </row>
    <row r="17" spans="1:6" x14ac:dyDescent="0.2">
      <c r="A17" s="38" t="s">
        <v>206</v>
      </c>
      <c r="B17" s="29">
        <v>3869</v>
      </c>
      <c r="C17" s="29">
        <v>3935</v>
      </c>
      <c r="D17" s="29">
        <v>66</v>
      </c>
      <c r="E17" s="31">
        <v>6.9003030303030304</v>
      </c>
      <c r="F17" s="28">
        <v>455.42</v>
      </c>
    </row>
    <row r="18" spans="1:6" x14ac:dyDescent="0.2">
      <c r="A18" s="38" t="s">
        <v>258</v>
      </c>
      <c r="B18" s="29">
        <v>4550</v>
      </c>
      <c r="C18" s="29">
        <v>4590</v>
      </c>
      <c r="D18" s="29">
        <v>40</v>
      </c>
      <c r="E18" s="31">
        <v>8.64</v>
      </c>
      <c r="F18" s="28">
        <v>345.6</v>
      </c>
    </row>
    <row r="19" spans="1:6" x14ac:dyDescent="0.2">
      <c r="A19" s="38" t="s">
        <v>203</v>
      </c>
      <c r="B19" s="29">
        <v>3935</v>
      </c>
      <c r="C19" s="29">
        <v>4005</v>
      </c>
      <c r="D19" s="29">
        <v>70</v>
      </c>
      <c r="E19" s="31">
        <v>6.1348571428571432</v>
      </c>
      <c r="F19" s="28">
        <v>429.44</v>
      </c>
    </row>
    <row r="20" spans="1:6" x14ac:dyDescent="0.2">
      <c r="A20" s="38" t="s">
        <v>262</v>
      </c>
      <c r="B20" s="29">
        <v>4590</v>
      </c>
      <c r="C20" s="29">
        <v>4686</v>
      </c>
      <c r="D20" s="29">
        <v>96</v>
      </c>
      <c r="E20" s="31">
        <v>6.9899999999999993</v>
      </c>
      <c r="F20" s="28">
        <v>671.04</v>
      </c>
    </row>
  </sheetData>
  <conditionalFormatting sqref="E2">
    <cfRule type="cellIs" dxfId="1" priority="2" stopIfTrue="1" operator="greaterThan">
      <formula>0</formula>
    </cfRule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activeCell="E21" sqref="E21"/>
    </sheetView>
  </sheetViews>
  <sheetFormatPr defaultRowHeight="12.75" x14ac:dyDescent="0.2"/>
  <cols>
    <col min="1" max="1" width="17.57031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23" width="27.140625" customWidth="1"/>
    <col min="24" max="24" width="31.5703125" customWidth="1"/>
    <col min="25" max="25" width="27.42578125" customWidth="1"/>
    <col min="26" max="39" width="14.85546875" bestFit="1" customWidth="1"/>
    <col min="40" max="40" width="11.140625" bestFit="1" customWidth="1"/>
  </cols>
  <sheetData>
    <row r="1" spans="1:6" x14ac:dyDescent="0.2">
      <c r="A1" s="30" t="s">
        <v>191</v>
      </c>
      <c r="B1" s="38" t="s">
        <v>264</v>
      </c>
    </row>
    <row r="3" spans="1:6" x14ac:dyDescent="0.2">
      <c r="B3" s="30" t="s">
        <v>241</v>
      </c>
    </row>
    <row r="4" spans="1:6" x14ac:dyDescent="0.2">
      <c r="A4" s="30" t="s">
        <v>190</v>
      </c>
      <c r="B4" s="38" t="s">
        <v>240</v>
      </c>
      <c r="C4" s="38" t="s">
        <v>242</v>
      </c>
      <c r="D4" s="38" t="s">
        <v>245</v>
      </c>
      <c r="E4" s="38" t="s">
        <v>244</v>
      </c>
      <c r="F4" s="38" t="s">
        <v>243</v>
      </c>
    </row>
    <row r="5" spans="1:6" x14ac:dyDescent="0.2">
      <c r="A5" s="38" t="s">
        <v>217</v>
      </c>
      <c r="B5" s="29">
        <v>4686</v>
      </c>
      <c r="C5" s="29">
        <v>4782</v>
      </c>
      <c r="D5" s="28">
        <v>96</v>
      </c>
      <c r="E5" s="28">
        <v>6.9899999999999993</v>
      </c>
      <c r="F5" s="28">
        <v>671.04</v>
      </c>
    </row>
    <row r="6" spans="1:6" x14ac:dyDescent="0.2">
      <c r="A6" s="38" t="s">
        <v>239</v>
      </c>
      <c r="B6" s="29">
        <v>4686</v>
      </c>
      <c r="C6" s="29">
        <v>4782</v>
      </c>
      <c r="D6" s="28">
        <v>96</v>
      </c>
      <c r="E6" s="28">
        <v>6.9899999999999993</v>
      </c>
      <c r="F6" s="28">
        <v>671.04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Виписки</vt:lpstr>
      <vt:lpstr>Свод</vt:lpstr>
      <vt:lpstr>Назначение</vt:lpstr>
      <vt:lpstr>Период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cp:lastPrinted>2021-03-30T06:55:34Z</cp:lastPrinted>
  <dcterms:created xsi:type="dcterms:W3CDTF">2020-11-24T09:06:42Z</dcterms:created>
  <dcterms:modified xsi:type="dcterms:W3CDTF">2021-03-30T06:56:23Z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d6d2c6-4913-43ff-97f4-4c82b28ca917_Enabled">
    <vt:lpwstr>true</vt:lpwstr>
  </property>
  <property fmtid="{D5CDD505-2E9C-101B-9397-08002B2CF9AE}" pid="3" name="MSIP_Label_abd6d2c6-4913-43ff-97f4-4c82b28ca917_SetDate">
    <vt:lpwstr>2020-11-24T09:06:04Z</vt:lpwstr>
  </property>
  <property fmtid="{D5CDD505-2E9C-101B-9397-08002B2CF9AE}" pid="4" name="MSIP_Label_abd6d2c6-4913-43ff-97f4-4c82b28ca917_Method">
    <vt:lpwstr>Standard</vt:lpwstr>
  </property>
  <property fmtid="{D5CDD505-2E9C-101B-9397-08002B2CF9AE}" pid="5" name="MSIP_Label_abd6d2c6-4913-43ff-97f4-4c82b28ca917_Name">
    <vt:lpwstr>AZS Ограниченный доступ</vt:lpwstr>
  </property>
  <property fmtid="{D5CDD505-2E9C-101B-9397-08002B2CF9AE}" pid="6" name="MSIP_Label_abd6d2c6-4913-43ff-97f4-4c82b28ca917_SiteId">
    <vt:lpwstr>b0bbbc89-2041-434f-8618-bc081a1a01d4</vt:lpwstr>
  </property>
  <property fmtid="{D5CDD505-2E9C-101B-9397-08002B2CF9AE}" pid="7" name="MSIP_Label_abd6d2c6-4913-43ff-97f4-4c82b28ca917_ActionId">
    <vt:lpwstr>76857838-27a3-45e8-a297-e75620332db6</vt:lpwstr>
  </property>
  <property fmtid="{D5CDD505-2E9C-101B-9397-08002B2CF9AE}" pid="8" name="MSIP_Label_abd6d2c6-4913-43ff-97f4-4c82b28ca917_ContentBits">
    <vt:lpwstr>0</vt:lpwstr>
  </property>
</Properties>
</file>