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ty Template" sheetId="1" r:id="rId4"/>
  </sheets>
  <definedNames/>
  <calcPr/>
</workbook>
</file>

<file path=xl/sharedStrings.xml><?xml version="1.0" encoding="utf-8"?>
<sst xmlns="http://schemas.openxmlformats.org/spreadsheetml/2006/main" count="105" uniqueCount="99">
  <si>
    <t>Name</t>
  </si>
  <si>
    <t>Description</t>
  </si>
  <si>
    <t>Criteria</t>
  </si>
  <si>
    <t>Scale</t>
  </si>
  <si>
    <t>Weight in the category</t>
  </si>
  <si>
    <t>Weight</t>
  </si>
  <si>
    <t>OPNSense Score</t>
  </si>
  <si>
    <t>pfSense Score</t>
  </si>
  <si>
    <t>VNS3 Cloud Firewall</t>
  </si>
  <si>
    <t>Fortigate</t>
  </si>
  <si>
    <t>Azure Firewall</t>
  </si>
  <si>
    <t>First steps</t>
  </si>
  <si>
    <t>Initial Setup</t>
  </si>
  <si>
    <t>Intuitiveness of the setup process until just before setting up rules</t>
  </si>
  <si>
    <t>- Password
- LAN/WAN interfaces are recognized automatically, need to be added from UI or need to be added from terminal
- Requires other setup (other resources' settings have to be modified in order for it to work)</t>
  </si>
  <si>
    <t>0-10</t>
  </si>
  <si>
    <t>Setup Wizard</t>
  </si>
  <si>
    <t>Go through the setup wizard and count the steps that are used</t>
  </si>
  <si>
    <t>- Is the wizard present?
- Total num of steps/total steps
- Adds useful suggestions like password change</t>
  </si>
  <si>
    <t>proportion * 6 + usefulness (4p)</t>
  </si>
  <si>
    <t>Predefined settings</t>
  </si>
  <si>
    <t>Assess the presence of preconfigured protections for common attacks.</t>
  </si>
  <si>
    <t>- Count number of preconfigured rules
- NAT port forward auto generates rules</t>
  </si>
  <si>
    <t>0-10
- Interfaces are pre-configured: 3p (can be half the score if 1 interface is well detected and set)
- Default rules to allow connectivity to the firewall are set and visible: 2p (1p if are there but not clearly visible)
- Has preset rules to filter or allow specific traffic (e.g. HTTP/HTTPS/SSH): 2p
- Firewall rules can be generated automatically to allow NAT rules to work when setting up NAT rules: 2p
- preset NAT rules: 1p</t>
  </si>
  <si>
    <t>Preinstalled IDS/IPS</t>
  </si>
  <si>
    <t>- Preinstalled IDS/IPS: 5
- Can be installed from, admin gui: 3
- Can be externally installed: 1</t>
  </si>
  <si>
    <t xml:space="preserve">0-10
- Preinstalled IDS/IPS: 10
- Can be installed from, admin gui: 6
- Can be externally installed: 3
- No IPS present and can't be installed
</t>
  </si>
  <si>
    <t>UI</t>
  </si>
  <si>
    <t>Navigation</t>
  </si>
  <si>
    <t>How easy it is to navigate through the dashboard menus</t>
  </si>
  <si>
    <t>- Number of clicks to access options (apply one metric for finding Logs, one for finding Rules, NAT and IPS)
- Has submenus? options are hidden?
- Settings are grouped? Groups make sense?</t>
  </si>
  <si>
    <t>number of steps?</t>
  </si>
  <si>
    <t>Rule creation intuitiveness</t>
  </si>
  <si>
    <t>Evaluate the clarity of rule creation and editing</t>
  </si>
  <si>
    <t>- Order of the steps when creating rules</t>
  </si>
  <si>
    <t>Rule Creation Complexity</t>
  </si>
  <si>
    <t>Evaluate the complexity of creating rules for blocking XSS and SQL injection.</t>
  </si>
  <si>
    <t>- Count the total steps required to create a single rule.</t>
  </si>
  <si>
    <t>1/number of steps * 10 * 2</t>
  </si>
  <si>
    <t>Misconfiguration prevention</t>
  </si>
  <si>
    <t>Are there mechanisms to avoid errors?</t>
  </si>
  <si>
    <t>- Number of confirmation to apply a setting = +5
- Warning present = +5</t>
  </si>
  <si>
    <t>Rule Management</t>
  </si>
  <si>
    <t>Bulk Rule Handling</t>
  </si>
  <si>
    <t>Assess the ease of handling multiple rules.</t>
  </si>
  <si>
    <t>- Count the bulk actions that can be performed</t>
  </si>
  <si>
    <t>number of actions * 2</t>
  </si>
  <si>
    <t>Rule Filtering</t>
  </si>
  <si>
    <t>Rate the ability to filter or search for specific rules.</t>
  </si>
  <si>
    <t xml:space="preserve">- Order by
- Search box
- Filters
- Sort rules
</t>
  </si>
  <si>
    <t>0-10 2.5 each aspect</t>
  </si>
  <si>
    <t>Rule Customization</t>
  </si>
  <si>
    <t>Rate the flexibility in creating custom rules or configurations.</t>
  </si>
  <si>
    <t>- 0: inflexible
- 10: 100% customizable (CLI/script)</t>
  </si>
  <si>
    <t>Requires creating other objects in order to create rules</t>
  </si>
  <si>
    <t>yes = 0
no = 1</t>
  </si>
  <si>
    <t>0-1</t>
  </si>
  <si>
    <t>Logs and Monitoring</t>
  </si>
  <si>
    <t>Log Clarity</t>
  </si>
  <si>
    <t>Evaluate the clarity of traffic logs and blocked events.</t>
  </si>
  <si>
    <t>- Easy to understand (direction, network, interface hit)
- Mentions the rule
- Link to the rule
- Can generate specific pass/block rule from logs
- Each event source has its own separate logs</t>
  </si>
  <si>
    <t>0-10 2p each</t>
  </si>
  <si>
    <t>Log Filtering</t>
  </si>
  <si>
    <t>Evaluate the ease of applying filters to logs</t>
  </si>
  <si>
    <t>- Filters are easy to understand
- Filters are easy to apply and remove
- Filter creation is flexible</t>
  </si>
  <si>
    <t>Real-Time Monitoring</t>
  </si>
  <si>
    <t>Logs can be monitored in real time</t>
  </si>
  <si>
    <t>- Order by: latest DESC
- Real Time works well (perform action -&gt; count time until log appears)</t>
  </si>
  <si>
    <t>0-2</t>
  </si>
  <si>
    <t>Community and Support</t>
  </si>
  <si>
    <t>Community Forum Responsiveness</t>
  </si>
  <si>
    <t>Assess the responsiveness of the user community.</t>
  </si>
  <si>
    <t>- Check average answering times to official forum questions
- Gather the last 10 forum questions and check the times between the question and the first answer. Note that down and compute the average.</t>
  </si>
  <si>
    <r>
      <rPr>
        <rFont val="Arial"/>
        <color theme="1"/>
      </rPr>
      <t xml:space="preserve">0-10
</t>
    </r>
    <r>
      <rPr>
        <rFont val="Arial"/>
        <color theme="1"/>
        <u/>
      </rPr>
      <t xml:space="preserve">Being:
</t>
    </r>
    <r>
      <rPr>
        <rFont val="Arial"/>
        <color theme="1"/>
      </rPr>
      <t>0: There is no official forum
1-3: Extremely slow response times (72 hours or more)
4-6: Slow response times (24-72 hours)
7-8: Moderate response times (12-24 hours)
9-10: Very fast response times (0-12 hours)</t>
    </r>
  </si>
  <si>
    <t>Paid Support Options Availability</t>
  </si>
  <si>
    <t>Rate the availability of official support services</t>
  </si>
  <si>
    <t>- 24/7 support 
- basic tiers enterprise/focused tiers
- need to get other products to get support
- free support</t>
  </si>
  <si>
    <t xml:space="preserve">- 24/7 support: 3p / 12/7: 2p, "business hours": 1p, no support: 0p
- basic tiers enterprise/focused tiers: 3p, (3p if they have at least 2 differentiated paid tiers,)
- one-time support option or subscription: 0-2p depending on number of offered options
- free or included tier of support: 0-2p, 0 = none, 1 = ticketing, 2 = live (call or video call)
</t>
  </si>
  <si>
    <t>Tutorials and Examples</t>
  </si>
  <si>
    <t>Measure the availability of guides for specific configurations for my use case (Web Application in Cloud).</t>
  </si>
  <si>
    <t>- Count the number of guides found for: NAT setup, Firewall rules and IPS setup
- Check if they are applicable to my case
- ?</t>
  </si>
  <si>
    <t>0-10
NAT guide: 2'5p
Firewall rules guide: 2'5p
IDS/IPS guide: 2'5p
WAF guide: 2'5p
being 1p if the guide exists + 1'5p if it was useful to the formulated case</t>
  </si>
  <si>
    <t>Documentation Availability</t>
  </si>
  <si>
    <t>Rate the clarity and accessibility of documentation</t>
  </si>
  <si>
    <t>- Number of clicks from website main page? 0/2/4
- Links from firewall admin console? 0/2
- Description of each field: Do I need to search for extra information? 0/2/4</t>
  </si>
  <si>
    <t>Troubleshooting</t>
  </si>
  <si>
    <t>Error Feedback</t>
  </si>
  <si>
    <t>Rate the clarity of error messages and notifications.</t>
  </si>
  <si>
    <t>- When I see an error, I know what to change</t>
  </si>
  <si>
    <t>0-10, depends on: if the error message highlights the field, if it states the reason why it is wrong and the clarity of the message</t>
  </si>
  <si>
    <t>Diagnostics tools</t>
  </si>
  <si>
    <t>Has diagnostics tools</t>
  </si>
  <si>
    <t>- Number of diagnostics tools</t>
  </si>
  <si>
    <t>- 0 diagnostics tools: 0p
- &lt;5 diagnostics tools: 3p
- 5-7 diagnostics tools: 5p
- 8-12 diagnostics tools: 7p
- 12-20 diagnostics tools: 9p
- &gt;20 diagnostics tools: 10p</t>
  </si>
  <si>
    <t>Diagnostics tools are easy to find</t>
  </si>
  <si>
    <t>- Number of clicks away from the settings to troubleshoot</t>
  </si>
  <si>
    <t>- diagnostics tools are grouped: 3p
- grouped by functionality: 2p
- easy to find: group name is related to the setting to diagnose: 2p
- less than 3 clicks away from the functionality to troubleshoot: 3p</t>
  </si>
  <si>
    <t>TOTAL:</t>
  </si>
  <si>
    <t>Additional comments: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</si>
</sst>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1AB83"/>
        <bgColor rgb="FF71AB83"/>
      </patternFill>
    </fill>
    <fill>
      <patternFill patternType="solid">
        <fgColor rgb="FF57BB8A"/>
        <bgColor rgb="FF57BB8A"/>
      </patternFill>
    </fill>
    <fill>
      <patternFill patternType="solid">
        <fgColor rgb="FFE06666"/>
        <bgColor rgb="FFE06666"/>
      </patternFill>
    </fill>
    <fill>
      <patternFill patternType="solid">
        <fgColor rgb="FF72AA83"/>
        <bgColor rgb="FF72AA83"/>
      </patternFill>
    </fill>
    <fill>
      <patternFill patternType="solid">
        <fgColor rgb="FFC6766C"/>
        <bgColor rgb="FFC6766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ill="1" applyFont="1">
      <alignment shrinkToFit="0" vertical="bottom" wrapText="1"/>
    </xf>
    <xf borderId="3" fillId="0" fontId="2" numFmtId="0" xfId="0" applyBorder="1" applyFont="1"/>
    <xf borderId="4" fillId="0" fontId="2" numFmtId="0" xfId="0" applyBorder="1" applyFont="1"/>
    <xf borderId="5" fillId="4" fontId="1" numFmtId="9" xfId="0" applyAlignment="1" applyBorder="1" applyFill="1" applyFont="1" applyNumberFormat="1">
      <alignment horizontal="center" shrinkToFit="0" wrapText="1"/>
    </xf>
    <xf borderId="1" fillId="3" fontId="1" numFmtId="2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9" xfId="0" applyAlignment="1" applyBorder="1" applyFont="1" applyNumberFormat="1">
      <alignment horizontal="right" shrinkToFit="0" vertical="bottom" wrapText="1"/>
    </xf>
    <xf borderId="6" fillId="0" fontId="2" numFmtId="0" xfId="0" applyBorder="1" applyFont="1"/>
    <xf borderId="1" fillId="0" fontId="3" numFmtId="0" xfId="0" applyAlignment="1" applyBorder="1" applyFont="1">
      <alignment horizontal="right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vertical="bottom"/>
    </xf>
    <xf borderId="7" fillId="0" fontId="2" numFmtId="0" xfId="0" applyBorder="1" applyFont="1"/>
    <xf borderId="1" fillId="0" fontId="3" numFmtId="164" xfId="0" applyAlignment="1" applyBorder="1" applyFont="1" applyNumberFormat="1">
      <alignment horizontal="right" shrinkToFit="0" vertical="bottom" wrapText="1"/>
    </xf>
    <xf borderId="1" fillId="0" fontId="3" numFmtId="1" xfId="0" applyAlignment="1" applyBorder="1" applyFont="1" applyNumberFormat="1">
      <alignment horizontal="right" shrinkToFit="0" vertical="bottom" wrapText="1"/>
    </xf>
    <xf borderId="2" fillId="4" fontId="1" numFmtId="0" xfId="0" applyAlignment="1" applyBorder="1" applyFont="1">
      <alignment shrinkToFit="0" vertical="bottom" wrapText="1"/>
    </xf>
    <xf borderId="1" fillId="4" fontId="1" numFmtId="2" xfId="0" applyAlignment="1" applyBorder="1" applyFont="1" applyNumberFormat="1">
      <alignment horizontal="right" shrinkToFit="0" vertical="bottom" wrapText="1"/>
    </xf>
    <xf borderId="1" fillId="0" fontId="3" numFmtId="0" xfId="0" applyAlignment="1" applyBorder="1" applyFont="1">
      <alignment horizontal="right" vertical="bottom"/>
    </xf>
    <xf borderId="1" fillId="4" fontId="1" numFmtId="9" xfId="0" applyAlignment="1" applyBorder="1" applyFont="1" applyNumberFormat="1">
      <alignment horizontal="center" shrinkToFit="0" wrapText="1"/>
    </xf>
    <xf borderId="1" fillId="5" fontId="1" numFmtId="2" xfId="0" applyAlignment="1" applyBorder="1" applyFill="1" applyFont="1" applyNumberFormat="1">
      <alignment horizontal="right" shrinkToFit="0" vertical="bottom" wrapText="1"/>
    </xf>
    <xf borderId="1" fillId="6" fontId="1" numFmtId="2" xfId="0" applyAlignment="1" applyBorder="1" applyFill="1" applyFont="1" applyNumberFormat="1">
      <alignment horizontal="right" shrinkToFit="0" vertical="bottom" wrapText="1"/>
    </xf>
    <xf borderId="1" fillId="7" fontId="1" numFmtId="2" xfId="0" applyAlignment="1" applyBorder="1" applyFill="1" applyFont="1" applyNumberFormat="1">
      <alignment horizontal="right" shrinkToFit="0" vertical="bottom" wrapText="1"/>
    </xf>
    <xf borderId="1" fillId="8" fontId="1" numFmtId="2" xfId="0" applyAlignment="1" applyBorder="1" applyFill="1" applyFont="1" applyNumberFormat="1">
      <alignment horizontal="right" shrinkToFit="0" vertical="bottom" wrapText="1"/>
    </xf>
    <xf borderId="1" fillId="9" fontId="1" numFmtId="2" xfId="0" applyAlignment="1" applyBorder="1" applyFill="1" applyFont="1" applyNumberFormat="1">
      <alignment horizontal="right" shrinkToFit="0" vertical="bottom" wrapText="1"/>
    </xf>
    <xf borderId="2" fillId="0" fontId="3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/>
      <c r="C2" s="3"/>
      <c r="D2" s="3"/>
      <c r="E2" s="4"/>
      <c r="F2" s="5">
        <v>0.2</v>
      </c>
      <c r="G2" s="6">
        <f t="shared" ref="G2:K2" si="1">(G3*$E$3)+(G4*$E$4)+(G5*$E$5)+(G6*$E$6)</f>
        <v>0</v>
      </c>
      <c r="H2" s="6">
        <f t="shared" si="1"/>
        <v>0</v>
      </c>
      <c r="I2" s="6">
        <f t="shared" si="1"/>
        <v>0</v>
      </c>
      <c r="J2" s="6">
        <f t="shared" si="1"/>
        <v>0</v>
      </c>
      <c r="K2" s="6">
        <f t="shared" si="1"/>
        <v>0</v>
      </c>
    </row>
    <row r="3">
      <c r="A3" s="7" t="s">
        <v>12</v>
      </c>
      <c r="B3" s="7" t="s">
        <v>13</v>
      </c>
      <c r="C3" s="7" t="s">
        <v>14</v>
      </c>
      <c r="D3" s="7" t="s">
        <v>15</v>
      </c>
      <c r="E3" s="8">
        <v>0.4</v>
      </c>
      <c r="F3" s="9"/>
      <c r="G3" s="10"/>
      <c r="H3" s="10"/>
      <c r="I3" s="10"/>
      <c r="J3" s="10"/>
      <c r="K3" s="10"/>
    </row>
    <row r="4">
      <c r="A4" s="7" t="s">
        <v>16</v>
      </c>
      <c r="B4" s="7" t="s">
        <v>17</v>
      </c>
      <c r="C4" s="7" t="s">
        <v>18</v>
      </c>
      <c r="D4" s="7" t="s">
        <v>19</v>
      </c>
      <c r="E4" s="8">
        <v>0.3</v>
      </c>
      <c r="F4" s="9"/>
      <c r="G4" s="10"/>
      <c r="H4" s="10"/>
      <c r="I4" s="10"/>
      <c r="J4" s="10"/>
      <c r="K4" s="10"/>
    </row>
    <row r="5">
      <c r="A5" s="7" t="s">
        <v>20</v>
      </c>
      <c r="B5" s="7" t="s">
        <v>21</v>
      </c>
      <c r="C5" s="11" t="s">
        <v>22</v>
      </c>
      <c r="D5" s="7" t="s">
        <v>23</v>
      </c>
      <c r="E5" s="8">
        <v>0.2</v>
      </c>
      <c r="F5" s="9"/>
      <c r="G5" s="10"/>
      <c r="H5" s="10"/>
      <c r="I5" s="10"/>
      <c r="J5" s="10"/>
      <c r="K5" s="10"/>
    </row>
    <row r="6">
      <c r="A6" s="7" t="s">
        <v>24</v>
      </c>
      <c r="B6" s="12"/>
      <c r="C6" s="7" t="s">
        <v>25</v>
      </c>
      <c r="D6" s="7" t="s">
        <v>26</v>
      </c>
      <c r="E6" s="8">
        <v>0.1</v>
      </c>
      <c r="F6" s="13"/>
      <c r="G6" s="10"/>
      <c r="H6" s="10"/>
      <c r="I6" s="10"/>
      <c r="J6" s="10"/>
      <c r="K6" s="10"/>
    </row>
    <row r="7">
      <c r="A7" s="2" t="s">
        <v>27</v>
      </c>
      <c r="B7" s="3"/>
      <c r="C7" s="3"/>
      <c r="D7" s="3"/>
      <c r="E7" s="4"/>
      <c r="F7" s="5">
        <v>0.2</v>
      </c>
      <c r="G7" s="6">
        <f t="shared" ref="G7:K7" si="2">(G8*$E$8)+(G9*$E$9)+(G10*$E$10)+(G11*$E$11)</f>
        <v>0</v>
      </c>
      <c r="H7" s="6">
        <f t="shared" si="2"/>
        <v>0</v>
      </c>
      <c r="I7" s="6">
        <f t="shared" si="2"/>
        <v>0</v>
      </c>
      <c r="J7" s="6">
        <f t="shared" si="2"/>
        <v>0</v>
      </c>
      <c r="K7" s="6">
        <f t="shared" si="2"/>
        <v>0</v>
      </c>
    </row>
    <row r="8">
      <c r="A8" s="7" t="s">
        <v>28</v>
      </c>
      <c r="B8" s="7" t="s">
        <v>29</v>
      </c>
      <c r="C8" s="7" t="s">
        <v>30</v>
      </c>
      <c r="D8" s="7" t="s">
        <v>31</v>
      </c>
      <c r="E8" s="8">
        <v>0.25</v>
      </c>
      <c r="F8" s="9"/>
      <c r="G8" s="10"/>
      <c r="H8" s="10"/>
      <c r="I8" s="10"/>
      <c r="J8" s="10"/>
      <c r="K8" s="10"/>
    </row>
    <row r="9">
      <c r="A9" s="7" t="s">
        <v>32</v>
      </c>
      <c r="B9" s="7" t="s">
        <v>33</v>
      </c>
      <c r="C9" s="7" t="s">
        <v>34</v>
      </c>
      <c r="D9" s="7" t="s">
        <v>15</v>
      </c>
      <c r="E9" s="8">
        <v>0.25</v>
      </c>
      <c r="F9" s="9"/>
      <c r="G9" s="14"/>
      <c r="H9" s="14"/>
      <c r="I9" s="14"/>
      <c r="J9" s="14"/>
      <c r="K9" s="14"/>
    </row>
    <row r="10">
      <c r="A10" s="7" t="s">
        <v>35</v>
      </c>
      <c r="B10" s="7" t="s">
        <v>36</v>
      </c>
      <c r="C10" s="7" t="s">
        <v>37</v>
      </c>
      <c r="D10" s="7" t="s">
        <v>38</v>
      </c>
      <c r="E10" s="8">
        <v>0.25</v>
      </c>
      <c r="F10" s="9"/>
      <c r="G10" s="14"/>
      <c r="H10" s="14"/>
      <c r="I10" s="14"/>
      <c r="J10" s="14"/>
      <c r="K10" s="14"/>
    </row>
    <row r="11">
      <c r="A11" s="7" t="s">
        <v>39</v>
      </c>
      <c r="B11" s="7" t="s">
        <v>40</v>
      </c>
      <c r="C11" s="7" t="s">
        <v>41</v>
      </c>
      <c r="D11" s="7" t="s">
        <v>15</v>
      </c>
      <c r="E11" s="8">
        <v>0.25</v>
      </c>
      <c r="F11" s="13"/>
      <c r="G11" s="10"/>
      <c r="H11" s="10"/>
      <c r="I11" s="10"/>
      <c r="J11" s="10"/>
      <c r="K11" s="10"/>
    </row>
    <row r="12">
      <c r="A12" s="2" t="s">
        <v>42</v>
      </c>
      <c r="B12" s="3"/>
      <c r="C12" s="3"/>
      <c r="D12" s="3"/>
      <c r="E12" s="4"/>
      <c r="F12" s="5">
        <v>0.1</v>
      </c>
      <c r="G12" s="6">
        <f t="shared" ref="G12:K12" si="3">(G13*$E$13)+(G14*$E$14)+(G15*$E$15)+(G16)</f>
        <v>0</v>
      </c>
      <c r="H12" s="6">
        <f t="shared" si="3"/>
        <v>0</v>
      </c>
      <c r="I12" s="6">
        <f t="shared" si="3"/>
        <v>0</v>
      </c>
      <c r="J12" s="6">
        <f t="shared" si="3"/>
        <v>0</v>
      </c>
      <c r="K12" s="6">
        <f t="shared" si="3"/>
        <v>0</v>
      </c>
    </row>
    <row r="13">
      <c r="A13" s="7" t="s">
        <v>43</v>
      </c>
      <c r="B13" s="7" t="s">
        <v>44</v>
      </c>
      <c r="C13" s="7" t="s">
        <v>45</v>
      </c>
      <c r="D13" s="7" t="s">
        <v>46</v>
      </c>
      <c r="E13" s="8">
        <v>0.2</v>
      </c>
      <c r="F13" s="9"/>
      <c r="G13" s="15"/>
      <c r="H13" s="15"/>
      <c r="I13" s="15"/>
      <c r="J13" s="15"/>
      <c r="K13" s="15"/>
    </row>
    <row r="14">
      <c r="A14" s="7" t="s">
        <v>47</v>
      </c>
      <c r="B14" s="7" t="s">
        <v>48</v>
      </c>
      <c r="C14" s="7" t="s">
        <v>49</v>
      </c>
      <c r="D14" s="7" t="s">
        <v>50</v>
      </c>
      <c r="E14" s="8">
        <v>0.4</v>
      </c>
      <c r="F14" s="9"/>
      <c r="G14" s="14"/>
      <c r="H14" s="14"/>
      <c r="I14" s="14"/>
      <c r="J14" s="14"/>
      <c r="K14" s="14"/>
    </row>
    <row r="15">
      <c r="A15" s="7" t="s">
        <v>51</v>
      </c>
      <c r="B15" s="7" t="s">
        <v>52</v>
      </c>
      <c r="C15" s="11" t="s">
        <v>53</v>
      </c>
      <c r="D15" s="7" t="s">
        <v>15</v>
      </c>
      <c r="E15" s="8">
        <v>0.3</v>
      </c>
      <c r="F15" s="9"/>
      <c r="G15" s="14"/>
      <c r="H15" s="14"/>
      <c r="I15" s="14"/>
      <c r="J15" s="14"/>
      <c r="K15" s="14"/>
    </row>
    <row r="16">
      <c r="A16" s="7" t="s">
        <v>54</v>
      </c>
      <c r="B16" s="12"/>
      <c r="C16" s="7" t="s">
        <v>55</v>
      </c>
      <c r="D16" s="7" t="s">
        <v>56</v>
      </c>
      <c r="E16" s="8">
        <v>0.1</v>
      </c>
      <c r="F16" s="13"/>
      <c r="G16" s="15"/>
      <c r="H16" s="15"/>
      <c r="I16" s="15"/>
      <c r="J16" s="15"/>
      <c r="K16" s="15"/>
    </row>
    <row r="17">
      <c r="A17" s="2" t="s">
        <v>57</v>
      </c>
      <c r="B17" s="3"/>
      <c r="C17" s="3"/>
      <c r="D17" s="3"/>
      <c r="E17" s="4"/>
      <c r="F17" s="5">
        <v>0.1</v>
      </c>
      <c r="G17" s="6">
        <f t="shared" ref="G17:K17" si="4">($E$18*G18)+($E$19*G19)+(G20*5*$E$20)</f>
        <v>0</v>
      </c>
      <c r="H17" s="6">
        <f t="shared" si="4"/>
        <v>0</v>
      </c>
      <c r="I17" s="6">
        <f t="shared" si="4"/>
        <v>0</v>
      </c>
      <c r="J17" s="6">
        <f t="shared" si="4"/>
        <v>0</v>
      </c>
      <c r="K17" s="6">
        <f t="shared" si="4"/>
        <v>0</v>
      </c>
    </row>
    <row r="18">
      <c r="A18" s="7" t="s">
        <v>58</v>
      </c>
      <c r="B18" s="7" t="s">
        <v>59</v>
      </c>
      <c r="C18" s="11" t="s">
        <v>60</v>
      </c>
      <c r="D18" s="7" t="s">
        <v>61</v>
      </c>
      <c r="E18" s="8">
        <v>0.4</v>
      </c>
      <c r="F18" s="9"/>
      <c r="G18" s="10"/>
      <c r="H18" s="10"/>
      <c r="I18" s="10"/>
      <c r="J18" s="10"/>
      <c r="K18" s="10"/>
    </row>
    <row r="19">
      <c r="A19" s="7" t="s">
        <v>62</v>
      </c>
      <c r="B19" s="7" t="s">
        <v>63</v>
      </c>
      <c r="C19" s="7" t="s">
        <v>64</v>
      </c>
      <c r="D19" s="7" t="s">
        <v>15</v>
      </c>
      <c r="E19" s="8">
        <v>0.3</v>
      </c>
      <c r="F19" s="9"/>
      <c r="G19" s="10"/>
      <c r="H19" s="10"/>
      <c r="I19" s="10"/>
      <c r="J19" s="10"/>
      <c r="K19" s="10"/>
    </row>
    <row r="20">
      <c r="A20" s="7" t="s">
        <v>65</v>
      </c>
      <c r="B20" s="7" t="s">
        <v>66</v>
      </c>
      <c r="C20" s="7" t="s">
        <v>67</v>
      </c>
      <c r="D20" s="7" t="s">
        <v>68</v>
      </c>
      <c r="E20" s="8">
        <v>0.3</v>
      </c>
      <c r="F20" s="13"/>
      <c r="G20" s="10"/>
      <c r="H20" s="10"/>
      <c r="I20" s="10"/>
      <c r="J20" s="10"/>
      <c r="K20" s="10"/>
    </row>
    <row r="21">
      <c r="A21" s="16" t="s">
        <v>69</v>
      </c>
      <c r="B21" s="3"/>
      <c r="C21" s="3"/>
      <c r="D21" s="3"/>
      <c r="E21" s="4"/>
      <c r="F21" s="5">
        <v>0.2</v>
      </c>
      <c r="G21" s="17">
        <f t="shared" ref="G21:K21" si="5">($E$22*G22)+($E$23*G23)+($E$24*G24)+($E$25*G25)</f>
        <v>0</v>
      </c>
      <c r="H21" s="17">
        <f t="shared" si="5"/>
        <v>0</v>
      </c>
      <c r="I21" s="17">
        <f t="shared" si="5"/>
        <v>0</v>
      </c>
      <c r="J21" s="17">
        <f t="shared" si="5"/>
        <v>0</v>
      </c>
      <c r="K21" s="17">
        <f t="shared" si="5"/>
        <v>0</v>
      </c>
    </row>
    <row r="22">
      <c r="A22" s="7" t="s">
        <v>70</v>
      </c>
      <c r="B22" s="7" t="s">
        <v>71</v>
      </c>
      <c r="C22" s="7" t="s">
        <v>72</v>
      </c>
      <c r="D22" s="7" t="s">
        <v>73</v>
      </c>
      <c r="E22" s="8">
        <v>0.3</v>
      </c>
      <c r="F22" s="9"/>
      <c r="G22" s="10"/>
      <c r="H22" s="10"/>
      <c r="I22" s="10"/>
      <c r="J22" s="18"/>
      <c r="K22" s="10"/>
    </row>
    <row r="23">
      <c r="A23" s="7" t="s">
        <v>74</v>
      </c>
      <c r="B23" s="7" t="s">
        <v>75</v>
      </c>
      <c r="C23" s="7" t="s">
        <v>76</v>
      </c>
      <c r="D23" s="11" t="s">
        <v>77</v>
      </c>
      <c r="E23" s="8">
        <v>0.3</v>
      </c>
      <c r="F23" s="9"/>
      <c r="G23" s="10"/>
      <c r="H23" s="10"/>
      <c r="I23" s="10"/>
      <c r="J23" s="18"/>
      <c r="K23" s="10"/>
    </row>
    <row r="24">
      <c r="A24" s="7" t="s">
        <v>78</v>
      </c>
      <c r="B24" s="7" t="s">
        <v>79</v>
      </c>
      <c r="C24" s="7" t="s">
        <v>80</v>
      </c>
      <c r="D24" s="7" t="s">
        <v>81</v>
      </c>
      <c r="E24" s="8">
        <v>0.2</v>
      </c>
      <c r="F24" s="9"/>
      <c r="G24" s="10"/>
      <c r="H24" s="10"/>
      <c r="I24" s="10"/>
      <c r="J24" s="10"/>
      <c r="K24" s="10"/>
    </row>
    <row r="25">
      <c r="A25" s="7" t="s">
        <v>82</v>
      </c>
      <c r="B25" s="7" t="s">
        <v>83</v>
      </c>
      <c r="C25" s="7" t="s">
        <v>84</v>
      </c>
      <c r="D25" s="7" t="s">
        <v>15</v>
      </c>
      <c r="E25" s="8">
        <v>0.2</v>
      </c>
      <c r="F25" s="13"/>
      <c r="G25" s="10"/>
      <c r="H25" s="10"/>
      <c r="I25" s="10"/>
      <c r="J25" s="10"/>
      <c r="K25" s="10"/>
    </row>
    <row r="26">
      <c r="A26" s="16" t="s">
        <v>85</v>
      </c>
      <c r="B26" s="3"/>
      <c r="C26" s="3"/>
      <c r="D26" s="3"/>
      <c r="E26" s="4"/>
      <c r="F26" s="5">
        <v>0.2</v>
      </c>
      <c r="G26" s="17">
        <f t="shared" ref="G26:K26" si="6">(G27*$E$27)+(G28*$E$28)+(G29*$E$29)</f>
        <v>0</v>
      </c>
      <c r="H26" s="17">
        <f t="shared" si="6"/>
        <v>0</v>
      </c>
      <c r="I26" s="17">
        <f t="shared" si="6"/>
        <v>0</v>
      </c>
      <c r="J26" s="17">
        <f t="shared" si="6"/>
        <v>0</v>
      </c>
      <c r="K26" s="17">
        <f t="shared" si="6"/>
        <v>0</v>
      </c>
    </row>
    <row r="27">
      <c r="A27" s="7" t="s">
        <v>86</v>
      </c>
      <c r="B27" s="7" t="s">
        <v>87</v>
      </c>
      <c r="C27" s="7" t="s">
        <v>88</v>
      </c>
      <c r="D27" s="7" t="s">
        <v>89</v>
      </c>
      <c r="E27" s="8">
        <v>0.5</v>
      </c>
      <c r="F27" s="9"/>
      <c r="G27" s="10"/>
      <c r="H27" s="10"/>
      <c r="I27" s="10"/>
      <c r="J27" s="10"/>
      <c r="K27" s="10"/>
    </row>
    <row r="28">
      <c r="A28" s="7" t="s">
        <v>90</v>
      </c>
      <c r="B28" s="7" t="s">
        <v>91</v>
      </c>
      <c r="C28" s="7" t="s">
        <v>92</v>
      </c>
      <c r="D28" s="7" t="s">
        <v>93</v>
      </c>
      <c r="E28" s="8">
        <v>0.25</v>
      </c>
      <c r="F28" s="9"/>
      <c r="G28" s="10"/>
      <c r="H28" s="10"/>
      <c r="I28" s="10"/>
      <c r="J28" s="10"/>
      <c r="K28" s="10"/>
    </row>
    <row r="29">
      <c r="A29" s="7" t="s">
        <v>94</v>
      </c>
      <c r="B29" s="7" t="s">
        <v>94</v>
      </c>
      <c r="C29" s="7" t="s">
        <v>95</v>
      </c>
      <c r="D29" s="11" t="s">
        <v>96</v>
      </c>
      <c r="E29" s="8">
        <v>0.25</v>
      </c>
      <c r="F29" s="13"/>
      <c r="G29" s="10"/>
      <c r="H29" s="10"/>
      <c r="I29" s="10"/>
      <c r="J29" s="10"/>
      <c r="K29" s="10"/>
    </row>
    <row r="30">
      <c r="A30" s="16" t="s">
        <v>97</v>
      </c>
      <c r="B30" s="3"/>
      <c r="C30" s="3"/>
      <c r="D30" s="3"/>
      <c r="E30" s="4"/>
      <c r="F30" s="19">
        <v>1.0</v>
      </c>
      <c r="G30" s="20">
        <f t="shared" ref="G30:K30" si="7">(G2*$F$2)+(G7*$F$7)+(G12*$F$12)+(G17*$F$17)+(G21*$F$21)+(G26*$F$26)</f>
        <v>0</v>
      </c>
      <c r="H30" s="21">
        <f t="shared" si="7"/>
        <v>0</v>
      </c>
      <c r="I30" s="22">
        <f t="shared" si="7"/>
        <v>0</v>
      </c>
      <c r="J30" s="23">
        <f t="shared" si="7"/>
        <v>0</v>
      </c>
      <c r="K30" s="24">
        <f t="shared" si="7"/>
        <v>0</v>
      </c>
    </row>
    <row r="31">
      <c r="A31" s="25" t="s">
        <v>98</v>
      </c>
      <c r="B31" s="3"/>
      <c r="C31" s="3"/>
      <c r="D31" s="3"/>
      <c r="E31" s="3"/>
      <c r="F31" s="4"/>
      <c r="G31" s="7"/>
      <c r="H31" s="7"/>
      <c r="I31" s="7"/>
      <c r="J31" s="7"/>
      <c r="K31" s="7"/>
    </row>
  </sheetData>
  <mergeCells count="14">
    <mergeCell ref="A17:E17"/>
    <mergeCell ref="A21:E21"/>
    <mergeCell ref="F21:F25"/>
    <mergeCell ref="A26:E26"/>
    <mergeCell ref="F26:F29"/>
    <mergeCell ref="A30:E30"/>
    <mergeCell ref="A31:F31"/>
    <mergeCell ref="A2:E2"/>
    <mergeCell ref="F2:F6"/>
    <mergeCell ref="A7:E7"/>
    <mergeCell ref="F7:F11"/>
    <mergeCell ref="A12:E12"/>
    <mergeCell ref="F12:F16"/>
    <mergeCell ref="F17:F20"/>
  </mergeCells>
  <drawing r:id="rId1"/>
</worksheet>
</file>