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effyvazquez/Desktop/Module 1/excel-challenge/"/>
    </mc:Choice>
  </mc:AlternateContent>
  <xr:revisionPtr revIDLastSave="0" documentId="13_ncr:1_{1AB6F9B5-0E9B-0444-AFFB-CBA97BEB860A}" xr6:coauthVersionLast="47" xr6:coauthVersionMax="47" xr10:uidLastSave="{00000000-0000-0000-0000-000000000000}"/>
  <bookViews>
    <workbookView xWindow="0" yWindow="500" windowWidth="38400" windowHeight="19120" activeTab="5" xr2:uid="{00000000-000D-0000-FFFF-FFFF00000000}"/>
  </bookViews>
  <sheets>
    <sheet name="Crowdfunding" sheetId="1" r:id="rId1"/>
    <sheet name="Outcome by Parent Catergory" sheetId="2" r:id="rId2"/>
    <sheet name="Outcome by Sub-category  " sheetId="4" r:id="rId3"/>
    <sheet name="Outcome Trends" sheetId="5" r:id="rId4"/>
    <sheet name="Outcomes Based on Goal" sheetId="6" r:id="rId5"/>
    <sheet name="Backers Stats" sheetId="18" r:id="rId6"/>
  </sheets>
  <definedNames>
    <definedName name="_xlchart.v1.0" hidden="1">'Backers Stats'!$H$8:$H$13</definedName>
    <definedName name="_xlchart.v1.1" hidden="1">'Backers Stats'!$I$8:$I$13</definedName>
    <definedName name="a">'Backers Stats'!$E$368</definedName>
  </definedNames>
  <calcPr calcId="191029"/>
  <pivotCaches>
    <pivotCache cacheId="66" r:id="rId7"/>
    <pivotCache cacheId="10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8" l="1"/>
  <c r="I12" i="18"/>
  <c r="I11" i="18"/>
  <c r="I10" i="18"/>
  <c r="I9" i="18"/>
  <c r="I8" i="18"/>
  <c r="H13" i="18"/>
  <c r="H12" i="18"/>
  <c r="H11" i="18"/>
  <c r="H10" i="18"/>
  <c r="H9" i="18"/>
  <c r="H8" i="18"/>
  <c r="H3" i="6" l="1"/>
  <c r="H4" i="6"/>
  <c r="H5" i="6"/>
  <c r="H6" i="6"/>
  <c r="H7" i="6"/>
  <c r="H8" i="6"/>
  <c r="H9" i="6"/>
  <c r="H10" i="6"/>
  <c r="H11" i="6"/>
  <c r="H12" i="6"/>
  <c r="H13" i="6"/>
  <c r="H2" i="6"/>
  <c r="G3" i="6"/>
  <c r="G4" i="6"/>
  <c r="G5" i="6"/>
  <c r="G6" i="6"/>
  <c r="G7" i="6"/>
  <c r="G8" i="6"/>
  <c r="G9" i="6"/>
  <c r="G10" i="6"/>
  <c r="G11" i="6"/>
  <c r="G12" i="6"/>
  <c r="G13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<sst xmlns="http://schemas.openxmlformats.org/spreadsheetml/2006/main" count="6137" uniqueCount="2115">
  <si>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</si>
  <si>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</si>
  <si>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</si>
  <si>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</si>
  <si>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</si>
  <si>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</si>
  <si>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</si>
  <si>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</si>
  <si>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</si>
  <si>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</si>
  <si>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</si>
  <si>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</si>
  <si>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</si>
  <si>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</si>
  <si>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</si>
  <si>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</si>
  <si>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</si>
  <si>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</si>
  <si>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</si>
  <si>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</si>
  <si>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</si>
  <si>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</si>
  <si>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</si>
  <si>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</si>
  <si>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</si>
  <si>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</si>
  <si>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</si>
  <si>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</si>
  <si>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</si>
  <si>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</si>
  <si>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</si>
  <si>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</si>
  <si>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</si>
  <si>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</si>
  <si>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</si>
  <si>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</si>
  <si>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</si>
  <si>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</si>
  <si>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</si>
  <si>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</si>
  <si>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</si>
  <si>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</si>
  <si>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</si>
  <si>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</si>
  <si>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</si>
  <si>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</si>
  <si>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</si>
  <si>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</si>
  <si>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</si>
  <si>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</si>
  <si>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</si>
  <si>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</si>
  <si>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</si>
  <si>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</si>
  <si>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</si>
  <si>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</si>
  <si>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</si>
  <si>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</si>
  <si>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</si>
  <si>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</si>
  <si>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</si>
  <si>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</si>
  <si>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</si>
  <si>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</si>
  <si>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</si>
  <si>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</si>
  <si>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</si>
  <si>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</si>
  <si>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</si>
  <si>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</si>
  <si>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</si>
  <si>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</si>
  <si>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</si>
  <si>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</si>
  <si>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</si>
  <si>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</si>
  <si>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</si>
  <si>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</si>
  <si>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</si>
  <si>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</si>
  <si>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</si>
  <si>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</si>
  <si>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</si>
  <si>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</si>
  <si>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</si>
  <si>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</si>
  <si>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</si>
  <si>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</si>
  <si>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</si>
  <si>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</si>
  <si>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</si>
  <si>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</si>
  <si>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</si>
  <si>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</si>
  <si>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</si>
  <si>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</si>
  <si>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</si>
  <si>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</si>
  <si>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</si>
  <si>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</si>
  <si>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</si>
  <si>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</si>
  <si>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</si>
  <si>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</si>
  <si>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</si>
  <si>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</si>
  <si>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</si>
  <si>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</si>
  <si>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</si>
  <si>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</si>
  <si>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</si>
  <si>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</si>
  <si>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</si>
  <si>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</si>
  <si>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</si>
  <si>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</si>
  <si>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</si>
  <si>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</si>
  <si>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</si>
  <si>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</si>
  <si>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</si>
  <si>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</si>
  <si>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</si>
  <si>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</si>
  <si>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</si>
  <si>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</si>
  <si>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</si>
  <si>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</si>
  <si>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</si>
  <si>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</si>
  <si>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</si>
  <si>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</si>
  <si>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</si>
  <si>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</si>
  <si>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</si>
  <si>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</si>
  <si>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</si>
  <si>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</si>
  <si>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</si>
  <si>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</si>
  <si>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</si>
  <si>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</si>
  <si>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</si>
  <si>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</si>
  <si>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</si>
  <si>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</si>
  <si>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</si>
  <si>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</si>
  <si>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</si>
  <si>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</si>
  <si>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</si>
  <si>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</si>
  <si>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</si>
  <si>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</si>
  <si>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</si>
  <si>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</si>
  <si>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</si>
  <si>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</si>
  <si>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</si>
  <si>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</si>
  <si>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</si>
  <si>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</si>
  <si>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</si>
  <si>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</si>
  <si>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</si>
  <si>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</si>
  <si>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</si>
  <si>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</si>
  <si>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</si>
  <si>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</si>
  <si>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</si>
  <si>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</si>
  <si>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</si>
  <si>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</si>
  <si>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</si>
  <si>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</si>
  <si>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</si>
  <si>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</si>
  <si>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</si>
  <si>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</si>
  <si>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</si>
  <si>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</si>
  <si>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</si>
  <si>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</si>
  <si>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</si>
  <si>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</si>
  <si>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</si>
  <si>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</si>
  <si>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</si>
  <si>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</si>
  <si>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</si>
  <si>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</si>
  <si>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</si>
  <si>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</si>
  <si>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</si>
  <si>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</si>
  <si>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</si>
  <si>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</si>
  <si>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</si>
  <si>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</si>
  <si>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</si>
  <si>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</si>
  <si>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</si>
  <si>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</si>
  <si>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</si>
  <si>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</si>
  <si>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</si>
  <si>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</si>
  <si>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</si>
  <si>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</si>
  <si>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</si>
  <si>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</si>
  <si>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</si>
  <si>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</si>
  <si>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</si>
  <si>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</si>
  <si>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</si>
  <si>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</si>
  <si>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</si>
  <si>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</si>
  <si>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</si>
  <si>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</si>
  <si>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</si>
  <si>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</si>
  <si>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</si>
  <si>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</si>
  <si>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</si>
  <si>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</si>
  <si>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</si>
  <si>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</si>
  <si>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</si>
  <si>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</si>
  <si>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</si>
  <si>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</si>
  <si>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</si>
  <si>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</si>
  <si>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</si>
  <si>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</si>
  <si>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</si>
  <si>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</si>
  <si>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</si>
  <si>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</si>
  <si>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</si>
  <si>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</si>
  <si>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</si>
  <si>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</si>
  <si>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</si>
  <si>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</si>
  <si>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</si>
  <si>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</si>
  <si>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</si>
  <si>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</si>
  <si>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</si>
  <si>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</si>
  <si>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</si>
  <si>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</si>
  <si>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</si>
  <si>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</si>
  <si>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</si>
  <si>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</si>
  <si>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</si>
  <si>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</si>
  <si>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</si>
  <si>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</si>
  <si>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</si>
  <si>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</si>
  <si>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</si>
  <si>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</si>
  <si>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</si>
  <si>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</si>
  <si>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</si>
  <si>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</si>
  <si>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</si>
  <si>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</si>
  <si>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</si>
  <si>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</si>
  <si>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</si>
  <si>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</si>
  <si>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</si>
  <si>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</si>
  <si>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</si>
  <si>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</si>
  <si>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</si>
  <si>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</si>
  <si>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</si>
  <si>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</si>
  <si>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</si>
  <si>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</si>
  <si>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</si>
  <si>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</si>
  <si>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</si>
  <si>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</si>
  <si>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</si>
  <si>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</si>
  <si>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</si>
  <si>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</si>
  <si>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</si>
  <si>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</si>
  <si>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</si>
  <si>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</si>
  <si>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</si>
  <si>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</si>
  <si>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</si>
  <si>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</si>
  <si>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</si>
  <si>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</si>
  <si>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</si>
  <si>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</si>
  <si>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</si>
  <si>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</si>
  <si>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</si>
  <si>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</si>
  <si>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</si>
  <si>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</si>
  <si>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</si>
  <si>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</si>
  <si>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</si>
  <si>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</si>
  <si>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</si>
  <si>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</si>
  <si>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</si>
  <si>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</si>
  <si>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</si>
  <si>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</si>
  <si>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</si>
  <si>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</si>
  <si>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</si>
  <si>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</si>
  <si>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</si>
  <si>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</si>
  <si>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</si>
  <si>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</si>
  <si>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</si>
  <si>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</si>
  <si>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</si>
  <si>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</si>
  <si>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</si>
  <si>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</si>
  <si>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</si>
  <si>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</si>
  <si>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</si>
  <si>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</si>
  <si>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</si>
  <si>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</si>
  <si>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</si>
  <si>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</si>
  <si>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</si>
  <si>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</si>
  <si>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</si>
  <si>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</si>
  <si>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</si>
  <si>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</si>
  <si>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</si>
  <si>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</si>
  <si>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</si>
  <si>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</si>
  <si>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</si>
  <si>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</si>
  <si>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</si>
  <si>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</si>
  <si>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</si>
  <si>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</si>
  <si>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</si>
  <si>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</si>
  <si>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</si>
  <si>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</si>
  <si>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</si>
  <si>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</si>
  <si>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</si>
  <si>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</si>
  <si>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</si>
  <si>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</si>
  <si>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</si>
  <si>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</si>
  <si>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</si>
  <si>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</si>
  <si>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</si>
  <si>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</si>
  <si>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</si>
  <si>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</si>
  <si>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</si>
  <si>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</si>
  <si>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</si>
  <si>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</si>
  <si>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</si>
  <si>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</si>
  <si>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</si>
  <si>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</si>
  <si>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</si>
  <si>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</si>
  <si>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</si>
  <si>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</si>
  <si>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</si>
  <si>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</si>
  <si>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</si>
  <si>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</si>
  <si>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</si>
  <si>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</si>
  <si>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</si>
  <si>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</si>
  <si>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</si>
  <si>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</si>
  <si>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</si>
  <si>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</si>
  <si>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</si>
  <si>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</si>
  <si>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</si>
  <si>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</si>
  <si>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</si>
  <si>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</si>
  <si>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</si>
  <si>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</si>
  <si>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</si>
  <si>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</si>
  <si>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</si>
  <si>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</si>
  <si>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</si>
  <si>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</si>
  <si>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</si>
  <si>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</si>
  <si>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</si>
  <si>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</si>
  <si>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</si>
  <si>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</si>
  <si>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</si>
  <si>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</si>
  <si>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</si>
  <si>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</si>
  <si>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</si>
  <si>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</si>
  <si>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</si>
  <si>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</si>
  <si>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</si>
  <si>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</si>
  <si>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</si>
  <si>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</si>
  <si>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</si>
  <si>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</si>
  <si>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</si>
  <si>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</si>
  <si>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</si>
  <si>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</si>
  <si>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</si>
  <si>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</si>
  <si>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</si>
  <si>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</si>
  <si>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</si>
  <si>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</si>
  <si>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</si>
  <si>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</si>
  <si>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</si>
  <si>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</si>
  <si>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</si>
  <si>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</si>
  <si>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</si>
  <si>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</si>
  <si>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</si>
  <si>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</si>
  <si>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</si>
  <si>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</si>
  <si>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</si>
  <si>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</si>
  <si>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</si>
  <si>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</si>
  <si>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</si>
  <si>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</si>
  <si>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</si>
  <si>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</si>
  <si>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</si>
  <si>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</si>
  <si>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</si>
  <si>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</si>
  <si>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</si>
  <si>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</si>
  <si>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</si>
  <si>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</si>
  <si>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</si>
  <si>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</si>
  <si>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</si>
  <si>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</si>
  <si>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</si>
  <si>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</si>
  <si>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</si>
  <si>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</si>
  <si>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</si>
  <si>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</si>
  <si>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</si>
  <si>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</si>
  <si>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</si>
  <si>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</si>
  <si>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</si>
  <si>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</si>
  <si>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</si>
  <si>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</si>
  <si>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</si>
  <si>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</si>
  <si>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</si>
  <si>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</si>
  <si>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</si>
  <si>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</si>
  <si>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</si>
  <si>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</si>
  <si>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</si>
  <si>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</si>
  <si>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</si>
  <si>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</si>
  <si>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</si>
  <si>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</si>
  <si>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</si>
  <si>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</si>
  <si>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</si>
  <si>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</si>
  <si>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</si>
  <si>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</si>
  <si>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</si>
  <si>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</si>
  <si>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</si>
  <si>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</si>
  <si>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</si>
  <si>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</si>
  <si>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</si>
  <si>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</si>
  <si>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</si>
  <si>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</si>
  <si>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</si>
  <si>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</si>
  <si>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</si>
  <si>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</si>
  <si>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</si>
  <si>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</si>
  <si>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</si>
  <si>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</si>
  <si>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</si>
  <si>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</si>
  <si>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</si>
  <si>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</si>
  <si>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</si>
  <si>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</si>
  <si>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</si>
  <si>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</si>
  <si>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</si>
  <si>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</si>
  <si>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</si>
  <si>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</si>
  <si>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</si>
  <si>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</si>
  <si>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</si>
  <si>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</si>
  <si>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</si>
  <si>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</si>
  <si>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</si>
  <si>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</si>
  <si>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</si>
  <si>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</si>
  <si>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</si>
  <si>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</si>
  <si>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</si>
  <si>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</si>
  <si>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</si>
  <si>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</si>
  <si>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</si>
  <si>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</si>
  <si>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</si>
  <si>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</si>
  <si>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</si>
  <si>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</si>
  <si>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</si>
  <si>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</si>
  <si>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</si>
  <si>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</si>
  <si>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</si>
  <si>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</si>
  <si>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</si>
  <si>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</si>
  <si>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</si>
  <si>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</si>
  <si>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</si>
  <si>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</si>
  <si>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</si>
  <si>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</si>
  <si>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</si>
  <si>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</si>
  <si>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</si>
  <si>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</si>
  <si>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</si>
  <si>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</si>
  <si>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</si>
  <si>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</si>
  <si>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</si>
  <si>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</si>
  <si>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</si>
  <si>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</si>
  <si>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</si>
  <si>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</si>
  <si>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</si>
  <si>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</si>
  <si>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</si>
  <si>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</si>
  <si>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</si>
  <si>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</si>
  <si>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</si>
  <si>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</si>
  <si>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</si>
  <si>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</si>
  <si>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</si>
  <si>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</si>
  <si>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</si>
  <si>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</si>
  <si>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</si>
  <si>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</si>
  <si>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</si>
  <si>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</si>
  <si>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</si>
  <si>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</si>
  <si>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</si>
  <si>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</si>
  <si>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</si>
  <si>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</si>
  <si>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</si>
  <si>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</si>
  <si>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</si>
  <si>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</si>
  <si>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</si>
  <si>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</si>
  <si>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</si>
  <si>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</si>
  <si>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</si>
  <si>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</si>
  <si>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</si>
  <si>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</si>
  <si>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</si>
  <si>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</si>
  <si>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</si>
  <si>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</si>
  <si>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</si>
  <si>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</si>
  <si>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</si>
  <si>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</si>
  <si>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</si>
  <si>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</si>
  <si>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</si>
  <si>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</si>
  <si>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</si>
  <si>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</si>
  <si>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</si>
  <si>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</si>
  <si>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</si>
  <si>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</si>
  <si>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</si>
  <si>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</si>
  <si>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</si>
  <si>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</si>
  <si>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</si>
  <si>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</si>
  <si>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</si>
  <si>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</si>
  <si>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</si>
  <si>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</si>
  <si>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</si>
  <si>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</si>
  <si>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</si>
  <si>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</si>
  <si>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</si>
  <si>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</si>
  <si>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</si>
  <si>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</si>
  <si>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</si>
  <si>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</si>
  <si>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</si>
  <si>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</si>
  <si>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</si>
  <si>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</si>
  <si>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</si>
  <si>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</si>
  <si>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</si>
  <si>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</si>
  <si>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</si>
  <si>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</si>
  <si>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</si>
  <si>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</si>
  <si>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</si>
  <si>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</si>
  <si>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</si>
  <si>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</si>
  <si>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</si>
  <si>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</si>
  <si>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</si>
  <si>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</si>
  <si>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</si>
  <si>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</si>
  <si>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</si>
  <si>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</si>
  <si>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</si>
  <si>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</si>
  <si>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</si>
  <si>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</si>
  <si>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</si>
  <si>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</si>
  <si>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</si>
  <si>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</si>
  <si>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</si>
  <si>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</si>
  <si>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</si>
  <si>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</si>
  <si>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</si>
  <si>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</si>
  <si>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</si>
  <si>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</si>
  <si>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</si>
  <si>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</si>
  <si>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</si>
  <si>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</si>
  <si>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</si>
  <si>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</si>
  <si>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</si>
  <si>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</si>
  <si>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</si>
  <si>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</si>
  <si>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</si>
  <si>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</si>
  <si>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</si>
  <si>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</si>
  <si>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</si>
  <si>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</si>
  <si>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</si>
  <si>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</si>
  <si>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</si>
  <si>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</si>
  <si>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</si>
  <si>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</si>
  <si>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</si>
  <si>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</si>
  <si>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</si>
  <si>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</si>
  <si>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</si>
  <si>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</si>
  <si>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</si>
  <si>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</si>
  <si>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</si>
  <si>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</si>
  <si>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</si>
  <si>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</si>
  <si>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</si>
  <si>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</si>
  <si>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</si>
  <si>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</si>
  <si>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</si>
  <si>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</si>
  <si>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</si>
  <si>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</si>
  <si>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</si>
  <si>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</si>
  <si>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</si>
  <si>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</si>
  <si>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</si>
  <si>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</si>
  <si>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</si>
  <si>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</si>
  <si>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</si>
  <si>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</si>
  <si>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</si>
  <si>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</si>
  <si>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</si>
  <si>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</si>
  <si>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</si>
  <si>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</si>
  <si>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</si>
  <si>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</si>
  <si>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</si>
  <si>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</si>
  <si>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</si>
  <si>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</si>
  <si>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</si>
  <si>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</si>
  <si>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</si>
  <si>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</si>
  <si>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</si>
  <si>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</si>
  <si>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</si>
  <si>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</si>
  <si>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</si>
  <si>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</si>
  <si>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</si>
  <si>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</si>
  <si>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</si>
  <si>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</si>
  <si>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</si>
  <si>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</si>
  <si>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</si>
  <si>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</si>
  <si>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</si>
  <si>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</si>
  <si>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</si>
  <si>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</si>
  <si>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</si>
  <si>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</si>
  <si>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</si>
  <si>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</si>
  <si>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</si>
  <si>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</si>
  <si>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</si>
  <si>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</si>
  <si>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</si>
  <si>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</si>
  <si>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</si>
  <si>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</si>
  <si>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</si>
  <si>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</si>
  <si>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</si>
  <si>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</si>
  <si>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</si>
  <si>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</si>
  <si>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</si>
  <si>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</si>
  <si>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</si>
  <si>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</si>
  <si>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</si>
  <si>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</si>
  <si>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</si>
  <si>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</si>
  <si>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</si>
  <si>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</si>
  <si>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</si>
  <si>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</si>
  <si>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</si>
  <si>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</si>
  <si>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</si>
  <si>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</si>
  <si>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</si>
  <si>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</si>
  <si>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</si>
  <si>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</si>
  <si>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</si>
  <si>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</si>
  <si>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</si>
  <si>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</si>
  <si>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</si>
  <si>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</si>
  <si>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</si>
  <si>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</si>
  <si>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</si>
  <si>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</si>
  <si>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</si>
  <si>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</si>
  <si>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</si>
  <si>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</si>
  <si>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</si>
  <si>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</si>
  <si>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</si>
  <si>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</si>
  <si>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</si>
  <si>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</si>
  <si>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</si>
  <si>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</si>
  <si>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</si>
  <si>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</si>
  <si>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</si>
  <si>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</si>
  <si>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</si>
  <si>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</si>
  <si>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</si>
  <si>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</si>
  <si>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</si>
  <si>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</si>
  <si>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</si>
  <si>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</si>
  <si>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</si>
  <si>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</si>
  <si>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</si>
  <si>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</si>
  <si>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</si>
  <si>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</si>
  <si>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</si>
  <si>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</si>
  <si>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</si>
  <si>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</si>
  <si>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</si>
  <si>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</si>
  <si>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</si>
  <si>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</si>
  <si>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</si>
  <si>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</si>
  <si>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</si>
  <si>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</si>
  <si>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</si>
  <si>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</si>
  <si>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</si>
  <si>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</si>
  <si>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</si>
  <si>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</si>
  <si>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</si>
  <si>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</si>
  <si>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</si>
  <si>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</si>
  <si>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</si>
  <si>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</si>
  <si>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</si>
  <si>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</si>
  <si>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</si>
  <si>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</si>
  <si>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</si>
  <si>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</si>
  <si>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</si>
  <si>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</si>
  <si>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</si>
  <si>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</si>
  <si>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</si>
  <si>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</si>
  <si>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</si>
  <si>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</si>
  <si>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</si>
  <si>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</si>
  <si>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</si>
  <si>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</si>
  <si>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</si>
  <si>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</si>
  <si>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</si>
  <si>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</si>
  <si>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</si>
  <si>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</si>
  <si>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</si>
  <si>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</si>
  <si>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</si>
  <si>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</si>
  <si>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</si>
  <si>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</si>
  <si>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</si>
  <si>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</si>
  <si>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</si>
  <si>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</si>
  <si>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</si>
  <si>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</si>
  <si>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</si>
  <si>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</si>
  <si>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</si>
  <si>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</si>
  <si>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</si>
  <si>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</si>
  <si>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</si>
  <si>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</si>
  <si>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</si>
  <si>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</si>
  <si>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</si>
  <si>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</si>
  <si>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</si>
  <si>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</si>
  <si>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</si>
  <si>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</si>
  <si>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</si>
  <si>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</si>
  <si>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</si>
  <si>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</si>
  <si>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</si>
  <si>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</si>
  <si>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</si>
  <si>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</si>
  <si>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</si>
  <si>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</si>
  <si>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</si>
  <si>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</si>
  <si>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</si>
  <si>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</si>
  <si>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</si>
  <si>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</si>
  <si>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</si>
  <si>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</si>
  <si>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</si>
  <si>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</si>
  <si>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</si>
  <si>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</si>
  <si>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</si>
  <si>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</si>
  <si>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</si>
  <si>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</si>
  <si>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</si>
  <si>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</si>
  <si>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</si>
  <si>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</si>
  <si>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</si>
  <si>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</si>
  <si>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</si>
  <si>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</si>
  <si>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</si>
  <si>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</si>
  <si>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</si>
  <si>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</si>
  <si>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</si>
  <si>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</si>
  <si>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</si>
  <si>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</si>
  <si>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</si>
  <si>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</si>
  <si>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</si>
  <si>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</si>
  <si>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</si>
  <si>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</si>
  <si>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</si>
  <si>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</si>
  <si>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</si>
  <si>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</si>
  <si>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</si>
  <si>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</si>
  <si>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</si>
  <si>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</si>
  <si>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</si>
  <si>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</si>
  <si>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</si>
  <si>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</si>
  <si>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</si>
  <si>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</si>
  <si>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</si>
  <si>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</si>
  <si>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</si>
  <si>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</si>
  <si>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</si>
  <si>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</si>
  <si>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</si>
  <si>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</si>
  <si>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</si>
  <si>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</si>
  <si>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</si>
  <si>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</si>
  <si>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</si>
  <si>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</si>
  <si>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</si>
  <si>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</si>
  <si>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</si>
  <si>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</si>
  <si>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</si>
  <si>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</si>
  <si>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</si>
  <si>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</si>
  <si>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</si>
  <si>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</si>
  <si>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</si>
  <si>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</si>
  <si>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</si>
  <si>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</si>
  <si>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</si>
  <si>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</si>
  <si>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</si>
  <si>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</si>
  <si>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</si>
  <si>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</si>
  <si>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</si>
  <si>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</si>
  <si>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</si>
  <si>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</si>
  <si>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</si>
  <si>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</si>
  <si>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</si>
  <si>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</si>
  <si>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</si>
  <si>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</si>
  <si>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</si>
  <si>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</si>
  <si>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</si>
  <si>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</si>
  <si>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</si>
  <si>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</si>
  <si>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</si>
  <si>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</si>
  <si>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</si>
  <si>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</si>
  <si>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</si>
  <si>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</si>
  <si>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</si>
  <si>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</si>
  <si>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</si>
  <si>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</si>
  <si>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</si>
  <si>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</si>
  <si>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</si>
  <si>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</si>
  <si>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</si>
  <si>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</si>
  <si>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</si>
  <si>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</si>
  <si>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</si>
  <si>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</si>
  <si>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</si>
  <si>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</si>
  <si>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</si>
  <si>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</si>
  <si>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</si>
  <si>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</si>
  <si>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</si>
  <si>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</si>
  <si>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</si>
  <si>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</si>
  <si>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</si>
  <si>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</si>
  <si>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</si>
  <si>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</si>
  <si>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</si>
  <si>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</si>
  <si>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</si>
  <si>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</si>
  <si>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</si>
  <si>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</si>
  <si>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</si>
  <si>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</si>
  <si>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</si>
  <si>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</si>
  <si>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</si>
  <si>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</si>
  <si>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</si>
  <si>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</si>
  <si>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</si>
  <si>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</si>
  <si>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</si>
  <si>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</si>
  <si>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</si>
  <si>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</si>
  <si>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</si>
  <si>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</si>
  <si>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</si>
  <si>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</si>
  <si>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</si>
  <si>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</si>
  <si>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</si>
  <si>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</si>
  <si>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</si>
  <si>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</si>
  <si>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</si>
  <si>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</si>
  <si>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</si>
  <si>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</si>
  <si>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</si>
  <si>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</si>
  <si>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</si>
  <si>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</si>
  <si>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</si>
  <si>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</si>
  <si>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</si>
  <si>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</si>
  <si>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</si>
  <si>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</si>
  <si>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</si>
  <si>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</si>
  <si>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</si>
  <si>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</si>
  <si>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</si>
  <si>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</si>
  <si>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</si>
  <si>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</si>
  <si>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</si>
  <si>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</si>
  <si>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</si>
  <si>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</si>
  <si>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</si>
  <si>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</si>
  <si>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</si>
  <si>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</si>
  <si>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</si>
  <si>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</si>
  <si>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</si>
  <si>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</si>
  <si>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</si>
  <si>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</si>
  <si>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</si>
  <si>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</si>
  <si>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</si>
  <si>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</si>
  <si>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</si>
  <si>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</si>
  <si>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</si>
  <si>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</si>
  <si>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</si>
  <si>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</si>
  <si>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</si>
  <si>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</si>
  <si>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</si>
  <si>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</si>
  <si>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</si>
  <si>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</si>
  <si>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</si>
  <si>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</si>
  <si>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</si>
  <si>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</si>
  <si>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</si>
  <si>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</si>
  <si>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</si>
  <si>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</si>
  <si>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</si>
  <si>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</si>
  <si>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</si>
  <si>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</si>
  <si>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</si>
  <si>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</si>
  <si>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</si>
  <si>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</si>
  <si>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</si>
  <si>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</si>
  <si>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</si>
  <si>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</si>
  <si>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</si>
  <si>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</si>
  <si>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</si>
  <si>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</si>
  <si>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</si>
  <si>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</si>
  <si>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</si>
  <si>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</si>
  <si>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</si>
  <si>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</si>
  <si>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</si>
  <si>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</si>
  <si>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</si>
  <si>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</si>
  <si>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</si>
  <si>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</si>
  <si>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</si>
  <si>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</si>
  <si>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</si>
  <si>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</si>
  <si>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</si>
  <si>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</si>
  <si>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</si>
  <si>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</si>
  <si>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</si>
  <si>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</si>
  <si>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</si>
  <si>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</si>
  <si>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</si>
  <si>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</si>
  <si>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</si>
  <si>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</si>
  <si>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</si>
  <si>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</si>
  <si>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</si>
  <si>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</si>
  <si>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</si>
  <si>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</si>
  <si>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</si>
  <si>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</si>
  <si>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</si>
  <si>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</si>
  <si>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</si>
  <si>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</si>
  <si>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</si>
  <si>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</si>
  <si>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</si>
  <si>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</si>
  <si>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</si>
  <si>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</si>
  <si>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</si>
  <si>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</si>
  <si>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</si>
  <si>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</si>
  <si>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</si>
  <si>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</si>
  <si>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</si>
  <si>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</si>
  <si>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</si>
  <si>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</si>
  <si>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</si>
  <si>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</si>
  <si>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</si>
  <si>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</si>
  <si>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</si>
  <si>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</si>
  <si>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</si>
  <si>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</si>
  <si>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</si>
  <si>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</si>
  <si>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</si>
  <si>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</si>
  <si>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</si>
  <si>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</si>
  <si>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</si>
  <si>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</si>
  <si>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</si>
  <si>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</si>
  <si>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</si>
  <si>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</si>
  <si>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</si>
  <si>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</si>
  <si>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</si>
  <si>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</si>
  <si>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</si>
  <si>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</si>
  <si>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</si>
  <si>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</si>
  <si>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</si>
  <si>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</si>
  <si>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</si>
  <si>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</si>
  <si>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</si>
  <si>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</si>
  <si>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</si>
  <si>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</si>
  <si>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</si>
  <si>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</si>
  <si>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</si>
  <si>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</si>
  <si>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</si>
  <si>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</si>
  <si>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</si>
  <si>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</si>
  <si>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</si>
  <si>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</si>
  <si>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</si>
  <si>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</si>
  <si>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</si>
  <si>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</si>
  <si>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</si>
  <si>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</si>
  <si>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</si>
  <si>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</si>
  <si>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</si>
  <si>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</si>
  <si>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</si>
  <si>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</si>
  <si>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</si>
  <si>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</si>
  <si>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</si>
  <si>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</si>
  <si>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</si>
  <si>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</si>
  <si>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</si>
  <si>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</si>
  <si>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</si>
  <si>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</si>
  <si>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</si>
  <si>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</si>
  <si>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</si>
  <si>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</si>
  <si>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</si>
  <si>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</si>
  <si>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</si>
  <si>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</si>
  <si>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</si>
  <si>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</si>
  <si>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</si>
  <si>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</si>
  <si>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</si>
  <si>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</si>
  <si>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</si>
  <si>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</si>
  <si>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</si>
  <si>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</si>
  <si>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</si>
  <si>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</si>
  <si>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</si>
  <si>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</si>
  <si>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</si>
  <si>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</si>
  <si>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</si>
  <si>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</si>
  <si>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</si>
  <si>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</si>
  <si>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</si>
  <si>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</si>
  <si>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</si>
  <si>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</si>
  <si>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</si>
  <si>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</si>
  <si>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</si>
  <si>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</si>
  <si>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</si>
  <si>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</si>
  <si>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</si>
  <si>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</si>
  <si>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</si>
  <si>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</si>
  <si>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</si>
  <si>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</si>
  <si>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</si>
  <si>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</si>
  <si>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</si>
  <si>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</si>
  <si>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</si>
  <si>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</si>
  <si>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</si>
  <si>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</si>
  <si>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</si>
  <si>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</si>
  <si>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</si>
  <si>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</si>
  <si>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</si>
  <si>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</si>
  <si>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</si>
  <si>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</si>
  <si>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</si>
  <si>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</si>
  <si>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</si>
  <si>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</si>
  <si>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</si>
  <si>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</si>
  <si>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</si>
  <si>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</si>
  <si>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</si>
  <si>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</si>
  <si>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</si>
  <si>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</si>
  <si>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</si>
  <si>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</si>
  <si>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</si>
  <si>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</si>
  <si>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</si>
  <si>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</si>
  <si>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</si>
  <si>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</si>
  <si>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</si>
  <si>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</si>
  <si>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</si>
  <si>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</si>
  <si>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</si>
  <si>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</si>
  <si>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</si>
  <si>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</si>
  <si>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</si>
  <si>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</si>
  <si>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</si>
  <si>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</si>
  <si>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</si>
  <si>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</si>
  <si>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</si>
  <si>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</si>
  <si>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</si>
  <si>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</si>
  <si>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</si>
  <si>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</si>
  <si>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</si>
  <si>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</si>
  <si>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</si>
  <si>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</si>
  <si>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</si>
  <si>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</si>
  <si>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</si>
  <si>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</si>
  <si>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</si>
  <si>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</si>
  <si>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</si>
  <si>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</si>
  <si>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</si>
  <si>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</si>
  <si>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</si>
  <si>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</si>
  <si>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</si>
  <si>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</si>
  <si>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</si>
  <si>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</si>
  <si>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</si>
  <si>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</si>
  <si>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</si>
  <si>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</si>
  <si>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</si>
  <si>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</si>
  <si>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</si>
  <si>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</si>
  <si>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</si>
  <si>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</si>
  <si>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</si>
  <si>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</si>
  <si>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</si>
  <si>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</si>
  <si>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</si>
  <si>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</si>
  <si>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</si>
  <si>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</si>
  <si>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</si>
  <si>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</si>
  <si>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</si>
  <si>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</si>
  <si>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</si>
  <si>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</si>
  <si>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</si>
  <si>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</si>
  <si>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</si>
  <si>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</si>
  <si>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</si>
  <si>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</si>
  <si>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</si>
  <si>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</si>
  <si>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</si>
  <si>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</si>
  <si>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</si>
  <si>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</si>
  <si>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</si>
  <si>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</si>
  <si>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</si>
  <si>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</si>
  <si>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</si>
  <si>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</si>
  <si>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</si>
  <si>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</si>
  <si>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</si>
  <si>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</si>
  <si>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</si>
  <si>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</si>
  <si>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</si>
  <si>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</si>
  <si>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</si>
  <si>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</si>
  <si>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</si>
  <si>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</si>
  <si>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</si>
  <si>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</si>
  <si>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</si>
  <si>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</si>
  <si>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</si>
  <si>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</si>
  <si>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</si>
  <si>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</si>
  <si>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</si>
  <si>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</si>
  <si>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</si>
  <si>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</si>
  <si>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</si>
  <si>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</si>
  <si>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</si>
  <si>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</si>
  <si>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</si>
  <si>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</si>
  <si>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</si>
  <si>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</si>
  <si>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</si>
  <si>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</si>
  <si>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</si>
  <si>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</si>
  <si>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</si>
  <si>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</si>
  <si>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</si>
  <si>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</si>
  <si>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</si>
  <si>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</si>
  <si>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</si>
  <si>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</si>
  <si>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</si>
  <si>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</si>
  <si>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</si>
  <si>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</si>
  <si>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</si>
  <si>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</si>
  <si>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</si>
  <si>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</si>
  <si>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</si>
  <si>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</si>
  <si>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</si>
  <si>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</si>
  <si>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</si>
  <si>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</si>
  <si>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</si>
  <si>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</si>
  <si>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</si>
  <si>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</si>
  <si>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</si>
  <si>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</si>
  <si>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</si>
  <si>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</si>
  <si>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</si>
  <si>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</si>
  <si>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</si>
  <si>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</si>
  <si>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</si>
  <si>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</si>
  <si>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</si>
  <si>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</si>
  <si>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</si>
  <si>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</si>
  <si>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</si>
  <si>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</si>
  <si>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</si>
  <si>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</si>
  <si>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</si>
  <si>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</si>
  <si>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</si>
  <si>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</si>
  <si>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</si>
  <si>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</si>
  <si>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</si>
  <si>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</si>
  <si>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</si>
  <si>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</si>
  <si>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</si>
  <si>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</si>
  <si>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</si>
  <si>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</si>
  <si>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</si>
  <si>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</si>
  <si>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</si>
  <si>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</si>
  <si>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</si>
  <si>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</si>
  <si>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</si>
  <si>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</si>
  <si>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</si>
  <si>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</si>
  <si>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</si>
  <si>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</si>
  <si>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</si>
  <si>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</si>
  <si>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</si>
  <si>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</si>
  <si>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</si>
  <si>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</si>
  <si>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</si>
  <si>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</si>
  <si>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</si>
  <si>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</si>
  <si>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</si>
  <si>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</si>
  <si>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</si>
  <si>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</si>
  <si>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</si>
  <si>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</si>
  <si>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</si>
  <si>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</si>
  <si>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</si>
  <si>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</si>
  <si>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</si>
  <si>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</si>
  <si>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</si>
  <si>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</si>
  <si>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</si>
  <si>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</si>
  <si>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</si>
  <si>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</si>
  <si>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</si>
  <si>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</si>
  <si>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</si>
  <si>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</si>
  <si>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</si>
  <si>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</si>
  <si>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</si>
  <si>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</si>
  <si>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</si>
  <si>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</si>
  <si>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</si>
  <si>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</si>
  <si>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</si>
  <si>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</si>
  <si>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</si>
  <si>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</si>
  <si>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</si>
  <si>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</si>
  <si>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</si>
  <si>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</si>
  <si>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</si>
  <si>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</si>
  <si>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</si>
  <si>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</si>
  <si>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</si>
  <si>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</si>
  <si>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</si>
  <si>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</si>
  <si>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</si>
  <si>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</si>
  <si>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</si>
  <si>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</si>
  <si>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</si>
  <si>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</si>
  <si>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</si>
  <si>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</si>
  <si>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</si>
  <si>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</si>
  <si>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</si>
  <si>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</si>
  <si>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</si>
  <si>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</si>
  <si>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</si>
  <si>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</si>
  <si>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</si>
  <si>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</si>
  <si>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</si>
  <si>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</si>
  <si>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</si>
  <si>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</si>
  <si>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</si>
  <si>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</si>
  <si>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</si>
  <si>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</si>
  <si>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</si>
  <si>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</si>
  <si>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</si>
  <si>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</si>
  <si>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</si>
  <si>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</si>
  <si>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</si>
  <si>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</si>
  <si>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</si>
  <si>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</si>
  <si>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</si>
  <si>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</si>
  <si>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</si>
  <si>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</si>
  <si>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</si>
  <si>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</si>
  <si>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</si>
  <si>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</si>
  <si>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</si>
  <si>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</si>
  <si>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</si>
  <si>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</si>
  <si>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</si>
  <si>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</si>
  <si>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</si>
  <si>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</si>
  <si>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</si>
  <si>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</si>
  <si>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</si>
  <si>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</si>
  <si>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</si>
  <si>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</si>
  <si>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</si>
  <si>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</si>
  <si>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</si>
  <si>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</si>
  <si>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</si>
  <si>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</si>
  <si>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</si>
  <si>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</si>
  <si>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</si>
  <si>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</si>
  <si>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</si>
  <si>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</si>
  <si>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</si>
  <si>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</si>
  <si>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</si>
  <si>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</si>
  <si>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</si>
  <si>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</si>
  <si>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</si>
  <si>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</si>
  <si>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</si>
  <si>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</si>
  <si>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</si>
  <si>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</si>
  <si>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</si>
  <si>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</si>
  <si>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</si>
  <si>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</si>
  <si>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</si>
  <si>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</si>
  <si>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</si>
  <si>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</si>
  <si>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</si>
  <si>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</si>
  <si>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</si>
  <si>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</si>
  <si>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</si>
  <si>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</si>
  <si>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</si>
  <si>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</si>
  <si>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</si>
  <si>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</si>
  <si>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</si>
  <si>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</si>
  <si>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</si>
  <si>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</si>
  <si>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</si>
  <si>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</si>
  <si>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</si>
  <si>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</si>
  <si>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</si>
  <si>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</si>
  <si>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</si>
  <si>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</si>
  <si>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</si>
  <si>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</si>
  <si>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</si>
  <si>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</si>
  <si>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</si>
  <si>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</si>
  <si>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</si>
  <si>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</si>
  <si>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</si>
  <si>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</si>
  <si>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</si>
  <si>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</si>
  <si>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</si>
  <si>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</si>
  <si>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</si>
  <si>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</si>
  <si>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</si>
  <si>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</si>
  <si>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</si>
  <si>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</si>
  <si>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</si>
  <si>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</si>
  <si>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</si>
  <si>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</si>
  <si>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</si>
  <si>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</si>
  <si>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</si>
  <si>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</si>
  <si>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</si>
  <si>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</si>
  <si>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</si>
  <si>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</si>
  <si>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</si>
  <si>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</si>
  <si>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</si>
  <si>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</si>
  <si>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</si>
  <si>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</si>
  <si>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</si>
  <si>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</si>
  <si>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</si>
  <si>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</si>
  <si>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</si>
  <si>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</si>
  <si>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</si>
  <si>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</si>
  <si>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</si>
  <si>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</si>
  <si>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</si>
  <si>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</si>
  <si>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</si>
  <si>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</si>
  <si>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</si>
  <si>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</si>
  <si>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</si>
  <si>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</si>
  <si>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</si>
  <si>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</si>
  <si>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</si>
  <si>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</si>
  <si>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</si>
  <si>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</si>
  <si>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</si>
  <si>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</si>
  <si>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</si>
  <si>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</si>
  <si>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</si>
  <si>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</si>
  <si>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</si>
  <si>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</si>
  <si>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</si>
  <si>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</si>
  <si>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</si>
  <si>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</si>
  <si>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</si>
  <si>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</si>
  <si>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</si>
  <si>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</si>
  <si>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</si>
  <si>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</si>
  <si>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</si>
  <si>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</si>
  <si>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</si>
  <si>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</si>
  <si>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</si>
  <si>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</si>
  <si>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</si>
  <si>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</si>
  <si>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</si>
  <si>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</si>
  <si>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</si>
  <si>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</si>
  <si>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</si>
  <si>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</si>
  <si>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</si>
  <si>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</si>
  <si>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</si>
  <si>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</si>
  <si>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</si>
  <si>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</si>
  <si>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</si>
  <si>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</si>
  <si>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</si>
  <si>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</si>
  <si>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</si>
  <si>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</si>
  <si>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</si>
  <si>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</si>
  <si>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</si>
  <si>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</si>
  <si>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</si>
  <si>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</si>
  <si>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</si>
  <si>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</si>
  <si>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</si>
  <si>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</si>
  <si>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</si>
  <si>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</si>
  <si>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</si>
  <si>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</si>
  <si>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</si>
  <si>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</si>
  <si>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</si>
  <si>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</si>
  <si>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</si>
  <si>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</si>
  <si>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</si>
  <si>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</si>
  <si>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</si>
  <si>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</si>
  <si>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</si>
  <si>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</si>
  <si>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</si>
  <si>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</si>
  <si>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</si>
  <si>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</si>
  <si>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</si>
  <si>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</si>
  <si>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</si>
  <si>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</si>
  <si>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</si>
  <si>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</si>
  <si>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</si>
  <si>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</si>
  <si>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</si>
  <si>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</si>
  <si>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</si>
  <si>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</si>
  <si>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</si>
  <si>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</si>
  <si>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</si>
  <si>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</si>
  <si>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</si>
  <si>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</si>
  <si>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</si>
  <si>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</si>
  <si>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</si>
  <si>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</si>
  <si>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</si>
  <si>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</si>
  <si>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</si>
  <si>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</si>
  <si>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</si>
  <si>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</si>
  <si>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</si>
  <si>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</si>
  <si>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</si>
  <si>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</si>
  <si>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</si>
  <si>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</si>
  <si>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</si>
  <si>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</si>
  <si>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</si>
  <si>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</si>
  <si>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</si>
  <si>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</si>
  <si>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</si>
  <si>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</si>
  <si>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</si>
  <si>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</si>
  <si>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</si>
  <si>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</si>
  <si>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</si>
  <si>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</si>
  <si>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</si>
  <si>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</si>
  <si>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</si>
  <si>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</si>
  <si>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</si>
  <si>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</si>
  <si>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</si>
  <si>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</si>
  <si>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</si>
  <si>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</si>
  <si>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</si>
  <si>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</si>
  <si>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</si>
  <si>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</si>
  <si>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</si>
  <si>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</si>
  <si>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</si>
  <si>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</si>
  <si>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</si>
  <si>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</si>
  <si>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</si>
  <si>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</si>
  <si>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</si>
  <si>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</si>
  <si>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</si>
  <si>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</si>
  <si>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</si>
  <si>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</si>
  <si>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</si>
  <si>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</si>
  <si>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</si>
  <si>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</si>
  <si>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</si>
  <si>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</si>
  <si>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</si>
  <si>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</si>
  <si>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</si>
  <si>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</si>
  <si>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</si>
  <si>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</si>
  <si>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</si>
  <si>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</si>
  <si>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</si>
  <si>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</si>
  <si>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</si>
  <si>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</si>
  <si>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</si>
  <si>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</si>
  <si>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</si>
  <si>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</si>
  <si>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</si>
  <si>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</si>
  <si>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</si>
  <si>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</si>
  <si>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</si>
  <si>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</si>
  <si>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</si>
  <si>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</si>
  <si>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</si>
  <si>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</si>
  <si>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</si>
  <si>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</si>
  <si>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</si>
  <si>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</si>
  <si>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</si>
  <si>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</si>
  <si>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</si>
  <si>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</si>
  <si>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</si>
  <si>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</si>
  <si>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</si>
  <si>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</si>
  <si>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</si>
  <si>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</si>
  <si>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</si>
  <si>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</si>
  <si>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</si>
  <si>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</si>
  <si>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</si>
  <si>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</si>
  <si>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</si>
  <si>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</si>
  <si>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</si>
  <si>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</si>
  <si>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</si>
  <si>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</si>
  <si>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</si>
  <si>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</si>
  <si>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</si>
  <si>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</si>
  <si>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</si>
  <si>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</si>
  <si>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</si>
  <si>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</si>
  <si>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</si>
  <si>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</si>
  <si>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</si>
  <si>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</si>
  <si>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</si>
  <si>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</si>
  <si>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</si>
  <si>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</si>
  <si>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</si>
  <si>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</si>
  <si>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</si>
  <si>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</si>
  <si>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</si>
  <si>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</si>
  <si>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</si>
  <si>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</si>
  <si>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</si>
  <si>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</si>
  <si>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</si>
  <si>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</si>
  <si>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</si>
  <si>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</si>
  <si>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</si>
  <si>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</si>
  <si>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</si>
  <si>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</si>
  <si>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</si>
  <si>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</si>
  <si>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</si>
  <si>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</si>
  <si>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</si>
  <si>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</si>
  <si>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</si>
  <si>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</si>
  <si>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</si>
  <si>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</si>
  <si>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</si>
  <si>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</si>
  <si>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</si>
  <si>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</si>
  <si>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</si>
  <si>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</si>
  <si>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</si>
  <si>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</si>
  <si>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</si>
  <si>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</si>
  <si>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</si>
  <si>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</si>
  <si>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</si>
  <si>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</si>
  <si>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</si>
  <si>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 xml:space="preserve">Number Canceled 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</si>
  <si>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</si>
  <si>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</si>
  <si>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</si>
  <si>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</si>
  <si>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</si>
  <si>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</si>
  <si>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</si>
  <si>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</si>
  <si>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</si>
  <si>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</si>
  <si>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</si>
  <si>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</si>
  <si>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</si>
  <si>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</si>
  <si>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</si>
  <si>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</si>
  <si>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</si>
  <si>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</si>
  <si>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</si>
  <si>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</si>
  <si>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</si>
  <si>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</si>
  <si>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Number of Backers of Successful Campaigns</t>
  </si>
  <si>
    <t>Sum of backers_count</t>
  </si>
  <si>
    <t>Number of Backers of 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</si>
</sst>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 patternType="solid">
          <f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Parent Catergory!PivotTable7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Catergory'!$B$3:$B$4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Parent Catergory'!$A$5:$A$14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Catergory'!$B$5:$B$14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B-9545-998A-789D70BF0595}"/>
            </c:ext>
          </c:extLst>
        </c:ser>
        <c:ser>
          <c:idx val="1"/>
          <c:order val="1"/>
          <c:tx>
            <c:strRef>
              <c:f>'Outcome by Parent Catergory'!$C$3:$C$4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'Outcome by Parent Catergory'!$A$5:$A$14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Catergory'!$C$5:$C$14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A2B-9545-998A-789D70BF0595}"/>
            </c:ext>
          </c:extLst>
        </c:ser>
        <c:ser>
          <c:idx val="2"/>
          <c:order val="2"/>
          <c:tx>
            <c:strRef>
              <c:f>'Outcome by Parent Catergory'!$D$3:$D$4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'Outcome by Parent Catergory'!$A$5:$A$14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Catergory'!$D$5:$D$14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2B-9545-998A-789D70BF0595}"/>
            </c:ext>
          </c:extLst>
        </c:ser>
        <c:ser>
          <c:idx val="3"/>
          <c:order val="3"/>
          <c:tx>
            <c:strRef>
              <c:f>'Outcome by Parent Catergory'!$E$3:$E$4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by Parent Catergory'!$A$5:$A$14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Catergory'!$E$5:$E$14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A2B-9545-998A-789D70BF0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7736335"/>
        <c:axId val="814187247"/>
      </c:barChart>
      <c:catAx>
        <c:axId val="63773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87247"/>
        <c:crosses val="autoZero"/>
        <c:auto val="1"/>
        <c:lblAlgn val="ctr"/>
        <c:lblOffset val="100"/>
        <c:noMultiLvlLbl val="0"/>
      </c:catAx>
      <c:valAx>
        <c:axId val="81418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73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Sub-category  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 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Sub-category 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  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1-6945-9075-6B3B211E3EF5}"/>
            </c:ext>
          </c:extLst>
        </c:ser>
        <c:ser>
          <c:idx val="1"/>
          <c:order val="1"/>
          <c:tx>
            <c:strRef>
              <c:f>'Outcome by Sub-category  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Sub-category 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  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E41-6945-9075-6B3B211E3EF5}"/>
            </c:ext>
          </c:extLst>
        </c:ser>
        <c:ser>
          <c:idx val="2"/>
          <c:order val="2"/>
          <c:tx>
            <c:strRef>
              <c:f>'Outcome by Sub-category  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Sub-category 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  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E41-6945-9075-6B3B211E3EF5}"/>
            </c:ext>
          </c:extLst>
        </c:ser>
        <c:ser>
          <c:idx val="3"/>
          <c:order val="3"/>
          <c:tx>
            <c:strRef>
              <c:f>'Outcome by Sub-category  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Sub-category 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  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E41-6945-9075-6B3B211E3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039903"/>
        <c:axId val="653682559"/>
      </c:barChart>
      <c:catAx>
        <c:axId val="75803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82559"/>
        <c:crosses val="autoZero"/>
        <c:auto val="1"/>
        <c:lblAlgn val="ctr"/>
        <c:lblOffset val="100"/>
        <c:noMultiLvlLbl val="0"/>
      </c:catAx>
      <c:valAx>
        <c:axId val="65368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3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Trends!PivotTable11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Trends'!$B$4:$B$5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Trends'!$A$6:$A$18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Trends'!$B$6:$B$18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B9-E24D-852E-548CC344AFB0}"/>
            </c:ext>
          </c:extLst>
        </c:ser>
        <c:ser>
          <c:idx val="1"/>
          <c:order val="1"/>
          <c:tx>
            <c:strRef>
              <c:f>'Outcome Trends'!$C$4:$C$5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Trends'!$A$6:$A$18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Trends'!$C$6:$C$18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B9-E24D-852E-548CC344AFB0}"/>
            </c:ext>
          </c:extLst>
        </c:ser>
        <c:ser>
          <c:idx val="2"/>
          <c:order val="2"/>
          <c:tx>
            <c:strRef>
              <c:f>'Outcome Trends'!$D$4:$D$5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Trends'!$A$6:$A$18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Trends'!$D$6:$D$18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B9-E24D-852E-548CC344A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569519"/>
        <c:axId val="814375439"/>
      </c:lineChart>
      <c:catAx>
        <c:axId val="77356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75439"/>
        <c:crosses val="autoZero"/>
        <c:auto val="1"/>
        <c:lblAlgn val="ctr"/>
        <c:lblOffset val="100"/>
        <c:noMultiLvlLbl val="0"/>
      </c:catAx>
      <c:valAx>
        <c:axId val="81437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6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05-074A-85D6-A811D0178357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05-074A-85D6-A811D0178357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05-074A-85D6-A811D0178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807887"/>
        <c:axId val="736307119"/>
      </c:lineChart>
      <c:catAx>
        <c:axId val="73780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307119"/>
        <c:crosses val="autoZero"/>
        <c:auto val="1"/>
        <c:lblAlgn val="ctr"/>
        <c:lblOffset val="100"/>
        <c:noMultiLvlLbl val="0"/>
      </c:catAx>
      <c:valAx>
        <c:axId val="73630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80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660400</xdr:colOff>
      <xdr:row>1</xdr:row>
      <xdr:rowOff>44450</xdr:rowOff>
    </xdr:from>
    <xdr:to>
      <xdr:col>15</xdr:col>
      <xdr:colOff>723900</xdr:colOff>
      <xdr:row>21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00DDC0-9967-CF64-7660-F54D633A4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2</xdr:row>
      <xdr:rowOff>31750</xdr:rowOff>
    </xdr:from>
    <xdr:to>
      <xdr:col>18</xdr:col>
      <xdr:colOff>342900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63A7A7-818C-0A20-E326-E738BFC8C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368300</xdr:colOff>
      <xdr:row>1</xdr:row>
      <xdr:rowOff>196850</xdr:rowOff>
    </xdr:from>
    <xdr:to>
      <xdr:col>16</xdr:col>
      <xdr:colOff>63500</xdr:colOff>
      <xdr:row>23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CAC280-49E0-8F43-C4D1-5B1513F30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13</xdr:row>
      <xdr:rowOff>171450</xdr:rowOff>
    </xdr:from>
    <xdr:to>
      <xdr:col>10</xdr:col>
      <xdr:colOff>292100</xdr:colOff>
      <xdr:row>42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3BC9DF-3712-62D7-5508-4F185795B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e Vazquez" refreshedDate="45088.31181875" createdVersion="8" refreshedVersion="8" minRefreshableVersion="3" recordCount="1000" xr:uid="{2D340271-D7DC-654B-BCD6-7CC804209AE6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phie Vazquez" refreshedDate="45088.336666087962" createdVersion="8" refreshedVersion="8" minRefreshableVersion="3" recordCount="1000" xr:uid="{7AF317C9-D682-3B4B-A0A8-89A1F94B98A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n v="0"/>
    <x v="0"/>
    <x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x v="1"/>
    <s v="Odom Inc"/>
    <s v="Managed bottom-line architecture"/>
    <n v="1400"/>
    <n v="14560"/>
    <x v="1"/>
    <x v="1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x v="2"/>
    <s v="Melton, Robinson and Fritz"/>
    <s v="Function-based leadingedge pricing structure"/>
    <n v="108400"/>
    <n v="142523"/>
    <x v="1"/>
    <x v="2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x v="3"/>
    <s v="Mcdonald, Gonzalez and Ross"/>
    <s v="Vision-oriented fresh-thinking conglomeration"/>
    <n v="4200"/>
    <n v="2477"/>
    <x v="0"/>
    <x v="3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x v="4"/>
    <s v="Larson-Little"/>
    <s v="Proactive foreground core"/>
    <n v="7600"/>
    <n v="5265"/>
    <x v="0"/>
    <x v="4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x v="5"/>
    <s v="Harris Group"/>
    <s v="Open-source optimizing database"/>
    <n v="7600"/>
    <n v="13195"/>
    <x v="1"/>
    <x v="5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x v="6"/>
    <s v="Ortiz, Coleman and Mitchell"/>
    <s v="Operative upward-trending algorithm"/>
    <n v="5200"/>
    <n v="1090"/>
    <x v="0"/>
    <x v="6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x v="7"/>
    <s v="Carter-Guzman"/>
    <s v="Centralized cohesive challenge"/>
    <n v="4500"/>
    <n v="14741"/>
    <x v="1"/>
    <x v="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x v="8"/>
    <s v="Nunez-Richards"/>
    <s v="Exclusive attitude-oriented intranet"/>
    <n v="110100"/>
    <n v="21946"/>
    <x v="2"/>
    <x v="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x v="9"/>
    <s v="Rangel, Holt and Jones"/>
    <s v="Open-source fresh-thinking model"/>
    <n v="6200"/>
    <n v="3208"/>
    <x v="0"/>
    <x v="9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x v="10"/>
    <s v="Green Ltd"/>
    <s v="Monitored empowering installation"/>
    <n v="5200"/>
    <n v="13838"/>
    <x v="1"/>
    <x v="1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x v="11"/>
    <s v="Perez, Johnson and Gardner"/>
    <s v="Grass-roots zero administration system engine"/>
    <n v="6300"/>
    <n v="3030"/>
    <x v="0"/>
    <x v="11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x v="12"/>
    <s v="Kim Ltd"/>
    <s v="Assimilated hybrid intranet"/>
    <n v="6300"/>
    <n v="5629"/>
    <x v="0"/>
    <x v="12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x v="13"/>
    <s v="Walker, Taylor and Coleman"/>
    <s v="Multi-tiered directional open architecture"/>
    <n v="4200"/>
    <n v="10295"/>
    <x v="1"/>
    <x v="13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x v="14"/>
    <s v="Rodriguez, Rose and Stewart"/>
    <s v="Cloned directional synergy"/>
    <n v="28200"/>
    <n v="18829"/>
    <x v="0"/>
    <x v="14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x v="15"/>
    <s v="Wright, Hunt and Rowe"/>
    <s v="Extended eco-centric pricing structure"/>
    <n v="81200"/>
    <n v="38414"/>
    <x v="0"/>
    <x v="15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x v="16"/>
    <s v="Hines Inc"/>
    <s v="Cross-platform systemic adapter"/>
    <n v="1700"/>
    <n v="11041"/>
    <x v="1"/>
    <x v="16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x v="17"/>
    <s v="Cochran-Nguyen"/>
    <s v="Seamless 4thgeneration methodology"/>
    <n v="84600"/>
    <n v="134845"/>
    <x v="1"/>
    <x v="17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x v="18"/>
    <s v="Johnson-Gould"/>
    <s v="Exclusive needs-based adapter"/>
    <n v="9100"/>
    <n v="6089"/>
    <x v="3"/>
    <x v="18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x v="19"/>
    <s v="Perez-Hess"/>
    <s v="Down-sized cohesive archive"/>
    <n v="62500"/>
    <n v="30331"/>
    <x v="0"/>
    <x v="19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x v="20"/>
    <s v="Reeves, Thompson and Richardson"/>
    <s v="Proactive composite alliance"/>
    <n v="131800"/>
    <n v="147936"/>
    <x v="1"/>
    <x v="20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x v="21"/>
    <s v="Simmons-Reynolds"/>
    <s v="Re-engineered intangible definition"/>
    <n v="94000"/>
    <n v="38533"/>
    <x v="0"/>
    <x v="21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x v="22"/>
    <s v="Collier Inc"/>
    <s v="Enhanced dynamic definition"/>
    <n v="59100"/>
    <n v="75690"/>
    <x v="1"/>
    <x v="22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x v="23"/>
    <s v="Gray-Jenkins"/>
    <s v="Devolved next generation adapter"/>
    <n v="4500"/>
    <n v="14942"/>
    <x v="1"/>
    <x v="23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x v="24"/>
    <s v="Scott, Wilson and Martin"/>
    <s v="Cross-platform intermediate frame"/>
    <n v="92400"/>
    <n v="104257"/>
    <x v="1"/>
    <x v="24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x v="25"/>
    <s v="Caldwell, Velazquez and Wilson"/>
    <s v="Monitored impactful analyzer"/>
    <n v="5500"/>
    <n v="11904"/>
    <x v="1"/>
    <x v="25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x v="26"/>
    <s v="Spencer-Bates"/>
    <s v="Optional responsive customer loyalty"/>
    <n v="107500"/>
    <n v="51814"/>
    <x v="3"/>
    <x v="26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x v="27"/>
    <s v="Best, Carr and Williams"/>
    <s v="Diverse transitional migration"/>
    <n v="2000"/>
    <n v="1599"/>
    <x v="0"/>
    <x v="27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x v="28"/>
    <s v="Campbell, Brown and Powell"/>
    <s v="Synchronized global task-force"/>
    <n v="130800"/>
    <n v="137635"/>
    <x v="1"/>
    <x v="28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x v="29"/>
    <s v="Johnson, Parker and Haynes"/>
    <s v="Focused 6thgeneration forecast"/>
    <n v="45900"/>
    <n v="150965"/>
    <x v="1"/>
    <x v="29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x v="30"/>
    <s v="Clark-Cooke"/>
    <s v="Down-sized analyzing challenge"/>
    <n v="9000"/>
    <n v="14455"/>
    <x v="1"/>
    <x v="30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x v="31"/>
    <s v="Schroeder Ltd"/>
    <s v="Progressive needs-based focus group"/>
    <n v="3500"/>
    <n v="10850"/>
    <x v="1"/>
    <x v="31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x v="32"/>
    <s v="Jackson PLC"/>
    <s v="Ergonomic 6thgeneration success"/>
    <n v="101000"/>
    <n v="87676"/>
    <x v="0"/>
    <x v="32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x v="33"/>
    <s v="Blair, Collins and Carter"/>
    <s v="Exclusive interactive approach"/>
    <n v="50200"/>
    <n v="189666"/>
    <x v="1"/>
    <x v="33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x v="34"/>
    <s v="Maldonado and Sons"/>
    <s v="Reverse-engineered asynchronous archive"/>
    <n v="9300"/>
    <n v="14025"/>
    <x v="1"/>
    <x v="34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x v="35"/>
    <s v="Mitchell and Sons"/>
    <s v="Synergized intangible challenge"/>
    <n v="125500"/>
    <n v="188628"/>
    <x v="1"/>
    <x v="3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x v="36"/>
    <s v="Jackson-Lewis"/>
    <s v="Monitored multi-state encryption"/>
    <n v="700"/>
    <n v="1101"/>
    <x v="1"/>
    <x v="3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x v="37"/>
    <s v="Black, Armstrong and Anderson"/>
    <s v="Profound attitude-oriented functionalities"/>
    <n v="8100"/>
    <n v="11339"/>
    <x v="1"/>
    <x v="3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x v="38"/>
    <s v="Maldonado-Gonzalez"/>
    <s v="Digitized client-driven database"/>
    <n v="3100"/>
    <n v="10085"/>
    <x v="1"/>
    <x v="38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x v="39"/>
    <s v="Kim-Rice"/>
    <s v="Organized bi-directional function"/>
    <n v="9900"/>
    <n v="5027"/>
    <x v="0"/>
    <x v="39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x v="40"/>
    <s v="Garcia, Garcia and Lopez"/>
    <s v="Reduced stable middleware"/>
    <n v="8800"/>
    <n v="14878"/>
    <x v="1"/>
    <x v="40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x v="41"/>
    <s v="Watts Group"/>
    <s v="Universal 5thgeneration neural-net"/>
    <n v="5600"/>
    <n v="11924"/>
    <x v="1"/>
    <x v="4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x v="42"/>
    <s v="Werner-Bryant"/>
    <s v="Virtual uniform frame"/>
    <n v="1800"/>
    <n v="7991"/>
    <x v="1"/>
    <x v="4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x v="43"/>
    <s v="Schmitt-Mendoza"/>
    <s v="Profound explicit paradigm"/>
    <n v="90200"/>
    <n v="167717"/>
    <x v="1"/>
    <x v="43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x v="44"/>
    <s v="Reid-Mccullough"/>
    <s v="Visionary real-time groupware"/>
    <n v="1600"/>
    <n v="10541"/>
    <x v="1"/>
    <x v="13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x v="45"/>
    <s v="Woods-Clark"/>
    <s v="Networked tertiary Graphical User Interface"/>
    <n v="9500"/>
    <n v="4530"/>
    <x v="0"/>
    <x v="44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x v="46"/>
    <s v="Vaughn, Hunt and Caldwell"/>
    <s v="Virtual grid-enabled task-force"/>
    <n v="3700"/>
    <n v="4247"/>
    <x v="1"/>
    <x v="45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x v="47"/>
    <s v="Bennett and Sons"/>
    <s v="Function-based multi-state software"/>
    <n v="1500"/>
    <n v="7129"/>
    <x v="1"/>
    <x v="46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x v="48"/>
    <s v="Lamb Inc"/>
    <s v="Optimized leadingedge concept"/>
    <n v="33300"/>
    <n v="128862"/>
    <x v="1"/>
    <x v="47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x v="49"/>
    <s v="Casey-Kelly"/>
    <s v="Sharable holistic interface"/>
    <n v="7200"/>
    <n v="13653"/>
    <x v="1"/>
    <x v="48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x v="50"/>
    <s v="Jones, Taylor and Moore"/>
    <s v="Down-sized system-worthy secured line"/>
    <n v="100"/>
    <n v="2"/>
    <x v="0"/>
    <x v="49"/>
    <s v="IT"/>
    <s v="EUR"/>
    <n v="1375333200"/>
    <n v="1377752400"/>
    <b v="0"/>
    <b v="0"/>
    <s v="music/metal"/>
    <n v="0.02"/>
    <n v="2"/>
    <x v="1"/>
    <s v="metal"/>
    <x v="50"/>
    <d v="2013-08-29T05:00:00"/>
  </r>
  <r>
    <x v="51"/>
    <s v="Bradshaw, Gill and Donovan"/>
    <s v="Inverse secondary infrastructure"/>
    <n v="158100"/>
    <n v="145243"/>
    <x v="0"/>
    <x v="50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x v="52"/>
    <s v="Hernandez, Rodriguez and Clark"/>
    <s v="Organic foreground leverage"/>
    <n v="7200"/>
    <n v="2459"/>
    <x v="0"/>
    <x v="51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x v="53"/>
    <s v="Smith-Jones"/>
    <s v="Reverse-engineered static concept"/>
    <n v="8800"/>
    <n v="12356"/>
    <x v="1"/>
    <x v="52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x v="54"/>
    <s v="Roy PLC"/>
    <s v="Multi-channeled neutral customer loyalty"/>
    <n v="6000"/>
    <n v="5392"/>
    <x v="0"/>
    <x v="53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x v="55"/>
    <s v="Wright, Brooks and Villarreal"/>
    <s v="Reverse-engineered bifurcated strategy"/>
    <n v="6600"/>
    <n v="11746"/>
    <x v="1"/>
    <x v="54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x v="56"/>
    <s v="Flores, Miller and Johnson"/>
    <s v="Horizontal context-sensitive knowledge user"/>
    <n v="8000"/>
    <n v="11493"/>
    <x v="1"/>
    <x v="55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x v="57"/>
    <s v="Bridges, Freeman and Kim"/>
    <s v="Cross-group multi-state task-force"/>
    <n v="2900"/>
    <n v="6243"/>
    <x v="1"/>
    <x v="56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x v="58"/>
    <s v="Anderson-Perez"/>
    <s v="Expanded 3rdgeneration strategy"/>
    <n v="2700"/>
    <n v="6132"/>
    <x v="1"/>
    <x v="57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x v="59"/>
    <s v="Wright, Fox and Marks"/>
    <s v="Assimilated real-time support"/>
    <n v="1400"/>
    <n v="3851"/>
    <x v="1"/>
    <x v="5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x v="60"/>
    <s v="Crawford-Peters"/>
    <s v="User-centric regional database"/>
    <n v="94200"/>
    <n v="135997"/>
    <x v="1"/>
    <x v="59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x v="61"/>
    <s v="Romero-Hoffman"/>
    <s v="Open-source zero administration complexity"/>
    <n v="199200"/>
    <n v="184750"/>
    <x v="0"/>
    <x v="60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x v="62"/>
    <s v="Sparks-West"/>
    <s v="Organized incremental standardization"/>
    <n v="2000"/>
    <n v="14452"/>
    <x v="1"/>
    <x v="61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x v="63"/>
    <s v="Baker, Morgan and Brown"/>
    <s v="Assimilated didactic open system"/>
    <n v="4700"/>
    <n v="557"/>
    <x v="0"/>
    <x v="62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x v="64"/>
    <s v="Mosley-Gilbert"/>
    <s v="Vision-oriented logistical intranet"/>
    <n v="2800"/>
    <n v="2734"/>
    <x v="0"/>
    <x v="63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x v="65"/>
    <s v="Berry-Boyer"/>
    <s v="Mandatory incremental projection"/>
    <n v="6100"/>
    <n v="14405"/>
    <x v="1"/>
    <x v="64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x v="66"/>
    <s v="Sanders-Allen"/>
    <s v="Grass-roots needs-based encryption"/>
    <n v="2900"/>
    <n v="1307"/>
    <x v="0"/>
    <x v="65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x v="67"/>
    <s v="Lopez Inc"/>
    <s v="Team-oriented 6thgeneration middleware"/>
    <n v="72600"/>
    <n v="117892"/>
    <x v="1"/>
    <x v="66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x v="68"/>
    <s v="Moreno-Turner"/>
    <s v="Inverse multi-tasking installation"/>
    <n v="5700"/>
    <n v="14508"/>
    <x v="1"/>
    <x v="67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x v="69"/>
    <s v="Jones-Watson"/>
    <s v="Switchable disintermediate moderator"/>
    <n v="7900"/>
    <n v="1901"/>
    <x v="3"/>
    <x v="68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x v="70"/>
    <s v="Barker Inc"/>
    <s v="Re-engineered 24/7 task-force"/>
    <n v="128000"/>
    <n v="158389"/>
    <x v="1"/>
    <x v="69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x v="71"/>
    <s v="Tate, Bass and House"/>
    <s v="Organic object-oriented budgetary management"/>
    <n v="6000"/>
    <n v="6484"/>
    <x v="1"/>
    <x v="70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x v="72"/>
    <s v="Hampton, Lewis and Ray"/>
    <s v="Seamless coherent parallelism"/>
    <n v="600"/>
    <n v="4022"/>
    <x v="1"/>
    <x v="71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x v="73"/>
    <s v="Collins-Goodman"/>
    <s v="Cross-platform even-keeled initiative"/>
    <n v="1400"/>
    <n v="9253"/>
    <x v="1"/>
    <x v="39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x v="74"/>
    <s v="Davis-Michael"/>
    <s v="Progressive tertiary framework"/>
    <n v="3900"/>
    <n v="4776"/>
    <x v="1"/>
    <x v="72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x v="75"/>
    <s v="White, Torres and Bishop"/>
    <s v="Multi-layered dynamic protocol"/>
    <n v="9700"/>
    <n v="14606"/>
    <x v="1"/>
    <x v="73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x v="76"/>
    <s v="Martin, Conway and Larsen"/>
    <s v="Horizontal next generation function"/>
    <n v="122900"/>
    <n v="95993"/>
    <x v="0"/>
    <x v="7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x v="77"/>
    <s v="Acevedo-Huffman"/>
    <s v="Pre-emptive impactful model"/>
    <n v="9500"/>
    <n v="4460"/>
    <x v="0"/>
    <x v="75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x v="78"/>
    <s v="Montgomery, Larson and Spencer"/>
    <s v="User-centric bifurcated knowledge user"/>
    <n v="4500"/>
    <n v="13536"/>
    <x v="1"/>
    <x v="76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x v="79"/>
    <s v="Soto LLC"/>
    <s v="Triple-buffered reciprocal project"/>
    <n v="57800"/>
    <n v="40228"/>
    <x v="0"/>
    <x v="77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x v="80"/>
    <s v="Sutton, Barrett and Tucker"/>
    <s v="Cross-platform needs-based approach"/>
    <n v="1100"/>
    <n v="7012"/>
    <x v="1"/>
    <x v="78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x v="81"/>
    <s v="Gomez, Bailey and Flores"/>
    <s v="User-friendly static contingency"/>
    <n v="16800"/>
    <n v="37857"/>
    <x v="1"/>
    <x v="79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x v="82"/>
    <s v="Porter-George"/>
    <s v="Reactive content-based framework"/>
    <n v="1000"/>
    <n v="14973"/>
    <x v="1"/>
    <x v="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x v="83"/>
    <s v="Fitzgerald PLC"/>
    <s v="Realigned user-facing concept"/>
    <n v="106400"/>
    <n v="39996"/>
    <x v="0"/>
    <x v="81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x v="84"/>
    <s v="Cisneros-Burton"/>
    <s v="Public-key zero tolerance orchestration"/>
    <n v="31400"/>
    <n v="41564"/>
    <x v="1"/>
    <x v="82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x v="85"/>
    <s v="Hill, Lawson and Wilkinson"/>
    <s v="Multi-tiered eco-centric architecture"/>
    <n v="4900"/>
    <n v="6430"/>
    <x v="1"/>
    <x v="83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x v="86"/>
    <s v="Davis-Smith"/>
    <s v="Organic motivating firmware"/>
    <n v="7400"/>
    <n v="12405"/>
    <x v="1"/>
    <x v="84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x v="87"/>
    <s v="Farrell and Sons"/>
    <s v="Synergized 4thgeneration conglomeration"/>
    <n v="198500"/>
    <n v="123040"/>
    <x v="0"/>
    <x v="85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x v="88"/>
    <s v="Clark Group"/>
    <s v="Grass-roots fault-tolerant policy"/>
    <n v="4800"/>
    <n v="12516"/>
    <x v="1"/>
    <x v="86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x v="89"/>
    <s v="White, Singleton and Zimmerman"/>
    <s v="Monitored scalable knowledgebase"/>
    <n v="3400"/>
    <n v="8588"/>
    <x v="1"/>
    <x v="87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x v="90"/>
    <s v="Kramer Group"/>
    <s v="Synergistic explicit parallelism"/>
    <n v="7800"/>
    <n v="6132"/>
    <x v="0"/>
    <x v="88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x v="91"/>
    <s v="Frazier, Patrick and Smith"/>
    <s v="Enhanced systemic analyzer"/>
    <n v="154300"/>
    <n v="74688"/>
    <x v="0"/>
    <x v="8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x v="92"/>
    <s v="Santos, Bell and Lloyd"/>
    <s v="Object-based analyzing knowledge user"/>
    <n v="20000"/>
    <n v="51775"/>
    <x v="1"/>
    <x v="90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x v="93"/>
    <s v="Hall and Sons"/>
    <s v="Pre-emptive radical architecture"/>
    <n v="108800"/>
    <n v="65877"/>
    <x v="3"/>
    <x v="91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x v="94"/>
    <s v="Hanson Inc"/>
    <s v="Grass-roots web-enabled contingency"/>
    <n v="2900"/>
    <n v="8807"/>
    <x v="1"/>
    <x v="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x v="95"/>
    <s v="Sanchez LLC"/>
    <s v="Stand-alone system-worthy standardization"/>
    <n v="900"/>
    <n v="1017"/>
    <x v="1"/>
    <x v="11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x v="96"/>
    <s v="Howard Ltd"/>
    <s v="Down-sized systematic policy"/>
    <n v="69700"/>
    <n v="151513"/>
    <x v="1"/>
    <x v="92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x v="97"/>
    <s v="Stewart LLC"/>
    <s v="Cloned bi-directional architecture"/>
    <n v="1300"/>
    <n v="12047"/>
    <x v="1"/>
    <x v="86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x v="98"/>
    <s v="Arias, Allen and Miller"/>
    <s v="Seamless transitional portal"/>
    <n v="97800"/>
    <n v="32951"/>
    <x v="0"/>
    <x v="93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x v="99"/>
    <s v="Baker-Morris"/>
    <s v="Fully-configurable motivating approach"/>
    <n v="7600"/>
    <n v="14951"/>
    <x v="1"/>
    <x v="55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x v="100"/>
    <s v="Tucker, Fox and Green"/>
    <s v="Upgradable fault-tolerant approach"/>
    <n v="100"/>
    <n v="1"/>
    <x v="0"/>
    <x v="49"/>
    <s v="US"/>
    <s v="USD"/>
    <n v="1319000400"/>
    <n v="1320555600"/>
    <b v="0"/>
    <b v="0"/>
    <s v="theater/plays"/>
    <n v="0.01"/>
    <n v="1"/>
    <x v="3"/>
    <s v="plays"/>
    <x v="99"/>
    <d v="2011-11-06T05:00:00"/>
  </r>
  <r>
    <x v="101"/>
    <s v="Douglas LLC"/>
    <s v="Reduced heuristic moratorium"/>
    <n v="900"/>
    <n v="9193"/>
    <x v="1"/>
    <x v="55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x v="102"/>
    <s v="Garcia Inc"/>
    <s v="Front-line web-enabled model"/>
    <n v="3700"/>
    <n v="10422"/>
    <x v="1"/>
    <x v="94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x v="103"/>
    <s v="Frye, Hunt and Powell"/>
    <s v="Polarized incremental emulation"/>
    <n v="10000"/>
    <n v="2461"/>
    <x v="0"/>
    <x v="95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x v="104"/>
    <s v="Smith, Wells and Nguyen"/>
    <s v="Self-enabling grid-enabled initiative"/>
    <n v="119200"/>
    <n v="170623"/>
    <x v="1"/>
    <x v="96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x v="105"/>
    <s v="Charles-Johnson"/>
    <s v="Total fresh-thinking system engine"/>
    <n v="6800"/>
    <n v="9829"/>
    <x v="1"/>
    <x v="97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x v="106"/>
    <s v="Brandt, Carter and Wood"/>
    <s v="Ameliorated clear-thinking circuit"/>
    <n v="3900"/>
    <n v="14006"/>
    <x v="1"/>
    <x v="98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x v="107"/>
    <s v="Tucker, Schmidt and Reid"/>
    <s v="Multi-layered encompassing installation"/>
    <n v="3500"/>
    <n v="6527"/>
    <x v="1"/>
    <x v="99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x v="108"/>
    <s v="Decker Inc"/>
    <s v="Universal encompassing implementation"/>
    <n v="1500"/>
    <n v="8929"/>
    <x v="1"/>
    <x v="100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x v="109"/>
    <s v="Romero and Sons"/>
    <s v="Object-based client-server application"/>
    <n v="5200"/>
    <n v="3079"/>
    <x v="0"/>
    <x v="101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x v="110"/>
    <s v="Castillo-Carey"/>
    <s v="Cross-platform solution-oriented process improvement"/>
    <n v="142400"/>
    <n v="21307"/>
    <x v="0"/>
    <x v="102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x v="111"/>
    <s v="Hart-Briggs"/>
    <s v="Re-engineered user-facing approach"/>
    <n v="61400"/>
    <n v="73653"/>
    <x v="1"/>
    <x v="103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x v="112"/>
    <s v="Jones-Meyer"/>
    <s v="Re-engineered client-driven hub"/>
    <n v="4700"/>
    <n v="12635"/>
    <x v="1"/>
    <x v="104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x v="113"/>
    <s v="Wright, Hartman and Yu"/>
    <s v="User-friendly tertiary array"/>
    <n v="3300"/>
    <n v="12437"/>
    <x v="1"/>
    <x v="54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x v="114"/>
    <s v="Harper-Davis"/>
    <s v="Robust heuristic encoding"/>
    <n v="1900"/>
    <n v="13816"/>
    <x v="1"/>
    <x v="105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x v="115"/>
    <s v="Barrett PLC"/>
    <s v="Team-oriented clear-thinking capacity"/>
    <n v="166700"/>
    <n v="145382"/>
    <x v="0"/>
    <x v="106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x v="116"/>
    <s v="David-Clark"/>
    <s v="De-engineered motivating standardization"/>
    <n v="7200"/>
    <n v="6336"/>
    <x v="0"/>
    <x v="107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x v="117"/>
    <s v="Chaney-Dennis"/>
    <s v="Business-focused 24hour groupware"/>
    <n v="4900"/>
    <n v="8523"/>
    <x v="1"/>
    <x v="108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x v="118"/>
    <s v="Robinson, Lopez and Christensen"/>
    <s v="Organic next generation protocol"/>
    <n v="5400"/>
    <n v="6351"/>
    <x v="1"/>
    <x v="109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x v="119"/>
    <s v="Clark and Sons"/>
    <s v="Reverse-engineered full-range Internet solution"/>
    <n v="5000"/>
    <n v="10748"/>
    <x v="1"/>
    <x v="110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x v="120"/>
    <s v="Vega Group"/>
    <s v="Synchronized regional synergy"/>
    <n v="75100"/>
    <n v="112272"/>
    <x v="1"/>
    <x v="111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x v="121"/>
    <s v="Brown-Brown"/>
    <s v="Multi-lateral homogeneous success"/>
    <n v="45300"/>
    <n v="99361"/>
    <x v="1"/>
    <x v="112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x v="122"/>
    <s v="Taylor PLC"/>
    <s v="Seamless zero-defect solution"/>
    <n v="136800"/>
    <n v="88055"/>
    <x v="0"/>
    <x v="113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x v="123"/>
    <s v="Edwards-Lewis"/>
    <s v="Enhanced scalable concept"/>
    <n v="177700"/>
    <n v="33092"/>
    <x v="0"/>
    <x v="114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x v="124"/>
    <s v="Stanton, Neal and Rodriguez"/>
    <s v="Polarized uniform software"/>
    <n v="2600"/>
    <n v="9562"/>
    <x v="1"/>
    <x v="115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x v="125"/>
    <s v="Pratt LLC"/>
    <s v="Stand-alone web-enabled moderator"/>
    <n v="5300"/>
    <n v="8475"/>
    <x v="1"/>
    <x v="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x v="126"/>
    <s v="Gross PLC"/>
    <s v="Proactive methodical benchmark"/>
    <n v="180200"/>
    <n v="69617"/>
    <x v="0"/>
    <x v="116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x v="127"/>
    <s v="Martinez, Gomez and Dalton"/>
    <s v="Team-oriented 6thgeneration matrix"/>
    <n v="103200"/>
    <n v="53067"/>
    <x v="0"/>
    <x v="117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x v="128"/>
    <s v="Allen-Curtis"/>
    <s v="Phased human-resource core"/>
    <n v="70600"/>
    <n v="42596"/>
    <x v="3"/>
    <x v="118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x v="129"/>
    <s v="Morgan-Martinez"/>
    <s v="Mandatory tertiary implementation"/>
    <n v="148500"/>
    <n v="4756"/>
    <x v="3"/>
    <x v="12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x v="130"/>
    <s v="Luna, Anderson and Fox"/>
    <s v="Secured directional encryption"/>
    <n v="9600"/>
    <n v="14925"/>
    <x v="1"/>
    <x v="119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x v="131"/>
    <s v="Fleming, Zhang and Henderson"/>
    <s v="Distributed 5thgeneration implementation"/>
    <n v="164700"/>
    <n v="166116"/>
    <x v="1"/>
    <x v="120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x v="132"/>
    <s v="Flowers and Sons"/>
    <s v="Virtual static core"/>
    <n v="3300"/>
    <n v="3834"/>
    <x v="1"/>
    <x v="121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x v="133"/>
    <s v="Gates PLC"/>
    <s v="Secured content-based product"/>
    <n v="4500"/>
    <n v="13985"/>
    <x v="1"/>
    <x v="122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x v="134"/>
    <s v="Caldwell LLC"/>
    <s v="Secured executive concept"/>
    <n v="99500"/>
    <n v="89288"/>
    <x v="0"/>
    <x v="123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x v="135"/>
    <s v="Le, Burton and Evans"/>
    <s v="Balanced zero-defect software"/>
    <n v="7700"/>
    <n v="5488"/>
    <x v="0"/>
    <x v="124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x v="136"/>
    <s v="Briggs PLC"/>
    <s v="Distributed context-sensitive flexibility"/>
    <n v="82800"/>
    <n v="2721"/>
    <x v="3"/>
    <x v="125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x v="137"/>
    <s v="Hudson-Nguyen"/>
    <s v="Down-sized disintermediate support"/>
    <n v="1800"/>
    <n v="4712"/>
    <x v="1"/>
    <x v="126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x v="138"/>
    <s v="Hogan Ltd"/>
    <s v="Stand-alone mission-critical moratorium"/>
    <n v="9600"/>
    <n v="9216"/>
    <x v="0"/>
    <x v="127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x v="139"/>
    <s v="Hamilton, Wright and Chavez"/>
    <s v="Down-sized empowering protocol"/>
    <n v="92100"/>
    <n v="19246"/>
    <x v="0"/>
    <x v="128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x v="140"/>
    <s v="Bautista-Cross"/>
    <s v="Fully-configurable coherent Internet solution"/>
    <n v="5500"/>
    <n v="12274"/>
    <x v="1"/>
    <x v="129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x v="141"/>
    <s v="Jackson LLC"/>
    <s v="Distributed motivating algorithm"/>
    <n v="64300"/>
    <n v="65323"/>
    <x v="1"/>
    <x v="130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x v="142"/>
    <s v="Figueroa Ltd"/>
    <s v="Expanded solution-oriented benchmark"/>
    <n v="5000"/>
    <n v="11502"/>
    <x v="1"/>
    <x v="124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x v="143"/>
    <s v="Avila-Jones"/>
    <s v="Implemented discrete secured line"/>
    <n v="5400"/>
    <n v="7322"/>
    <x v="1"/>
    <x v="131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x v="144"/>
    <s v="Martin, Lopez and Hunter"/>
    <s v="Multi-lateral actuating installation"/>
    <n v="9000"/>
    <n v="11619"/>
    <x v="1"/>
    <x v="18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x v="145"/>
    <s v="Fields-Moore"/>
    <s v="Secured reciprocal array"/>
    <n v="25000"/>
    <n v="59128"/>
    <x v="1"/>
    <x v="132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x v="146"/>
    <s v="Harris-Golden"/>
    <s v="Optional bandwidth-monitored middleware"/>
    <n v="8800"/>
    <n v="1518"/>
    <x v="3"/>
    <x v="133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x v="147"/>
    <s v="Moss, Norman and Dunlap"/>
    <s v="Upgradable upward-trending workforce"/>
    <n v="8300"/>
    <n v="9337"/>
    <x v="1"/>
    <x v="134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x v="148"/>
    <s v="White, Larson and Wright"/>
    <s v="Upgradable hybrid capability"/>
    <n v="9300"/>
    <n v="11255"/>
    <x v="1"/>
    <x v="3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x v="149"/>
    <s v="Payne, Oliver and Burch"/>
    <s v="Managed fresh-thinking flexibility"/>
    <n v="6200"/>
    <n v="13632"/>
    <x v="1"/>
    <x v="13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x v="150"/>
    <s v="Brown, Palmer and Pace"/>
    <s v="Networked stable workforce"/>
    <n v="100"/>
    <n v="1"/>
    <x v="0"/>
    <x v="49"/>
    <s v="US"/>
    <s v="USD"/>
    <n v="1544940000"/>
    <n v="1545026400"/>
    <b v="0"/>
    <b v="0"/>
    <s v="music/rock"/>
    <n v="0.01"/>
    <n v="1"/>
    <x v="1"/>
    <s v="rock"/>
    <x v="147"/>
    <d v="2018-12-17T06:00:00"/>
  </r>
  <r>
    <x v="151"/>
    <s v="Parker LLC"/>
    <s v="Customizable intermediate extranet"/>
    <n v="137200"/>
    <n v="88037"/>
    <x v="0"/>
    <x v="50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x v="152"/>
    <s v="Bowen, Mcdonald and Hall"/>
    <s v="User-centric fault-tolerant task-force"/>
    <n v="41500"/>
    <n v="175573"/>
    <x v="1"/>
    <x v="13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x v="153"/>
    <s v="Whitehead, Bell and Hughes"/>
    <s v="Multi-tiered radical definition"/>
    <n v="189400"/>
    <n v="176112"/>
    <x v="0"/>
    <x v="137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x v="154"/>
    <s v="Rodriguez-Brown"/>
    <s v="Devolved foreground benchmark"/>
    <n v="171300"/>
    <n v="100650"/>
    <x v="0"/>
    <x v="138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x v="155"/>
    <s v="Hall-Schaefer"/>
    <s v="Distributed eco-centric methodology"/>
    <n v="139500"/>
    <n v="90706"/>
    <x v="0"/>
    <x v="139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x v="156"/>
    <s v="Meza-Rogers"/>
    <s v="Streamlined encompassing encryption"/>
    <n v="36400"/>
    <n v="26914"/>
    <x v="3"/>
    <x v="140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x v="157"/>
    <s v="Curtis-Curtis"/>
    <s v="User-friendly reciprocal initiative"/>
    <n v="4200"/>
    <n v="2212"/>
    <x v="0"/>
    <x v="141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x v="158"/>
    <s v="Carlson Inc"/>
    <s v="Ergonomic fresh-thinking installation"/>
    <n v="2100"/>
    <n v="4640"/>
    <x v="1"/>
    <x v="142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x v="159"/>
    <s v="Clarke, Anderson and Lee"/>
    <s v="Robust explicit hardware"/>
    <n v="191200"/>
    <n v="191222"/>
    <x v="1"/>
    <x v="143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x v="160"/>
    <s v="Evans Group"/>
    <s v="Stand-alone actuating support"/>
    <n v="8000"/>
    <n v="12985"/>
    <x v="1"/>
    <x v="55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x v="161"/>
    <s v="Bruce Group"/>
    <s v="Cross-platform methodical process improvement"/>
    <n v="5500"/>
    <n v="4300"/>
    <x v="0"/>
    <x v="51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x v="162"/>
    <s v="Keith, Alvarez and Potter"/>
    <s v="Extended bottom-line open architecture"/>
    <n v="6100"/>
    <n v="9134"/>
    <x v="1"/>
    <x v="144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x v="163"/>
    <s v="Burton-Watkins"/>
    <s v="Extended reciprocal circuit"/>
    <n v="3500"/>
    <n v="8864"/>
    <x v="1"/>
    <x v="67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x v="164"/>
    <s v="Lopez and Sons"/>
    <s v="Polarized human-resource protocol"/>
    <n v="150500"/>
    <n v="150755"/>
    <x v="1"/>
    <x v="20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x v="165"/>
    <s v="Cordova Ltd"/>
    <s v="Synergized radical product"/>
    <n v="90400"/>
    <n v="110279"/>
    <x v="1"/>
    <x v="145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x v="166"/>
    <s v="Brown-Vang"/>
    <s v="Robust heuristic artificial intelligence"/>
    <n v="9800"/>
    <n v="13439"/>
    <x v="1"/>
    <x v="146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x v="167"/>
    <s v="Cruz-Ward"/>
    <s v="Robust content-based emulation"/>
    <n v="2600"/>
    <n v="10804"/>
    <x v="1"/>
    <x v="147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x v="168"/>
    <s v="Hernandez Group"/>
    <s v="Ergonomic uniform open system"/>
    <n v="128100"/>
    <n v="40107"/>
    <x v="0"/>
    <x v="148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x v="169"/>
    <s v="Tran, Steele and Wilson"/>
    <s v="Profit-focused modular product"/>
    <n v="23300"/>
    <n v="98811"/>
    <x v="1"/>
    <x v="149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x v="170"/>
    <s v="Summers, Gallegos and Stein"/>
    <s v="Mandatory mobile product"/>
    <n v="188100"/>
    <n v="5528"/>
    <x v="0"/>
    <x v="109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x v="171"/>
    <s v="Blair Group"/>
    <s v="Public-key 3rdgeneration budgetary management"/>
    <n v="4900"/>
    <n v="521"/>
    <x v="0"/>
    <x v="62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x v="172"/>
    <s v="Nixon Inc"/>
    <s v="Centralized national firmware"/>
    <n v="800"/>
    <n v="663"/>
    <x v="0"/>
    <x v="150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x v="173"/>
    <s v="White LLC"/>
    <s v="Cross-group 4thgeneration middleware"/>
    <n v="96700"/>
    <n v="157635"/>
    <x v="1"/>
    <x v="15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x v="174"/>
    <s v="Santos, Black and Donovan"/>
    <s v="Pre-emptive scalable access"/>
    <n v="600"/>
    <n v="5368"/>
    <x v="1"/>
    <x v="44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x v="175"/>
    <s v="Jones, Contreras and Burnett"/>
    <s v="Sharable intangible migration"/>
    <n v="181200"/>
    <n v="47459"/>
    <x v="0"/>
    <x v="152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x v="176"/>
    <s v="Stone-Orozco"/>
    <s v="Proactive scalable Graphical User Interface"/>
    <n v="115000"/>
    <n v="86060"/>
    <x v="0"/>
    <x v="153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x v="177"/>
    <s v="Lee, Gibson and Morgan"/>
    <s v="Digitized solution-oriented product"/>
    <n v="38800"/>
    <n v="161593"/>
    <x v="1"/>
    <x v="154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x v="178"/>
    <s v="Alexander-Williams"/>
    <s v="Triple-buffered cohesive structure"/>
    <n v="7200"/>
    <n v="6927"/>
    <x v="0"/>
    <x v="155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x v="179"/>
    <s v="Marks Ltd"/>
    <s v="Realigned human-resource orchestration"/>
    <n v="44500"/>
    <n v="159185"/>
    <x v="1"/>
    <x v="156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x v="180"/>
    <s v="Olsen, Edwards and Reid"/>
    <s v="Optional clear-thinking software"/>
    <n v="56000"/>
    <n v="172736"/>
    <x v="1"/>
    <x v="15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x v="181"/>
    <s v="Daniels, Rose and Tyler"/>
    <s v="Centralized global approach"/>
    <n v="8600"/>
    <n v="5315"/>
    <x v="0"/>
    <x v="158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x v="182"/>
    <s v="Adams Group"/>
    <s v="Reverse-engineered bandwidth-monitored contingency"/>
    <n v="27100"/>
    <n v="195750"/>
    <x v="1"/>
    <x v="159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x v="183"/>
    <s v="Rogers, Huerta and Medina"/>
    <s v="Pre-emptive bandwidth-monitored instruction set"/>
    <n v="5100"/>
    <n v="3525"/>
    <x v="0"/>
    <x v="99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x v="184"/>
    <s v="Howard, Carter and Griffith"/>
    <s v="Adaptive asynchronous emulation"/>
    <n v="3600"/>
    <n v="10550"/>
    <x v="1"/>
    <x v="16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x v="185"/>
    <s v="Bailey PLC"/>
    <s v="Innovative actuating conglomeration"/>
    <n v="1000"/>
    <n v="718"/>
    <x v="0"/>
    <x v="161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x v="186"/>
    <s v="Parker Group"/>
    <s v="Grass-roots foreground policy"/>
    <n v="88800"/>
    <n v="28358"/>
    <x v="0"/>
    <x v="162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x v="187"/>
    <s v="Fox Group"/>
    <s v="Horizontal transitional paradigm"/>
    <n v="60200"/>
    <n v="138384"/>
    <x v="1"/>
    <x v="163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x v="188"/>
    <s v="Walker, Jones and Rodriguez"/>
    <s v="Networked didactic info-mediaries"/>
    <n v="8200"/>
    <n v="2625"/>
    <x v="0"/>
    <x v="164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x v="189"/>
    <s v="Anthony-Shaw"/>
    <s v="Switchable contextually-based access"/>
    <n v="191300"/>
    <n v="45004"/>
    <x v="3"/>
    <x v="165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x v="190"/>
    <s v="Cook LLC"/>
    <s v="Up-sized dynamic throughput"/>
    <n v="3700"/>
    <n v="2538"/>
    <x v="0"/>
    <x v="3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x v="191"/>
    <s v="Sutton PLC"/>
    <s v="Mandatory reciprocal superstructure"/>
    <n v="8400"/>
    <n v="3188"/>
    <x v="0"/>
    <x v="99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x v="192"/>
    <s v="Long, Morgan and Mitchell"/>
    <s v="Upgradable 4thgeneration productivity"/>
    <n v="42600"/>
    <n v="8517"/>
    <x v="0"/>
    <x v="166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x v="193"/>
    <s v="Calhoun, Rogers and Long"/>
    <s v="Progressive discrete hub"/>
    <n v="6600"/>
    <n v="3012"/>
    <x v="0"/>
    <x v="167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x v="194"/>
    <s v="Sandoval Group"/>
    <s v="Assimilated multi-tasking archive"/>
    <n v="7100"/>
    <n v="8716"/>
    <x v="1"/>
    <x v="105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x v="195"/>
    <s v="Smith and Sons"/>
    <s v="Upgradable high-level solution"/>
    <n v="15800"/>
    <n v="57157"/>
    <x v="1"/>
    <x v="168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x v="196"/>
    <s v="King Inc"/>
    <s v="Organic bandwidth-monitored frame"/>
    <n v="8200"/>
    <n v="5178"/>
    <x v="0"/>
    <x v="16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x v="197"/>
    <s v="Perry and Sons"/>
    <s v="Business-focused logistical framework"/>
    <n v="54700"/>
    <n v="163118"/>
    <x v="1"/>
    <x v="16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x v="198"/>
    <s v="Palmer Inc"/>
    <s v="Universal multi-state capability"/>
    <n v="63200"/>
    <n v="6041"/>
    <x v="0"/>
    <x v="170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x v="199"/>
    <s v="Hull, Baker and Martinez"/>
    <s v="Digitized reciprocal infrastructure"/>
    <n v="1800"/>
    <n v="968"/>
    <x v="0"/>
    <x v="171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x v="200"/>
    <s v="Becker, Rice and White"/>
    <s v="Reduced dedicated capability"/>
    <n v="100"/>
    <n v="2"/>
    <x v="0"/>
    <x v="49"/>
    <s v="CA"/>
    <s v="CAD"/>
    <n v="1269493200"/>
    <n v="1270443600"/>
    <b v="0"/>
    <b v="0"/>
    <s v="theater/plays"/>
    <n v="0.02"/>
    <n v="2"/>
    <x v="3"/>
    <s v="plays"/>
    <x v="152"/>
    <d v="2010-04-05T05:00:00"/>
  </r>
  <r>
    <x v="201"/>
    <s v="Osborne, Perkins and Knox"/>
    <s v="Cross-platform bi-directional workforce"/>
    <n v="2100"/>
    <n v="14305"/>
    <x v="1"/>
    <x v="144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x v="202"/>
    <s v="Mcknight-Freeman"/>
    <s v="Upgradable scalable methodology"/>
    <n v="8300"/>
    <n v="6543"/>
    <x v="3"/>
    <x v="17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x v="203"/>
    <s v="Hayden, Shannon and Stein"/>
    <s v="Customer-focused client-server service-desk"/>
    <n v="143900"/>
    <n v="193413"/>
    <x v="1"/>
    <x v="173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x v="204"/>
    <s v="Daniel-Luna"/>
    <s v="Mandatory multimedia leverage"/>
    <n v="75000"/>
    <n v="2529"/>
    <x v="0"/>
    <x v="174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x v="205"/>
    <s v="Weaver-Marquez"/>
    <s v="Focused analyzing circuit"/>
    <n v="1300"/>
    <n v="5614"/>
    <x v="1"/>
    <x v="175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x v="206"/>
    <s v="Austin, Baker and Kelley"/>
    <s v="Fundamental grid-enabled strategy"/>
    <n v="9000"/>
    <n v="3496"/>
    <x v="3"/>
    <x v="176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x v="207"/>
    <s v="Carney-Anderson"/>
    <s v="Digitized 5thgeneration knowledgebase"/>
    <n v="1000"/>
    <n v="4257"/>
    <x v="1"/>
    <x v="177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x v="208"/>
    <s v="Jackson Inc"/>
    <s v="Mandatory multi-tasking encryption"/>
    <n v="196900"/>
    <n v="199110"/>
    <x v="1"/>
    <x v="178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x v="209"/>
    <s v="Warren Ltd"/>
    <s v="Distributed system-worthy application"/>
    <n v="194500"/>
    <n v="41212"/>
    <x v="2"/>
    <x v="179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x v="210"/>
    <s v="Schultz Inc"/>
    <s v="Synergistic tertiary time-frame"/>
    <n v="9400"/>
    <n v="6338"/>
    <x v="0"/>
    <x v="31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x v="211"/>
    <s v="Thompson LLC"/>
    <s v="Customer-focused impactful benchmark"/>
    <n v="104400"/>
    <n v="99100"/>
    <x v="0"/>
    <x v="180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x v="212"/>
    <s v="Johnson Inc"/>
    <s v="Profound next generation infrastructure"/>
    <n v="8100"/>
    <n v="12300"/>
    <x v="1"/>
    <x v="170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x v="213"/>
    <s v="Morgan-Warren"/>
    <s v="Face-to-face encompassing info-mediaries"/>
    <n v="87900"/>
    <n v="171549"/>
    <x v="1"/>
    <x v="181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x v="214"/>
    <s v="Sullivan Group"/>
    <s v="Open-source fresh-thinking policy"/>
    <n v="1400"/>
    <n v="14324"/>
    <x v="1"/>
    <x v="34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x v="215"/>
    <s v="Vargas, Banks and Palmer"/>
    <s v="Extended 24/7 implementation"/>
    <n v="156800"/>
    <n v="6024"/>
    <x v="0"/>
    <x v="182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x v="216"/>
    <s v="Johnson, Dixon and Zimmerman"/>
    <s v="Organic dynamic algorithm"/>
    <n v="121700"/>
    <n v="188721"/>
    <x v="1"/>
    <x v="183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x v="217"/>
    <s v="Moore, Dudley and Navarro"/>
    <s v="Organic multi-tasking focus group"/>
    <n v="129400"/>
    <n v="57911"/>
    <x v="0"/>
    <x v="18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x v="218"/>
    <s v="Price-Rodriguez"/>
    <s v="Adaptive logistical initiative"/>
    <n v="5700"/>
    <n v="12309"/>
    <x v="1"/>
    <x v="185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x v="219"/>
    <s v="Huang-Henderson"/>
    <s v="Stand-alone mobile customer loyalty"/>
    <n v="41700"/>
    <n v="138497"/>
    <x v="1"/>
    <x v="186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x v="220"/>
    <s v="Owens-Le"/>
    <s v="Focused composite approach"/>
    <n v="7900"/>
    <n v="667"/>
    <x v="0"/>
    <x v="68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x v="221"/>
    <s v="Huff LLC"/>
    <s v="Face-to-face clear-thinking Local Area Network"/>
    <n v="121500"/>
    <n v="119830"/>
    <x v="0"/>
    <x v="187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x v="222"/>
    <s v="Johnson LLC"/>
    <s v="Cross-group cohesive circuit"/>
    <n v="4800"/>
    <n v="6623"/>
    <x v="1"/>
    <x v="18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x v="223"/>
    <s v="Chavez, Garcia and Cantu"/>
    <s v="Synergistic explicit capability"/>
    <n v="87300"/>
    <n v="81897"/>
    <x v="0"/>
    <x v="189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x v="224"/>
    <s v="Lester-Moore"/>
    <s v="Diverse analyzing definition"/>
    <n v="46300"/>
    <n v="186885"/>
    <x v="1"/>
    <x v="190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x v="225"/>
    <s v="Fox-Quinn"/>
    <s v="Enterprise-wide reciprocal success"/>
    <n v="67800"/>
    <n v="176398"/>
    <x v="1"/>
    <x v="191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x v="226"/>
    <s v="Garcia Inc"/>
    <s v="Progressive neutral middleware"/>
    <n v="3000"/>
    <n v="10999"/>
    <x v="1"/>
    <x v="19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x v="227"/>
    <s v="Johnson-Lee"/>
    <s v="Intuitive exuding process improvement"/>
    <n v="60900"/>
    <n v="102751"/>
    <x v="1"/>
    <x v="19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x v="228"/>
    <s v="Pineda Group"/>
    <s v="Exclusive real-time protocol"/>
    <n v="137900"/>
    <n v="165352"/>
    <x v="1"/>
    <x v="194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x v="229"/>
    <s v="Hoffman-Howard"/>
    <s v="Extended encompassing application"/>
    <n v="85600"/>
    <n v="165798"/>
    <x v="1"/>
    <x v="195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x v="230"/>
    <s v="Miranda, Hall and Mcgrath"/>
    <s v="Progressive value-added ability"/>
    <n v="2400"/>
    <n v="10084"/>
    <x v="1"/>
    <x v="196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x v="231"/>
    <s v="Williams, Carter and Gonzalez"/>
    <s v="Cross-platform uniform hardware"/>
    <n v="7200"/>
    <n v="5523"/>
    <x v="3"/>
    <x v="109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x v="232"/>
    <s v="Davis-Rodriguez"/>
    <s v="Progressive secondary portal"/>
    <n v="3400"/>
    <n v="5823"/>
    <x v="1"/>
    <x v="45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x v="233"/>
    <s v="Reid, Rivera and Perry"/>
    <s v="Multi-lateral national adapter"/>
    <n v="3800"/>
    <n v="6000"/>
    <x v="1"/>
    <x v="197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x v="234"/>
    <s v="Mendoza-Parker"/>
    <s v="Enterprise-wide motivating matrices"/>
    <n v="7500"/>
    <n v="8181"/>
    <x v="1"/>
    <x v="46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x v="235"/>
    <s v="Lee, Ali and Guzman"/>
    <s v="Polarized upward-trending Local Area Network"/>
    <n v="8600"/>
    <n v="3589"/>
    <x v="0"/>
    <x v="45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x v="236"/>
    <s v="Gallegos-Cobb"/>
    <s v="Object-based directional function"/>
    <n v="39500"/>
    <n v="4323"/>
    <x v="0"/>
    <x v="176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x v="237"/>
    <s v="Ellison PLC"/>
    <s v="Re-contextualized tangible open architecture"/>
    <n v="9300"/>
    <n v="14822"/>
    <x v="1"/>
    <x v="198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x v="238"/>
    <s v="Bolton, Sanchez and Carrillo"/>
    <s v="Distributed systemic adapter"/>
    <n v="2400"/>
    <n v="10138"/>
    <x v="1"/>
    <x v="199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x v="239"/>
    <s v="Mason-Sanders"/>
    <s v="Networked web-enabled instruction set"/>
    <n v="3200"/>
    <n v="3127"/>
    <x v="0"/>
    <x v="142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x v="240"/>
    <s v="Pitts-Reed"/>
    <s v="Vision-oriented dynamic service-desk"/>
    <n v="29400"/>
    <n v="123124"/>
    <x v="1"/>
    <x v="200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x v="241"/>
    <s v="Gonzalez-Martinez"/>
    <s v="Vision-oriented actuating open system"/>
    <n v="168500"/>
    <n v="171729"/>
    <x v="1"/>
    <x v="7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x v="242"/>
    <s v="Hill, Martin and Garcia"/>
    <s v="Sharable scalable core"/>
    <n v="8400"/>
    <n v="10729"/>
    <x v="1"/>
    <x v="201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x v="243"/>
    <s v="Garcia PLC"/>
    <s v="Customer-focused attitude-oriented function"/>
    <n v="2300"/>
    <n v="10240"/>
    <x v="1"/>
    <x v="202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x v="244"/>
    <s v="Herring-Bailey"/>
    <s v="Reverse-engineered system-worthy extranet"/>
    <n v="700"/>
    <n v="3988"/>
    <x v="1"/>
    <x v="4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x v="245"/>
    <s v="Russell-Gardner"/>
    <s v="Re-engineered systematic monitoring"/>
    <n v="2900"/>
    <n v="14771"/>
    <x v="1"/>
    <x v="203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x v="246"/>
    <s v="Walters-Carter"/>
    <s v="Seamless value-added standardization"/>
    <n v="4500"/>
    <n v="14649"/>
    <x v="1"/>
    <x v="4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x v="247"/>
    <s v="Johnson, Patterson and Montoya"/>
    <s v="Triple-buffered fresh-thinking frame"/>
    <n v="19800"/>
    <n v="184658"/>
    <x v="1"/>
    <x v="20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x v="248"/>
    <s v="Roberts and Sons"/>
    <s v="Streamlined holistic knowledgebase"/>
    <n v="6200"/>
    <n v="13103"/>
    <x v="1"/>
    <x v="205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x v="249"/>
    <s v="Avila-Nelson"/>
    <s v="Up-sized intermediate website"/>
    <n v="61500"/>
    <n v="168095"/>
    <x v="1"/>
    <x v="206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x v="250"/>
    <s v="Robbins and Sons"/>
    <s v="Future-proofed directional synergy"/>
    <n v="100"/>
    <n v="3"/>
    <x v="0"/>
    <x v="49"/>
    <s v="US"/>
    <s v="USD"/>
    <n v="1264399200"/>
    <n v="1267423200"/>
    <b v="0"/>
    <b v="0"/>
    <s v="music/rock"/>
    <n v="0.03"/>
    <n v="3"/>
    <x v="1"/>
    <s v="rock"/>
    <x v="67"/>
    <d v="2010-03-01T06:00:00"/>
  </r>
  <r>
    <x v="251"/>
    <s v="Singleton Ltd"/>
    <s v="Enhanced user-facing function"/>
    <n v="7100"/>
    <n v="3840"/>
    <x v="0"/>
    <x v="196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x v="252"/>
    <s v="Perez PLC"/>
    <s v="Operative bandwidth-monitored interface"/>
    <n v="1000"/>
    <n v="6263"/>
    <x v="1"/>
    <x v="207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x v="253"/>
    <s v="Rogers, Jacobs and Jackson"/>
    <s v="Upgradable multi-state instruction set"/>
    <n v="121500"/>
    <n v="108161"/>
    <x v="0"/>
    <x v="208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x v="254"/>
    <s v="Barry Group"/>
    <s v="De-engineered static Local Area Network"/>
    <n v="4600"/>
    <n v="8505"/>
    <x v="1"/>
    <x v="39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x v="255"/>
    <s v="Rosales, Branch and Harmon"/>
    <s v="Upgradable grid-enabled superstructure"/>
    <n v="80500"/>
    <n v="96735"/>
    <x v="1"/>
    <x v="209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x v="256"/>
    <s v="Smith-Reid"/>
    <s v="Optimized actuating toolset"/>
    <n v="4100"/>
    <n v="959"/>
    <x v="0"/>
    <x v="27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x v="257"/>
    <s v="Williams Inc"/>
    <s v="Decentralized exuding strategy"/>
    <n v="5700"/>
    <n v="8322"/>
    <x v="1"/>
    <x v="45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x v="258"/>
    <s v="Duncan, Mcdonald and Miller"/>
    <s v="Assimilated coherent hardware"/>
    <n v="5000"/>
    <n v="13424"/>
    <x v="1"/>
    <x v="129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x v="259"/>
    <s v="Watkins Ltd"/>
    <s v="Multi-channeled responsive implementation"/>
    <n v="1800"/>
    <n v="10755"/>
    <x v="1"/>
    <x v="18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x v="260"/>
    <s v="Allen-Jones"/>
    <s v="Centralized modular initiative"/>
    <n v="6300"/>
    <n v="9935"/>
    <x v="1"/>
    <x v="210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x v="261"/>
    <s v="Mason-Smith"/>
    <s v="Reverse-engineered cohesive migration"/>
    <n v="84300"/>
    <n v="26303"/>
    <x v="0"/>
    <x v="211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x v="262"/>
    <s v="Lloyd, Kennedy and Davis"/>
    <s v="Compatible multimedia hub"/>
    <n v="1700"/>
    <n v="5328"/>
    <x v="1"/>
    <x v="3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x v="263"/>
    <s v="Walker Ltd"/>
    <s v="Organic eco-centric success"/>
    <n v="2900"/>
    <n v="10756"/>
    <x v="1"/>
    <x v="134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x v="264"/>
    <s v="Gordon PLC"/>
    <s v="Virtual reciprocal policy"/>
    <n v="45600"/>
    <n v="165375"/>
    <x v="1"/>
    <x v="2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x v="265"/>
    <s v="Lee and Sons"/>
    <s v="Persevering interactive emulation"/>
    <n v="4900"/>
    <n v="6031"/>
    <x v="1"/>
    <x v="99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x v="266"/>
    <s v="Cole LLC"/>
    <s v="Proactive responsive emulation"/>
    <n v="111900"/>
    <n v="85902"/>
    <x v="0"/>
    <x v="213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x v="267"/>
    <s v="Acosta PLC"/>
    <s v="Extended eco-centric function"/>
    <n v="61600"/>
    <n v="143910"/>
    <x v="1"/>
    <x v="214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x v="268"/>
    <s v="Brown-Mckee"/>
    <s v="Networked optimal productivity"/>
    <n v="1500"/>
    <n v="2708"/>
    <x v="1"/>
    <x v="44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x v="269"/>
    <s v="Miles and Sons"/>
    <s v="Persistent attitude-oriented approach"/>
    <n v="3500"/>
    <n v="8842"/>
    <x v="1"/>
    <x v="215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x v="270"/>
    <s v="Sawyer, Horton and Williams"/>
    <s v="Triple-buffered 4thgeneration toolset"/>
    <n v="173900"/>
    <n v="47260"/>
    <x v="3"/>
    <x v="216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x v="271"/>
    <s v="Foley-Cox"/>
    <s v="Progressive zero administration leverage"/>
    <n v="153700"/>
    <n v="1953"/>
    <x v="2"/>
    <x v="217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x v="272"/>
    <s v="Horton, Morrison and Clark"/>
    <s v="Networked radical neural-net"/>
    <n v="51100"/>
    <n v="155349"/>
    <x v="1"/>
    <x v="218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x v="273"/>
    <s v="Thomas and Sons"/>
    <s v="Re-engineered heuristic forecast"/>
    <n v="7800"/>
    <n v="10704"/>
    <x v="1"/>
    <x v="219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x v="274"/>
    <s v="Morgan-Jenkins"/>
    <s v="Fully-configurable background algorithm"/>
    <n v="2400"/>
    <n v="773"/>
    <x v="0"/>
    <x v="27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x v="275"/>
    <s v="Ward, Sanchez and Kemp"/>
    <s v="Stand-alone discrete Graphical User Interface"/>
    <n v="3900"/>
    <n v="9419"/>
    <x v="1"/>
    <x v="220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x v="276"/>
    <s v="Fields Ltd"/>
    <s v="Front-line foreground project"/>
    <n v="5500"/>
    <n v="5324"/>
    <x v="0"/>
    <x v="221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x v="277"/>
    <s v="Ramos-Mitchell"/>
    <s v="Persevering system-worthy info-mediaries"/>
    <n v="700"/>
    <n v="7465"/>
    <x v="1"/>
    <x v="100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x v="278"/>
    <s v="Higgins, Davis and Salazar"/>
    <s v="Distributed multi-tasking strategy"/>
    <n v="2700"/>
    <n v="8799"/>
    <x v="1"/>
    <x v="222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x v="279"/>
    <s v="Smith-Jenkins"/>
    <s v="Vision-oriented methodical application"/>
    <n v="8000"/>
    <n v="13656"/>
    <x v="1"/>
    <x v="223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x v="280"/>
    <s v="Braun PLC"/>
    <s v="Function-based high-level infrastructure"/>
    <n v="2500"/>
    <n v="14536"/>
    <x v="1"/>
    <x v="224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x v="281"/>
    <s v="Drake PLC"/>
    <s v="Profound object-oriented paradigm"/>
    <n v="164500"/>
    <n v="150552"/>
    <x v="0"/>
    <x v="225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x v="282"/>
    <s v="Ross, Kelly and Brown"/>
    <s v="Virtual contextually-based circuit"/>
    <n v="8400"/>
    <n v="9076"/>
    <x v="1"/>
    <x v="221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x v="283"/>
    <s v="Lucas-Mullins"/>
    <s v="Business-focused dynamic instruction set"/>
    <n v="8100"/>
    <n v="1517"/>
    <x v="0"/>
    <x v="226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x v="284"/>
    <s v="Tran LLC"/>
    <s v="Ameliorated fresh-thinking protocol"/>
    <n v="9800"/>
    <n v="8153"/>
    <x v="0"/>
    <x v="227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x v="285"/>
    <s v="Dawson, Brady and Gilbert"/>
    <s v="Front-line optimizing emulation"/>
    <n v="900"/>
    <n v="6357"/>
    <x v="1"/>
    <x v="228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x v="286"/>
    <s v="Obrien-Aguirre"/>
    <s v="Devolved uniform complexity"/>
    <n v="112100"/>
    <n v="19557"/>
    <x v="3"/>
    <x v="229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x v="287"/>
    <s v="Ferguson PLC"/>
    <s v="Public-key intangible superstructure"/>
    <n v="6300"/>
    <n v="13213"/>
    <x v="1"/>
    <x v="230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x v="288"/>
    <s v="Garcia Ltd"/>
    <s v="Secured global success"/>
    <n v="5600"/>
    <n v="5476"/>
    <x v="0"/>
    <x v="231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x v="289"/>
    <s v="Smith, Love and Smith"/>
    <s v="Grass-roots mission-critical capability"/>
    <n v="800"/>
    <n v="13474"/>
    <x v="1"/>
    <x v="232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x v="290"/>
    <s v="Wilson, Hall and Osborne"/>
    <s v="Advanced global data-warehouse"/>
    <n v="168600"/>
    <n v="91722"/>
    <x v="0"/>
    <x v="233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x v="291"/>
    <s v="Bell, Grimes and Kerr"/>
    <s v="Self-enabling uniform complexity"/>
    <n v="1800"/>
    <n v="8219"/>
    <x v="1"/>
    <x v="3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x v="292"/>
    <s v="Ho-Harris"/>
    <s v="Versatile cohesive encoding"/>
    <n v="7300"/>
    <n v="717"/>
    <x v="0"/>
    <x v="234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x v="293"/>
    <s v="Ross Group"/>
    <s v="Organized executive solution"/>
    <n v="6500"/>
    <n v="1065"/>
    <x v="3"/>
    <x v="235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x v="294"/>
    <s v="Turner-Davis"/>
    <s v="Automated local emulation"/>
    <n v="600"/>
    <n v="8038"/>
    <x v="1"/>
    <x v="236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x v="295"/>
    <s v="Smith, Jackson and Herrera"/>
    <s v="Enterprise-wide intermediate middleware"/>
    <n v="192900"/>
    <n v="68769"/>
    <x v="0"/>
    <x v="237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x v="296"/>
    <s v="Smith-Hess"/>
    <s v="Grass-roots real-time Local Area Network"/>
    <n v="6100"/>
    <n v="3352"/>
    <x v="0"/>
    <x v="63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x v="297"/>
    <s v="Brown, Herring and Bass"/>
    <s v="Organized client-driven capacity"/>
    <n v="7200"/>
    <n v="6785"/>
    <x v="0"/>
    <x v="238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x v="298"/>
    <s v="Chase, Garcia and Johnson"/>
    <s v="Adaptive intangible database"/>
    <n v="3500"/>
    <n v="5037"/>
    <x v="1"/>
    <x v="239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x v="299"/>
    <s v="Ramsey and Sons"/>
    <s v="Grass-roots contextually-based algorithm"/>
    <n v="3800"/>
    <n v="1954"/>
    <x v="0"/>
    <x v="240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x v="300"/>
    <s v="Cooke PLC"/>
    <s v="Focused executive core"/>
    <n v="100"/>
    <n v="5"/>
    <x v="0"/>
    <x v="49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x v="301"/>
    <s v="Wong-Walker"/>
    <s v="Multi-channeled disintermediate policy"/>
    <n v="900"/>
    <n v="12102"/>
    <x v="1"/>
    <x v="241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x v="302"/>
    <s v="Ferguson, Collins and Mata"/>
    <s v="Customizable bi-directional hardware"/>
    <n v="76100"/>
    <n v="24234"/>
    <x v="0"/>
    <x v="242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x v="303"/>
    <s v="Guerrero, Flores and Jenkins"/>
    <s v="Networked optimal architecture"/>
    <n v="3400"/>
    <n v="2809"/>
    <x v="0"/>
    <x v="235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x v="304"/>
    <s v="Peterson PLC"/>
    <s v="User-friendly discrete benchmark"/>
    <n v="2100"/>
    <n v="11469"/>
    <x v="1"/>
    <x v="23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x v="305"/>
    <s v="Townsend Ltd"/>
    <s v="Grass-roots actuating policy"/>
    <n v="2800"/>
    <n v="8014"/>
    <x v="1"/>
    <x v="72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x v="306"/>
    <s v="Rush, Reed and Hall"/>
    <s v="Enterprise-wide 3rdgeneration knowledge user"/>
    <n v="6500"/>
    <n v="514"/>
    <x v="0"/>
    <x v="243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x v="307"/>
    <s v="Salazar-Dodson"/>
    <s v="Face-to-face zero tolerance moderator"/>
    <n v="32900"/>
    <n v="43473"/>
    <x v="1"/>
    <x v="244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x v="308"/>
    <s v="Davis Ltd"/>
    <s v="Grass-roots optimizing projection"/>
    <n v="118200"/>
    <n v="87560"/>
    <x v="0"/>
    <x v="245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x v="309"/>
    <s v="Harris-Perry"/>
    <s v="User-centric 6thgeneration attitude"/>
    <n v="4100"/>
    <n v="3087"/>
    <x v="3"/>
    <x v="51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x v="310"/>
    <s v="Velazquez, Hunt and Ortiz"/>
    <s v="Switchable zero tolerance website"/>
    <n v="7800"/>
    <n v="1586"/>
    <x v="0"/>
    <x v="3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x v="311"/>
    <s v="Flores PLC"/>
    <s v="Focused real-time help-desk"/>
    <n v="6300"/>
    <n v="12812"/>
    <x v="1"/>
    <x v="246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x v="312"/>
    <s v="Martinez LLC"/>
    <s v="Robust impactful approach"/>
    <n v="59100"/>
    <n v="183345"/>
    <x v="1"/>
    <x v="247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x v="313"/>
    <s v="Miller-Irwin"/>
    <s v="Secured maximized policy"/>
    <n v="2200"/>
    <n v="8697"/>
    <x v="1"/>
    <x v="248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x v="314"/>
    <s v="Sanchez-Morgan"/>
    <s v="Realigned upward-trending strategy"/>
    <n v="1400"/>
    <n v="4126"/>
    <x v="1"/>
    <x v="221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x v="315"/>
    <s v="Lopez, Adams and Johnson"/>
    <s v="Open-source interactive knowledge user"/>
    <n v="9500"/>
    <n v="3220"/>
    <x v="0"/>
    <x v="249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x v="316"/>
    <s v="Martin-Marshall"/>
    <s v="Configurable demand-driven matrix"/>
    <n v="9600"/>
    <n v="6401"/>
    <x v="0"/>
    <x v="250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x v="317"/>
    <s v="Summers PLC"/>
    <s v="Cross-group coherent hierarchy"/>
    <n v="6600"/>
    <n v="1269"/>
    <x v="0"/>
    <x v="141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x v="318"/>
    <s v="Young, Hart and Ryan"/>
    <s v="Decentralized demand-driven open system"/>
    <n v="5700"/>
    <n v="903"/>
    <x v="0"/>
    <x v="68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x v="319"/>
    <s v="Mills Group"/>
    <s v="Advanced empowering matrix"/>
    <n v="8400"/>
    <n v="3251"/>
    <x v="3"/>
    <x v="251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x v="320"/>
    <s v="Sandoval-Powell"/>
    <s v="Phased holistic implementation"/>
    <n v="84400"/>
    <n v="8092"/>
    <x v="0"/>
    <x v="175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x v="321"/>
    <s v="Mills, Frazier and Perez"/>
    <s v="Proactive attitude-oriented knowledge user"/>
    <n v="170400"/>
    <n v="160422"/>
    <x v="0"/>
    <x v="194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x v="322"/>
    <s v="Hebert Group"/>
    <s v="Visionary asymmetric Graphical User Interface"/>
    <n v="117900"/>
    <n v="196377"/>
    <x v="1"/>
    <x v="252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x v="323"/>
    <s v="Cole, Smith and Wood"/>
    <s v="Integrated zero-defect help-desk"/>
    <n v="8900"/>
    <n v="2148"/>
    <x v="0"/>
    <x v="150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x v="324"/>
    <s v="Harris, Hall and Harris"/>
    <s v="Inverse analyzing matrices"/>
    <n v="7100"/>
    <n v="11648"/>
    <x v="1"/>
    <x v="253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x v="325"/>
    <s v="Saunders Group"/>
    <s v="Programmable systemic implementation"/>
    <n v="6500"/>
    <n v="5897"/>
    <x v="0"/>
    <x v="107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x v="326"/>
    <s v="Pham, Avila and Nash"/>
    <s v="Multi-channeled next generation architecture"/>
    <n v="7200"/>
    <n v="3326"/>
    <x v="0"/>
    <x v="5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x v="327"/>
    <s v="Patterson, Salinas and Lucas"/>
    <s v="Digitized 3rdgeneration encoding"/>
    <n v="2600"/>
    <n v="1002"/>
    <x v="0"/>
    <x v="254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x v="328"/>
    <s v="Young PLC"/>
    <s v="Innovative well-modulated functionalities"/>
    <n v="98700"/>
    <n v="131826"/>
    <x v="1"/>
    <x v="255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x v="329"/>
    <s v="Willis and Sons"/>
    <s v="Fundamental incremental database"/>
    <n v="93800"/>
    <n v="21477"/>
    <x v="2"/>
    <x v="57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x v="330"/>
    <s v="Thompson-Bates"/>
    <s v="Expanded encompassing open architecture"/>
    <n v="33700"/>
    <n v="62330"/>
    <x v="1"/>
    <x v="256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x v="331"/>
    <s v="Rose-Silva"/>
    <s v="Intuitive static portal"/>
    <n v="3300"/>
    <n v="14643"/>
    <x v="1"/>
    <x v="257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x v="332"/>
    <s v="Pacheco, Johnson and Torres"/>
    <s v="Optional bandwidth-monitored definition"/>
    <n v="20700"/>
    <n v="41396"/>
    <x v="1"/>
    <x v="258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x v="333"/>
    <s v="Carlson, Dixon and Jones"/>
    <s v="Persistent well-modulated synergy"/>
    <n v="9600"/>
    <n v="11900"/>
    <x v="1"/>
    <x v="259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x v="334"/>
    <s v="Mcgee Group"/>
    <s v="Assimilated discrete algorithm"/>
    <n v="66200"/>
    <n v="123538"/>
    <x v="1"/>
    <x v="260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x v="335"/>
    <s v="Jordan-Acosta"/>
    <s v="Operative uniform hub"/>
    <n v="173800"/>
    <n v="198628"/>
    <x v="1"/>
    <x v="261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x v="336"/>
    <s v="Nunez Inc"/>
    <s v="Customizable intangible capability"/>
    <n v="70700"/>
    <n v="68602"/>
    <x v="0"/>
    <x v="26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x v="337"/>
    <s v="Hayden Ltd"/>
    <s v="Innovative didactic analyzer"/>
    <n v="94500"/>
    <n v="116064"/>
    <x v="1"/>
    <x v="263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x v="338"/>
    <s v="Gonzalez-Burton"/>
    <s v="Decentralized intangible encoding"/>
    <n v="69800"/>
    <n v="125042"/>
    <x v="1"/>
    <x v="264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x v="339"/>
    <s v="Lewis, Taylor and Rivers"/>
    <s v="Front-line transitional algorithm"/>
    <n v="136300"/>
    <n v="108974"/>
    <x v="3"/>
    <x v="265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x v="340"/>
    <s v="Butler, Henry and Espinoza"/>
    <s v="Switchable didactic matrices"/>
    <n v="37100"/>
    <n v="34964"/>
    <x v="0"/>
    <x v="224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x v="341"/>
    <s v="Guzman Group"/>
    <s v="Ameliorated disintermediate utilization"/>
    <n v="114300"/>
    <n v="96777"/>
    <x v="0"/>
    <x v="266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x v="342"/>
    <s v="Gibson-Hernandez"/>
    <s v="Visionary foreground middleware"/>
    <n v="47900"/>
    <n v="31864"/>
    <x v="0"/>
    <x v="267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x v="343"/>
    <s v="Spencer-Weber"/>
    <s v="Optional zero-defect task-force"/>
    <n v="9000"/>
    <n v="4853"/>
    <x v="0"/>
    <x v="98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x v="344"/>
    <s v="Berger, Johnson and Marshall"/>
    <s v="Devolved exuding emulation"/>
    <n v="197600"/>
    <n v="82959"/>
    <x v="0"/>
    <x v="268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x v="345"/>
    <s v="Taylor, Cisneros and Romero"/>
    <s v="Open-source neutral task-force"/>
    <n v="157600"/>
    <n v="23159"/>
    <x v="0"/>
    <x v="269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x v="346"/>
    <s v="Little-Marsh"/>
    <s v="Virtual attitude-oriented migration"/>
    <n v="8000"/>
    <n v="2758"/>
    <x v="0"/>
    <x v="270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x v="347"/>
    <s v="Petersen and Sons"/>
    <s v="Open-source full-range portal"/>
    <n v="900"/>
    <n v="12607"/>
    <x v="1"/>
    <x v="27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x v="348"/>
    <s v="Hensley Ltd"/>
    <s v="Versatile cohesive open system"/>
    <n v="199000"/>
    <n v="142823"/>
    <x v="0"/>
    <x v="272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x v="349"/>
    <s v="Navarro and Sons"/>
    <s v="Multi-layered bottom-line frame"/>
    <n v="180800"/>
    <n v="95958"/>
    <x v="0"/>
    <x v="27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x v="350"/>
    <s v="Shannon Ltd"/>
    <s v="Pre-emptive neutral capacity"/>
    <n v="100"/>
    <n v="5"/>
    <x v="0"/>
    <x v="49"/>
    <s v="US"/>
    <s v="USD"/>
    <n v="1432098000"/>
    <n v="1433653200"/>
    <b v="0"/>
    <b v="1"/>
    <s v="music/jazz"/>
    <n v="0.05"/>
    <n v="5"/>
    <x v="1"/>
    <s v="jazz"/>
    <x v="334"/>
    <d v="2015-06-07T05:00:00"/>
  </r>
  <r>
    <x v="351"/>
    <s v="Young LLC"/>
    <s v="Universal maximized methodology"/>
    <n v="74100"/>
    <n v="94631"/>
    <x v="1"/>
    <x v="274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x v="352"/>
    <s v="Adams, Willis and Sanchez"/>
    <s v="Expanded hybrid hardware"/>
    <n v="2800"/>
    <n v="977"/>
    <x v="0"/>
    <x v="254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x v="353"/>
    <s v="Mills-Roy"/>
    <s v="Profit-focused multi-tasking access"/>
    <n v="33600"/>
    <n v="137961"/>
    <x v="1"/>
    <x v="275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x v="354"/>
    <s v="Brown Group"/>
    <s v="Profit-focused transitional capability"/>
    <n v="6100"/>
    <n v="7548"/>
    <x v="1"/>
    <x v="175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x v="355"/>
    <s v="Burns-Burnett"/>
    <s v="Front-line scalable definition"/>
    <n v="3800"/>
    <n v="2241"/>
    <x v="2"/>
    <x v="99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x v="356"/>
    <s v="Glass, Nunez and Mcdonald"/>
    <s v="Open-source systematic protocol"/>
    <n v="9300"/>
    <n v="3431"/>
    <x v="0"/>
    <x v="174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x v="357"/>
    <s v="Perez, Davis and Wilson"/>
    <s v="Implemented tangible algorithm"/>
    <n v="2300"/>
    <n v="4253"/>
    <x v="1"/>
    <x v="142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x v="358"/>
    <s v="Diaz-Garcia"/>
    <s v="Profit-focused 3rdgeneration circuit"/>
    <n v="9700"/>
    <n v="1146"/>
    <x v="0"/>
    <x v="276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x v="359"/>
    <s v="Salazar-Moon"/>
    <s v="Compatible needs-based architecture"/>
    <n v="4000"/>
    <n v="11948"/>
    <x v="1"/>
    <x v="27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x v="360"/>
    <s v="Larsen-Chung"/>
    <s v="Right-sized zero tolerance migration"/>
    <n v="59700"/>
    <n v="135132"/>
    <x v="1"/>
    <x v="278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x v="361"/>
    <s v="Anderson and Sons"/>
    <s v="Quality-focused reciprocal structure"/>
    <n v="5500"/>
    <n v="9546"/>
    <x v="1"/>
    <x v="39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x v="362"/>
    <s v="Lawrence Group"/>
    <s v="Automated actuating conglomeration"/>
    <n v="3700"/>
    <n v="13755"/>
    <x v="1"/>
    <x v="27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x v="363"/>
    <s v="Gray-Davis"/>
    <s v="Re-contextualized local initiative"/>
    <n v="5200"/>
    <n v="8330"/>
    <x v="1"/>
    <x v="27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x v="364"/>
    <s v="Ramirez-Myers"/>
    <s v="Switchable intangible definition"/>
    <n v="900"/>
    <n v="14547"/>
    <x v="1"/>
    <x v="129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x v="365"/>
    <s v="Lucas, Hall and Bonilla"/>
    <s v="Networked bottom-line initiative"/>
    <n v="1600"/>
    <n v="11735"/>
    <x v="1"/>
    <x v="19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x v="366"/>
    <s v="Williams, Perez and Villegas"/>
    <s v="Robust directional system engine"/>
    <n v="1800"/>
    <n v="10658"/>
    <x v="1"/>
    <x v="196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x v="367"/>
    <s v="Brooks, Jones and Ingram"/>
    <s v="Triple-buffered explicit methodology"/>
    <n v="9900"/>
    <n v="1870"/>
    <x v="0"/>
    <x v="51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x v="368"/>
    <s v="Whitaker, Wallace and Daniels"/>
    <s v="Reactive directional capacity"/>
    <n v="5200"/>
    <n v="14394"/>
    <x v="1"/>
    <x v="280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x v="369"/>
    <s v="Smith-Gonzalez"/>
    <s v="Polarized needs-based approach"/>
    <n v="5400"/>
    <n v="14743"/>
    <x v="1"/>
    <x v="110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x v="370"/>
    <s v="Skinner PLC"/>
    <s v="Intuitive well-modulated middleware"/>
    <n v="112300"/>
    <n v="178965"/>
    <x v="1"/>
    <x v="281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x v="371"/>
    <s v="Nolan, Smith and Sanchez"/>
    <s v="Multi-channeled logistical matrices"/>
    <n v="189200"/>
    <n v="128410"/>
    <x v="0"/>
    <x v="282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x v="372"/>
    <s v="Green-Carr"/>
    <s v="Pre-emptive bifurcated artificial intelligence"/>
    <n v="900"/>
    <n v="14324"/>
    <x v="1"/>
    <x v="283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x v="373"/>
    <s v="Brown-Parker"/>
    <s v="Down-sized coherent toolset"/>
    <n v="22500"/>
    <n v="164291"/>
    <x v="1"/>
    <x v="284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x v="374"/>
    <s v="Marshall Inc"/>
    <s v="Open-source multi-tasking data-warehouse"/>
    <n v="167400"/>
    <n v="22073"/>
    <x v="0"/>
    <x v="165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x v="375"/>
    <s v="Leblanc-Pineda"/>
    <s v="Future-proofed upward-trending contingency"/>
    <n v="2700"/>
    <n v="1479"/>
    <x v="0"/>
    <x v="270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x v="376"/>
    <s v="Perry PLC"/>
    <s v="Mandatory uniform matrix"/>
    <n v="3400"/>
    <n v="12275"/>
    <x v="1"/>
    <x v="54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x v="377"/>
    <s v="Klein, Stark and Livingston"/>
    <s v="Phased methodical initiative"/>
    <n v="49700"/>
    <n v="5098"/>
    <x v="0"/>
    <x v="78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x v="378"/>
    <s v="Fleming-Oliver"/>
    <s v="Managed stable function"/>
    <n v="178200"/>
    <n v="24882"/>
    <x v="0"/>
    <x v="28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x v="379"/>
    <s v="Reilly, Aguirre and Johnson"/>
    <s v="Realigned clear-thinking migration"/>
    <n v="7200"/>
    <n v="2912"/>
    <x v="0"/>
    <x v="9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x v="380"/>
    <s v="Davidson, Wilcox and Lewis"/>
    <s v="Optional clear-thinking process improvement"/>
    <n v="2500"/>
    <n v="4008"/>
    <x v="1"/>
    <x v="286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x v="381"/>
    <s v="Michael, Anderson and Vincent"/>
    <s v="Cross-group global moratorium"/>
    <n v="5300"/>
    <n v="9749"/>
    <x v="1"/>
    <x v="287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x v="382"/>
    <s v="King Ltd"/>
    <s v="Visionary systemic process improvement"/>
    <n v="9100"/>
    <n v="5803"/>
    <x v="0"/>
    <x v="109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x v="383"/>
    <s v="Baker Ltd"/>
    <s v="Progressive intangible flexibility"/>
    <n v="6300"/>
    <n v="14199"/>
    <x v="1"/>
    <x v="288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x v="384"/>
    <s v="Baker, Collins and Smith"/>
    <s v="Reactive real-time software"/>
    <n v="114400"/>
    <n v="196779"/>
    <x v="1"/>
    <x v="28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x v="385"/>
    <s v="Warren-Harrison"/>
    <s v="Programmable incremental knowledge user"/>
    <n v="38900"/>
    <n v="56859"/>
    <x v="1"/>
    <x v="290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x v="386"/>
    <s v="Gardner Group"/>
    <s v="Progressive 5thgeneration customer loyalty"/>
    <n v="135500"/>
    <n v="103554"/>
    <x v="0"/>
    <x v="291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x v="387"/>
    <s v="Flores-Lambert"/>
    <s v="Triple-buffered logistical frame"/>
    <n v="109000"/>
    <n v="42795"/>
    <x v="0"/>
    <x v="292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x v="388"/>
    <s v="Cruz Ltd"/>
    <s v="Exclusive dynamic adapter"/>
    <n v="114800"/>
    <n v="12938"/>
    <x v="3"/>
    <x v="293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x v="389"/>
    <s v="Knox-Garner"/>
    <s v="Automated systemic hierarchy"/>
    <n v="83000"/>
    <n v="101352"/>
    <x v="1"/>
    <x v="294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x v="390"/>
    <s v="Davis-Allen"/>
    <s v="Digitized eco-centric core"/>
    <n v="2400"/>
    <n v="4477"/>
    <x v="1"/>
    <x v="126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x v="391"/>
    <s v="Miller-Patel"/>
    <s v="Mandatory uniform strategy"/>
    <n v="60400"/>
    <n v="4393"/>
    <x v="0"/>
    <x v="295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x v="392"/>
    <s v="Hernandez-Grimes"/>
    <s v="Profit-focused zero administration forecast"/>
    <n v="102900"/>
    <n v="67546"/>
    <x v="0"/>
    <x v="296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x v="393"/>
    <s v="Owens, Hall and Gonzalez"/>
    <s v="De-engineered static orchestration"/>
    <n v="62800"/>
    <n v="143788"/>
    <x v="1"/>
    <x v="297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x v="394"/>
    <s v="Noble-Bailey"/>
    <s v="Customizable dynamic info-mediaries"/>
    <n v="800"/>
    <n v="3755"/>
    <x v="1"/>
    <x v="298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x v="395"/>
    <s v="Taylor PLC"/>
    <s v="Enhanced incremental budgetary management"/>
    <n v="7100"/>
    <n v="9238"/>
    <x v="1"/>
    <x v="1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x v="396"/>
    <s v="Holmes PLC"/>
    <s v="Digitized local info-mediaries"/>
    <n v="46100"/>
    <n v="77012"/>
    <x v="1"/>
    <x v="299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x v="397"/>
    <s v="Jones-Martin"/>
    <s v="Virtual systematic monitoring"/>
    <n v="8100"/>
    <n v="14083"/>
    <x v="1"/>
    <x v="211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x v="398"/>
    <s v="Myers LLC"/>
    <s v="Reactive bottom-line open architecture"/>
    <n v="1700"/>
    <n v="12202"/>
    <x v="1"/>
    <x v="300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x v="399"/>
    <s v="Acosta, Mullins and Morris"/>
    <s v="Pre-emptive interactive model"/>
    <n v="97300"/>
    <n v="62127"/>
    <x v="0"/>
    <x v="30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x v="400"/>
    <s v="Bell PLC"/>
    <s v="Ergonomic eco-centric open architecture"/>
    <n v="100"/>
    <n v="2"/>
    <x v="0"/>
    <x v="49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x v="401"/>
    <s v="Smith-Schmidt"/>
    <s v="Inverse radical hierarchy"/>
    <n v="900"/>
    <n v="13772"/>
    <x v="1"/>
    <x v="302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x v="402"/>
    <s v="Ruiz, Richardson and Cole"/>
    <s v="Team-oriented static interface"/>
    <n v="7300"/>
    <n v="2946"/>
    <x v="0"/>
    <x v="174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x v="403"/>
    <s v="Leonard-Mcclain"/>
    <s v="Virtual foreground throughput"/>
    <n v="195800"/>
    <n v="168820"/>
    <x v="0"/>
    <x v="303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x v="404"/>
    <s v="Bailey-Boyer"/>
    <s v="Visionary exuding Internet solution"/>
    <n v="48900"/>
    <n v="154321"/>
    <x v="1"/>
    <x v="304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x v="405"/>
    <s v="Lee LLC"/>
    <s v="Synchronized secondary analyzer"/>
    <n v="29600"/>
    <n v="26527"/>
    <x v="0"/>
    <x v="30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x v="406"/>
    <s v="Lyons Inc"/>
    <s v="Balanced attitude-oriented parallelism"/>
    <n v="39300"/>
    <n v="71583"/>
    <x v="1"/>
    <x v="306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x v="407"/>
    <s v="Herrera-Wilson"/>
    <s v="Organized bandwidth-monitored core"/>
    <n v="3400"/>
    <n v="12100"/>
    <x v="1"/>
    <x v="307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x v="408"/>
    <s v="Mahoney, Adams and Lucas"/>
    <s v="Cloned leadingedge utilization"/>
    <n v="9200"/>
    <n v="12129"/>
    <x v="1"/>
    <x v="110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x v="409"/>
    <s v="Stewart LLC"/>
    <s v="Secured asymmetric projection"/>
    <n v="135600"/>
    <n v="62804"/>
    <x v="0"/>
    <x v="308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x v="410"/>
    <s v="Mcmillan Group"/>
    <s v="Advanced cohesive Graphic Interface"/>
    <n v="153700"/>
    <n v="55536"/>
    <x v="2"/>
    <x v="309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x v="411"/>
    <s v="Beck, Thompson and Martinez"/>
    <s v="Down-sized maximized function"/>
    <n v="7800"/>
    <n v="8161"/>
    <x v="1"/>
    <x v="17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x v="412"/>
    <s v="Rodriguez-Scott"/>
    <s v="Realigned zero tolerance software"/>
    <n v="2100"/>
    <n v="14046"/>
    <x v="1"/>
    <x v="38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x v="413"/>
    <s v="Rush-Bowers"/>
    <s v="Persevering analyzing extranet"/>
    <n v="189500"/>
    <n v="117628"/>
    <x v="2"/>
    <x v="310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x v="414"/>
    <s v="Davis and Sons"/>
    <s v="Innovative human-resource migration"/>
    <n v="188200"/>
    <n v="159405"/>
    <x v="0"/>
    <x v="311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x v="415"/>
    <s v="Anderson-Pham"/>
    <s v="Intuitive needs-based monitoring"/>
    <n v="113500"/>
    <n v="12552"/>
    <x v="0"/>
    <x v="312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x v="416"/>
    <s v="Stewart-Coleman"/>
    <s v="Customer-focused disintermediate toolset"/>
    <n v="134600"/>
    <n v="59007"/>
    <x v="0"/>
    <x v="313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x v="417"/>
    <s v="Bradshaw, Smith and Ryan"/>
    <s v="Upgradable 24/7 emulation"/>
    <n v="1700"/>
    <n v="943"/>
    <x v="0"/>
    <x v="27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x v="418"/>
    <s v="Jackson PLC"/>
    <s v="Quality-focused client-server core"/>
    <n v="163700"/>
    <n v="93963"/>
    <x v="0"/>
    <x v="314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x v="419"/>
    <s v="Ware-Arias"/>
    <s v="Upgradable maximized protocol"/>
    <n v="113800"/>
    <n v="140469"/>
    <x v="1"/>
    <x v="315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x v="420"/>
    <s v="Blair, Reyes and Woods"/>
    <s v="Cross-platform interactive synergy"/>
    <n v="5000"/>
    <n v="6423"/>
    <x v="1"/>
    <x v="115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x v="421"/>
    <s v="Thomas-Lopez"/>
    <s v="User-centric fault-tolerant archive"/>
    <n v="9400"/>
    <n v="6015"/>
    <x v="0"/>
    <x v="316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x v="422"/>
    <s v="Brown, Davies and Pacheco"/>
    <s v="Reverse-engineered regional knowledge user"/>
    <n v="8700"/>
    <n v="11075"/>
    <x v="1"/>
    <x v="317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x v="423"/>
    <s v="Jones-Riddle"/>
    <s v="Self-enabling real-time definition"/>
    <n v="147800"/>
    <n v="15723"/>
    <x v="0"/>
    <x v="318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x v="424"/>
    <s v="Schmidt-Gomez"/>
    <s v="User-centric impactful projection"/>
    <n v="5100"/>
    <n v="2064"/>
    <x v="0"/>
    <x v="100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x v="425"/>
    <s v="Sullivan, Davis and Booth"/>
    <s v="Vision-oriented actuating hardware"/>
    <n v="2700"/>
    <n v="7767"/>
    <x v="1"/>
    <x v="45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x v="426"/>
    <s v="Edwards-Kane"/>
    <s v="Virtual leadingedge framework"/>
    <n v="1800"/>
    <n v="10313"/>
    <x v="1"/>
    <x v="3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x v="427"/>
    <s v="Hicks, Wall and Webb"/>
    <s v="Managed discrete framework"/>
    <n v="174500"/>
    <n v="197018"/>
    <x v="1"/>
    <x v="320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x v="428"/>
    <s v="Mayer-Richmond"/>
    <s v="Progressive zero-defect capability"/>
    <n v="101400"/>
    <n v="47037"/>
    <x v="0"/>
    <x v="321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x v="429"/>
    <s v="Robles Ltd"/>
    <s v="Right-sized demand-driven adapter"/>
    <n v="191000"/>
    <n v="173191"/>
    <x v="3"/>
    <x v="322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x v="430"/>
    <s v="Cochran Ltd"/>
    <s v="Re-engineered attitude-oriented frame"/>
    <n v="8100"/>
    <n v="5487"/>
    <x v="0"/>
    <x v="286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x v="431"/>
    <s v="Rosales LLC"/>
    <s v="Compatible multimedia utilization"/>
    <n v="5100"/>
    <n v="9817"/>
    <x v="1"/>
    <x v="115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x v="432"/>
    <s v="Harper-Bryan"/>
    <s v="Re-contextualized dedicated hardware"/>
    <n v="7700"/>
    <n v="6369"/>
    <x v="0"/>
    <x v="222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x v="433"/>
    <s v="Potter, Harper and Everett"/>
    <s v="Decentralized composite paradigm"/>
    <n v="121400"/>
    <n v="65755"/>
    <x v="0"/>
    <x v="323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x v="434"/>
    <s v="Floyd-Sims"/>
    <s v="Cloned transitional hierarchy"/>
    <n v="5400"/>
    <n v="903"/>
    <x v="3"/>
    <x v="234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x v="435"/>
    <s v="Spence, Jackson and Kelly"/>
    <s v="Advanced discrete leverage"/>
    <n v="152400"/>
    <n v="178120"/>
    <x v="1"/>
    <x v="324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x v="436"/>
    <s v="King-Nguyen"/>
    <s v="Open-source incremental throughput"/>
    <n v="1300"/>
    <n v="13678"/>
    <x v="1"/>
    <x v="61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x v="437"/>
    <s v="Hansen Group"/>
    <s v="Centralized regional interface"/>
    <n v="8100"/>
    <n v="9969"/>
    <x v="1"/>
    <x v="325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x v="438"/>
    <s v="Mathis, Hall and Hansen"/>
    <s v="Streamlined web-enabled knowledgebase"/>
    <n v="8300"/>
    <n v="14827"/>
    <x v="1"/>
    <x v="326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x v="439"/>
    <s v="Cummings Inc"/>
    <s v="Digitized transitional monitoring"/>
    <n v="28400"/>
    <n v="100900"/>
    <x v="1"/>
    <x v="327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x v="440"/>
    <s v="Miller-Poole"/>
    <s v="Networked optimal adapter"/>
    <n v="102500"/>
    <n v="165954"/>
    <x v="1"/>
    <x v="328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x v="441"/>
    <s v="Rodriguez-West"/>
    <s v="Automated optimal function"/>
    <n v="7000"/>
    <n v="1744"/>
    <x v="0"/>
    <x v="235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x v="442"/>
    <s v="Calderon, Bradford and Dean"/>
    <s v="Devolved system-worthy framework"/>
    <n v="5400"/>
    <n v="10731"/>
    <x v="1"/>
    <x v="182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x v="443"/>
    <s v="Clark-Bowman"/>
    <s v="Stand-alone user-facing service-desk"/>
    <n v="9300"/>
    <n v="3232"/>
    <x v="3"/>
    <x v="329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x v="444"/>
    <s v="Hensley Ltd"/>
    <s v="Versatile global attitude"/>
    <n v="6200"/>
    <n v="10938"/>
    <x v="1"/>
    <x v="102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x v="445"/>
    <s v="Anderson-Pearson"/>
    <s v="Intuitive demand-driven Local Area Network"/>
    <n v="2100"/>
    <n v="10739"/>
    <x v="1"/>
    <x v="73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x v="446"/>
    <s v="Martin, Martin and Solis"/>
    <s v="Assimilated uniform methodology"/>
    <n v="6800"/>
    <n v="5579"/>
    <x v="0"/>
    <x v="129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x v="447"/>
    <s v="Harrington-Harper"/>
    <s v="Self-enabling next generation algorithm"/>
    <n v="155200"/>
    <n v="37754"/>
    <x v="3"/>
    <x v="330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x v="448"/>
    <s v="Price and Sons"/>
    <s v="Object-based demand-driven strategy"/>
    <n v="89900"/>
    <n v="45384"/>
    <x v="0"/>
    <x v="331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x v="449"/>
    <s v="Cuevas-Morales"/>
    <s v="Public-key coherent ability"/>
    <n v="900"/>
    <n v="8703"/>
    <x v="1"/>
    <x v="99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x v="450"/>
    <s v="Delgado-Hatfield"/>
    <s v="Up-sized composite success"/>
    <n v="100"/>
    <n v="4"/>
    <x v="0"/>
    <x v="49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x v="451"/>
    <s v="Padilla-Porter"/>
    <s v="Innovative exuding matrix"/>
    <n v="148400"/>
    <n v="182302"/>
    <x v="1"/>
    <x v="332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x v="452"/>
    <s v="Morris Group"/>
    <s v="Realigned impactful artificial intelligence"/>
    <n v="4800"/>
    <n v="3045"/>
    <x v="0"/>
    <x v="249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x v="453"/>
    <s v="Saunders Ltd"/>
    <s v="Multi-layered multi-tasking secured line"/>
    <n v="182400"/>
    <n v="102749"/>
    <x v="0"/>
    <x v="333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x v="454"/>
    <s v="Woods Inc"/>
    <s v="Upgradable upward-trending portal"/>
    <n v="4000"/>
    <n v="1763"/>
    <x v="0"/>
    <x v="334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x v="455"/>
    <s v="Villanueva, Wright and Richardson"/>
    <s v="Profit-focused global product"/>
    <n v="116500"/>
    <n v="137904"/>
    <x v="1"/>
    <x v="335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x v="456"/>
    <s v="Wilson, Brooks and Clark"/>
    <s v="Operative well-modulated data-warehouse"/>
    <n v="146400"/>
    <n v="152438"/>
    <x v="1"/>
    <x v="336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x v="457"/>
    <s v="Sheppard, Smith and Spence"/>
    <s v="Cloned asymmetric functionalities"/>
    <n v="5000"/>
    <n v="1332"/>
    <x v="0"/>
    <x v="337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x v="458"/>
    <s v="Wise, Thompson and Allen"/>
    <s v="Pre-emptive neutral portal"/>
    <n v="33800"/>
    <n v="118706"/>
    <x v="1"/>
    <x v="338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x v="459"/>
    <s v="Lane, Ryan and Chapman"/>
    <s v="Switchable demand-driven help-desk"/>
    <n v="6300"/>
    <n v="5674"/>
    <x v="0"/>
    <x v="339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x v="460"/>
    <s v="Rich, Alvarez and King"/>
    <s v="Business-focused static ability"/>
    <n v="2400"/>
    <n v="4119"/>
    <x v="1"/>
    <x v="126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x v="461"/>
    <s v="Terry-Salinas"/>
    <s v="Networked secondary structure"/>
    <n v="98800"/>
    <n v="139354"/>
    <x v="1"/>
    <x v="34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x v="462"/>
    <s v="Wang-Rodriguez"/>
    <s v="Total multimedia website"/>
    <n v="188800"/>
    <n v="57734"/>
    <x v="0"/>
    <x v="341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x v="463"/>
    <s v="Mckee-Hill"/>
    <s v="Cross-platform upward-trending parallelism"/>
    <n v="134300"/>
    <n v="145265"/>
    <x v="1"/>
    <x v="342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x v="464"/>
    <s v="Gomez LLC"/>
    <s v="Pre-emptive mission-critical hardware"/>
    <n v="71200"/>
    <n v="95020"/>
    <x v="1"/>
    <x v="343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x v="465"/>
    <s v="Gonzalez-Robbins"/>
    <s v="Up-sized responsive protocol"/>
    <n v="4700"/>
    <n v="8829"/>
    <x v="1"/>
    <x v="175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x v="466"/>
    <s v="Obrien and Sons"/>
    <s v="Pre-emptive transitional frame"/>
    <n v="1200"/>
    <n v="3984"/>
    <x v="1"/>
    <x v="344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x v="467"/>
    <s v="Shaw Ltd"/>
    <s v="Profit-focused content-based application"/>
    <n v="1400"/>
    <n v="8053"/>
    <x v="1"/>
    <x v="27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x v="468"/>
    <s v="Hughes Inc"/>
    <s v="Streamlined neutral analyzer"/>
    <n v="4000"/>
    <n v="1620"/>
    <x v="0"/>
    <x v="3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x v="469"/>
    <s v="Olsen-Ryan"/>
    <s v="Assimilated neutral utilization"/>
    <n v="5600"/>
    <n v="10328"/>
    <x v="1"/>
    <x v="122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x v="470"/>
    <s v="Grimes, Holland and Sloan"/>
    <s v="Extended dedicated archive"/>
    <n v="3600"/>
    <n v="10289"/>
    <x v="1"/>
    <x v="345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x v="471"/>
    <s v="Perry and Sons"/>
    <s v="Configurable static help-desk"/>
    <n v="3100"/>
    <n v="9889"/>
    <x v="1"/>
    <x v="346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x v="472"/>
    <s v="Turner, Young and Collins"/>
    <s v="Self-enabling clear-thinking framework"/>
    <n v="153800"/>
    <n v="60342"/>
    <x v="0"/>
    <x v="347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x v="473"/>
    <s v="Richardson Inc"/>
    <s v="Assimilated fault-tolerant capacity"/>
    <n v="5000"/>
    <n v="8907"/>
    <x v="1"/>
    <x v="88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x v="474"/>
    <s v="Santos-Young"/>
    <s v="Enhanced neutral ability"/>
    <n v="4000"/>
    <n v="14606"/>
    <x v="1"/>
    <x v="23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x v="475"/>
    <s v="Nichols Ltd"/>
    <s v="Function-based attitude-oriented groupware"/>
    <n v="7400"/>
    <n v="8432"/>
    <x v="1"/>
    <x v="57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x v="476"/>
    <s v="Murphy PLC"/>
    <s v="Optional solution-oriented instruction set"/>
    <n v="191500"/>
    <n v="57122"/>
    <x v="0"/>
    <x v="348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x v="477"/>
    <s v="Hogan, Porter and Rivera"/>
    <s v="Organic object-oriented core"/>
    <n v="8500"/>
    <n v="4613"/>
    <x v="0"/>
    <x v="86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x v="478"/>
    <s v="Lyons LLC"/>
    <s v="Balanced impactful circuit"/>
    <n v="68800"/>
    <n v="162603"/>
    <x v="1"/>
    <x v="349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x v="479"/>
    <s v="Long-Greene"/>
    <s v="Future-proofed heuristic encryption"/>
    <n v="2400"/>
    <n v="12310"/>
    <x v="1"/>
    <x v="350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x v="480"/>
    <s v="Robles-Hudson"/>
    <s v="Balanced bifurcated leverage"/>
    <n v="8600"/>
    <n v="8656"/>
    <x v="1"/>
    <x v="215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x v="481"/>
    <s v="Mcclure LLC"/>
    <s v="Sharable discrete budgetary management"/>
    <n v="196600"/>
    <n v="159931"/>
    <x v="0"/>
    <x v="351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x v="482"/>
    <s v="Martin, Russell and Baker"/>
    <s v="Focused solution-oriented instruction set"/>
    <n v="4200"/>
    <n v="689"/>
    <x v="0"/>
    <x v="352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x v="483"/>
    <s v="Rice-Parker"/>
    <s v="Down-sized actuating infrastructure"/>
    <n v="91400"/>
    <n v="48236"/>
    <x v="0"/>
    <x v="353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x v="484"/>
    <s v="Landry Inc"/>
    <s v="Synergistic cohesive adapter"/>
    <n v="29600"/>
    <n v="77021"/>
    <x v="1"/>
    <x v="354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x v="485"/>
    <s v="Richards-Davis"/>
    <s v="Quality-focused mission-critical structure"/>
    <n v="90600"/>
    <n v="27844"/>
    <x v="0"/>
    <x v="355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x v="486"/>
    <s v="Davis, Cox and Fox"/>
    <s v="Compatible exuding Graphical User Interface"/>
    <n v="5200"/>
    <n v="702"/>
    <x v="0"/>
    <x v="356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x v="487"/>
    <s v="Smith-Wallace"/>
    <s v="Monitored 24/7 time-frame"/>
    <n v="110300"/>
    <n v="197024"/>
    <x v="1"/>
    <x v="357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x v="488"/>
    <s v="Cordova, Shaw and Wang"/>
    <s v="Virtual secondary open architecture"/>
    <n v="5300"/>
    <n v="11663"/>
    <x v="1"/>
    <x v="127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x v="489"/>
    <s v="Clark Inc"/>
    <s v="Down-sized mobile time-frame"/>
    <n v="9200"/>
    <n v="9339"/>
    <x v="1"/>
    <x v="72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x v="490"/>
    <s v="Young and Sons"/>
    <s v="Innovative disintermediate encryption"/>
    <n v="2400"/>
    <n v="4596"/>
    <x v="1"/>
    <x v="358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x v="491"/>
    <s v="Henson PLC"/>
    <s v="Universal contextually-based knowledgebase"/>
    <n v="56800"/>
    <n v="173437"/>
    <x v="1"/>
    <x v="120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x v="492"/>
    <s v="Garcia Group"/>
    <s v="Persevering interactive matrix"/>
    <n v="191000"/>
    <n v="45831"/>
    <x v="3"/>
    <x v="359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x v="493"/>
    <s v="Adams, Walker and Wong"/>
    <s v="Seamless background framework"/>
    <n v="900"/>
    <n v="6514"/>
    <x v="1"/>
    <x v="251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x v="494"/>
    <s v="Hopkins-Browning"/>
    <s v="Balanced upward-trending productivity"/>
    <n v="2500"/>
    <n v="13684"/>
    <x v="1"/>
    <x v="360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x v="495"/>
    <s v="Bell, Edwards and Andersen"/>
    <s v="Centralized clear-thinking solution"/>
    <n v="3200"/>
    <n v="13264"/>
    <x v="1"/>
    <x v="13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x v="496"/>
    <s v="Morales Group"/>
    <s v="Optimized bi-directional extranet"/>
    <n v="183800"/>
    <n v="1667"/>
    <x v="0"/>
    <x v="71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x v="497"/>
    <s v="Lucero Group"/>
    <s v="Intuitive actuating benchmark"/>
    <n v="9800"/>
    <n v="3349"/>
    <x v="0"/>
    <x v="53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x v="498"/>
    <s v="Smith, Brown and Davis"/>
    <s v="Devolved background project"/>
    <n v="193400"/>
    <n v="46317"/>
    <x v="0"/>
    <x v="361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x v="499"/>
    <s v="Hunt Group"/>
    <s v="Reverse-engineered executive emulation"/>
    <n v="163800"/>
    <n v="78743"/>
    <x v="0"/>
    <x v="36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x v="500"/>
    <s v="Valdez Ltd"/>
    <s v="Team-oriented clear-thinking matrix"/>
    <n v="100"/>
    <n v="0"/>
    <x v="0"/>
    <x v="0"/>
    <s v="US"/>
    <s v="USD"/>
    <n v="1367384400"/>
    <n v="1369803600"/>
    <b v="0"/>
    <b v="1"/>
    <s v="theater/plays"/>
    <n v="0"/>
    <n v="0"/>
    <x v="3"/>
    <s v="plays"/>
    <x v="472"/>
    <d v="2013-05-29T05:00:00"/>
  </r>
  <r>
    <x v="501"/>
    <s v="Mccann-Le"/>
    <s v="Focused coherent methodology"/>
    <n v="153600"/>
    <n v="107743"/>
    <x v="0"/>
    <x v="363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x v="502"/>
    <s v="Johnson Inc"/>
    <s v="Reduced context-sensitive complexity"/>
    <n v="1300"/>
    <n v="6889"/>
    <x v="1"/>
    <x v="129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x v="503"/>
    <s v="Collins LLC"/>
    <s v="Decentralized 4thgeneration time-frame"/>
    <n v="25500"/>
    <n v="45983"/>
    <x v="1"/>
    <x v="364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x v="504"/>
    <s v="Smith-Miller"/>
    <s v="De-engineered cohesive moderator"/>
    <n v="7500"/>
    <n v="6924"/>
    <x v="0"/>
    <x v="197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x v="505"/>
    <s v="Jensen-Vargas"/>
    <s v="Ameliorated explicit parallelism"/>
    <n v="89900"/>
    <n v="12497"/>
    <x v="0"/>
    <x v="365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x v="506"/>
    <s v="Robles, Bell and Gonzalez"/>
    <s v="Customizable background monitoring"/>
    <n v="18000"/>
    <n v="166874"/>
    <x v="1"/>
    <x v="366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x v="507"/>
    <s v="Turner, Miller and Francis"/>
    <s v="Compatible well-modulated budgetary management"/>
    <n v="2100"/>
    <n v="837"/>
    <x v="0"/>
    <x v="161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x v="508"/>
    <s v="Roberts Group"/>
    <s v="Up-sized radical pricing structure"/>
    <n v="172700"/>
    <n v="193820"/>
    <x v="1"/>
    <x v="36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x v="509"/>
    <s v="White LLC"/>
    <s v="Robust zero-defect project"/>
    <n v="168500"/>
    <n v="119510"/>
    <x v="0"/>
    <x v="36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x v="510"/>
    <s v="Best, Miller and Thomas"/>
    <s v="Re-engineered mobile task-force"/>
    <n v="7800"/>
    <n v="9289"/>
    <x v="1"/>
    <x v="54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x v="511"/>
    <s v="Smith-Mullins"/>
    <s v="User-centric intangible neural-net"/>
    <n v="147800"/>
    <n v="35498"/>
    <x v="0"/>
    <x v="369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x v="512"/>
    <s v="Williams-Walsh"/>
    <s v="Organized explicit core"/>
    <n v="9100"/>
    <n v="12678"/>
    <x v="1"/>
    <x v="370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x v="513"/>
    <s v="Harrison, Blackwell and Mendez"/>
    <s v="Synchronized 6thgeneration adapter"/>
    <n v="8300"/>
    <n v="3260"/>
    <x v="3"/>
    <x v="164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x v="514"/>
    <s v="Sanchez, Bradley and Flores"/>
    <s v="Centralized motivating capacity"/>
    <n v="138700"/>
    <n v="31123"/>
    <x v="3"/>
    <x v="371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x v="515"/>
    <s v="Cox LLC"/>
    <s v="Phased 24hour flexibility"/>
    <n v="8600"/>
    <n v="4797"/>
    <x v="0"/>
    <x v="221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x v="516"/>
    <s v="Morales-Odonnell"/>
    <s v="Exclusive 5thgeneration structure"/>
    <n v="125400"/>
    <n v="53324"/>
    <x v="0"/>
    <x v="372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x v="517"/>
    <s v="Ramirez LLC"/>
    <s v="Multi-tiered maximized orchestration"/>
    <n v="5900"/>
    <n v="6608"/>
    <x v="1"/>
    <x v="373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x v="518"/>
    <s v="Ramirez Group"/>
    <s v="Open-architected uniform instruction set"/>
    <n v="8800"/>
    <n v="622"/>
    <x v="0"/>
    <x v="234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x v="519"/>
    <s v="Marsh-Coleman"/>
    <s v="Exclusive asymmetric analyzer"/>
    <n v="177700"/>
    <n v="180802"/>
    <x v="1"/>
    <x v="374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x v="520"/>
    <s v="Frederick, Jenkins and Collins"/>
    <s v="Organic radical collaboration"/>
    <n v="800"/>
    <n v="3406"/>
    <x v="1"/>
    <x v="235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x v="521"/>
    <s v="Wilson Ltd"/>
    <s v="Function-based multi-state software"/>
    <n v="7600"/>
    <n v="11061"/>
    <x v="1"/>
    <x v="375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x v="522"/>
    <s v="Cline, Peterson and Lowery"/>
    <s v="Innovative static budgetary management"/>
    <n v="50500"/>
    <n v="16389"/>
    <x v="0"/>
    <x v="27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x v="523"/>
    <s v="Underwood, James and Jones"/>
    <s v="Triple-buffered holistic ability"/>
    <n v="900"/>
    <n v="6303"/>
    <x v="1"/>
    <x v="121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x v="524"/>
    <s v="Johnson-Contreras"/>
    <s v="Diverse scalable superstructure"/>
    <n v="96700"/>
    <n v="81136"/>
    <x v="0"/>
    <x v="376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x v="525"/>
    <s v="Greene, Lloyd and Sims"/>
    <s v="Balanced leadingedge data-warehouse"/>
    <n v="2100"/>
    <n v="1768"/>
    <x v="0"/>
    <x v="377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x v="526"/>
    <s v="Smith-Sparks"/>
    <s v="Digitized bandwidth-monitored open architecture"/>
    <n v="8300"/>
    <n v="12944"/>
    <x v="1"/>
    <x v="98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x v="527"/>
    <s v="Rosario-Smith"/>
    <s v="Enterprise-wide intermediate portal"/>
    <n v="189200"/>
    <n v="188480"/>
    <x v="0"/>
    <x v="378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x v="528"/>
    <s v="Avila, Ford and Welch"/>
    <s v="Focused leadingedge matrix"/>
    <n v="9000"/>
    <n v="7227"/>
    <x v="0"/>
    <x v="175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x v="529"/>
    <s v="Gallegos Inc"/>
    <s v="Seamless logistical encryption"/>
    <n v="5100"/>
    <n v="574"/>
    <x v="0"/>
    <x v="352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x v="530"/>
    <s v="Morrow, Santiago and Soto"/>
    <s v="Stand-alone human-resource workforce"/>
    <n v="105000"/>
    <n v="96328"/>
    <x v="0"/>
    <x v="200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x v="531"/>
    <s v="Berry-Richardson"/>
    <s v="Automated zero tolerance implementation"/>
    <n v="186700"/>
    <n v="178338"/>
    <x v="2"/>
    <x v="379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x v="532"/>
    <s v="Cordova-Torres"/>
    <s v="Pre-emptive grid-enabled contingency"/>
    <n v="1600"/>
    <n v="8046"/>
    <x v="1"/>
    <x v="105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x v="533"/>
    <s v="Holt, Bernard and Johnson"/>
    <s v="Multi-lateral didactic encoding"/>
    <n v="115600"/>
    <n v="184086"/>
    <x v="1"/>
    <x v="380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x v="534"/>
    <s v="Clark, Mccormick and Mendoza"/>
    <s v="Self-enabling didactic orchestration"/>
    <n v="89100"/>
    <n v="13385"/>
    <x v="0"/>
    <x v="166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x v="535"/>
    <s v="Garrison LLC"/>
    <s v="Profit-focused 24/7 data-warehouse"/>
    <n v="2600"/>
    <n v="12533"/>
    <x v="1"/>
    <x v="381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x v="536"/>
    <s v="Shannon-Olson"/>
    <s v="Enhanced methodical middleware"/>
    <n v="9800"/>
    <n v="14697"/>
    <x v="1"/>
    <x v="382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x v="537"/>
    <s v="Murillo-Mcfarland"/>
    <s v="Synchronized client-driven projection"/>
    <n v="84400"/>
    <n v="98935"/>
    <x v="1"/>
    <x v="383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x v="538"/>
    <s v="Young, Gilbert and Escobar"/>
    <s v="Networked didactic time-frame"/>
    <n v="151300"/>
    <n v="57034"/>
    <x v="0"/>
    <x v="384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x v="539"/>
    <s v="Thomas, Welch and Santana"/>
    <s v="Assimilated exuding toolset"/>
    <n v="9800"/>
    <n v="7120"/>
    <x v="0"/>
    <x v="385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x v="540"/>
    <s v="Brown-Pena"/>
    <s v="Front-line client-server secured line"/>
    <n v="5300"/>
    <n v="14097"/>
    <x v="1"/>
    <x v="326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x v="541"/>
    <s v="Holder, Caldwell and Vance"/>
    <s v="Polarized systemic Internet solution"/>
    <n v="178000"/>
    <n v="43086"/>
    <x v="0"/>
    <x v="386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x v="542"/>
    <s v="Harrison-Bridges"/>
    <s v="Profit-focused exuding moderator"/>
    <n v="77000"/>
    <n v="1930"/>
    <x v="0"/>
    <x v="240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x v="543"/>
    <s v="Johnson, Murphy and Peterson"/>
    <s v="Cross-group high-level moderator"/>
    <n v="84900"/>
    <n v="13864"/>
    <x v="0"/>
    <x v="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x v="544"/>
    <s v="Taylor Inc"/>
    <s v="Public-key 3rdgeneration system engine"/>
    <n v="2800"/>
    <n v="7742"/>
    <x v="1"/>
    <x v="286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x v="545"/>
    <s v="Deleon and Sons"/>
    <s v="Organized value-added access"/>
    <n v="184800"/>
    <n v="164109"/>
    <x v="0"/>
    <x v="387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x v="546"/>
    <s v="Benjamin, Paul and Ferguson"/>
    <s v="Cloned global Graphical User Interface"/>
    <n v="4200"/>
    <n v="6870"/>
    <x v="1"/>
    <x v="39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x v="547"/>
    <s v="Hardin-Dixon"/>
    <s v="Focused solution-oriented matrix"/>
    <n v="1300"/>
    <n v="12597"/>
    <x v="1"/>
    <x v="388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x v="548"/>
    <s v="York-Pitts"/>
    <s v="Monitored discrete toolset"/>
    <n v="66100"/>
    <n v="179074"/>
    <x v="1"/>
    <x v="389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x v="549"/>
    <s v="Jarvis and Sons"/>
    <s v="Business-focused intermediate system engine"/>
    <n v="29500"/>
    <n v="83843"/>
    <x v="1"/>
    <x v="390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x v="550"/>
    <s v="Morrison-Henderson"/>
    <s v="De-engineered disintermediate encoding"/>
    <n v="100"/>
    <n v="4"/>
    <x v="3"/>
    <x v="49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x v="551"/>
    <s v="Martin-James"/>
    <s v="Streamlined upward-trending analyzer"/>
    <n v="180100"/>
    <n v="105598"/>
    <x v="0"/>
    <x v="391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x v="552"/>
    <s v="Mercer, Solomon and Singleton"/>
    <s v="Distributed human-resource policy"/>
    <n v="9000"/>
    <n v="8866"/>
    <x v="0"/>
    <x v="45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x v="553"/>
    <s v="Dougherty, Austin and Mills"/>
    <s v="De-engineered 5thgeneration contingency"/>
    <n v="170600"/>
    <n v="75022"/>
    <x v="0"/>
    <x v="392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x v="554"/>
    <s v="Ritter PLC"/>
    <s v="Multi-channeled upward-trending application"/>
    <n v="9500"/>
    <n v="14408"/>
    <x v="1"/>
    <x v="353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x v="555"/>
    <s v="Anderson Group"/>
    <s v="Organic maximized database"/>
    <n v="6300"/>
    <n v="14089"/>
    <x v="1"/>
    <x v="18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x v="556"/>
    <s v="Smith and Sons"/>
    <s v="Grass-roots 24/7 attitude"/>
    <n v="5200"/>
    <n v="12467"/>
    <x v="1"/>
    <x v="393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x v="557"/>
    <s v="Lam-Hamilton"/>
    <s v="Team-oriented global strategy"/>
    <n v="6000"/>
    <n v="11960"/>
    <x v="1"/>
    <x v="394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x v="558"/>
    <s v="Ho Ltd"/>
    <s v="Enhanced client-driven capacity"/>
    <n v="5800"/>
    <n v="7966"/>
    <x v="1"/>
    <x v="105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x v="559"/>
    <s v="Brown, Estrada and Jensen"/>
    <s v="Exclusive systematic productivity"/>
    <n v="105300"/>
    <n v="106321"/>
    <x v="1"/>
    <x v="395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x v="560"/>
    <s v="Hunt LLC"/>
    <s v="Re-engineered radical policy"/>
    <n v="20000"/>
    <n v="158832"/>
    <x v="1"/>
    <x v="396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x v="561"/>
    <s v="Fowler-Smith"/>
    <s v="Down-sized logistical adapter"/>
    <n v="3000"/>
    <n v="11091"/>
    <x v="1"/>
    <x v="40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x v="562"/>
    <s v="Blair Inc"/>
    <s v="Configurable bandwidth-monitored throughput"/>
    <n v="9900"/>
    <n v="1269"/>
    <x v="0"/>
    <x v="150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x v="563"/>
    <s v="Kelley, Stanton and Sanchez"/>
    <s v="Optional tangible pricing structure"/>
    <n v="3700"/>
    <n v="5107"/>
    <x v="1"/>
    <x v="72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x v="564"/>
    <s v="Hernandez-Macdonald"/>
    <s v="Organic high-level implementation"/>
    <n v="168700"/>
    <n v="141393"/>
    <x v="0"/>
    <x v="397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x v="565"/>
    <s v="Joseph LLC"/>
    <s v="Decentralized logistical collaboration"/>
    <n v="94900"/>
    <n v="194166"/>
    <x v="1"/>
    <x v="398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x v="566"/>
    <s v="Webb-Smith"/>
    <s v="Advanced content-based installation"/>
    <n v="9300"/>
    <n v="4124"/>
    <x v="0"/>
    <x v="95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x v="567"/>
    <s v="Johns PLC"/>
    <s v="Distributed high-level open architecture"/>
    <n v="6800"/>
    <n v="14865"/>
    <x v="1"/>
    <x v="146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x v="568"/>
    <s v="Hardin-Foley"/>
    <s v="Synergized zero tolerance help-desk"/>
    <n v="72400"/>
    <n v="134688"/>
    <x v="1"/>
    <x v="399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x v="569"/>
    <s v="Fischer, Fowler and Arnold"/>
    <s v="Extended multi-tasking definition"/>
    <n v="20100"/>
    <n v="47705"/>
    <x v="1"/>
    <x v="400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x v="570"/>
    <s v="Martinez-Juarez"/>
    <s v="Realigned uniform knowledge user"/>
    <n v="31200"/>
    <n v="95364"/>
    <x v="1"/>
    <x v="401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x v="571"/>
    <s v="Wilson and Sons"/>
    <s v="Monitored grid-enabled model"/>
    <n v="3500"/>
    <n v="3295"/>
    <x v="0"/>
    <x v="164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x v="572"/>
    <s v="Clements Group"/>
    <s v="Assimilated actuating policy"/>
    <n v="9000"/>
    <n v="4896"/>
    <x v="3"/>
    <x v="115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x v="573"/>
    <s v="Valenzuela-Cook"/>
    <s v="Total incremental productivity"/>
    <n v="6700"/>
    <n v="7496"/>
    <x v="1"/>
    <x v="402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x v="574"/>
    <s v="Parker, Haley and Foster"/>
    <s v="Adaptive local task-force"/>
    <n v="2700"/>
    <n v="9967"/>
    <x v="1"/>
    <x v="358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x v="575"/>
    <s v="Fuentes LLC"/>
    <s v="Universal zero-defect concept"/>
    <n v="83300"/>
    <n v="52421"/>
    <x v="0"/>
    <x v="21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x v="576"/>
    <s v="Moran and Sons"/>
    <s v="Object-based bottom-line superstructure"/>
    <n v="9700"/>
    <n v="6298"/>
    <x v="0"/>
    <x v="251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x v="577"/>
    <s v="Stevens Inc"/>
    <s v="Adaptive 24hour projection"/>
    <n v="8200"/>
    <n v="1546"/>
    <x v="3"/>
    <x v="95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x v="578"/>
    <s v="Martinez-Johnson"/>
    <s v="Sharable radical toolset"/>
    <n v="96500"/>
    <n v="16168"/>
    <x v="0"/>
    <x v="242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x v="579"/>
    <s v="Franklin Inc"/>
    <s v="Focused multimedia knowledgebase"/>
    <n v="6200"/>
    <n v="6269"/>
    <x v="1"/>
    <x v="215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x v="580"/>
    <s v="Perez PLC"/>
    <s v="Seamless 6thgeneration extranet"/>
    <n v="43800"/>
    <n v="149578"/>
    <x v="1"/>
    <x v="403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x v="581"/>
    <s v="Sanchez, Cross and Savage"/>
    <s v="Sharable mobile knowledgebase"/>
    <n v="6000"/>
    <n v="3841"/>
    <x v="0"/>
    <x v="83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x v="582"/>
    <s v="Pineda Ltd"/>
    <s v="Cross-group global system engine"/>
    <n v="8700"/>
    <n v="4531"/>
    <x v="0"/>
    <x v="344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x v="583"/>
    <s v="Powell and Sons"/>
    <s v="Centralized clear-thinking conglomeration"/>
    <n v="18900"/>
    <n v="60934"/>
    <x v="1"/>
    <x v="404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x v="584"/>
    <s v="Nunez-Richards"/>
    <s v="De-engineered cohesive system engine"/>
    <n v="86400"/>
    <n v="103255"/>
    <x v="1"/>
    <x v="405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x v="585"/>
    <s v="Pugh LLC"/>
    <s v="Reactive analyzing function"/>
    <n v="8900"/>
    <n v="13065"/>
    <x v="1"/>
    <x v="158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x v="586"/>
    <s v="Rowe-Wong"/>
    <s v="Robust hybrid budgetary management"/>
    <n v="700"/>
    <n v="6654"/>
    <x v="1"/>
    <x v="406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x v="587"/>
    <s v="Williams-Santos"/>
    <s v="Open-source analyzing monitoring"/>
    <n v="9400"/>
    <n v="6852"/>
    <x v="0"/>
    <x v="388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x v="588"/>
    <s v="Weber Inc"/>
    <s v="Up-sized discrete firmware"/>
    <n v="157600"/>
    <n v="124517"/>
    <x v="0"/>
    <x v="407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x v="589"/>
    <s v="Avery, Brown and Parker"/>
    <s v="Exclusive intangible extranet"/>
    <n v="7900"/>
    <n v="5113"/>
    <x v="0"/>
    <x v="408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x v="590"/>
    <s v="Cox Group"/>
    <s v="Synergized analyzing process improvement"/>
    <n v="7100"/>
    <n v="5824"/>
    <x v="0"/>
    <x v="99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x v="591"/>
    <s v="Jensen LLC"/>
    <s v="Realigned dedicated system engine"/>
    <n v="600"/>
    <n v="6226"/>
    <x v="1"/>
    <x v="408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x v="592"/>
    <s v="Brown Inc"/>
    <s v="Object-based bandwidth-monitored concept"/>
    <n v="156800"/>
    <n v="20243"/>
    <x v="0"/>
    <x v="259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x v="593"/>
    <s v="Hale-Hayes"/>
    <s v="Ameliorated client-driven open system"/>
    <n v="121600"/>
    <n v="188288"/>
    <x v="1"/>
    <x v="409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x v="594"/>
    <s v="Mcbride PLC"/>
    <s v="Upgradable leadingedge Local Area Network"/>
    <n v="157300"/>
    <n v="11167"/>
    <x v="0"/>
    <x v="144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x v="595"/>
    <s v="Harris-Jennings"/>
    <s v="Customizable intermediate data-warehouse"/>
    <n v="70300"/>
    <n v="146595"/>
    <x v="1"/>
    <x v="410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x v="596"/>
    <s v="Becker-Scott"/>
    <s v="Managed optimizing archive"/>
    <n v="7900"/>
    <n v="7875"/>
    <x v="0"/>
    <x v="236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x v="597"/>
    <s v="Todd, Freeman and Henry"/>
    <s v="Diverse systematic projection"/>
    <n v="73800"/>
    <n v="148779"/>
    <x v="1"/>
    <x v="411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x v="598"/>
    <s v="Martinez, Garza and Young"/>
    <s v="Up-sized web-enabled info-mediaries"/>
    <n v="108500"/>
    <n v="175868"/>
    <x v="1"/>
    <x v="412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x v="599"/>
    <s v="Smith-Ramos"/>
    <s v="Persevering optimizing Graphical User Interface"/>
    <n v="140300"/>
    <n v="5112"/>
    <x v="0"/>
    <x v="17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x v="600"/>
    <s v="Brown-George"/>
    <s v="Cross-platform tertiary array"/>
    <n v="100"/>
    <n v="5"/>
    <x v="0"/>
    <x v="49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x v="601"/>
    <s v="Waters and Sons"/>
    <s v="Inverse neutral structure"/>
    <n v="6300"/>
    <n v="13018"/>
    <x v="1"/>
    <x v="346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x v="602"/>
    <s v="Brown Ltd"/>
    <s v="Quality-focused system-worthy support"/>
    <n v="71100"/>
    <n v="91176"/>
    <x v="1"/>
    <x v="413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x v="603"/>
    <s v="Christian, Yates and Greer"/>
    <s v="Vision-oriented 5thgeneration array"/>
    <n v="5300"/>
    <n v="6342"/>
    <x v="1"/>
    <x v="408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x v="604"/>
    <s v="Cole, Hernandez and Rodriguez"/>
    <s v="Cross-platform logistical circuit"/>
    <n v="88700"/>
    <n v="151438"/>
    <x v="1"/>
    <x v="414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x v="605"/>
    <s v="Ortiz, Valenzuela and Collins"/>
    <s v="Profound solution-oriented matrix"/>
    <n v="3300"/>
    <n v="6178"/>
    <x v="1"/>
    <x v="3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x v="606"/>
    <s v="Valencia PLC"/>
    <s v="Extended asynchronous initiative"/>
    <n v="3400"/>
    <n v="6405"/>
    <x v="1"/>
    <x v="415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x v="607"/>
    <s v="Gordon, Mendez and Johnson"/>
    <s v="Fundamental needs-based frame"/>
    <n v="137600"/>
    <n v="180667"/>
    <x v="1"/>
    <x v="416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x v="608"/>
    <s v="Johnson Group"/>
    <s v="Compatible full-range leverage"/>
    <n v="3900"/>
    <n v="11075"/>
    <x v="1"/>
    <x v="417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x v="609"/>
    <s v="Rose-Fuller"/>
    <s v="Upgradable holistic system engine"/>
    <n v="10000"/>
    <n v="12042"/>
    <x v="1"/>
    <x v="124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x v="610"/>
    <s v="Hughes, Mendez and Patterson"/>
    <s v="Stand-alone multi-state data-warehouse"/>
    <n v="42800"/>
    <n v="179356"/>
    <x v="1"/>
    <x v="418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x v="611"/>
    <s v="Brady, Cortez and Rodriguez"/>
    <s v="Multi-lateral maximized core"/>
    <n v="8200"/>
    <n v="1136"/>
    <x v="3"/>
    <x v="27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x v="612"/>
    <s v="Wang, Nguyen and Horton"/>
    <s v="Innovative holistic hub"/>
    <n v="6200"/>
    <n v="8645"/>
    <x v="1"/>
    <x v="325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x v="613"/>
    <s v="Santos, Williams and Brown"/>
    <s v="Reverse-engineered 24/7 methodology"/>
    <n v="1100"/>
    <n v="1914"/>
    <x v="1"/>
    <x v="150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x v="614"/>
    <s v="Barnett and Sons"/>
    <s v="Business-focused dynamic info-mediaries"/>
    <n v="26500"/>
    <n v="41205"/>
    <x v="1"/>
    <x v="419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x v="615"/>
    <s v="Petersen-Rodriguez"/>
    <s v="Digitized clear-thinking installation"/>
    <n v="8500"/>
    <n v="14488"/>
    <x v="1"/>
    <x v="73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x v="616"/>
    <s v="Burnett-Mora"/>
    <s v="Quality-focused 24/7 superstructure"/>
    <n v="6400"/>
    <n v="12129"/>
    <x v="1"/>
    <x v="202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x v="617"/>
    <s v="King LLC"/>
    <s v="Multi-channeled local intranet"/>
    <n v="1400"/>
    <n v="3496"/>
    <x v="1"/>
    <x v="12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x v="618"/>
    <s v="Miller Ltd"/>
    <s v="Open-architected mobile emulation"/>
    <n v="198600"/>
    <n v="97037"/>
    <x v="0"/>
    <x v="420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x v="619"/>
    <s v="Case LLC"/>
    <s v="Ameliorated foreground methodology"/>
    <n v="195900"/>
    <n v="55757"/>
    <x v="0"/>
    <x v="355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x v="620"/>
    <s v="Swanson, Wilson and Baker"/>
    <s v="Synergized well-modulated project"/>
    <n v="4300"/>
    <n v="11525"/>
    <x v="1"/>
    <x v="5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x v="621"/>
    <s v="Dean, Fox and Phillips"/>
    <s v="Extended context-sensitive forecast"/>
    <n v="25600"/>
    <n v="158669"/>
    <x v="1"/>
    <x v="421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x v="622"/>
    <s v="Smith-Smith"/>
    <s v="Total leadingedge neural-net"/>
    <n v="189000"/>
    <n v="5916"/>
    <x v="0"/>
    <x v="251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x v="623"/>
    <s v="Smith, Scott and Rodriguez"/>
    <s v="Organic actuating protocol"/>
    <n v="94300"/>
    <n v="150806"/>
    <x v="1"/>
    <x v="422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x v="624"/>
    <s v="White, Robertson and Roberts"/>
    <s v="Down-sized national software"/>
    <n v="5100"/>
    <n v="14249"/>
    <x v="1"/>
    <x v="423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x v="625"/>
    <s v="Martinez Inc"/>
    <s v="Organic upward-trending Graphical User Interface"/>
    <n v="7500"/>
    <n v="5803"/>
    <x v="0"/>
    <x v="197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x v="626"/>
    <s v="Tucker, Mccoy and Marquez"/>
    <s v="Synergistic tertiary budgetary management"/>
    <n v="6400"/>
    <n v="13205"/>
    <x v="1"/>
    <x v="288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x v="627"/>
    <s v="Martin, Lee and Armstrong"/>
    <s v="Open-architected incremental ability"/>
    <n v="1600"/>
    <n v="11108"/>
    <x v="1"/>
    <x v="110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x v="628"/>
    <s v="Dunn, Moreno and Green"/>
    <s v="Intuitive object-oriented task-force"/>
    <n v="1900"/>
    <n v="2884"/>
    <x v="1"/>
    <x v="87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x v="629"/>
    <s v="Jackson, Martinez and Ray"/>
    <s v="Multi-tiered executive toolset"/>
    <n v="85900"/>
    <n v="55476"/>
    <x v="0"/>
    <x v="424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x v="630"/>
    <s v="Patterson-Johnson"/>
    <s v="Grass-roots directional workforce"/>
    <n v="9500"/>
    <n v="5973"/>
    <x v="3"/>
    <x v="215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x v="631"/>
    <s v="Carlson-Hernandez"/>
    <s v="Quality-focused real-time solution"/>
    <n v="59200"/>
    <n v="183756"/>
    <x v="1"/>
    <x v="425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x v="632"/>
    <s v="Parker PLC"/>
    <s v="Reduced interactive matrix"/>
    <n v="72100"/>
    <n v="30902"/>
    <x v="2"/>
    <x v="426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x v="633"/>
    <s v="Yu and Sons"/>
    <s v="Adaptive context-sensitive architecture"/>
    <n v="6700"/>
    <n v="5569"/>
    <x v="0"/>
    <x v="339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x v="634"/>
    <s v="Taylor, Johnson and Hernandez"/>
    <s v="Polarized incremental portal"/>
    <n v="118200"/>
    <n v="92824"/>
    <x v="3"/>
    <x v="427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x v="635"/>
    <s v="Mack Ltd"/>
    <s v="Reactive regional access"/>
    <n v="139000"/>
    <n v="158590"/>
    <x v="1"/>
    <x v="428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x v="636"/>
    <s v="Lamb-Sanders"/>
    <s v="Stand-alone reciprocal frame"/>
    <n v="197700"/>
    <n v="127591"/>
    <x v="0"/>
    <x v="429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x v="637"/>
    <s v="Williams-Ramirez"/>
    <s v="Open-architected 24/7 throughput"/>
    <n v="8500"/>
    <n v="6750"/>
    <x v="0"/>
    <x v="167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x v="638"/>
    <s v="Weaver Ltd"/>
    <s v="Monitored 24/7 approach"/>
    <n v="81600"/>
    <n v="9318"/>
    <x v="0"/>
    <x v="115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x v="639"/>
    <s v="Barnes-Williams"/>
    <s v="Upgradable explicit forecast"/>
    <n v="8600"/>
    <n v="4832"/>
    <x v="2"/>
    <x v="430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x v="640"/>
    <s v="Richardson, Woodward and Hansen"/>
    <s v="Pre-emptive context-sensitive support"/>
    <n v="119800"/>
    <n v="19769"/>
    <x v="0"/>
    <x v="431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x v="641"/>
    <s v="Hunt, Barker and Baker"/>
    <s v="Business-focused leadingedge instruction set"/>
    <n v="9400"/>
    <n v="11277"/>
    <x v="1"/>
    <x v="346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x v="642"/>
    <s v="Ramos, Moreno and Lewis"/>
    <s v="Extended multi-state knowledge user"/>
    <n v="9200"/>
    <n v="13382"/>
    <x v="1"/>
    <x v="30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x v="643"/>
    <s v="Harris Inc"/>
    <s v="Future-proofed modular groupware"/>
    <n v="14900"/>
    <n v="32986"/>
    <x v="1"/>
    <x v="432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x v="644"/>
    <s v="Peters-Nelson"/>
    <s v="Distributed real-time algorithm"/>
    <n v="169400"/>
    <n v="81984"/>
    <x v="0"/>
    <x v="433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x v="645"/>
    <s v="Ferguson, Murphy and Bright"/>
    <s v="Multi-lateral heuristic throughput"/>
    <n v="192100"/>
    <n v="178483"/>
    <x v="0"/>
    <x v="434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x v="646"/>
    <s v="Robinson Group"/>
    <s v="Switchable reciprocal middleware"/>
    <n v="98700"/>
    <n v="87448"/>
    <x v="0"/>
    <x v="43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x v="647"/>
    <s v="Jordan-Wolfe"/>
    <s v="Inverse multimedia Graphic Interface"/>
    <n v="4500"/>
    <n v="1863"/>
    <x v="0"/>
    <x v="6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x v="648"/>
    <s v="Vargas-Cox"/>
    <s v="Vision-oriented local contingency"/>
    <n v="98600"/>
    <n v="62174"/>
    <x v="3"/>
    <x v="419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x v="649"/>
    <s v="Yang and Sons"/>
    <s v="Reactive 6thgeneration hub"/>
    <n v="121700"/>
    <n v="59003"/>
    <x v="0"/>
    <x v="436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x v="650"/>
    <s v="Wilson, Wilson and Mathis"/>
    <s v="Optional asymmetric success"/>
    <n v="100"/>
    <n v="2"/>
    <x v="0"/>
    <x v="49"/>
    <s v="US"/>
    <s v="USD"/>
    <n v="1404795600"/>
    <n v="1407128400"/>
    <b v="0"/>
    <b v="0"/>
    <s v="music/jazz"/>
    <n v="0.02"/>
    <n v="2"/>
    <x v="1"/>
    <s v="jazz"/>
    <x v="599"/>
    <d v="2014-08-04T05:00:00"/>
  </r>
  <r>
    <x v="651"/>
    <s v="Wang, Koch and Weaver"/>
    <s v="Digitized analyzing capacity"/>
    <n v="196700"/>
    <n v="174039"/>
    <x v="0"/>
    <x v="437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x v="652"/>
    <s v="Cisneros Ltd"/>
    <s v="Vision-oriented regional hub"/>
    <n v="10000"/>
    <n v="12684"/>
    <x v="1"/>
    <x v="438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x v="653"/>
    <s v="Williams-Jones"/>
    <s v="Monitored incremental info-mediaries"/>
    <n v="600"/>
    <n v="14033"/>
    <x v="1"/>
    <x v="439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x v="654"/>
    <s v="Roberts, Hinton and Williams"/>
    <s v="Programmable static middleware"/>
    <n v="35000"/>
    <n v="177936"/>
    <x v="1"/>
    <x v="440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x v="655"/>
    <s v="Gonzalez, Williams and Benson"/>
    <s v="Multi-layered bottom-line encryption"/>
    <n v="6900"/>
    <n v="13212"/>
    <x v="1"/>
    <x v="441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x v="656"/>
    <s v="Hobbs, Brown and Lee"/>
    <s v="Vision-oriented systematic Graphical User Interface"/>
    <n v="118400"/>
    <n v="49879"/>
    <x v="0"/>
    <x v="442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x v="657"/>
    <s v="Russo, Kim and Mccoy"/>
    <s v="Balanced optimal hardware"/>
    <n v="10000"/>
    <n v="824"/>
    <x v="0"/>
    <x v="443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x v="658"/>
    <s v="Howell, Myers and Olson"/>
    <s v="Self-enabling mission-critical success"/>
    <n v="52600"/>
    <n v="31594"/>
    <x v="3"/>
    <x v="444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x v="659"/>
    <s v="Bailey and Sons"/>
    <s v="Grass-roots dynamic emulation"/>
    <n v="120700"/>
    <n v="57010"/>
    <x v="0"/>
    <x v="424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x v="660"/>
    <s v="Jensen-Brown"/>
    <s v="Fundamental disintermediate matrix"/>
    <n v="9100"/>
    <n v="7438"/>
    <x v="0"/>
    <x v="385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x v="661"/>
    <s v="Smith Group"/>
    <s v="Right-sized secondary challenge"/>
    <n v="106800"/>
    <n v="57872"/>
    <x v="0"/>
    <x v="445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x v="662"/>
    <s v="Murphy-Farrell"/>
    <s v="Implemented exuding software"/>
    <n v="9100"/>
    <n v="8906"/>
    <x v="0"/>
    <x v="54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x v="663"/>
    <s v="Everett-Wolfe"/>
    <s v="Total optimizing software"/>
    <n v="10000"/>
    <n v="7724"/>
    <x v="0"/>
    <x v="215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x v="664"/>
    <s v="Young PLC"/>
    <s v="Optional maximized attitude"/>
    <n v="79400"/>
    <n v="26571"/>
    <x v="0"/>
    <x v="446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x v="665"/>
    <s v="Park-Goodman"/>
    <s v="Customer-focused impactful extranet"/>
    <n v="5100"/>
    <n v="12219"/>
    <x v="1"/>
    <x v="447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x v="666"/>
    <s v="York, Barr and Grant"/>
    <s v="Cloned bottom-line success"/>
    <n v="3100"/>
    <n v="1985"/>
    <x v="3"/>
    <x v="270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x v="667"/>
    <s v="Little Ltd"/>
    <s v="Decentralized bandwidth-monitored ability"/>
    <n v="6900"/>
    <n v="12155"/>
    <x v="1"/>
    <x v="448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x v="668"/>
    <s v="Brown and Sons"/>
    <s v="Programmable leadingedge budgetary management"/>
    <n v="27500"/>
    <n v="5593"/>
    <x v="0"/>
    <x v="70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x v="669"/>
    <s v="Payne, Garrett and Thomas"/>
    <s v="Upgradable bi-directional concept"/>
    <n v="48800"/>
    <n v="175020"/>
    <x v="1"/>
    <x v="449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x v="670"/>
    <s v="Robinson Group"/>
    <s v="Re-contextualized homogeneous flexibility"/>
    <n v="16200"/>
    <n v="75955"/>
    <x v="1"/>
    <x v="450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x v="671"/>
    <s v="Robinson-Kelly"/>
    <s v="Monitored bi-directional standardization"/>
    <n v="97600"/>
    <n v="119127"/>
    <x v="1"/>
    <x v="451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x v="672"/>
    <s v="Kelly-Colon"/>
    <s v="Stand-alone grid-enabled leverage"/>
    <n v="197900"/>
    <n v="110689"/>
    <x v="0"/>
    <x v="452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x v="673"/>
    <s v="Turner, Scott and Gentry"/>
    <s v="Assimilated regional groupware"/>
    <n v="5600"/>
    <n v="2445"/>
    <x v="0"/>
    <x v="125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x v="674"/>
    <s v="Sanchez Ltd"/>
    <s v="Up-sized 24hour instruction set"/>
    <n v="170700"/>
    <n v="57250"/>
    <x v="3"/>
    <x v="453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x v="675"/>
    <s v="Giles-Smith"/>
    <s v="Right-sized web-enabled intranet"/>
    <n v="9700"/>
    <n v="11929"/>
    <x v="1"/>
    <x v="269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x v="676"/>
    <s v="Thompson-Moreno"/>
    <s v="Expanded needs-based orchestration"/>
    <n v="62300"/>
    <n v="118214"/>
    <x v="1"/>
    <x v="454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x v="677"/>
    <s v="Murphy-Fox"/>
    <s v="Organic system-worthy orchestration"/>
    <n v="5300"/>
    <n v="4432"/>
    <x v="0"/>
    <x v="4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x v="678"/>
    <s v="Rodriguez-Patterson"/>
    <s v="Inverse static standardization"/>
    <n v="99500"/>
    <n v="17879"/>
    <x v="3"/>
    <x v="45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x v="679"/>
    <s v="Davis Ltd"/>
    <s v="Synchronized motivating solution"/>
    <n v="1400"/>
    <n v="14511"/>
    <x v="1"/>
    <x v="456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x v="680"/>
    <s v="Nelson-Valdez"/>
    <s v="Open-source 4thgeneration open system"/>
    <n v="145600"/>
    <n v="141822"/>
    <x v="0"/>
    <x v="457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x v="681"/>
    <s v="Kelly PLC"/>
    <s v="Decentralized context-sensitive superstructure"/>
    <n v="184100"/>
    <n v="159037"/>
    <x v="0"/>
    <x v="458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x v="682"/>
    <s v="Nguyen and Sons"/>
    <s v="Compatible 5thgeneration concept"/>
    <n v="5400"/>
    <n v="8109"/>
    <x v="1"/>
    <x v="459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x v="683"/>
    <s v="Jones PLC"/>
    <s v="Virtual systemic intranet"/>
    <n v="2300"/>
    <n v="8244"/>
    <x v="1"/>
    <x v="98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x v="684"/>
    <s v="Gilmore LLC"/>
    <s v="Optimized systemic algorithm"/>
    <n v="1400"/>
    <n v="7600"/>
    <x v="1"/>
    <x v="46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x v="685"/>
    <s v="Lee-Cobb"/>
    <s v="Customizable homogeneous firmware"/>
    <n v="140000"/>
    <n v="94501"/>
    <x v="0"/>
    <x v="461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x v="686"/>
    <s v="Jones, Wiley and Robbins"/>
    <s v="Front-line cohesive extranet"/>
    <n v="7500"/>
    <n v="14381"/>
    <x v="1"/>
    <x v="38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x v="687"/>
    <s v="Martin, Gates and Holt"/>
    <s v="Distributed holistic neural-net"/>
    <n v="1500"/>
    <n v="13980"/>
    <x v="1"/>
    <x v="462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x v="688"/>
    <s v="Bowen, Davies and Burns"/>
    <s v="Devolved client-server monitoring"/>
    <n v="2900"/>
    <n v="12449"/>
    <x v="1"/>
    <x v="463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x v="689"/>
    <s v="Nguyen Inc"/>
    <s v="Seamless directional capacity"/>
    <n v="7300"/>
    <n v="7348"/>
    <x v="1"/>
    <x v="464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x v="690"/>
    <s v="Walsh-Watts"/>
    <s v="Polarized actuating implementation"/>
    <n v="3600"/>
    <n v="8158"/>
    <x v="1"/>
    <x v="257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x v="691"/>
    <s v="Ray, Li and Li"/>
    <s v="Front-line disintermediate hub"/>
    <n v="5000"/>
    <n v="7119"/>
    <x v="1"/>
    <x v="465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x v="692"/>
    <s v="Murray Ltd"/>
    <s v="Decentralized 4thgeneration challenge"/>
    <n v="6000"/>
    <n v="5438"/>
    <x v="0"/>
    <x v="385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x v="693"/>
    <s v="Bradford-Silva"/>
    <s v="Reverse-engineered composite hierarchy"/>
    <n v="180400"/>
    <n v="115396"/>
    <x v="0"/>
    <x v="466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x v="694"/>
    <s v="Mora-Bradley"/>
    <s v="Programmable tangible ability"/>
    <n v="9100"/>
    <n v="7656"/>
    <x v="0"/>
    <x v="467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x v="695"/>
    <s v="Cardenas, Thompson and Carey"/>
    <s v="Configurable full-range emulation"/>
    <n v="9200"/>
    <n v="12322"/>
    <x v="1"/>
    <x v="468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x v="696"/>
    <s v="Lopez, Reid and Johnson"/>
    <s v="Total real-time hardware"/>
    <n v="164100"/>
    <n v="96888"/>
    <x v="0"/>
    <x v="46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x v="697"/>
    <s v="Fox-Williams"/>
    <s v="Profound system-worthy functionalities"/>
    <n v="128900"/>
    <n v="196960"/>
    <x v="1"/>
    <x v="470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x v="698"/>
    <s v="Taylor, Wood and Taylor"/>
    <s v="Cloned hybrid focus group"/>
    <n v="42100"/>
    <n v="188057"/>
    <x v="1"/>
    <x v="471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x v="699"/>
    <s v="King Inc"/>
    <s v="Ergonomic dedicated focus group"/>
    <n v="7400"/>
    <n v="6245"/>
    <x v="0"/>
    <x v="75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x v="700"/>
    <s v="Cole, Petty and Cameron"/>
    <s v="Realigned zero administration paradigm"/>
    <n v="100"/>
    <n v="3"/>
    <x v="0"/>
    <x v="49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x v="701"/>
    <s v="Mcclain LLC"/>
    <s v="Open-source multi-tasking methodology"/>
    <n v="52000"/>
    <n v="91014"/>
    <x v="1"/>
    <x v="472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x v="702"/>
    <s v="Sims-Gross"/>
    <s v="Object-based attitude-oriented analyzer"/>
    <n v="8700"/>
    <n v="4710"/>
    <x v="0"/>
    <x v="100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x v="703"/>
    <s v="Perez Group"/>
    <s v="Cross-platform tertiary hub"/>
    <n v="63400"/>
    <n v="197728"/>
    <x v="1"/>
    <x v="473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x v="704"/>
    <s v="Haynes-Williams"/>
    <s v="Seamless clear-thinking artificial intelligence"/>
    <n v="8700"/>
    <n v="10682"/>
    <x v="1"/>
    <x v="220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x v="705"/>
    <s v="Ford LLC"/>
    <s v="Centralized tangible success"/>
    <n v="169700"/>
    <n v="168048"/>
    <x v="0"/>
    <x v="474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x v="706"/>
    <s v="Moreno Ltd"/>
    <s v="Customer-focused multimedia methodology"/>
    <n v="108400"/>
    <n v="138586"/>
    <x v="1"/>
    <x v="47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x v="707"/>
    <s v="Moore, Cook and Wright"/>
    <s v="Visionary maximized Local Area Network"/>
    <n v="7300"/>
    <n v="11579"/>
    <x v="1"/>
    <x v="170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x v="708"/>
    <s v="Ortega LLC"/>
    <s v="Secured bifurcated intranet"/>
    <n v="1700"/>
    <n v="12020"/>
    <x v="1"/>
    <x v="231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x v="709"/>
    <s v="Silva, Walker and Martin"/>
    <s v="Grass-roots 4thgeneration product"/>
    <n v="9800"/>
    <n v="13954"/>
    <x v="1"/>
    <x v="129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x v="710"/>
    <s v="Huynh, Gallegos and Mills"/>
    <s v="Reduced next generation info-mediaries"/>
    <n v="4300"/>
    <n v="6358"/>
    <x v="1"/>
    <x v="476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x v="711"/>
    <s v="Anderson LLC"/>
    <s v="Customizable full-range artificial intelligence"/>
    <n v="6200"/>
    <n v="1260"/>
    <x v="0"/>
    <x v="443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x v="712"/>
    <s v="Garza-Bryant"/>
    <s v="Programmable leadingedge contingency"/>
    <n v="800"/>
    <n v="14725"/>
    <x v="1"/>
    <x v="381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x v="713"/>
    <s v="Mays LLC"/>
    <s v="Multi-layered global groupware"/>
    <n v="6900"/>
    <n v="11174"/>
    <x v="1"/>
    <x v="459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x v="714"/>
    <s v="Evans-Jones"/>
    <s v="Switchable methodical superstructure"/>
    <n v="38500"/>
    <n v="182036"/>
    <x v="1"/>
    <x v="477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x v="715"/>
    <s v="Fischer, Torres and Walker"/>
    <s v="Expanded even-keeled portal"/>
    <n v="118000"/>
    <n v="28870"/>
    <x v="0"/>
    <x v="478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x v="716"/>
    <s v="Tapia, Kramer and Hicks"/>
    <s v="Advanced modular moderator"/>
    <n v="2000"/>
    <n v="10353"/>
    <x v="1"/>
    <x v="144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x v="717"/>
    <s v="Barnes, Wilcox and Riley"/>
    <s v="Reverse-engineered well-modulated ability"/>
    <n v="5600"/>
    <n v="13868"/>
    <x v="1"/>
    <x v="479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x v="718"/>
    <s v="Reyes PLC"/>
    <s v="Expanded optimal pricing structure"/>
    <n v="8300"/>
    <n v="8317"/>
    <x v="1"/>
    <x v="480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x v="719"/>
    <s v="Pace, Simpson and Watkins"/>
    <s v="Down-sized uniform ability"/>
    <n v="6900"/>
    <n v="10557"/>
    <x v="1"/>
    <x v="300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x v="720"/>
    <s v="Valenzuela, Davidson and Castro"/>
    <s v="Multi-layered upward-trending conglomeration"/>
    <n v="8700"/>
    <n v="3227"/>
    <x v="3"/>
    <x v="63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x v="721"/>
    <s v="Dominguez-Owens"/>
    <s v="Open-architected systematic intranet"/>
    <n v="123600"/>
    <n v="5429"/>
    <x v="3"/>
    <x v="101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x v="722"/>
    <s v="Thomas-Simmons"/>
    <s v="Proactive 24hour frame"/>
    <n v="48500"/>
    <n v="75906"/>
    <x v="1"/>
    <x v="481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x v="723"/>
    <s v="Beck-Knight"/>
    <s v="Exclusive fresh-thinking model"/>
    <n v="4900"/>
    <n v="13250"/>
    <x v="1"/>
    <x v="358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x v="724"/>
    <s v="Mccoy Ltd"/>
    <s v="Business-focused encompassing intranet"/>
    <n v="8400"/>
    <n v="11261"/>
    <x v="1"/>
    <x v="246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x v="725"/>
    <s v="Dawson-Tyler"/>
    <s v="Optional 6thgeneration access"/>
    <n v="193200"/>
    <n v="97369"/>
    <x v="0"/>
    <x v="482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x v="726"/>
    <s v="Johns-Thomas"/>
    <s v="Realigned web-enabled functionalities"/>
    <n v="54300"/>
    <n v="48227"/>
    <x v="3"/>
    <x v="168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x v="727"/>
    <s v="Quinn, Cruz and Schmidt"/>
    <s v="Enterprise-wide multimedia software"/>
    <n v="8900"/>
    <n v="14685"/>
    <x v="1"/>
    <x v="483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x v="728"/>
    <s v="Stewart Inc"/>
    <s v="Versatile mission-critical knowledgebase"/>
    <n v="4200"/>
    <n v="735"/>
    <x v="0"/>
    <x v="234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x v="729"/>
    <s v="Moore Group"/>
    <s v="Multi-lateral object-oriented open system"/>
    <n v="5600"/>
    <n v="10397"/>
    <x v="1"/>
    <x v="393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x v="730"/>
    <s v="Carson PLC"/>
    <s v="Visionary system-worthy attitude"/>
    <n v="28800"/>
    <n v="118847"/>
    <x v="1"/>
    <x v="130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x v="731"/>
    <s v="Cruz, Hall and Mason"/>
    <s v="Synergized content-based hierarchy"/>
    <n v="8000"/>
    <n v="7220"/>
    <x v="3"/>
    <x v="3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x v="732"/>
    <s v="Glass, Baker and Jones"/>
    <s v="Business-focused 24hour access"/>
    <n v="117000"/>
    <n v="107622"/>
    <x v="0"/>
    <x v="484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x v="733"/>
    <s v="Marquez-Kerr"/>
    <s v="Automated hybrid orchestration"/>
    <n v="15800"/>
    <n v="83267"/>
    <x v="1"/>
    <x v="485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x v="734"/>
    <s v="Stone PLC"/>
    <s v="Exclusive 5thgeneration leverage"/>
    <n v="4200"/>
    <n v="13404"/>
    <x v="1"/>
    <x v="48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x v="735"/>
    <s v="Caldwell PLC"/>
    <s v="Grass-roots zero administration alliance"/>
    <n v="37100"/>
    <n v="131404"/>
    <x v="1"/>
    <x v="487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x v="736"/>
    <s v="Silva-Hawkins"/>
    <s v="Proactive heuristic orchestration"/>
    <n v="7700"/>
    <n v="2533"/>
    <x v="3"/>
    <x v="226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x v="737"/>
    <s v="Gardner Inc"/>
    <s v="Function-based systematic Graphical User Interface"/>
    <n v="3700"/>
    <n v="5028"/>
    <x v="1"/>
    <x v="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x v="738"/>
    <s v="Garcia Group"/>
    <s v="Extended zero administration software"/>
    <n v="74700"/>
    <n v="1557"/>
    <x v="0"/>
    <x v="27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x v="739"/>
    <s v="Meyer-Avila"/>
    <s v="Multi-tiered discrete support"/>
    <n v="10000"/>
    <n v="6100"/>
    <x v="0"/>
    <x v="27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x v="740"/>
    <s v="Nelson, Smith and Graham"/>
    <s v="Phased system-worthy conglomeration"/>
    <n v="5300"/>
    <n v="1592"/>
    <x v="0"/>
    <x v="3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x v="741"/>
    <s v="Garcia Ltd"/>
    <s v="Balanced mobile alliance"/>
    <n v="1200"/>
    <n v="14150"/>
    <x v="1"/>
    <x v="406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x v="742"/>
    <s v="West-Stevens"/>
    <s v="Reactive solution-oriented groupware"/>
    <n v="1200"/>
    <n v="13513"/>
    <x v="1"/>
    <x v="393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x v="743"/>
    <s v="Clark-Conrad"/>
    <s v="Exclusive bandwidth-monitored orchestration"/>
    <n v="3900"/>
    <n v="504"/>
    <x v="0"/>
    <x v="68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x v="744"/>
    <s v="Fitzgerald Group"/>
    <s v="Intuitive exuding initiative"/>
    <n v="2000"/>
    <n v="14240"/>
    <x v="1"/>
    <x v="382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x v="745"/>
    <s v="Hill, Mccann and Moore"/>
    <s v="Streamlined needs-based knowledge user"/>
    <n v="6900"/>
    <n v="2091"/>
    <x v="0"/>
    <x v="298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x v="746"/>
    <s v="Edwards LLC"/>
    <s v="Automated system-worthy structure"/>
    <n v="55800"/>
    <n v="118580"/>
    <x v="1"/>
    <x v="4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x v="747"/>
    <s v="Greer and Sons"/>
    <s v="Secured clear-thinking intranet"/>
    <n v="4900"/>
    <n v="11214"/>
    <x v="1"/>
    <x v="489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x v="748"/>
    <s v="Martinez PLC"/>
    <s v="Cloned actuating architecture"/>
    <n v="194900"/>
    <n v="68137"/>
    <x v="3"/>
    <x v="490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x v="749"/>
    <s v="Hunter-Logan"/>
    <s v="Down-sized needs-based task-force"/>
    <n v="8600"/>
    <n v="13527"/>
    <x v="1"/>
    <x v="491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x v="750"/>
    <s v="Ramos and Sons"/>
    <s v="Extended responsive Internet solution"/>
    <n v="100"/>
    <n v="1"/>
    <x v="0"/>
    <x v="49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x v="751"/>
    <s v="Lane-Barber"/>
    <s v="Universal value-added moderator"/>
    <n v="3600"/>
    <n v="8363"/>
    <x v="1"/>
    <x v="492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x v="752"/>
    <s v="Lowery Group"/>
    <s v="Sharable motivating emulation"/>
    <n v="5800"/>
    <n v="5362"/>
    <x v="3"/>
    <x v="493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x v="753"/>
    <s v="Guerrero-Griffin"/>
    <s v="Networked web-enabled product"/>
    <n v="4700"/>
    <n v="12065"/>
    <x v="1"/>
    <x v="231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x v="754"/>
    <s v="Perez, Reed and Lee"/>
    <s v="Advanced dedicated encoding"/>
    <n v="70400"/>
    <n v="118603"/>
    <x v="1"/>
    <x v="494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x v="755"/>
    <s v="Chen, Pollard and Clarke"/>
    <s v="Stand-alone multi-state project"/>
    <n v="4500"/>
    <n v="7496"/>
    <x v="1"/>
    <x v="495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x v="756"/>
    <s v="Serrano, Gallagher and Griffith"/>
    <s v="Customizable bi-directional monitoring"/>
    <n v="1300"/>
    <n v="10037"/>
    <x v="1"/>
    <x v="496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x v="757"/>
    <s v="Callahan-Gilbert"/>
    <s v="Profit-focused motivating function"/>
    <n v="1400"/>
    <n v="5696"/>
    <x v="1"/>
    <x v="493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x v="758"/>
    <s v="Logan-Miranda"/>
    <s v="Proactive systemic firmware"/>
    <n v="29600"/>
    <n v="167005"/>
    <x v="1"/>
    <x v="497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x v="759"/>
    <s v="Rodriguez PLC"/>
    <s v="Grass-roots upward-trending installation"/>
    <n v="167500"/>
    <n v="114615"/>
    <x v="0"/>
    <x v="498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x v="760"/>
    <s v="Smith-Kennedy"/>
    <s v="Virtual heuristic hub"/>
    <n v="48300"/>
    <n v="16592"/>
    <x v="0"/>
    <x v="155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x v="761"/>
    <s v="Mitchell-Lee"/>
    <s v="Customizable leadingedge model"/>
    <n v="2200"/>
    <n v="14420"/>
    <x v="1"/>
    <x v="499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x v="762"/>
    <s v="Davis Ltd"/>
    <s v="Upgradable uniform service-desk"/>
    <n v="3500"/>
    <n v="6204"/>
    <x v="1"/>
    <x v="16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x v="763"/>
    <s v="Rowland PLC"/>
    <s v="Inverse client-driven product"/>
    <n v="5600"/>
    <n v="6338"/>
    <x v="1"/>
    <x v="500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x v="764"/>
    <s v="Shaffer-Mason"/>
    <s v="Managed bandwidth-monitored system engine"/>
    <n v="1100"/>
    <n v="8010"/>
    <x v="1"/>
    <x v="496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x v="765"/>
    <s v="Matthews LLC"/>
    <s v="Advanced transitional help-desk"/>
    <n v="3900"/>
    <n v="8125"/>
    <x v="1"/>
    <x v="40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x v="766"/>
    <s v="Montgomery-Castro"/>
    <s v="De-engineered disintermediate encryption"/>
    <n v="43800"/>
    <n v="13653"/>
    <x v="0"/>
    <x v="501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x v="767"/>
    <s v="Hale, Pearson and Jenkins"/>
    <s v="Upgradable attitude-oriented project"/>
    <n v="97200"/>
    <n v="55372"/>
    <x v="0"/>
    <x v="502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x v="768"/>
    <s v="Ramirez-Calderon"/>
    <s v="Fundamental zero tolerance alliance"/>
    <n v="4800"/>
    <n v="11088"/>
    <x v="1"/>
    <x v="503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x v="769"/>
    <s v="Johnson-Morales"/>
    <s v="Devolved 24hour forecast"/>
    <n v="125600"/>
    <n v="109106"/>
    <x v="0"/>
    <x v="504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x v="770"/>
    <s v="Mathis-Rodriguez"/>
    <s v="User-centric attitude-oriented intranet"/>
    <n v="4300"/>
    <n v="11642"/>
    <x v="1"/>
    <x v="505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x v="771"/>
    <s v="Smith, Mack and Williams"/>
    <s v="Self-enabling 5thgeneration paradigm"/>
    <n v="5600"/>
    <n v="2769"/>
    <x v="3"/>
    <x v="150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x v="772"/>
    <s v="Johnson-Pace"/>
    <s v="Persistent 3rdgeneration moratorium"/>
    <n v="149600"/>
    <n v="169586"/>
    <x v="1"/>
    <x v="506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x v="773"/>
    <s v="Meza, Kirby and Patel"/>
    <s v="Cross-platform empowering project"/>
    <n v="53100"/>
    <n v="101185"/>
    <x v="1"/>
    <x v="507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x v="774"/>
    <s v="Gonzalez-Snow"/>
    <s v="Polarized user-facing interface"/>
    <n v="5000"/>
    <n v="6775"/>
    <x v="1"/>
    <x v="373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x v="775"/>
    <s v="Murphy LLC"/>
    <s v="Customer-focused non-volatile framework"/>
    <n v="9400"/>
    <n v="968"/>
    <x v="0"/>
    <x v="234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x v="776"/>
    <s v="Taylor-Rowe"/>
    <s v="Synchronized multimedia frame"/>
    <n v="110800"/>
    <n v="72623"/>
    <x v="0"/>
    <x v="508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x v="777"/>
    <s v="Henderson Ltd"/>
    <s v="Open-architected stable algorithm"/>
    <n v="93800"/>
    <n v="45987"/>
    <x v="0"/>
    <x v="103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x v="778"/>
    <s v="Moss-Guzman"/>
    <s v="Cross-platform optimizing website"/>
    <n v="1300"/>
    <n v="10243"/>
    <x v="1"/>
    <x v="5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x v="779"/>
    <s v="Webb Group"/>
    <s v="Public-key actuating projection"/>
    <n v="108700"/>
    <n v="87293"/>
    <x v="0"/>
    <x v="509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x v="780"/>
    <s v="Brooks-Rodriguez"/>
    <s v="Implemented intangible instruction set"/>
    <n v="5100"/>
    <n v="5421"/>
    <x v="1"/>
    <x v="55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x v="781"/>
    <s v="Thomas Ltd"/>
    <s v="Cross-group interactive architecture"/>
    <n v="8700"/>
    <n v="4414"/>
    <x v="3"/>
    <x v="75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x v="782"/>
    <s v="Williams and Sons"/>
    <s v="Centralized asymmetric framework"/>
    <n v="5100"/>
    <n v="10981"/>
    <x v="1"/>
    <x v="510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x v="783"/>
    <s v="Vega, Chan and Carney"/>
    <s v="Down-sized systematic utilization"/>
    <n v="7400"/>
    <n v="10451"/>
    <x v="1"/>
    <x v="18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x v="784"/>
    <s v="Byrd Group"/>
    <s v="Profound fault-tolerant model"/>
    <n v="88900"/>
    <n v="102535"/>
    <x v="1"/>
    <x v="511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x v="785"/>
    <s v="Peterson, Fletcher and Sanchez"/>
    <s v="Multi-channeled bi-directional moratorium"/>
    <n v="6700"/>
    <n v="12939"/>
    <x v="1"/>
    <x v="78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x v="786"/>
    <s v="Smith-Brown"/>
    <s v="Object-based content-based ability"/>
    <n v="1500"/>
    <n v="10946"/>
    <x v="1"/>
    <x v="512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x v="787"/>
    <s v="Vance-Glover"/>
    <s v="Progressive coherent secured line"/>
    <n v="61200"/>
    <n v="60994"/>
    <x v="0"/>
    <x v="513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x v="788"/>
    <s v="Joyce PLC"/>
    <s v="Synchronized directional capability"/>
    <n v="3600"/>
    <n v="3174"/>
    <x v="2"/>
    <x v="249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x v="789"/>
    <s v="Kennedy-Miller"/>
    <s v="Cross-platform composite migration"/>
    <n v="9000"/>
    <n v="3351"/>
    <x v="0"/>
    <x v="430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x v="790"/>
    <s v="White-Obrien"/>
    <s v="Operative local pricing structure"/>
    <n v="185900"/>
    <n v="56774"/>
    <x v="3"/>
    <x v="260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x v="791"/>
    <s v="Stafford, Hess and Raymond"/>
    <s v="Optional web-enabled extranet"/>
    <n v="2100"/>
    <n v="540"/>
    <x v="0"/>
    <x v="514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x v="792"/>
    <s v="Jordan, Schneider and Hall"/>
    <s v="Reduced 6thgeneration intranet"/>
    <n v="2000"/>
    <n v="680"/>
    <x v="0"/>
    <x v="243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x v="793"/>
    <s v="Rodriguez, Cox and Rodriguez"/>
    <s v="Networked disintermediate leverage"/>
    <n v="1100"/>
    <n v="13045"/>
    <x v="1"/>
    <x v="483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x v="794"/>
    <s v="Welch Inc"/>
    <s v="Optional optimal website"/>
    <n v="6600"/>
    <n v="8276"/>
    <x v="1"/>
    <x v="46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x v="795"/>
    <s v="Vasquez Inc"/>
    <s v="Stand-alone asynchronous functionalities"/>
    <n v="7100"/>
    <n v="1022"/>
    <x v="0"/>
    <x v="249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x v="796"/>
    <s v="Freeman-Ferguson"/>
    <s v="Profound full-range open system"/>
    <n v="7800"/>
    <n v="4275"/>
    <x v="0"/>
    <x v="373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x v="797"/>
    <s v="Houston, Moore and Rogers"/>
    <s v="Optional tangible utilization"/>
    <n v="7600"/>
    <n v="8332"/>
    <x v="1"/>
    <x v="51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x v="798"/>
    <s v="Small-Fuentes"/>
    <s v="Seamless maximized product"/>
    <n v="3400"/>
    <n v="6408"/>
    <x v="1"/>
    <x v="246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x v="799"/>
    <s v="Reid-Day"/>
    <s v="Devolved tertiary time-frame"/>
    <n v="84500"/>
    <n v="73522"/>
    <x v="0"/>
    <x v="516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x v="800"/>
    <s v="Wallace LLC"/>
    <s v="Centralized regional function"/>
    <n v="100"/>
    <n v="1"/>
    <x v="0"/>
    <x v="49"/>
    <s v="CH"/>
    <s v="CHF"/>
    <n v="1434085200"/>
    <n v="1434430800"/>
    <b v="0"/>
    <b v="0"/>
    <s v="music/rock"/>
    <n v="0.01"/>
    <n v="1"/>
    <x v="1"/>
    <s v="rock"/>
    <x v="139"/>
    <d v="2015-06-16T05:00:00"/>
  </r>
  <r>
    <x v="801"/>
    <s v="Olson-Bishop"/>
    <s v="User-friendly high-level initiative"/>
    <n v="2300"/>
    <n v="4667"/>
    <x v="1"/>
    <x v="88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x v="802"/>
    <s v="Rodriguez, Anderson and Porter"/>
    <s v="Reverse-engineered zero-defect infrastructure"/>
    <n v="6200"/>
    <n v="12216"/>
    <x v="1"/>
    <x v="23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x v="803"/>
    <s v="Perez, Brown and Meyers"/>
    <s v="Stand-alone background customer loyalty"/>
    <n v="6100"/>
    <n v="6527"/>
    <x v="1"/>
    <x v="517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x v="804"/>
    <s v="English-Mccullough"/>
    <s v="Business-focused discrete software"/>
    <n v="2600"/>
    <n v="6987"/>
    <x v="1"/>
    <x v="205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x v="805"/>
    <s v="Smith-Nguyen"/>
    <s v="Advanced intermediate Graphic Interface"/>
    <n v="9700"/>
    <n v="4932"/>
    <x v="0"/>
    <x v="109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x v="806"/>
    <s v="Harmon-Madden"/>
    <s v="Adaptive holistic hub"/>
    <n v="700"/>
    <n v="8262"/>
    <x v="1"/>
    <x v="70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x v="807"/>
    <s v="Walker-Taylor"/>
    <s v="Automated uniform concept"/>
    <n v="700"/>
    <n v="1848"/>
    <x v="1"/>
    <x v="177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x v="808"/>
    <s v="Harris, Medina and Mitchell"/>
    <s v="Enhanced regional flexibility"/>
    <n v="5200"/>
    <n v="1583"/>
    <x v="0"/>
    <x v="161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x v="809"/>
    <s v="Williams and Sons"/>
    <s v="Public-key bottom-line algorithm"/>
    <n v="140800"/>
    <n v="88536"/>
    <x v="0"/>
    <x v="51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x v="810"/>
    <s v="Ball-Fisher"/>
    <s v="Multi-layered intangible instruction set"/>
    <n v="6400"/>
    <n v="12360"/>
    <x v="1"/>
    <x v="394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x v="811"/>
    <s v="Page, Holt and Mack"/>
    <s v="Fundamental methodical emulation"/>
    <n v="92500"/>
    <n v="71320"/>
    <x v="0"/>
    <x v="8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x v="812"/>
    <s v="Landry Group"/>
    <s v="Expanded value-added hardware"/>
    <n v="59700"/>
    <n v="134640"/>
    <x v="1"/>
    <x v="519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x v="813"/>
    <s v="Buckley Group"/>
    <s v="Diverse high-level attitude"/>
    <n v="3200"/>
    <n v="7661"/>
    <x v="1"/>
    <x v="520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x v="814"/>
    <s v="Vincent PLC"/>
    <s v="Visionary 24hour analyzer"/>
    <n v="3200"/>
    <n v="2950"/>
    <x v="0"/>
    <x v="521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x v="815"/>
    <s v="Watson-Douglas"/>
    <s v="Centralized bandwidth-monitored leverage"/>
    <n v="9000"/>
    <n v="11721"/>
    <x v="1"/>
    <x v="236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x v="816"/>
    <s v="Jones, Casey and Jones"/>
    <s v="Ergonomic mission-critical moratorium"/>
    <n v="2300"/>
    <n v="14150"/>
    <x v="1"/>
    <x v="221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x v="817"/>
    <s v="Alvarez-Bauer"/>
    <s v="Front-line intermediate moderator"/>
    <n v="51300"/>
    <n v="189192"/>
    <x v="1"/>
    <x v="522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x v="818"/>
    <s v="Martinez LLC"/>
    <s v="Automated local secured line"/>
    <n v="700"/>
    <n v="7664"/>
    <x v="1"/>
    <x v="464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x v="819"/>
    <s v="Buck-Khan"/>
    <s v="Integrated bandwidth-monitored alliance"/>
    <n v="8900"/>
    <n v="4509"/>
    <x v="0"/>
    <x v="523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x v="820"/>
    <s v="Valdez, Williams and Meyer"/>
    <s v="Cross-group heuristic forecast"/>
    <n v="1500"/>
    <n v="12009"/>
    <x v="1"/>
    <x v="524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x v="821"/>
    <s v="Alvarez-Andrews"/>
    <s v="Extended impactful secured line"/>
    <n v="4900"/>
    <n v="14273"/>
    <x v="1"/>
    <x v="155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x v="822"/>
    <s v="Stewart and Sons"/>
    <s v="Distributed optimizing protocol"/>
    <n v="54000"/>
    <n v="188982"/>
    <x v="1"/>
    <x v="525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x v="823"/>
    <s v="Dyer Inc"/>
    <s v="Secured well-modulated system engine"/>
    <n v="4100"/>
    <n v="14640"/>
    <x v="1"/>
    <x v="526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x v="824"/>
    <s v="Anderson, Williams and Cox"/>
    <s v="Streamlined national benchmark"/>
    <n v="85000"/>
    <n v="107516"/>
    <x v="1"/>
    <x v="527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x v="825"/>
    <s v="Solomon PLC"/>
    <s v="Open-architected 24/7 infrastructure"/>
    <n v="3600"/>
    <n v="13950"/>
    <x v="1"/>
    <x v="144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x v="826"/>
    <s v="Miller-Hubbard"/>
    <s v="Digitized 6thgeneration Local Area Network"/>
    <n v="2800"/>
    <n v="12797"/>
    <x v="1"/>
    <x v="346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x v="827"/>
    <s v="Miranda, Martinez and Lowery"/>
    <s v="Innovative actuating artificial intelligence"/>
    <n v="2300"/>
    <n v="6134"/>
    <x v="1"/>
    <x v="17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x v="828"/>
    <s v="Munoz, Cherry and Bell"/>
    <s v="Cross-platform reciprocal budgetary management"/>
    <n v="7100"/>
    <n v="4899"/>
    <x v="0"/>
    <x v="131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x v="829"/>
    <s v="Baker-Higgins"/>
    <s v="Vision-oriented scalable portal"/>
    <n v="9600"/>
    <n v="4929"/>
    <x v="0"/>
    <x v="110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x v="830"/>
    <s v="Johnson, Turner and Carroll"/>
    <s v="Persevering zero administration knowledge user"/>
    <n v="121600"/>
    <n v="1424"/>
    <x v="0"/>
    <x v="528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x v="831"/>
    <s v="Ward PLC"/>
    <s v="Front-line bottom-line Graphic Interface"/>
    <n v="97100"/>
    <n v="105817"/>
    <x v="1"/>
    <x v="529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x v="832"/>
    <s v="Bradley, Beck and Mayo"/>
    <s v="Synergized fault-tolerant hierarchy"/>
    <n v="43200"/>
    <n v="136156"/>
    <x v="1"/>
    <x v="265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x v="833"/>
    <s v="Levine, Martin and Hernandez"/>
    <s v="Expanded asynchronous groupware"/>
    <n v="6800"/>
    <n v="10723"/>
    <x v="1"/>
    <x v="34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x v="834"/>
    <s v="Gallegos, Wagner and Gaines"/>
    <s v="Expanded fault-tolerant emulation"/>
    <n v="7300"/>
    <n v="11228"/>
    <x v="1"/>
    <x v="530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x v="835"/>
    <s v="Hodges, Smith and Kelly"/>
    <s v="Future-proofed 24hour model"/>
    <n v="86200"/>
    <n v="77355"/>
    <x v="0"/>
    <x v="531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x v="836"/>
    <s v="Macias Inc"/>
    <s v="Optimized didactic intranet"/>
    <n v="8100"/>
    <n v="6086"/>
    <x v="0"/>
    <x v="115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x v="837"/>
    <s v="Cook-Ortiz"/>
    <s v="Right-sized dedicated standardization"/>
    <n v="17700"/>
    <n v="150960"/>
    <x v="1"/>
    <x v="532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x v="838"/>
    <s v="Jordan-Fischer"/>
    <s v="Vision-oriented high-level extranet"/>
    <n v="6400"/>
    <n v="8890"/>
    <x v="1"/>
    <x v="210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x v="839"/>
    <s v="Pierce-Ramirez"/>
    <s v="Organized scalable initiative"/>
    <n v="7700"/>
    <n v="14644"/>
    <x v="1"/>
    <x v="144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x v="840"/>
    <s v="Howell and Sons"/>
    <s v="Enhanced regional moderator"/>
    <n v="116300"/>
    <n v="116583"/>
    <x v="1"/>
    <x v="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x v="841"/>
    <s v="Garcia, Dunn and Richardson"/>
    <s v="Automated even-keeled emulation"/>
    <n v="9100"/>
    <n v="12991"/>
    <x v="1"/>
    <x v="287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x v="842"/>
    <s v="Lawson and Sons"/>
    <s v="Reverse-engineered multi-tasking product"/>
    <n v="1500"/>
    <n v="8447"/>
    <x v="1"/>
    <x v="227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x v="843"/>
    <s v="Porter-Hicks"/>
    <s v="De-engineered next generation parallelism"/>
    <n v="8800"/>
    <n v="2703"/>
    <x v="0"/>
    <x v="254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x v="844"/>
    <s v="Rodriguez-Hansen"/>
    <s v="Intuitive cohesive groupware"/>
    <n v="8800"/>
    <n v="8747"/>
    <x v="3"/>
    <x v="115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x v="845"/>
    <s v="Williams LLC"/>
    <s v="Up-sized high-level access"/>
    <n v="69900"/>
    <n v="138087"/>
    <x v="1"/>
    <x v="53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x v="846"/>
    <s v="Cooper, Stanley and Bryant"/>
    <s v="Phased empowering success"/>
    <n v="1000"/>
    <n v="5085"/>
    <x v="1"/>
    <x v="44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x v="847"/>
    <s v="Miller, Glenn and Adams"/>
    <s v="Distributed actuating project"/>
    <n v="4700"/>
    <n v="11174"/>
    <x v="1"/>
    <x v="46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x v="848"/>
    <s v="Cole, Salazar and Moreno"/>
    <s v="Robust motivating orchestration"/>
    <n v="3200"/>
    <n v="10831"/>
    <x v="1"/>
    <x v="535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x v="849"/>
    <s v="Jones-Ryan"/>
    <s v="Vision-oriented uniform instruction set"/>
    <n v="6700"/>
    <n v="8917"/>
    <x v="1"/>
    <x v="253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x v="850"/>
    <s v="Hood, Perez and Meadows"/>
    <s v="Cross-group upward-trending hierarchy"/>
    <n v="100"/>
    <n v="1"/>
    <x v="0"/>
    <x v="49"/>
    <s v="US"/>
    <s v="USD"/>
    <n v="1321682400"/>
    <n v="1322978400"/>
    <b v="1"/>
    <b v="0"/>
    <s v="music/rock"/>
    <n v="0.01"/>
    <n v="1"/>
    <x v="1"/>
    <s v="rock"/>
    <x v="762"/>
    <d v="2011-12-04T06:00:00"/>
  </r>
  <r>
    <x v="851"/>
    <s v="Bright and Sons"/>
    <s v="Object-based needs-based info-mediaries"/>
    <n v="6000"/>
    <n v="12468"/>
    <x v="1"/>
    <x v="415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x v="852"/>
    <s v="Brady Ltd"/>
    <s v="Open-source reciprocal standardization"/>
    <n v="4900"/>
    <n v="2505"/>
    <x v="0"/>
    <x v="249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x v="853"/>
    <s v="Collier LLC"/>
    <s v="Secured well-modulated projection"/>
    <n v="17100"/>
    <n v="111502"/>
    <x v="1"/>
    <x v="50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x v="854"/>
    <s v="Campbell, Thomas and Obrien"/>
    <s v="Multi-channeled secondary middleware"/>
    <n v="171000"/>
    <n v="194309"/>
    <x v="1"/>
    <x v="536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x v="855"/>
    <s v="Moses-Terry"/>
    <s v="Horizontal clear-thinking framework"/>
    <n v="23400"/>
    <n v="23956"/>
    <x v="1"/>
    <x v="15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x v="856"/>
    <s v="Williams and Sons"/>
    <s v="Profound composite core"/>
    <n v="2400"/>
    <n v="8558"/>
    <x v="1"/>
    <x v="1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x v="857"/>
    <s v="Miranda, Gray and Hale"/>
    <s v="Programmable disintermediate matrices"/>
    <n v="5300"/>
    <n v="7413"/>
    <x v="1"/>
    <x v="537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x v="858"/>
    <s v="Ayala, Crawford and Taylor"/>
    <s v="Realigned 5thgeneration knowledge user"/>
    <n v="4000"/>
    <n v="2778"/>
    <x v="0"/>
    <x v="164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x v="859"/>
    <s v="Martinez Ltd"/>
    <s v="Multi-layered upward-trending groupware"/>
    <n v="7300"/>
    <n v="2594"/>
    <x v="0"/>
    <x v="377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x v="860"/>
    <s v="Lee PLC"/>
    <s v="Re-contextualized leadingedge firmware"/>
    <n v="2000"/>
    <n v="5033"/>
    <x v="1"/>
    <x v="167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x v="861"/>
    <s v="Young, Ramsey and Powell"/>
    <s v="Devolved disintermediate analyzer"/>
    <n v="8800"/>
    <n v="9317"/>
    <x v="1"/>
    <x v="25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x v="862"/>
    <s v="Lewis and Sons"/>
    <s v="Profound disintermediate open system"/>
    <n v="3500"/>
    <n v="6560"/>
    <x v="1"/>
    <x v="72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x v="863"/>
    <s v="Davis-Johnson"/>
    <s v="Automated reciprocal protocol"/>
    <n v="1400"/>
    <n v="5415"/>
    <x v="1"/>
    <x v="538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x v="864"/>
    <s v="Stevenson-Thompson"/>
    <s v="Automated static workforce"/>
    <n v="4200"/>
    <n v="14577"/>
    <x v="1"/>
    <x v="503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x v="865"/>
    <s v="Ellis, Smith and Armstrong"/>
    <s v="Horizontal attitude-oriented help-desk"/>
    <n v="81000"/>
    <n v="150515"/>
    <x v="1"/>
    <x v="539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x v="866"/>
    <s v="Jackson-Brown"/>
    <s v="Versatile 5thgeneration matrices"/>
    <n v="182800"/>
    <n v="79045"/>
    <x v="3"/>
    <x v="540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x v="867"/>
    <s v="Kane, Pruitt and Rivera"/>
    <s v="Cross-platform next generation service-desk"/>
    <n v="4800"/>
    <n v="7797"/>
    <x v="1"/>
    <x v="402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x v="868"/>
    <s v="Wood, Buckley and Meza"/>
    <s v="Front-line web-enabled installation"/>
    <n v="7000"/>
    <n v="12939"/>
    <x v="1"/>
    <x v="105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x v="869"/>
    <s v="Brown-Williams"/>
    <s v="Multi-channeled responsive product"/>
    <n v="161900"/>
    <n v="38376"/>
    <x v="0"/>
    <x v="541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x v="870"/>
    <s v="Hansen-Austin"/>
    <s v="Adaptive demand-driven encryption"/>
    <n v="7700"/>
    <n v="6920"/>
    <x v="0"/>
    <x v="246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x v="871"/>
    <s v="Santana-George"/>
    <s v="Re-engineered client-driven knowledge user"/>
    <n v="71500"/>
    <n v="194912"/>
    <x v="1"/>
    <x v="542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x v="872"/>
    <s v="Davis LLC"/>
    <s v="Compatible logistical paradigm"/>
    <n v="4700"/>
    <n v="7992"/>
    <x v="1"/>
    <x v="543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x v="873"/>
    <s v="Vazquez, Ochoa and Clark"/>
    <s v="Intuitive value-added installation"/>
    <n v="42100"/>
    <n v="79268"/>
    <x v="1"/>
    <x v="544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x v="874"/>
    <s v="Chung-Nguyen"/>
    <s v="Managed discrete parallelism"/>
    <n v="40200"/>
    <n v="139468"/>
    <x v="1"/>
    <x v="545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x v="875"/>
    <s v="Mueller-Harmon"/>
    <s v="Implemented tangible approach"/>
    <n v="7900"/>
    <n v="5465"/>
    <x v="0"/>
    <x v="109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x v="876"/>
    <s v="Dixon, Perez and Banks"/>
    <s v="Re-engineered encompassing definition"/>
    <n v="8300"/>
    <n v="2111"/>
    <x v="0"/>
    <x v="176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x v="877"/>
    <s v="Estrada Group"/>
    <s v="Multi-lateral uniform collaboration"/>
    <n v="163600"/>
    <n v="126628"/>
    <x v="0"/>
    <x v="546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x v="878"/>
    <s v="Lutz Group"/>
    <s v="Enterprise-wide foreground paradigm"/>
    <n v="2700"/>
    <n v="1012"/>
    <x v="0"/>
    <x v="65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x v="879"/>
    <s v="Ortiz Inc"/>
    <s v="Stand-alone incremental parallelism"/>
    <n v="1000"/>
    <n v="5438"/>
    <x v="1"/>
    <x v="4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x v="880"/>
    <s v="Craig, Ellis and Miller"/>
    <s v="Persevering 5thgeneration throughput"/>
    <n v="84500"/>
    <n v="193101"/>
    <x v="1"/>
    <x v="547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x v="881"/>
    <s v="Charles Inc"/>
    <s v="Implemented object-oriented synergy"/>
    <n v="81300"/>
    <n v="31665"/>
    <x v="0"/>
    <x v="15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x v="882"/>
    <s v="White-Rosario"/>
    <s v="Balanced demand-driven definition"/>
    <n v="800"/>
    <n v="2960"/>
    <x v="1"/>
    <x v="175"/>
    <s v="US"/>
    <s v="USD"/>
    <n v="1421820000"/>
    <n v="1422165600"/>
    <b v="0"/>
    <b v="0"/>
    <s v="theater/plays"/>
    <n v="3.7"/>
    <n v="37"/>
    <x v="3"/>
    <s v="plays"/>
    <x v="789"/>
    <d v="2015-01-25T06:00:00"/>
  </r>
  <r>
    <x v="883"/>
    <s v="Simmons-Villarreal"/>
    <s v="Customer-focused mobile Graphic Interface"/>
    <n v="3400"/>
    <n v="8089"/>
    <x v="1"/>
    <x v="548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x v="884"/>
    <s v="Strickland Group"/>
    <s v="Horizontal secondary interface"/>
    <n v="170800"/>
    <n v="109374"/>
    <x v="0"/>
    <x v="549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x v="885"/>
    <s v="Lynch Ltd"/>
    <s v="Virtual analyzing collaboration"/>
    <n v="1800"/>
    <n v="2129"/>
    <x v="1"/>
    <x v="550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x v="886"/>
    <s v="Sanders LLC"/>
    <s v="Multi-tiered explicit focus group"/>
    <n v="150600"/>
    <n v="127745"/>
    <x v="0"/>
    <x v="551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x v="887"/>
    <s v="Cooper LLC"/>
    <s v="Multi-layered systematic knowledgebase"/>
    <n v="7800"/>
    <n v="2289"/>
    <x v="0"/>
    <x v="249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x v="888"/>
    <s v="Palmer Ltd"/>
    <s v="Reverse-engineered uniform knowledge user"/>
    <n v="5800"/>
    <n v="12174"/>
    <x v="1"/>
    <x v="552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x v="889"/>
    <s v="Santos Group"/>
    <s v="Secured dynamic capacity"/>
    <n v="5600"/>
    <n v="9508"/>
    <x v="1"/>
    <x v="393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x v="890"/>
    <s v="Christian, Kim and Jimenez"/>
    <s v="Devolved foreground throughput"/>
    <n v="134400"/>
    <n v="155849"/>
    <x v="1"/>
    <x v="553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x v="891"/>
    <s v="Williams, Price and Hurley"/>
    <s v="Synchronized demand-driven infrastructure"/>
    <n v="3000"/>
    <n v="7758"/>
    <x v="1"/>
    <x v="34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x v="892"/>
    <s v="Anderson, Parks and Estrada"/>
    <s v="Realigned discrete structure"/>
    <n v="6000"/>
    <n v="13835"/>
    <x v="1"/>
    <x v="554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x v="893"/>
    <s v="Collins-Martinez"/>
    <s v="Progressive grid-enabled website"/>
    <n v="8400"/>
    <n v="10770"/>
    <x v="1"/>
    <x v="134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x v="894"/>
    <s v="Barrett Inc"/>
    <s v="Organic cohesive neural-net"/>
    <n v="1700"/>
    <n v="3208"/>
    <x v="1"/>
    <x v="75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x v="895"/>
    <s v="Adams-Rollins"/>
    <s v="Integrated demand-driven info-mediaries"/>
    <n v="159800"/>
    <n v="11108"/>
    <x v="0"/>
    <x v="3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x v="896"/>
    <s v="Wright-Bryant"/>
    <s v="Reverse-engineered client-server extranet"/>
    <n v="19800"/>
    <n v="153338"/>
    <x v="1"/>
    <x v="555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x v="897"/>
    <s v="Berry-Cannon"/>
    <s v="Organized discrete encoding"/>
    <n v="8800"/>
    <n v="2437"/>
    <x v="0"/>
    <x v="11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x v="898"/>
    <s v="Davis-Gonzalez"/>
    <s v="Balanced regional flexibility"/>
    <n v="179100"/>
    <n v="93991"/>
    <x v="0"/>
    <x v="556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x v="899"/>
    <s v="Best-Young"/>
    <s v="Implemented multimedia time-frame"/>
    <n v="3100"/>
    <n v="12620"/>
    <x v="1"/>
    <x v="300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x v="900"/>
    <s v="Powers, Smith and Deleon"/>
    <s v="Enhanced uniform service-desk"/>
    <n v="100"/>
    <n v="2"/>
    <x v="0"/>
    <x v="49"/>
    <s v="US"/>
    <s v="USD"/>
    <n v="1411102800"/>
    <n v="1411189200"/>
    <b v="0"/>
    <b v="1"/>
    <s v="technology/web"/>
    <n v="0.02"/>
    <n v="2"/>
    <x v="2"/>
    <s v="web"/>
    <x v="806"/>
    <d v="2014-09-20T05:00:00"/>
  </r>
  <r>
    <x v="901"/>
    <s v="Hogan Group"/>
    <s v="Versatile bottom-line definition"/>
    <n v="5600"/>
    <n v="8746"/>
    <x v="1"/>
    <x v="122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x v="902"/>
    <s v="Wang, Silva and Byrd"/>
    <s v="Integrated bifurcated software"/>
    <n v="1400"/>
    <n v="3534"/>
    <x v="1"/>
    <x v="46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x v="903"/>
    <s v="Parker-Morris"/>
    <s v="Assimilated next generation instruction set"/>
    <n v="41000"/>
    <n v="709"/>
    <x v="2"/>
    <x v="443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x v="904"/>
    <s v="Rodriguez, Johnson and Jackson"/>
    <s v="Digitized foreground array"/>
    <n v="6500"/>
    <n v="795"/>
    <x v="0"/>
    <x v="3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x v="905"/>
    <s v="Haynes PLC"/>
    <s v="Re-engineered clear-thinking project"/>
    <n v="7900"/>
    <n v="12955"/>
    <x v="1"/>
    <x v="64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x v="906"/>
    <s v="Hayes Group"/>
    <s v="Implemented even-keeled standardization"/>
    <n v="5500"/>
    <n v="8964"/>
    <x v="1"/>
    <x v="27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x v="907"/>
    <s v="White, Pena and Calhoun"/>
    <s v="Quality-focused asymmetric adapter"/>
    <n v="9100"/>
    <n v="1843"/>
    <x v="0"/>
    <x v="142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x v="908"/>
    <s v="Bryant-Pope"/>
    <s v="Networked intangible help-desk"/>
    <n v="38200"/>
    <n v="121950"/>
    <x v="1"/>
    <x v="557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x v="909"/>
    <s v="Gates, Li and Thompson"/>
    <s v="Synchronized attitude-oriented frame"/>
    <n v="1800"/>
    <n v="8621"/>
    <x v="1"/>
    <x v="175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x v="910"/>
    <s v="King-Morris"/>
    <s v="Proactive incremental architecture"/>
    <n v="154500"/>
    <n v="30215"/>
    <x v="3"/>
    <x v="102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x v="911"/>
    <s v="Carter, Cole and Curtis"/>
    <s v="Cloned responsive standardization"/>
    <n v="5800"/>
    <n v="11539"/>
    <x v="1"/>
    <x v="558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x v="912"/>
    <s v="Sanchez-Parsons"/>
    <s v="Reduced bifurcated pricing structure"/>
    <n v="1800"/>
    <n v="14310"/>
    <x v="1"/>
    <x v="55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x v="913"/>
    <s v="Rivera-Pearson"/>
    <s v="Re-engineered asymmetric challenge"/>
    <n v="70200"/>
    <n v="35536"/>
    <x v="0"/>
    <x v="560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x v="914"/>
    <s v="Ramirez, Padilla and Barrera"/>
    <s v="Diverse client-driven conglomeration"/>
    <n v="6400"/>
    <n v="3676"/>
    <x v="0"/>
    <x v="56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x v="915"/>
    <s v="Riggs Group"/>
    <s v="Configurable upward-trending solution"/>
    <n v="125900"/>
    <n v="195936"/>
    <x v="1"/>
    <x v="562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x v="916"/>
    <s v="Clements Ltd"/>
    <s v="Persistent bandwidth-monitored framework"/>
    <n v="3700"/>
    <n v="1343"/>
    <x v="0"/>
    <x v="550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x v="917"/>
    <s v="Cooper Inc"/>
    <s v="Polarized discrete product"/>
    <n v="3600"/>
    <n v="2097"/>
    <x v="2"/>
    <x v="11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x v="918"/>
    <s v="Jones-Gonzalez"/>
    <s v="Seamless dynamic website"/>
    <n v="3800"/>
    <n v="9021"/>
    <x v="1"/>
    <x v="388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x v="919"/>
    <s v="Fox Ltd"/>
    <s v="Extended multimedia firmware"/>
    <n v="35600"/>
    <n v="20915"/>
    <x v="0"/>
    <x v="537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x v="920"/>
    <s v="Green, Murphy and Webb"/>
    <s v="Versatile directional project"/>
    <n v="5300"/>
    <n v="9676"/>
    <x v="1"/>
    <x v="563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x v="921"/>
    <s v="Stevenson PLC"/>
    <s v="Profound directional knowledge user"/>
    <n v="160400"/>
    <n v="1210"/>
    <x v="0"/>
    <x v="63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x v="922"/>
    <s v="Soto-Anthony"/>
    <s v="Ameliorated logistical capability"/>
    <n v="51400"/>
    <n v="90440"/>
    <x v="1"/>
    <x v="564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x v="923"/>
    <s v="Wise and Sons"/>
    <s v="Sharable discrete definition"/>
    <n v="1700"/>
    <n v="4044"/>
    <x v="1"/>
    <x v="174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x v="924"/>
    <s v="Butler-Barr"/>
    <s v="User-friendly next generation core"/>
    <n v="39400"/>
    <n v="192292"/>
    <x v="1"/>
    <x v="565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x v="925"/>
    <s v="Wilson, Jefferson and Anderson"/>
    <s v="Profit-focused empowering system engine"/>
    <n v="3000"/>
    <n v="6722"/>
    <x v="1"/>
    <x v="167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x v="926"/>
    <s v="Brown-Oliver"/>
    <s v="Synchronized cohesive encoding"/>
    <n v="8700"/>
    <n v="1577"/>
    <x v="0"/>
    <x v="27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x v="927"/>
    <s v="Davis-Gardner"/>
    <s v="Synergistic dynamic utilization"/>
    <n v="7200"/>
    <n v="3301"/>
    <x v="0"/>
    <x v="95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x v="928"/>
    <s v="Dawson Group"/>
    <s v="Triple-buffered bi-directional model"/>
    <n v="167400"/>
    <n v="196386"/>
    <x v="1"/>
    <x v="566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x v="929"/>
    <s v="Turner-Terrell"/>
    <s v="Polarized tertiary function"/>
    <n v="5500"/>
    <n v="11952"/>
    <x v="1"/>
    <x v="229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x v="930"/>
    <s v="Hall, Buchanan and Benton"/>
    <s v="Configurable fault-tolerant structure"/>
    <n v="3500"/>
    <n v="3930"/>
    <x v="1"/>
    <x v="72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x v="931"/>
    <s v="Lowery, Hayden and Cruz"/>
    <s v="Digitized 24/7 budgetary management"/>
    <n v="7900"/>
    <n v="5729"/>
    <x v="0"/>
    <x v="19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x v="932"/>
    <s v="Mora, Miller and Harper"/>
    <s v="Stand-alone zero tolerance algorithm"/>
    <n v="2300"/>
    <n v="4883"/>
    <x v="1"/>
    <x v="358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x v="933"/>
    <s v="Espinoza Group"/>
    <s v="Implemented tangible support"/>
    <n v="73000"/>
    <n v="175015"/>
    <x v="1"/>
    <x v="567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x v="934"/>
    <s v="Davis, Crawford and Lopez"/>
    <s v="Reactive radical framework"/>
    <n v="6200"/>
    <n v="11280"/>
    <x v="1"/>
    <x v="339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x v="935"/>
    <s v="Richards, Stevens and Fleming"/>
    <s v="Object-based full-range knowledge user"/>
    <n v="6100"/>
    <n v="10012"/>
    <x v="1"/>
    <x v="227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x v="936"/>
    <s v="Brown Ltd"/>
    <s v="Enhanced composite contingency"/>
    <n v="103200"/>
    <n v="1690"/>
    <x v="0"/>
    <x v="356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x v="937"/>
    <s v="Tapia, Sandoval and Hurley"/>
    <s v="Cloned fresh-thinking model"/>
    <n v="171000"/>
    <n v="84891"/>
    <x v="3"/>
    <x v="568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x v="938"/>
    <s v="Allen Inc"/>
    <s v="Total dedicated benchmark"/>
    <n v="9200"/>
    <n v="10093"/>
    <x v="1"/>
    <x v="87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x v="939"/>
    <s v="Williams, Johnson and Campbell"/>
    <s v="Streamlined human-resource Graphic Interface"/>
    <n v="7800"/>
    <n v="3839"/>
    <x v="0"/>
    <x v="109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x v="940"/>
    <s v="Wiggins Ltd"/>
    <s v="Upgradable analyzing core"/>
    <n v="9900"/>
    <n v="6161"/>
    <x v="2"/>
    <x v="569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x v="941"/>
    <s v="Luna-Horne"/>
    <s v="Profound exuding pricing structure"/>
    <n v="43000"/>
    <n v="5615"/>
    <x v="0"/>
    <x v="373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x v="942"/>
    <s v="Allen Inc"/>
    <s v="Horizontal optimizing model"/>
    <n v="9600"/>
    <n v="6205"/>
    <x v="0"/>
    <x v="109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x v="943"/>
    <s v="Peterson, Gonzalez and Spencer"/>
    <s v="Synchronized fault-tolerant algorithm"/>
    <n v="7500"/>
    <n v="11969"/>
    <x v="1"/>
    <x v="493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x v="944"/>
    <s v="Walter Inc"/>
    <s v="Streamlined 5thgeneration intranet"/>
    <n v="10000"/>
    <n v="8142"/>
    <x v="0"/>
    <x v="570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x v="945"/>
    <s v="Sanders, Farley and Huffman"/>
    <s v="Cross-group clear-thinking task-force"/>
    <n v="172000"/>
    <n v="55805"/>
    <x v="0"/>
    <x v="57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x v="946"/>
    <s v="Hall, Holmes and Walker"/>
    <s v="Public-key bandwidth-monitored intranet"/>
    <n v="153700"/>
    <n v="15238"/>
    <x v="0"/>
    <x v="483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x v="947"/>
    <s v="Smith-Powell"/>
    <s v="Upgradable clear-thinking hardware"/>
    <n v="3600"/>
    <n v="961"/>
    <x v="0"/>
    <x v="171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x v="948"/>
    <s v="Smith-Hill"/>
    <s v="Integrated holistic paradigm"/>
    <n v="9400"/>
    <n v="5918"/>
    <x v="3"/>
    <x v="415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x v="949"/>
    <s v="Wright LLC"/>
    <s v="Seamless clear-thinking conglomeration"/>
    <n v="5900"/>
    <n v="9520"/>
    <x v="1"/>
    <x v="84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x v="950"/>
    <s v="Williams, Orozco and Gomez"/>
    <s v="Persistent content-based methodology"/>
    <n v="100"/>
    <n v="5"/>
    <x v="0"/>
    <x v="49"/>
    <s v="US"/>
    <s v="USD"/>
    <n v="1555390800"/>
    <n v="1555822800"/>
    <b v="0"/>
    <b v="1"/>
    <s v="theater/plays"/>
    <n v="0.05"/>
    <n v="5"/>
    <x v="3"/>
    <s v="plays"/>
    <x v="843"/>
    <d v="2019-04-21T05:00:00"/>
  </r>
  <r>
    <x v="951"/>
    <s v="Peterson Ltd"/>
    <s v="Re-engineered 24hour matrix"/>
    <n v="14500"/>
    <n v="159056"/>
    <x v="1"/>
    <x v="572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x v="952"/>
    <s v="Cummings-Hayes"/>
    <s v="Virtual multi-tasking core"/>
    <n v="145500"/>
    <n v="101987"/>
    <x v="3"/>
    <x v="428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x v="953"/>
    <s v="Boyle Ltd"/>
    <s v="Streamlined fault-tolerant conglomeration"/>
    <n v="3300"/>
    <n v="1980"/>
    <x v="0"/>
    <x v="356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x v="954"/>
    <s v="Henderson, Parker and Diaz"/>
    <s v="Enterprise-wide client-driven policy"/>
    <n v="42600"/>
    <n v="156384"/>
    <x v="1"/>
    <x v="573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x v="955"/>
    <s v="Moss-Obrien"/>
    <s v="Function-based next generation emulation"/>
    <n v="700"/>
    <n v="7763"/>
    <x v="1"/>
    <x v="175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x v="956"/>
    <s v="Wood Inc"/>
    <s v="Re-engineered composite focus group"/>
    <n v="187600"/>
    <n v="35698"/>
    <x v="0"/>
    <x v="268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x v="957"/>
    <s v="Riley, Cohen and Goodman"/>
    <s v="Profound mission-critical function"/>
    <n v="9800"/>
    <n v="12434"/>
    <x v="1"/>
    <x v="54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x v="958"/>
    <s v="Green, Robinson and Ho"/>
    <s v="De-engineered zero-defect open system"/>
    <n v="1100"/>
    <n v="8081"/>
    <x v="1"/>
    <x v="19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x v="959"/>
    <s v="Black-Graham"/>
    <s v="Operative hybrid utilization"/>
    <n v="145000"/>
    <n v="6631"/>
    <x v="0"/>
    <x v="406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x v="960"/>
    <s v="Robbins Group"/>
    <s v="Function-based interactive matrix"/>
    <n v="5500"/>
    <n v="4678"/>
    <x v="0"/>
    <x v="12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x v="961"/>
    <s v="Mason, Case and May"/>
    <s v="Optimized content-based collaboration"/>
    <n v="5700"/>
    <n v="6800"/>
    <x v="1"/>
    <x v="287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x v="962"/>
    <s v="Harris, Russell and Mitchell"/>
    <s v="User-centric cohesive policy"/>
    <n v="3600"/>
    <n v="10657"/>
    <x v="1"/>
    <x v="574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x v="963"/>
    <s v="Rodriguez-Robinson"/>
    <s v="Ergonomic methodical hub"/>
    <n v="5900"/>
    <n v="4997"/>
    <x v="0"/>
    <x v="493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x v="964"/>
    <s v="Peck, Higgins and Smith"/>
    <s v="Devolved disintermediate encryption"/>
    <n v="3700"/>
    <n v="13164"/>
    <x v="1"/>
    <x v="287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x v="965"/>
    <s v="Nunez-King"/>
    <s v="Phased clear-thinking policy"/>
    <n v="2200"/>
    <n v="8501"/>
    <x v="1"/>
    <x v="512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x v="966"/>
    <s v="Davis and Sons"/>
    <s v="Seamless solution-oriented capacity"/>
    <n v="1700"/>
    <n v="13468"/>
    <x v="1"/>
    <x v="242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x v="967"/>
    <s v="Howard-Douglas"/>
    <s v="Organized human-resource attitude"/>
    <n v="88400"/>
    <n v="121138"/>
    <x v="1"/>
    <x v="575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x v="968"/>
    <s v="Gonzalez-White"/>
    <s v="Open-architected disintermediate budgetary management"/>
    <n v="2400"/>
    <n v="8117"/>
    <x v="1"/>
    <x v="493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x v="969"/>
    <s v="Lopez-King"/>
    <s v="Multi-lateral radical solution"/>
    <n v="7900"/>
    <n v="8550"/>
    <x v="1"/>
    <x v="576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x v="970"/>
    <s v="Glover-Nelson"/>
    <s v="Inverse context-sensitive info-mediaries"/>
    <n v="94900"/>
    <n v="57659"/>
    <x v="0"/>
    <x v="577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x v="971"/>
    <s v="Garner and Sons"/>
    <s v="Versatile neutral workforce"/>
    <n v="5100"/>
    <n v="1414"/>
    <x v="0"/>
    <x v="3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x v="972"/>
    <s v="Sellers, Roach and Garrison"/>
    <s v="Multi-tiered systematic knowledge user"/>
    <n v="42700"/>
    <n v="97524"/>
    <x v="1"/>
    <x v="578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x v="973"/>
    <s v="Herrera, Bennett and Silva"/>
    <s v="Programmable multi-state algorithm"/>
    <n v="121100"/>
    <n v="26176"/>
    <x v="0"/>
    <x v="526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x v="974"/>
    <s v="Thomas, Clay and Mendoza"/>
    <s v="Multi-channeled reciprocal interface"/>
    <n v="800"/>
    <n v="2991"/>
    <x v="1"/>
    <x v="235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x v="975"/>
    <s v="Ayala Group"/>
    <s v="Right-sized maximized migration"/>
    <n v="5400"/>
    <n v="8366"/>
    <x v="1"/>
    <x v="18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x v="976"/>
    <s v="Huerta, Roberts and Dickerson"/>
    <s v="Self-enabling value-added artificial intelligence"/>
    <n v="4000"/>
    <n v="12886"/>
    <x v="1"/>
    <x v="382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x v="977"/>
    <s v="Johnson Group"/>
    <s v="Vision-oriented interactive solution"/>
    <n v="7000"/>
    <n v="5177"/>
    <x v="0"/>
    <x v="109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x v="978"/>
    <s v="Bailey, Nguyen and Martinez"/>
    <s v="Fundamental user-facing productivity"/>
    <n v="1000"/>
    <n v="8641"/>
    <x v="1"/>
    <x v="45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x v="979"/>
    <s v="Williams, Martin and Meyer"/>
    <s v="Innovative well-modulated capability"/>
    <n v="60200"/>
    <n v="86244"/>
    <x v="1"/>
    <x v="579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x v="980"/>
    <s v="Huff-Johnson"/>
    <s v="Universal fault-tolerant orchestration"/>
    <n v="195200"/>
    <n v="78630"/>
    <x v="0"/>
    <x v="580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x v="981"/>
    <s v="Diaz-Little"/>
    <s v="Grass-roots executive synergy"/>
    <n v="6700"/>
    <n v="11941"/>
    <x v="1"/>
    <x v="581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x v="982"/>
    <s v="Freeman-French"/>
    <s v="Multi-layered optimal application"/>
    <n v="7200"/>
    <n v="6115"/>
    <x v="0"/>
    <x v="51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x v="983"/>
    <s v="Beck-Weber"/>
    <s v="Business-focused full-range core"/>
    <n v="129100"/>
    <n v="188404"/>
    <x v="1"/>
    <x v="582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x v="984"/>
    <s v="Lewis-Jacobson"/>
    <s v="Exclusive system-worthy Graphic Interface"/>
    <n v="6500"/>
    <n v="9910"/>
    <x v="1"/>
    <x v="345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x v="985"/>
    <s v="Logan-Curtis"/>
    <s v="Enhanced optimal ability"/>
    <n v="170600"/>
    <n v="114523"/>
    <x v="0"/>
    <x v="583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x v="986"/>
    <s v="Chan, Washington and Callahan"/>
    <s v="Optional zero administration neural-net"/>
    <n v="7800"/>
    <n v="3144"/>
    <x v="0"/>
    <x v="45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x v="987"/>
    <s v="Wilson Group"/>
    <s v="Ameliorated foreground focus group"/>
    <n v="6200"/>
    <n v="13441"/>
    <x v="1"/>
    <x v="584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x v="988"/>
    <s v="Gardner, Ryan and Gutierrez"/>
    <s v="Triple-buffered multi-tasking matrices"/>
    <n v="9400"/>
    <n v="4899"/>
    <x v="0"/>
    <x v="251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x v="989"/>
    <s v="Hernandez Inc"/>
    <s v="Versatile dedicated migration"/>
    <n v="2400"/>
    <n v="11990"/>
    <x v="1"/>
    <x v="31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x v="990"/>
    <s v="Ortiz-Roberts"/>
    <s v="Devolved foreground customer loyalty"/>
    <n v="7800"/>
    <n v="6839"/>
    <x v="0"/>
    <x v="251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x v="991"/>
    <s v="Ramirez LLC"/>
    <s v="Reduced reciprocal focus group"/>
    <n v="9800"/>
    <n v="11091"/>
    <x v="1"/>
    <x v="585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x v="992"/>
    <s v="Morrow Inc"/>
    <s v="Networked global migration"/>
    <n v="3100"/>
    <n v="13223"/>
    <x v="1"/>
    <x v="227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x v="993"/>
    <s v="Erickson-Rogers"/>
    <s v="De-engineered even-keeled definition"/>
    <n v="9800"/>
    <n v="7608"/>
    <x v="3"/>
    <x v="51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x v="994"/>
    <s v="Leach, Rich and Price"/>
    <s v="Implemented bi-directional flexibility"/>
    <n v="141100"/>
    <n v="74073"/>
    <x v="0"/>
    <x v="586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x v="995"/>
    <s v="Manning-Hamilton"/>
    <s v="Vision-oriented scalable definition"/>
    <n v="97300"/>
    <n v="153216"/>
    <x v="1"/>
    <x v="587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x v="996"/>
    <s v="Butler LLC"/>
    <s v="Future-proofed upward-trending migration"/>
    <n v="6600"/>
    <n v="4814"/>
    <x v="0"/>
    <x v="19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x v="997"/>
    <s v="Ball LLC"/>
    <s v="Right-sized full-range throughput"/>
    <n v="7600"/>
    <n v="4603"/>
    <x v="3"/>
    <x v="27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x v="998"/>
    <s v="Taylor, Santiago and Flores"/>
    <s v="Polarized composite customer loyalty"/>
    <n v="66600"/>
    <n v="37823"/>
    <x v="0"/>
    <x v="82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x v="999"/>
    <s v="Hernandez, Norton and Kelley"/>
    <s v="Expanded eco-centric policy"/>
    <n v="111100"/>
    <n v="62819"/>
    <x v="3"/>
    <x v="588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1783A3-141B-8D47-A905-B0F9C92AD547}" name="PivotTable7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formats count="1">
    <format dxfId="8">
      <pivotArea dataOnly="0" labelOnly="1" fieldPosition="0">
        <references count="1">
          <reference field="5" count="1">
            <x v="0"/>
          </reference>
        </references>
      </pivotArea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636D1B-D06E-EB4A-BE57-26651E962056}" name="PivotTable9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formats count="1">
    <format dxfId="7">
      <pivotArea dataOnly="0" labelOnly="1" fieldPosition="0">
        <references count="1">
          <reference field="5" count="1">
            <x v="0"/>
          </reference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EEC5F7-544C-2448-9642-FD96D76432AA}" name="PivotTable11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formats count="1">
    <format dxfId="6">
      <pivotArea dataOnly="0" labelOnly="1" fieldPosition="0">
        <references count="1">
          <reference field="5" count="1">
            <x v="0"/>
          </reference>
        </references>
      </pivotArea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B1977A-1F62-A042-B7EE-1ADF4151AB2B}" name="PivotTable23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369" firstHeaderRow="1" firstDataRow="1" firstDataCol="1"/>
  <pivotFields count="22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5">
        <item h="1" x="3"/>
        <item x="0"/>
        <item h="1" x="2"/>
        <item h="1"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showAll="0"/>
    <pivotField showAll="0"/>
    <pivotField numFmtId="14" showAll="0"/>
    <pivotField numFmtId="14" showAll="0"/>
    <pivotField showAll="0" defaultSubtotal="0"/>
    <pivotField showAll="0" defaultSubtotal="0"/>
  </pivotFields>
  <rowFields count="2">
    <field x="5"/>
    <field x="0"/>
  </rowFields>
  <rowItems count="366">
    <i>
      <x v="1"/>
    </i>
    <i r="1">
      <x/>
    </i>
    <i r="1">
      <x v="3"/>
    </i>
    <i r="1">
      <x v="4"/>
    </i>
    <i r="1">
      <x v="6"/>
    </i>
    <i r="1">
      <x v="9"/>
    </i>
    <i r="1">
      <x v="11"/>
    </i>
    <i r="1">
      <x v="12"/>
    </i>
    <i r="1">
      <x v="14"/>
    </i>
    <i r="1">
      <x v="15"/>
    </i>
    <i r="1">
      <x v="19"/>
    </i>
    <i r="1">
      <x v="21"/>
    </i>
    <i r="1">
      <x v="27"/>
    </i>
    <i r="1">
      <x v="32"/>
    </i>
    <i r="1">
      <x v="39"/>
    </i>
    <i r="1">
      <x v="45"/>
    </i>
    <i r="1">
      <x v="50"/>
    </i>
    <i r="1">
      <x v="51"/>
    </i>
    <i r="1">
      <x v="52"/>
    </i>
    <i r="1">
      <x v="54"/>
    </i>
    <i r="1">
      <x v="61"/>
    </i>
    <i r="1">
      <x v="63"/>
    </i>
    <i r="1">
      <x v="64"/>
    </i>
    <i r="1">
      <x v="66"/>
    </i>
    <i r="1">
      <x v="76"/>
    </i>
    <i r="1">
      <x v="77"/>
    </i>
    <i r="1">
      <x v="79"/>
    </i>
    <i r="1">
      <x v="83"/>
    </i>
    <i r="1">
      <x v="87"/>
    </i>
    <i r="1">
      <x v="90"/>
    </i>
    <i r="1">
      <x v="91"/>
    </i>
    <i r="1">
      <x v="98"/>
    </i>
    <i r="1">
      <x v="100"/>
    </i>
    <i r="1">
      <x v="103"/>
    </i>
    <i r="1">
      <x v="109"/>
    </i>
    <i r="1">
      <x v="110"/>
    </i>
    <i r="1">
      <x v="115"/>
    </i>
    <i r="1">
      <x v="116"/>
    </i>
    <i r="1">
      <x v="122"/>
    </i>
    <i r="1">
      <x v="123"/>
    </i>
    <i r="1">
      <x v="126"/>
    </i>
    <i r="1">
      <x v="127"/>
    </i>
    <i r="1">
      <x v="134"/>
    </i>
    <i r="1">
      <x v="135"/>
    </i>
    <i r="1">
      <x v="138"/>
    </i>
    <i r="1">
      <x v="139"/>
    </i>
    <i r="1">
      <x v="150"/>
    </i>
    <i r="1">
      <x v="151"/>
    </i>
    <i r="1">
      <x v="153"/>
    </i>
    <i r="1">
      <x v="154"/>
    </i>
    <i r="1">
      <x v="155"/>
    </i>
    <i r="1">
      <x v="157"/>
    </i>
    <i r="1">
      <x v="161"/>
    </i>
    <i r="1">
      <x v="168"/>
    </i>
    <i r="1">
      <x v="170"/>
    </i>
    <i r="1">
      <x v="171"/>
    </i>
    <i r="1">
      <x v="172"/>
    </i>
    <i r="1">
      <x v="175"/>
    </i>
    <i r="1">
      <x v="176"/>
    </i>
    <i r="1">
      <x v="178"/>
    </i>
    <i r="1">
      <x v="181"/>
    </i>
    <i r="1">
      <x v="183"/>
    </i>
    <i r="1">
      <x v="185"/>
    </i>
    <i r="1">
      <x v="186"/>
    </i>
    <i r="1">
      <x v="188"/>
    </i>
    <i r="1">
      <x v="190"/>
    </i>
    <i r="1">
      <x v="191"/>
    </i>
    <i r="1">
      <x v="192"/>
    </i>
    <i r="1">
      <x v="193"/>
    </i>
    <i r="1">
      <x v="196"/>
    </i>
    <i r="1">
      <x v="198"/>
    </i>
    <i r="1">
      <x v="199"/>
    </i>
    <i r="1">
      <x v="200"/>
    </i>
    <i r="1">
      <x v="204"/>
    </i>
    <i r="1">
      <x v="210"/>
    </i>
    <i r="1">
      <x v="211"/>
    </i>
    <i r="1">
      <x v="215"/>
    </i>
    <i r="1">
      <x v="217"/>
    </i>
    <i r="1">
      <x v="220"/>
    </i>
    <i r="1">
      <x v="221"/>
    </i>
    <i r="1">
      <x v="223"/>
    </i>
    <i r="1">
      <x v="235"/>
    </i>
    <i r="1">
      <x v="236"/>
    </i>
    <i r="1">
      <x v="239"/>
    </i>
    <i r="1">
      <x v="250"/>
    </i>
    <i r="1">
      <x v="251"/>
    </i>
    <i r="1">
      <x v="253"/>
    </i>
    <i r="1">
      <x v="256"/>
    </i>
    <i r="1">
      <x v="261"/>
    </i>
    <i r="1">
      <x v="266"/>
    </i>
    <i r="1">
      <x v="274"/>
    </i>
    <i r="1">
      <x v="276"/>
    </i>
    <i r="1">
      <x v="281"/>
    </i>
    <i r="1">
      <x v="283"/>
    </i>
    <i r="1">
      <x v="284"/>
    </i>
    <i r="1">
      <x v="288"/>
    </i>
    <i r="1">
      <x v="290"/>
    </i>
    <i r="1">
      <x v="292"/>
    </i>
    <i r="1">
      <x v="295"/>
    </i>
    <i r="1">
      <x v="296"/>
    </i>
    <i r="1">
      <x v="297"/>
    </i>
    <i r="1">
      <x v="299"/>
    </i>
    <i r="1">
      <x v="300"/>
    </i>
    <i r="1">
      <x v="302"/>
    </i>
    <i r="1">
      <x v="303"/>
    </i>
    <i r="1">
      <x v="306"/>
    </i>
    <i r="1">
      <x v="308"/>
    </i>
    <i r="1">
      <x v="310"/>
    </i>
    <i r="1">
      <x v="315"/>
    </i>
    <i r="1">
      <x v="316"/>
    </i>
    <i r="1">
      <x v="317"/>
    </i>
    <i r="1">
      <x v="318"/>
    </i>
    <i r="1">
      <x v="320"/>
    </i>
    <i r="1">
      <x v="321"/>
    </i>
    <i r="1">
      <x v="323"/>
    </i>
    <i r="1">
      <x v="325"/>
    </i>
    <i r="1">
      <x v="326"/>
    </i>
    <i r="1">
      <x v="327"/>
    </i>
    <i r="1">
      <x v="336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8"/>
    </i>
    <i r="1">
      <x v="349"/>
    </i>
    <i r="1">
      <x v="350"/>
    </i>
    <i r="1">
      <x v="352"/>
    </i>
    <i r="1">
      <x v="356"/>
    </i>
    <i r="1">
      <x v="358"/>
    </i>
    <i r="1">
      <x v="367"/>
    </i>
    <i r="1">
      <x v="371"/>
    </i>
    <i r="1">
      <x v="374"/>
    </i>
    <i r="1">
      <x v="375"/>
    </i>
    <i r="1">
      <x v="377"/>
    </i>
    <i r="1">
      <x v="378"/>
    </i>
    <i r="1">
      <x v="379"/>
    </i>
    <i r="1">
      <x v="382"/>
    </i>
    <i r="1">
      <x v="386"/>
    </i>
    <i r="1">
      <x v="387"/>
    </i>
    <i r="1">
      <x v="391"/>
    </i>
    <i r="1">
      <x v="392"/>
    </i>
    <i r="1">
      <x v="399"/>
    </i>
    <i r="1">
      <x v="400"/>
    </i>
    <i r="1">
      <x v="402"/>
    </i>
    <i r="1">
      <x v="403"/>
    </i>
    <i r="1">
      <x v="405"/>
    </i>
    <i r="1">
      <x v="409"/>
    </i>
    <i r="1">
      <x v="414"/>
    </i>
    <i r="1">
      <x v="415"/>
    </i>
    <i r="1">
      <x v="416"/>
    </i>
    <i r="1">
      <x v="417"/>
    </i>
    <i r="1">
      <x v="418"/>
    </i>
    <i r="1">
      <x v="421"/>
    </i>
    <i r="1">
      <x v="423"/>
    </i>
    <i r="1">
      <x v="424"/>
    </i>
    <i r="1">
      <x v="428"/>
    </i>
    <i r="1">
      <x v="430"/>
    </i>
    <i r="1">
      <x v="432"/>
    </i>
    <i r="1">
      <x v="433"/>
    </i>
    <i r="1">
      <x v="441"/>
    </i>
    <i r="1">
      <x v="446"/>
    </i>
    <i r="1">
      <x v="448"/>
    </i>
    <i r="1">
      <x v="450"/>
    </i>
    <i r="1">
      <x v="452"/>
    </i>
    <i r="1">
      <x v="453"/>
    </i>
    <i r="1">
      <x v="454"/>
    </i>
    <i r="1">
      <x v="457"/>
    </i>
    <i r="1">
      <x v="459"/>
    </i>
    <i r="1">
      <x v="462"/>
    </i>
    <i r="1">
      <x v="468"/>
    </i>
    <i r="1">
      <x v="472"/>
    </i>
    <i r="1">
      <x v="476"/>
    </i>
    <i r="1">
      <x v="477"/>
    </i>
    <i r="1">
      <x v="481"/>
    </i>
    <i r="1">
      <x v="482"/>
    </i>
    <i r="1">
      <x v="483"/>
    </i>
    <i r="1">
      <x v="485"/>
    </i>
    <i r="1">
      <x v="486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4"/>
    </i>
    <i r="1">
      <x v="505"/>
    </i>
    <i r="1">
      <x v="507"/>
    </i>
    <i r="1">
      <x v="509"/>
    </i>
    <i r="1">
      <x v="511"/>
    </i>
    <i r="1">
      <x v="515"/>
    </i>
    <i r="1">
      <x v="516"/>
    </i>
    <i r="1">
      <x v="518"/>
    </i>
    <i r="1">
      <x v="522"/>
    </i>
    <i r="1">
      <x v="524"/>
    </i>
    <i r="1">
      <x v="525"/>
    </i>
    <i r="1">
      <x v="527"/>
    </i>
    <i r="1">
      <x v="528"/>
    </i>
    <i r="1">
      <x v="529"/>
    </i>
    <i r="1">
      <x v="530"/>
    </i>
    <i r="1">
      <x v="534"/>
    </i>
    <i r="1">
      <x v="538"/>
    </i>
    <i r="1">
      <x v="539"/>
    </i>
    <i r="1">
      <x v="541"/>
    </i>
    <i r="1">
      <x v="542"/>
    </i>
    <i r="1">
      <x v="543"/>
    </i>
    <i r="1">
      <x v="545"/>
    </i>
    <i r="1">
      <x v="551"/>
    </i>
    <i r="1">
      <x v="552"/>
    </i>
    <i r="1">
      <x v="553"/>
    </i>
    <i r="1">
      <x v="562"/>
    </i>
    <i r="1">
      <x v="564"/>
    </i>
    <i r="1">
      <x v="566"/>
    </i>
    <i r="1">
      <x v="571"/>
    </i>
    <i r="1">
      <x v="575"/>
    </i>
    <i r="1">
      <x v="576"/>
    </i>
    <i r="1">
      <x v="578"/>
    </i>
    <i r="1">
      <x v="581"/>
    </i>
    <i r="1">
      <x v="582"/>
    </i>
    <i r="1">
      <x v="587"/>
    </i>
    <i r="1">
      <x v="588"/>
    </i>
    <i r="1">
      <x v="589"/>
    </i>
    <i r="1">
      <x v="590"/>
    </i>
    <i r="1">
      <x v="592"/>
    </i>
    <i r="1">
      <x v="594"/>
    </i>
    <i r="1">
      <x v="596"/>
    </i>
    <i r="1">
      <x v="599"/>
    </i>
    <i r="1">
      <x v="600"/>
    </i>
    <i r="1">
      <x v="618"/>
    </i>
    <i r="1">
      <x v="619"/>
    </i>
    <i r="1">
      <x v="622"/>
    </i>
    <i r="1">
      <x v="625"/>
    </i>
    <i r="1">
      <x v="629"/>
    </i>
    <i r="1">
      <x v="633"/>
    </i>
    <i r="1">
      <x v="636"/>
    </i>
    <i r="1">
      <x v="637"/>
    </i>
    <i r="1">
      <x v="638"/>
    </i>
    <i r="1">
      <x v="640"/>
    </i>
    <i r="1">
      <x v="644"/>
    </i>
    <i r="1">
      <x v="645"/>
    </i>
    <i r="1">
      <x v="646"/>
    </i>
    <i r="1">
      <x v="647"/>
    </i>
    <i r="1">
      <x v="649"/>
    </i>
    <i r="1">
      <x v="650"/>
    </i>
    <i r="1">
      <x v="651"/>
    </i>
    <i r="1">
      <x v="656"/>
    </i>
    <i r="1">
      <x v="657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8"/>
    </i>
    <i r="1">
      <x v="672"/>
    </i>
    <i r="1">
      <x v="673"/>
    </i>
    <i r="1">
      <x v="677"/>
    </i>
    <i r="1">
      <x v="680"/>
    </i>
    <i r="1">
      <x v="681"/>
    </i>
    <i r="1">
      <x v="685"/>
    </i>
    <i r="1">
      <x v="692"/>
    </i>
    <i r="1">
      <x v="693"/>
    </i>
    <i r="1">
      <x v="694"/>
    </i>
    <i r="1">
      <x v="696"/>
    </i>
    <i r="1">
      <x v="699"/>
    </i>
    <i r="1">
      <x v="700"/>
    </i>
    <i r="1">
      <x v="702"/>
    </i>
    <i r="1">
      <x v="705"/>
    </i>
    <i r="1">
      <x v="711"/>
    </i>
    <i r="1">
      <x v="715"/>
    </i>
    <i r="1">
      <x v="725"/>
    </i>
    <i r="1">
      <x v="728"/>
    </i>
    <i r="1">
      <x v="732"/>
    </i>
    <i r="1">
      <x v="738"/>
    </i>
    <i r="1">
      <x v="739"/>
    </i>
    <i r="1">
      <x v="740"/>
    </i>
    <i r="1">
      <x v="743"/>
    </i>
    <i r="1">
      <x v="745"/>
    </i>
    <i r="1">
      <x v="750"/>
    </i>
    <i r="1">
      <x v="759"/>
    </i>
    <i r="1">
      <x v="760"/>
    </i>
    <i r="1">
      <x v="766"/>
    </i>
    <i r="1">
      <x v="767"/>
    </i>
    <i r="1">
      <x v="769"/>
    </i>
    <i r="1">
      <x v="775"/>
    </i>
    <i r="1">
      <x v="776"/>
    </i>
    <i r="1">
      <x v="777"/>
    </i>
    <i r="1">
      <x v="779"/>
    </i>
    <i r="1">
      <x v="787"/>
    </i>
    <i r="1">
      <x v="789"/>
    </i>
    <i r="1">
      <x v="791"/>
    </i>
    <i r="1">
      <x v="792"/>
    </i>
    <i r="1">
      <x v="795"/>
    </i>
    <i r="1">
      <x v="796"/>
    </i>
    <i r="1">
      <x v="799"/>
    </i>
    <i r="1">
      <x v="800"/>
    </i>
    <i r="1">
      <x v="805"/>
    </i>
    <i r="1">
      <x v="808"/>
    </i>
    <i r="1">
      <x v="809"/>
    </i>
    <i r="1">
      <x v="811"/>
    </i>
    <i r="1">
      <x v="814"/>
    </i>
    <i r="1">
      <x v="819"/>
    </i>
    <i r="1">
      <x v="828"/>
    </i>
    <i r="1">
      <x v="829"/>
    </i>
    <i r="1">
      <x v="830"/>
    </i>
    <i r="1">
      <x v="835"/>
    </i>
    <i r="1">
      <x v="836"/>
    </i>
    <i r="1">
      <x v="843"/>
    </i>
    <i r="1">
      <x v="850"/>
    </i>
    <i r="1">
      <x v="852"/>
    </i>
    <i r="1">
      <x v="858"/>
    </i>
    <i r="1">
      <x v="859"/>
    </i>
    <i r="1">
      <x v="869"/>
    </i>
    <i r="1">
      <x v="870"/>
    </i>
    <i r="1">
      <x v="875"/>
    </i>
    <i r="1">
      <x v="876"/>
    </i>
    <i r="1">
      <x v="877"/>
    </i>
    <i r="1">
      <x v="878"/>
    </i>
    <i r="1">
      <x v="881"/>
    </i>
    <i r="1">
      <x v="884"/>
    </i>
    <i r="1">
      <x v="886"/>
    </i>
    <i r="1">
      <x v="887"/>
    </i>
    <i r="1">
      <x v="895"/>
    </i>
    <i r="1">
      <x v="897"/>
    </i>
    <i r="1">
      <x v="898"/>
    </i>
    <i r="1">
      <x v="900"/>
    </i>
    <i r="1">
      <x v="904"/>
    </i>
    <i r="1">
      <x v="907"/>
    </i>
    <i r="1">
      <x v="913"/>
    </i>
    <i r="1">
      <x v="914"/>
    </i>
    <i r="1">
      <x v="916"/>
    </i>
    <i r="1">
      <x v="919"/>
    </i>
    <i r="1">
      <x v="921"/>
    </i>
    <i r="1">
      <x v="926"/>
    </i>
    <i r="1">
      <x v="927"/>
    </i>
    <i r="1">
      <x v="931"/>
    </i>
    <i r="1">
      <x v="936"/>
    </i>
    <i r="1">
      <x v="939"/>
    </i>
    <i r="1">
      <x v="941"/>
    </i>
    <i r="1">
      <x v="942"/>
    </i>
    <i r="1">
      <x v="944"/>
    </i>
    <i r="1">
      <x v="945"/>
    </i>
    <i r="1">
      <x v="946"/>
    </i>
    <i r="1">
      <x v="947"/>
    </i>
    <i r="1">
      <x v="950"/>
    </i>
    <i r="1">
      <x v="953"/>
    </i>
    <i r="1">
      <x v="956"/>
    </i>
    <i r="1">
      <x v="959"/>
    </i>
    <i r="1">
      <x v="960"/>
    </i>
    <i r="1">
      <x v="963"/>
    </i>
    <i r="1">
      <x v="970"/>
    </i>
    <i r="1">
      <x v="971"/>
    </i>
    <i r="1">
      <x v="973"/>
    </i>
    <i r="1">
      <x v="977"/>
    </i>
    <i r="1">
      <x v="980"/>
    </i>
    <i r="1">
      <x v="982"/>
    </i>
    <i r="1">
      <x v="985"/>
    </i>
    <i r="1">
      <x v="986"/>
    </i>
    <i r="1">
      <x v="988"/>
    </i>
    <i r="1">
      <x v="990"/>
    </i>
    <i r="1">
      <x v="994"/>
    </i>
    <i r="1">
      <x v="996"/>
    </i>
    <i r="1">
      <x v="998"/>
    </i>
    <i t="grand">
      <x/>
    </i>
  </rowItems>
  <colItems count="1">
    <i/>
  </colItems>
  <dataFields count="1">
    <dataField name="Sum of backers_c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2D4504-B339-E648-9208-252F843308EF}" name="PivotTable22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70" firstHeaderRow="1" firstDataRow="1" firstDataCol="1"/>
  <pivotFields count="22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showAll="0"/>
    <pivotField axis="axisRow" showAll="0">
      <items count="5">
        <item h="1" x="3"/>
        <item h="1" x="0"/>
        <item h="1" x="2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showAll="0"/>
    <pivotField showAll="0"/>
    <pivotField numFmtId="14" showAll="0"/>
    <pivotField numFmtId="14" showAll="0"/>
    <pivotField showAll="0" defaultSubtotal="0"/>
    <pivotField showAll="0" defaultSubtotal="0"/>
  </pivotFields>
  <rowFields count="2">
    <field x="5"/>
    <field x="0"/>
  </rowFields>
  <rowItems count="567">
    <i>
      <x v="3"/>
    </i>
    <i r="1">
      <x v="1"/>
    </i>
    <i r="1">
      <x v="2"/>
    </i>
    <i r="1">
      <x v="5"/>
    </i>
    <i r="1">
      <x v="7"/>
    </i>
    <i r="1">
      <x v="10"/>
    </i>
    <i r="1">
      <x v="13"/>
    </i>
    <i r="1">
      <x v="16"/>
    </i>
    <i r="1">
      <x v="17"/>
    </i>
    <i r="1">
      <x v="20"/>
    </i>
    <i r="1">
      <x v="22"/>
    </i>
    <i r="1">
      <x v="23"/>
    </i>
    <i r="1">
      <x v="24"/>
    </i>
    <i r="1">
      <x v="25"/>
    </i>
    <i r="1">
      <x v="28"/>
    </i>
    <i r="1">
      <x v="29"/>
    </i>
    <i r="1">
      <x v="30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3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2"/>
    </i>
    <i r="1">
      <x v="65"/>
    </i>
    <i r="1">
      <x v="67"/>
    </i>
    <i r="1">
      <x v="68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8"/>
    </i>
    <i r="1">
      <x v="80"/>
    </i>
    <i r="1">
      <x v="81"/>
    </i>
    <i r="1">
      <x v="82"/>
    </i>
    <i r="1">
      <x v="84"/>
    </i>
    <i r="1">
      <x v="85"/>
    </i>
    <i r="1">
      <x v="86"/>
    </i>
    <i r="1">
      <x v="88"/>
    </i>
    <i r="1">
      <x v="89"/>
    </i>
    <i r="1">
      <x v="92"/>
    </i>
    <i r="1">
      <x v="94"/>
    </i>
    <i r="1">
      <x v="95"/>
    </i>
    <i r="1">
      <x v="96"/>
    </i>
    <i r="1">
      <x v="97"/>
    </i>
    <i r="1">
      <x v="99"/>
    </i>
    <i r="1">
      <x v="101"/>
    </i>
    <i r="1">
      <x v="102"/>
    </i>
    <i r="1">
      <x v="104"/>
    </i>
    <i r="1">
      <x v="105"/>
    </i>
    <i r="1">
      <x v="106"/>
    </i>
    <i r="1">
      <x v="107"/>
    </i>
    <i r="1">
      <x v="108"/>
    </i>
    <i r="1">
      <x v="111"/>
    </i>
    <i r="1">
      <x v="112"/>
    </i>
    <i r="1">
      <x v="113"/>
    </i>
    <i r="1">
      <x v="114"/>
    </i>
    <i r="1">
      <x v="117"/>
    </i>
    <i r="1">
      <x v="118"/>
    </i>
    <i r="1">
      <x v="119"/>
    </i>
    <i r="1">
      <x v="120"/>
    </i>
    <i r="1">
      <x v="121"/>
    </i>
    <i r="1">
      <x v="124"/>
    </i>
    <i r="1">
      <x v="125"/>
    </i>
    <i r="1">
      <x v="130"/>
    </i>
    <i r="1">
      <x v="131"/>
    </i>
    <i r="1">
      <x v="132"/>
    </i>
    <i r="1">
      <x v="133"/>
    </i>
    <i r="1">
      <x v="137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7"/>
    </i>
    <i r="1">
      <x v="148"/>
    </i>
    <i r="1">
      <x v="149"/>
    </i>
    <i r="1">
      <x v="152"/>
    </i>
    <i r="1">
      <x v="158"/>
    </i>
    <i r="1">
      <x v="159"/>
    </i>
    <i r="1">
      <x v="160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9"/>
    </i>
    <i r="1">
      <x v="173"/>
    </i>
    <i r="1">
      <x v="174"/>
    </i>
    <i r="1">
      <x v="177"/>
    </i>
    <i r="1">
      <x v="179"/>
    </i>
    <i r="1">
      <x v="180"/>
    </i>
    <i r="1">
      <x v="182"/>
    </i>
    <i r="1">
      <x v="184"/>
    </i>
    <i r="1">
      <x v="187"/>
    </i>
    <i r="1">
      <x v="194"/>
    </i>
    <i r="1">
      <x v="195"/>
    </i>
    <i r="1">
      <x v="197"/>
    </i>
    <i r="1">
      <x v="201"/>
    </i>
    <i r="1">
      <x v="203"/>
    </i>
    <i r="1">
      <x v="205"/>
    </i>
    <i r="1">
      <x v="207"/>
    </i>
    <i r="1">
      <x v="208"/>
    </i>
    <i r="1">
      <x v="212"/>
    </i>
    <i r="1">
      <x v="213"/>
    </i>
    <i r="1">
      <x v="214"/>
    </i>
    <i r="1">
      <x v="216"/>
    </i>
    <i r="1">
      <x v="218"/>
    </i>
    <i r="1">
      <x v="219"/>
    </i>
    <i r="1">
      <x v="222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2"/>
    </i>
    <i r="1">
      <x v="233"/>
    </i>
    <i r="1">
      <x v="234"/>
    </i>
    <i r="1">
      <x v="237"/>
    </i>
    <i r="1">
      <x v="238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2"/>
    </i>
    <i r="1">
      <x v="254"/>
    </i>
    <i r="1">
      <x v="255"/>
    </i>
    <i r="1">
      <x v="257"/>
    </i>
    <i r="1">
      <x v="258"/>
    </i>
    <i r="1">
      <x v="259"/>
    </i>
    <i r="1">
      <x v="260"/>
    </i>
    <i r="1">
      <x v="262"/>
    </i>
    <i r="1">
      <x v="263"/>
    </i>
    <i r="1">
      <x v="264"/>
    </i>
    <i r="1">
      <x v="265"/>
    </i>
    <i r="1">
      <x v="267"/>
    </i>
    <i r="1">
      <x v="268"/>
    </i>
    <i r="1">
      <x v="269"/>
    </i>
    <i r="1">
      <x v="272"/>
    </i>
    <i r="1">
      <x v="273"/>
    </i>
    <i r="1">
      <x v="275"/>
    </i>
    <i r="1">
      <x v="277"/>
    </i>
    <i r="1">
      <x v="278"/>
    </i>
    <i r="1">
      <x v="279"/>
    </i>
    <i r="1">
      <x v="280"/>
    </i>
    <i r="1">
      <x v="282"/>
    </i>
    <i r="1">
      <x v="285"/>
    </i>
    <i r="1">
      <x v="287"/>
    </i>
    <i r="1">
      <x v="289"/>
    </i>
    <i r="1">
      <x v="291"/>
    </i>
    <i r="1">
      <x v="294"/>
    </i>
    <i r="1">
      <x v="298"/>
    </i>
    <i r="1">
      <x v="301"/>
    </i>
    <i r="1">
      <x v="304"/>
    </i>
    <i r="1">
      <x v="305"/>
    </i>
    <i r="1">
      <x v="307"/>
    </i>
    <i r="1">
      <x v="311"/>
    </i>
    <i r="1">
      <x v="312"/>
    </i>
    <i r="1">
      <x v="313"/>
    </i>
    <i r="1">
      <x v="314"/>
    </i>
    <i r="1">
      <x v="322"/>
    </i>
    <i r="1">
      <x v="324"/>
    </i>
    <i r="1">
      <x v="328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7"/>
    </i>
    <i r="1">
      <x v="338"/>
    </i>
    <i r="1">
      <x v="347"/>
    </i>
    <i r="1">
      <x v="351"/>
    </i>
    <i r="1">
      <x v="353"/>
    </i>
    <i r="1">
      <x v="354"/>
    </i>
    <i r="1">
      <x v="357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8"/>
    </i>
    <i r="1">
      <x v="369"/>
    </i>
    <i r="1">
      <x v="370"/>
    </i>
    <i r="1">
      <x v="372"/>
    </i>
    <i r="1">
      <x v="373"/>
    </i>
    <i r="1">
      <x v="376"/>
    </i>
    <i r="1">
      <x v="380"/>
    </i>
    <i r="1">
      <x v="381"/>
    </i>
    <i r="1">
      <x v="383"/>
    </i>
    <i r="1">
      <x v="384"/>
    </i>
    <i r="1">
      <x v="385"/>
    </i>
    <i r="1">
      <x v="389"/>
    </i>
    <i r="1">
      <x v="390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401"/>
    </i>
    <i r="1">
      <x v="404"/>
    </i>
    <i r="1">
      <x v="406"/>
    </i>
    <i r="1">
      <x v="407"/>
    </i>
    <i r="1">
      <x v="408"/>
    </i>
    <i r="1">
      <x v="411"/>
    </i>
    <i r="1">
      <x v="412"/>
    </i>
    <i r="1">
      <x v="419"/>
    </i>
    <i r="1">
      <x v="420"/>
    </i>
    <i r="1">
      <x v="422"/>
    </i>
    <i r="1">
      <x v="425"/>
    </i>
    <i r="1">
      <x v="426"/>
    </i>
    <i r="1">
      <x v="427"/>
    </i>
    <i r="1">
      <x v="431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2"/>
    </i>
    <i r="1">
      <x v="444"/>
    </i>
    <i r="1">
      <x v="445"/>
    </i>
    <i r="1">
      <x v="449"/>
    </i>
    <i r="1">
      <x v="451"/>
    </i>
    <i r="1">
      <x v="455"/>
    </i>
    <i r="1">
      <x v="456"/>
    </i>
    <i r="1">
      <x v="458"/>
    </i>
    <i r="1">
      <x v="460"/>
    </i>
    <i r="1">
      <x v="461"/>
    </i>
    <i r="1">
      <x v="463"/>
    </i>
    <i r="1">
      <x v="464"/>
    </i>
    <i r="1">
      <x v="465"/>
    </i>
    <i r="1">
      <x v="466"/>
    </i>
    <i r="1">
      <x v="467"/>
    </i>
    <i r="1">
      <x v="469"/>
    </i>
    <i r="1">
      <x v="470"/>
    </i>
    <i r="1">
      <x v="471"/>
    </i>
    <i r="1">
      <x v="473"/>
    </i>
    <i r="1">
      <x v="474"/>
    </i>
    <i r="1">
      <x v="475"/>
    </i>
    <i r="1">
      <x v="478"/>
    </i>
    <i r="1">
      <x v="479"/>
    </i>
    <i r="1">
      <x v="480"/>
    </i>
    <i r="1">
      <x v="484"/>
    </i>
    <i r="1">
      <x v="487"/>
    </i>
    <i r="1">
      <x v="488"/>
    </i>
    <i r="1">
      <x v="489"/>
    </i>
    <i r="1">
      <x v="490"/>
    </i>
    <i r="1">
      <x v="491"/>
    </i>
    <i r="1">
      <x v="493"/>
    </i>
    <i r="1">
      <x v="494"/>
    </i>
    <i r="1">
      <x v="495"/>
    </i>
    <i r="1">
      <x v="502"/>
    </i>
    <i r="1">
      <x v="503"/>
    </i>
    <i r="1">
      <x v="506"/>
    </i>
    <i r="1">
      <x v="508"/>
    </i>
    <i r="1">
      <x v="510"/>
    </i>
    <i r="1">
      <x v="512"/>
    </i>
    <i r="1">
      <x v="517"/>
    </i>
    <i r="1">
      <x v="519"/>
    </i>
    <i r="1">
      <x v="520"/>
    </i>
    <i r="1">
      <x v="521"/>
    </i>
    <i r="1">
      <x v="523"/>
    </i>
    <i r="1">
      <x v="526"/>
    </i>
    <i r="1">
      <x v="532"/>
    </i>
    <i r="1">
      <x v="533"/>
    </i>
    <i r="1">
      <x v="535"/>
    </i>
    <i r="1">
      <x v="536"/>
    </i>
    <i r="1">
      <x v="537"/>
    </i>
    <i r="1">
      <x v="540"/>
    </i>
    <i r="1">
      <x v="544"/>
    </i>
    <i r="1">
      <x v="546"/>
    </i>
    <i r="1">
      <x v="547"/>
    </i>
    <i r="1">
      <x v="548"/>
    </i>
    <i r="1">
      <x v="549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3"/>
    </i>
    <i r="1">
      <x v="565"/>
    </i>
    <i r="1">
      <x v="567"/>
    </i>
    <i r="1">
      <x v="568"/>
    </i>
    <i r="1">
      <x v="569"/>
    </i>
    <i r="1">
      <x v="570"/>
    </i>
    <i r="1">
      <x v="573"/>
    </i>
    <i r="1">
      <x v="574"/>
    </i>
    <i r="1">
      <x v="579"/>
    </i>
    <i r="1">
      <x v="580"/>
    </i>
    <i r="1">
      <x v="583"/>
    </i>
    <i r="1">
      <x v="584"/>
    </i>
    <i r="1">
      <x v="585"/>
    </i>
    <i r="1">
      <x v="586"/>
    </i>
    <i r="1">
      <x v="591"/>
    </i>
    <i r="1">
      <x v="593"/>
    </i>
    <i r="1">
      <x v="595"/>
    </i>
    <i r="1">
      <x v="597"/>
    </i>
    <i r="1">
      <x v="598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20"/>
    </i>
    <i r="1">
      <x v="621"/>
    </i>
    <i r="1">
      <x v="623"/>
    </i>
    <i r="1">
      <x v="624"/>
    </i>
    <i r="1">
      <x v="626"/>
    </i>
    <i r="1">
      <x v="627"/>
    </i>
    <i r="1">
      <x v="628"/>
    </i>
    <i r="1">
      <x v="631"/>
    </i>
    <i r="1">
      <x v="635"/>
    </i>
    <i r="1">
      <x v="641"/>
    </i>
    <i r="1">
      <x v="642"/>
    </i>
    <i r="1">
      <x v="643"/>
    </i>
    <i r="1">
      <x v="652"/>
    </i>
    <i r="1">
      <x v="653"/>
    </i>
    <i r="1">
      <x v="654"/>
    </i>
    <i r="1">
      <x v="655"/>
    </i>
    <i r="1">
      <x v="665"/>
    </i>
    <i r="1">
      <x v="667"/>
    </i>
    <i r="1">
      <x v="669"/>
    </i>
    <i r="1">
      <x v="670"/>
    </i>
    <i r="1">
      <x v="671"/>
    </i>
    <i r="1">
      <x v="675"/>
    </i>
    <i r="1">
      <x v="676"/>
    </i>
    <i r="1">
      <x v="679"/>
    </i>
    <i r="1">
      <x v="682"/>
    </i>
    <i r="1">
      <x v="683"/>
    </i>
    <i r="1">
      <x v="684"/>
    </i>
    <i r="1">
      <x v="686"/>
    </i>
    <i r="1">
      <x v="687"/>
    </i>
    <i r="1">
      <x v="688"/>
    </i>
    <i r="1">
      <x v="689"/>
    </i>
    <i r="1">
      <x v="690"/>
    </i>
    <i r="1">
      <x v="691"/>
    </i>
    <i r="1">
      <x v="695"/>
    </i>
    <i r="1">
      <x v="697"/>
    </i>
    <i r="1">
      <x v="698"/>
    </i>
    <i r="1">
      <x v="701"/>
    </i>
    <i r="1">
      <x v="703"/>
    </i>
    <i r="1">
      <x v="704"/>
    </i>
    <i r="1">
      <x v="706"/>
    </i>
    <i r="1">
      <x v="707"/>
    </i>
    <i r="1">
      <x v="708"/>
    </i>
    <i r="1">
      <x v="709"/>
    </i>
    <i r="1">
      <x v="710"/>
    </i>
    <i r="1">
      <x v="712"/>
    </i>
    <i r="1">
      <x v="713"/>
    </i>
    <i r="1">
      <x v="714"/>
    </i>
    <i r="1">
      <x v="716"/>
    </i>
    <i r="1">
      <x v="717"/>
    </i>
    <i r="1">
      <x v="718"/>
    </i>
    <i r="1">
      <x v="719"/>
    </i>
    <i r="1">
      <x v="722"/>
    </i>
    <i r="1">
      <x v="723"/>
    </i>
    <i r="1">
      <x v="724"/>
    </i>
    <i r="1">
      <x v="727"/>
    </i>
    <i r="1">
      <x v="729"/>
    </i>
    <i r="1">
      <x v="730"/>
    </i>
    <i r="1">
      <x v="733"/>
    </i>
    <i r="1">
      <x v="734"/>
    </i>
    <i r="1">
      <x v="735"/>
    </i>
    <i r="1">
      <x v="737"/>
    </i>
    <i r="1">
      <x v="741"/>
    </i>
    <i r="1">
      <x v="742"/>
    </i>
    <i r="1">
      <x v="744"/>
    </i>
    <i r="1">
      <x v="746"/>
    </i>
    <i r="1">
      <x v="747"/>
    </i>
    <i r="1">
      <x v="749"/>
    </i>
    <i r="1">
      <x v="751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61"/>
    </i>
    <i r="1">
      <x v="762"/>
    </i>
    <i r="1">
      <x v="763"/>
    </i>
    <i r="1">
      <x v="764"/>
    </i>
    <i r="1">
      <x v="765"/>
    </i>
    <i r="1">
      <x v="768"/>
    </i>
    <i r="1">
      <x v="770"/>
    </i>
    <i r="1">
      <x v="772"/>
    </i>
    <i r="1">
      <x v="773"/>
    </i>
    <i r="1">
      <x v="774"/>
    </i>
    <i r="1">
      <x v="778"/>
    </i>
    <i r="1">
      <x v="780"/>
    </i>
    <i r="1">
      <x v="782"/>
    </i>
    <i r="1">
      <x v="783"/>
    </i>
    <i r="1">
      <x v="784"/>
    </i>
    <i r="1">
      <x v="785"/>
    </i>
    <i r="1">
      <x v="786"/>
    </i>
    <i r="1">
      <x v="793"/>
    </i>
    <i r="1">
      <x v="794"/>
    </i>
    <i r="1">
      <x v="797"/>
    </i>
    <i r="1">
      <x v="798"/>
    </i>
    <i r="1">
      <x v="801"/>
    </i>
    <i r="1">
      <x v="802"/>
    </i>
    <i r="1">
      <x v="803"/>
    </i>
    <i r="1">
      <x v="804"/>
    </i>
    <i r="1">
      <x v="806"/>
    </i>
    <i r="1">
      <x v="807"/>
    </i>
    <i r="1">
      <x v="810"/>
    </i>
    <i r="1">
      <x v="812"/>
    </i>
    <i r="1">
      <x v="813"/>
    </i>
    <i r="1">
      <x v="815"/>
    </i>
    <i r="1">
      <x v="816"/>
    </i>
    <i r="1">
      <x v="817"/>
    </i>
    <i r="1">
      <x v="818"/>
    </i>
    <i r="1">
      <x v="820"/>
    </i>
    <i r="1">
      <x v="821"/>
    </i>
    <i r="1">
      <x v="822"/>
    </i>
    <i r="1">
      <x v="823"/>
    </i>
    <i r="1">
      <x v="824"/>
    </i>
    <i r="1">
      <x v="825"/>
    </i>
    <i r="1">
      <x v="826"/>
    </i>
    <i r="1">
      <x v="827"/>
    </i>
    <i r="1">
      <x v="831"/>
    </i>
    <i r="1">
      <x v="832"/>
    </i>
    <i r="1">
      <x v="833"/>
    </i>
    <i r="1">
      <x v="834"/>
    </i>
    <i r="1">
      <x v="837"/>
    </i>
    <i r="1">
      <x v="838"/>
    </i>
    <i r="1">
      <x v="839"/>
    </i>
    <i r="1">
      <x v="840"/>
    </i>
    <i r="1">
      <x v="841"/>
    </i>
    <i r="1">
      <x v="842"/>
    </i>
    <i r="1">
      <x v="845"/>
    </i>
    <i r="1">
      <x v="846"/>
    </i>
    <i r="1">
      <x v="847"/>
    </i>
    <i r="1">
      <x v="848"/>
    </i>
    <i r="1">
      <x v="849"/>
    </i>
    <i r="1">
      <x v="851"/>
    </i>
    <i r="1">
      <x v="853"/>
    </i>
    <i r="1">
      <x v="854"/>
    </i>
    <i r="1">
      <x v="855"/>
    </i>
    <i r="1">
      <x v="856"/>
    </i>
    <i r="1">
      <x v="857"/>
    </i>
    <i r="1">
      <x v="860"/>
    </i>
    <i r="1">
      <x v="861"/>
    </i>
    <i r="1">
      <x v="862"/>
    </i>
    <i r="1">
      <x v="863"/>
    </i>
    <i r="1">
      <x v="864"/>
    </i>
    <i r="1">
      <x v="865"/>
    </i>
    <i r="1">
      <x v="867"/>
    </i>
    <i r="1">
      <x v="868"/>
    </i>
    <i r="1">
      <x v="871"/>
    </i>
    <i r="1">
      <x v="872"/>
    </i>
    <i r="1">
      <x v="873"/>
    </i>
    <i r="1">
      <x v="874"/>
    </i>
    <i r="1">
      <x v="879"/>
    </i>
    <i r="1">
      <x v="880"/>
    </i>
    <i r="1">
      <x v="882"/>
    </i>
    <i r="1">
      <x v="883"/>
    </i>
    <i r="1">
      <x v="885"/>
    </i>
    <i r="1">
      <x v="888"/>
    </i>
    <i r="1">
      <x v="889"/>
    </i>
    <i r="1">
      <x v="890"/>
    </i>
    <i r="1">
      <x v="891"/>
    </i>
    <i r="1">
      <x v="892"/>
    </i>
    <i r="1">
      <x v="893"/>
    </i>
    <i r="1">
      <x v="894"/>
    </i>
    <i r="1">
      <x v="896"/>
    </i>
    <i r="1">
      <x v="899"/>
    </i>
    <i r="1">
      <x v="901"/>
    </i>
    <i r="1">
      <x v="902"/>
    </i>
    <i r="1">
      <x v="905"/>
    </i>
    <i r="1">
      <x v="906"/>
    </i>
    <i r="1">
      <x v="908"/>
    </i>
    <i r="1">
      <x v="909"/>
    </i>
    <i r="1">
      <x v="911"/>
    </i>
    <i r="1">
      <x v="912"/>
    </i>
    <i r="1">
      <x v="915"/>
    </i>
    <i r="1">
      <x v="918"/>
    </i>
    <i r="1">
      <x v="920"/>
    </i>
    <i r="1">
      <x v="922"/>
    </i>
    <i r="1">
      <x v="923"/>
    </i>
    <i r="1">
      <x v="924"/>
    </i>
    <i r="1">
      <x v="925"/>
    </i>
    <i r="1">
      <x v="928"/>
    </i>
    <i r="1">
      <x v="929"/>
    </i>
    <i r="1">
      <x v="930"/>
    </i>
    <i r="1">
      <x v="932"/>
    </i>
    <i r="1">
      <x v="933"/>
    </i>
    <i r="1">
      <x v="934"/>
    </i>
    <i r="1">
      <x v="935"/>
    </i>
    <i r="1">
      <x v="938"/>
    </i>
    <i r="1">
      <x v="943"/>
    </i>
    <i r="1">
      <x v="949"/>
    </i>
    <i r="1">
      <x v="951"/>
    </i>
    <i r="1">
      <x v="954"/>
    </i>
    <i r="1">
      <x v="955"/>
    </i>
    <i r="1">
      <x v="957"/>
    </i>
    <i r="1">
      <x v="958"/>
    </i>
    <i r="1">
      <x v="961"/>
    </i>
    <i r="1">
      <x v="962"/>
    </i>
    <i r="1">
      <x v="964"/>
    </i>
    <i r="1">
      <x v="965"/>
    </i>
    <i r="1">
      <x v="966"/>
    </i>
    <i r="1">
      <x v="967"/>
    </i>
    <i r="1">
      <x v="968"/>
    </i>
    <i r="1">
      <x v="969"/>
    </i>
    <i r="1">
      <x v="972"/>
    </i>
    <i r="1">
      <x v="974"/>
    </i>
    <i r="1">
      <x v="975"/>
    </i>
    <i r="1">
      <x v="976"/>
    </i>
    <i r="1">
      <x v="978"/>
    </i>
    <i r="1">
      <x v="979"/>
    </i>
    <i r="1">
      <x v="981"/>
    </i>
    <i r="1">
      <x v="983"/>
    </i>
    <i r="1">
      <x v="984"/>
    </i>
    <i r="1">
      <x v="987"/>
    </i>
    <i r="1">
      <x v="989"/>
    </i>
    <i r="1">
      <x v="991"/>
    </i>
    <i r="1">
      <x v="992"/>
    </i>
    <i r="1">
      <x v="995"/>
    </i>
    <i t="grand">
      <x/>
    </i>
  </rowItems>
  <colItems count="1">
    <i/>
  </colItems>
  <dataFields count="1">
    <dataField name="Sum of backers_c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D998" workbookViewId="0">
      <selection activeCell="C7" sqref="A1:T100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7.83203125" style="4" customWidth="1"/>
    <col min="16" max="16" width="17" style="6" customWidth="1"/>
    <col min="17" max="17" width="14.33203125" bestFit="1" customWidth="1"/>
    <col min="18" max="18" width="16.6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5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 s="6">
        <f>IF(G2,E2/G2,0)</f>
        <v>0</v>
      </c>
      <c r="Q2" t="str" cm="1">
        <f t="array" ref="Q2:R2">_xlfn.TEXTSPLIT(N2,"/")</f>
        <v>food</v>
      </c>
      <c r="R2" t="str">
        <v>food trucks</v>
      </c>
      <c r="S2" s="10">
        <f>(((J2/60)/60)/24)+DATE(1970,1,1)</f>
        <v>42336.25</v>
      </c>
      <c r="T2" s="10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 s="6">
        <f t="shared" ref="P3:P66" si="1">IF(G3,E3/G3,0)</f>
        <v>92.151898734177209</v>
      </c>
      <c r="Q3" t="str" cm="1">
        <f t="array" ref="Q3:R3">_xlfn.TEXTSPLIT(N3,"/")</f>
        <v>music</v>
      </c>
      <c r="R3" t="str">
        <v>rock</v>
      </c>
      <c r="S3" s="10">
        <f t="shared" ref="S3:S66" si="2">(((J3/60)/60)/24)+DATE(1970,1,1)</f>
        <v>41870.208333333336</v>
      </c>
      <c r="T3" s="10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 s="6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10">
        <f t="shared" si="2"/>
        <v>41595.25</v>
      </c>
      <c r="T4" s="10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 s="6">
        <f t="shared" si="1"/>
        <v>103.20833333333333</v>
      </c>
      <c r="Q5" t="str" cm="1">
        <f t="array" ref="Q5:R5">_xlfn.TEXTSPLIT(N5,"/")</f>
        <v>music</v>
      </c>
      <c r="R5" t="str">
        <v>rock</v>
      </c>
      <c r="S5" s="10">
        <f t="shared" si="2"/>
        <v>43688.208333333328</v>
      </c>
      <c r="T5" s="10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 s="6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10">
        <f t="shared" si="2"/>
        <v>43485.25</v>
      </c>
      <c r="T6" s="10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 s="6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10">
        <f t="shared" si="2"/>
        <v>41149.208333333336</v>
      </c>
      <c r="T7" s="10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 s="6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10">
        <f t="shared" si="2"/>
        <v>42991.208333333328</v>
      </c>
      <c r="T8" s="10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 s="6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10">
        <f t="shared" si="2"/>
        <v>42229.208333333328</v>
      </c>
      <c r="T9" s="10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 s="6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10">
        <f t="shared" si="2"/>
        <v>40399.208333333336</v>
      </c>
      <c r="T10" s="10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 s="6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10">
        <f t="shared" si="2"/>
        <v>41536.208333333336</v>
      </c>
      <c r="T11" s="10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 s="6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10">
        <f t="shared" si="2"/>
        <v>40404.208333333336</v>
      </c>
      <c r="T12" s="10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 s="6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10">
        <f t="shared" si="2"/>
        <v>40442.208333333336</v>
      </c>
      <c r="T13" s="10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 s="6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10">
        <f t="shared" si="2"/>
        <v>43760.208333333328</v>
      </c>
      <c r="T14" s="10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 s="6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10">
        <f t="shared" si="2"/>
        <v>42532.208333333328</v>
      </c>
      <c r="T15" s="10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 s="6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10">
        <f t="shared" si="2"/>
        <v>40974.25</v>
      </c>
      <c r="T16" s="10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 s="6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10">
        <f t="shared" si="2"/>
        <v>43809.25</v>
      </c>
      <c r="T17" s="10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 s="6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10">
        <f t="shared" si="2"/>
        <v>41661.25</v>
      </c>
      <c r="T18" s="10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 s="6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10">
        <f t="shared" si="2"/>
        <v>40555.25</v>
      </c>
      <c r="T19" s="10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 s="6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10">
        <f t="shared" si="2"/>
        <v>43351.208333333328</v>
      </c>
      <c r="T20" s="10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 s="6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10">
        <f t="shared" si="2"/>
        <v>43528.25</v>
      </c>
      <c r="T21" s="10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 s="6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10">
        <f t="shared" si="2"/>
        <v>41848.208333333336</v>
      </c>
      <c r="T22" s="10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 s="6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10">
        <f t="shared" si="2"/>
        <v>40770.208333333336</v>
      </c>
      <c r="T23" s="10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 s="6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10">
        <f t="shared" si="2"/>
        <v>43193.208333333328</v>
      </c>
      <c r="T24" s="10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 s="6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10">
        <f t="shared" si="2"/>
        <v>43510.25</v>
      </c>
      <c r="T25" s="10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 s="6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10">
        <f t="shared" si="2"/>
        <v>41811.208333333336</v>
      </c>
      <c r="T26" s="10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 s="6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10">
        <f t="shared" si="2"/>
        <v>40681.208333333336</v>
      </c>
      <c r="T27" s="10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 s="6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10">
        <f t="shared" si="2"/>
        <v>43312.208333333328</v>
      </c>
      <c r="T28" s="10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 s="6">
        <f t="shared" si="1"/>
        <v>106.6</v>
      </c>
      <c r="Q29" t="str" cm="1">
        <f t="array" ref="Q29:R29">_xlfn.TEXTSPLIT(N29,"/")</f>
        <v>music</v>
      </c>
      <c r="R29" t="str">
        <v>rock</v>
      </c>
      <c r="S29" s="10">
        <f t="shared" si="2"/>
        <v>42280.208333333328</v>
      </c>
      <c r="T29" s="10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 s="6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10">
        <f t="shared" si="2"/>
        <v>40218.25</v>
      </c>
      <c r="T30" s="10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 s="6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10">
        <f t="shared" si="2"/>
        <v>43301.208333333328</v>
      </c>
      <c r="T31" s="10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 s="6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10">
        <f t="shared" si="2"/>
        <v>43609.208333333328</v>
      </c>
      <c r="T32" s="10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 s="6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10">
        <f t="shared" si="2"/>
        <v>42374.25</v>
      </c>
      <c r="T33" s="10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 s="6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10">
        <f t="shared" si="2"/>
        <v>43110.25</v>
      </c>
      <c r="T34" s="10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 s="6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10">
        <f t="shared" si="2"/>
        <v>41917.208333333336</v>
      </c>
      <c r="T35" s="10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 s="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10">
        <f t="shared" si="2"/>
        <v>42817.208333333328</v>
      </c>
      <c r="T36" s="10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 s="6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10">
        <f t="shared" si="2"/>
        <v>43484.25</v>
      </c>
      <c r="T37" s="10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 s="6">
        <f t="shared" si="1"/>
        <v>68.8125</v>
      </c>
      <c r="Q38" t="str" cm="1">
        <f t="array" ref="Q38:R38">_xlfn.TEXTSPLIT(N38,"/")</f>
        <v>theater</v>
      </c>
      <c r="R38" t="str">
        <v>plays</v>
      </c>
      <c r="S38" s="10">
        <f t="shared" si="2"/>
        <v>40600.25</v>
      </c>
      <c r="T38" s="10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 s="6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10">
        <f t="shared" si="2"/>
        <v>43744.208333333328</v>
      </c>
      <c r="T39" s="10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 s="6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10">
        <f t="shared" si="2"/>
        <v>40469.208333333336</v>
      </c>
      <c r="T40" s="10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 s="6">
        <f t="shared" si="1"/>
        <v>57.125</v>
      </c>
      <c r="Q41" t="str" cm="1">
        <f t="array" ref="Q41:R41">_xlfn.TEXTSPLIT(N41,"/")</f>
        <v>theater</v>
      </c>
      <c r="R41" t="str">
        <v>plays</v>
      </c>
      <c r="S41" s="10">
        <f t="shared" si="2"/>
        <v>41330.25</v>
      </c>
      <c r="T41" s="10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 s="6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10">
        <f t="shared" si="2"/>
        <v>40334.208333333336</v>
      </c>
      <c r="T42" s="10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 s="6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10">
        <f t="shared" si="2"/>
        <v>41156.208333333336</v>
      </c>
      <c r="T43" s="10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 s="6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10">
        <f t="shared" si="2"/>
        <v>40728.208333333336</v>
      </c>
      <c r="T44" s="10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 s="6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10">
        <f t="shared" si="2"/>
        <v>41844.208333333336</v>
      </c>
      <c r="T45" s="10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 s="6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10">
        <f t="shared" si="2"/>
        <v>43541.208333333328</v>
      </c>
      <c r="T46" s="10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 s="6">
        <f t="shared" si="1"/>
        <v>94.375</v>
      </c>
      <c r="Q47" t="str" cm="1">
        <f t="array" ref="Q47:R47">_xlfn.TEXTSPLIT(N47,"/")</f>
        <v>theater</v>
      </c>
      <c r="R47" t="str">
        <v>plays</v>
      </c>
      <c r="S47" s="10">
        <f t="shared" si="2"/>
        <v>42676.208333333328</v>
      </c>
      <c r="T47" s="10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 s="6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10">
        <f t="shared" si="2"/>
        <v>40367.208333333336</v>
      </c>
      <c r="T48" s="10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 s="6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10">
        <f t="shared" si="2"/>
        <v>41727.208333333336</v>
      </c>
      <c r="T49" s="10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 s="6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10">
        <f t="shared" si="2"/>
        <v>42180.208333333328</v>
      </c>
      <c r="T50" s="10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 s="6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10">
        <f t="shared" si="2"/>
        <v>43758.208333333328</v>
      </c>
      <c r="T51" s="10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 s="6">
        <f t="shared" si="1"/>
        <v>2</v>
      </c>
      <c r="Q52" t="str" cm="1">
        <f t="array" ref="Q52:R52">_xlfn.TEXTSPLIT(N52,"/")</f>
        <v>music</v>
      </c>
      <c r="R52" t="str">
        <v>metal</v>
      </c>
      <c r="S52" s="10">
        <f t="shared" si="2"/>
        <v>41487.208333333336</v>
      </c>
      <c r="T52" s="10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 s="6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10">
        <f t="shared" si="2"/>
        <v>40995.208333333336</v>
      </c>
      <c r="T53" s="10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 s="6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10">
        <f t="shared" si="2"/>
        <v>40436.208333333336</v>
      </c>
      <c r="T54" s="10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 s="6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10">
        <f t="shared" si="2"/>
        <v>41779.208333333336</v>
      </c>
      <c r="T55" s="10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 s="6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10">
        <f t="shared" si="2"/>
        <v>43170.25</v>
      </c>
      <c r="T56" s="10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 s="6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10">
        <f t="shared" si="2"/>
        <v>43311.208333333328</v>
      </c>
      <c r="T57" s="10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 s="6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10">
        <f t="shared" si="2"/>
        <v>42014.25</v>
      </c>
      <c r="T58" s="10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 s="6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10">
        <f t="shared" si="2"/>
        <v>42979.208333333328</v>
      </c>
      <c r="T59" s="10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 s="6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10">
        <f t="shared" si="2"/>
        <v>42268.208333333328</v>
      </c>
      <c r="T60" s="10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 s="6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10">
        <f t="shared" si="2"/>
        <v>42898.208333333328</v>
      </c>
      <c r="T61" s="10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 s="6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10">
        <f t="shared" si="2"/>
        <v>41107.208333333336</v>
      </c>
      <c r="T62" s="10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 s="6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10">
        <f t="shared" si="2"/>
        <v>40595.25</v>
      </c>
      <c r="T63" s="10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 s="6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10">
        <f t="shared" si="2"/>
        <v>42160.208333333328</v>
      </c>
      <c r="T64" s="10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 s="6">
        <f t="shared" si="1"/>
        <v>111.4</v>
      </c>
      <c r="Q65" t="str" cm="1">
        <f t="array" ref="Q65:R65">_xlfn.TEXTSPLIT(N65,"/")</f>
        <v>theater</v>
      </c>
      <c r="R65" t="str">
        <v>plays</v>
      </c>
      <c r="S65" s="10">
        <f t="shared" si="2"/>
        <v>42853.208333333328</v>
      </c>
      <c r="T65" s="10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 s="6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10">
        <f t="shared" si="2"/>
        <v>43283.208333333328</v>
      </c>
      <c r="T66" s="10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 s="6">
        <f t="shared" ref="P67:P130" si="5">IF(G67,E67/G67,0)</f>
        <v>61.038135593220339</v>
      </c>
      <c r="Q67" t="str" cm="1">
        <f t="array" ref="Q67:R67">_xlfn.TEXTSPLIT(N67,"/")</f>
        <v>theater</v>
      </c>
      <c r="R67" t="str">
        <v>plays</v>
      </c>
      <c r="S67" s="10">
        <f t="shared" ref="S67:S130" si="6">(((J67/60)/60)/24)+DATE(1970,1,1)</f>
        <v>40570.25</v>
      </c>
      <c r="T67" s="10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 s="6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10">
        <f t="shared" si="6"/>
        <v>42102.208333333328</v>
      </c>
      <c r="T68" s="10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 s="6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10">
        <f t="shared" si="6"/>
        <v>40203.25</v>
      </c>
      <c r="T69" s="10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 s="6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10">
        <f t="shared" si="6"/>
        <v>42943.208333333328</v>
      </c>
      <c r="T70" s="10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 s="6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10">
        <f t="shared" si="6"/>
        <v>40531.25</v>
      </c>
      <c r="T71" s="10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 s="6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10">
        <f t="shared" si="6"/>
        <v>40484.208333333336</v>
      </c>
      <c r="T72" s="10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 s="6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10">
        <f t="shared" si="6"/>
        <v>43799.25</v>
      </c>
      <c r="T73" s="10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 s="6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10">
        <f t="shared" si="6"/>
        <v>42186.208333333328</v>
      </c>
      <c r="T74" s="10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 s="6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10">
        <f t="shared" si="6"/>
        <v>42701.25</v>
      </c>
      <c r="T75" s="10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 s="6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10">
        <f t="shared" si="6"/>
        <v>42456.208333333328</v>
      </c>
      <c r="T76" s="10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 s="6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10">
        <f t="shared" si="6"/>
        <v>43296.208333333328</v>
      </c>
      <c r="T77" s="10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 s="6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10">
        <f t="shared" si="6"/>
        <v>42027.25</v>
      </c>
      <c r="T78" s="10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 s="6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10">
        <f t="shared" si="6"/>
        <v>40448.208333333336</v>
      </c>
      <c r="T79" s="10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 s="6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10">
        <f t="shared" si="6"/>
        <v>43206.208333333328</v>
      </c>
      <c r="T80" s="10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 s="6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10">
        <f t="shared" si="6"/>
        <v>43267.208333333328</v>
      </c>
      <c r="T81" s="10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 s="6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10">
        <f t="shared" si="6"/>
        <v>42976.208333333328</v>
      </c>
      <c r="T82" s="10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 s="6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10">
        <f t="shared" si="6"/>
        <v>43062.25</v>
      </c>
      <c r="T83" s="10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 s="6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10">
        <f t="shared" si="6"/>
        <v>43482.25</v>
      </c>
      <c r="T84" s="10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 s="6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10">
        <f t="shared" si="6"/>
        <v>42579.208333333328</v>
      </c>
      <c r="T85" s="10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 s="6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10">
        <f t="shared" si="6"/>
        <v>41118.208333333336</v>
      </c>
      <c r="T86" s="10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 s="6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10">
        <f t="shared" si="6"/>
        <v>40797.208333333336</v>
      </c>
      <c r="T87" s="10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 s="6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10">
        <f t="shared" si="6"/>
        <v>42128.208333333328</v>
      </c>
      <c r="T88" s="10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 s="6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10">
        <f t="shared" si="6"/>
        <v>40610.25</v>
      </c>
      <c r="T89" s="10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 s="6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10">
        <f t="shared" si="6"/>
        <v>42110.208333333328</v>
      </c>
      <c r="T90" s="10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 s="6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10">
        <f t="shared" si="6"/>
        <v>40283.208333333336</v>
      </c>
      <c r="T91" s="10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 s="6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10">
        <f t="shared" si="6"/>
        <v>42425.25</v>
      </c>
      <c r="T92" s="10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 s="6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10">
        <f t="shared" si="6"/>
        <v>42588.208333333328</v>
      </c>
      <c r="T93" s="10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 s="6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10">
        <f t="shared" si="6"/>
        <v>40352.208333333336</v>
      </c>
      <c r="T94" s="10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 s="6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10">
        <f t="shared" si="6"/>
        <v>41202.208333333336</v>
      </c>
      <c r="T95" s="10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 s="6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10">
        <f t="shared" si="6"/>
        <v>43562.208333333328</v>
      </c>
      <c r="T96" s="10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 s="6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10">
        <f t="shared" si="6"/>
        <v>43752.208333333328</v>
      </c>
      <c r="T97" s="10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 s="6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10">
        <f t="shared" si="6"/>
        <v>40612.25</v>
      </c>
      <c r="T98" s="10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 s="6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10">
        <f t="shared" si="6"/>
        <v>42180.208333333328</v>
      </c>
      <c r="T99" s="10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 s="6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10">
        <f t="shared" si="6"/>
        <v>42212.208333333328</v>
      </c>
      <c r="T100" s="10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 s="6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10">
        <f t="shared" si="6"/>
        <v>41968.25</v>
      </c>
      <c r="T101" s="10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 s="6">
        <f t="shared" si="5"/>
        <v>1</v>
      </c>
      <c r="Q102" t="str" cm="1">
        <f t="array" ref="Q102:R102">_xlfn.TEXTSPLIT(N102,"/")</f>
        <v>theater</v>
      </c>
      <c r="R102" t="str">
        <v>plays</v>
      </c>
      <c r="S102" s="10">
        <f t="shared" si="6"/>
        <v>40835.208333333336</v>
      </c>
      <c r="T102" s="10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 s="6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10">
        <f t="shared" si="6"/>
        <v>42056.25</v>
      </c>
      <c r="T103" s="10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 s="6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10">
        <f t="shared" si="6"/>
        <v>43234.208333333328</v>
      </c>
      <c r="T104" s="10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 s="6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10">
        <f t="shared" si="6"/>
        <v>40475.208333333336</v>
      </c>
      <c r="T105" s="10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 s="6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10">
        <f t="shared" si="6"/>
        <v>42878.208333333328</v>
      </c>
      <c r="T106" s="10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 s="6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10">
        <f t="shared" si="6"/>
        <v>41366.208333333336</v>
      </c>
      <c r="T107" s="10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 s="6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10">
        <f t="shared" si="6"/>
        <v>43716.208333333328</v>
      </c>
      <c r="T108" s="10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 s="6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10">
        <f t="shared" si="6"/>
        <v>43213.208333333328</v>
      </c>
      <c r="T109" s="10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 s="6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10">
        <f t="shared" si="6"/>
        <v>41005.208333333336</v>
      </c>
      <c r="T110" s="10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 s="6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10">
        <f t="shared" si="6"/>
        <v>41651.25</v>
      </c>
      <c r="T111" s="10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 s="6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10">
        <f t="shared" si="6"/>
        <v>43354.208333333328</v>
      </c>
      <c r="T112" s="10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 s="6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10">
        <f t="shared" si="6"/>
        <v>41174.208333333336</v>
      </c>
      <c r="T113" s="10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 s="6">
        <f t="shared" si="5"/>
        <v>35</v>
      </c>
      <c r="Q114" t="str" cm="1">
        <f t="array" ref="Q114:R114">_xlfn.TEXTSPLIT(N114,"/")</f>
        <v>technology</v>
      </c>
      <c r="R114" t="str">
        <v>web</v>
      </c>
      <c r="S114" s="10">
        <f t="shared" si="6"/>
        <v>41875.208333333336</v>
      </c>
      <c r="T114" s="10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 s="6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10">
        <f t="shared" si="6"/>
        <v>42990.208333333328</v>
      </c>
      <c r="T115" s="10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 s="6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10">
        <f t="shared" si="6"/>
        <v>43564.208333333328</v>
      </c>
      <c r="T116" s="10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 s="6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10">
        <f t="shared" si="6"/>
        <v>43056.25</v>
      </c>
      <c r="T117" s="10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 s="6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10">
        <f t="shared" si="6"/>
        <v>42265.208333333328</v>
      </c>
      <c r="T118" s="10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 s="6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10">
        <f t="shared" si="6"/>
        <v>40808.208333333336</v>
      </c>
      <c r="T119" s="10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 s="6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10">
        <f t="shared" si="6"/>
        <v>41665.25</v>
      </c>
      <c r="T120" s="10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 s="6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10">
        <f t="shared" si="6"/>
        <v>41806.208333333336</v>
      </c>
      <c r="T121" s="10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 s="6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10">
        <f t="shared" si="6"/>
        <v>42111.208333333328</v>
      </c>
      <c r="T122" s="10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 s="6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10">
        <f t="shared" si="6"/>
        <v>41917.208333333336</v>
      </c>
      <c r="T123" s="10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 s="6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10">
        <f t="shared" si="6"/>
        <v>41970.25</v>
      </c>
      <c r="T124" s="10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 s="6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10">
        <f t="shared" si="6"/>
        <v>42332.25</v>
      </c>
      <c r="T125" s="10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 s="6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10">
        <f t="shared" si="6"/>
        <v>43598.208333333328</v>
      </c>
      <c r="T126" s="10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 s="6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10">
        <f t="shared" si="6"/>
        <v>43362.208333333328</v>
      </c>
      <c r="T127" s="10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 s="6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10">
        <f t="shared" si="6"/>
        <v>42596.208333333328</v>
      </c>
      <c r="T128" s="10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 s="6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10">
        <f t="shared" si="6"/>
        <v>40310.208333333336</v>
      </c>
      <c r="T129" s="10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 s="6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10">
        <f t="shared" si="6"/>
        <v>40417.208333333336</v>
      </c>
      <c r="T130" s="10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 s="6">
        <f t="shared" ref="P131:P194" si="9">IF(G131,E131/G131,0)</f>
        <v>86.472727272727269</v>
      </c>
      <c r="Q131" t="str" cm="1">
        <f t="array" ref="Q131:R131">_xlfn.TEXTSPLIT(N131,"/")</f>
        <v>food</v>
      </c>
      <c r="R131" t="str">
        <v>food trucks</v>
      </c>
      <c r="S131" s="10">
        <f t="shared" ref="S131:S194" si="10">(((J131/60)/60)/24)+DATE(1970,1,1)</f>
        <v>42038.25</v>
      </c>
      <c r="T131" s="10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 s="6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10">
        <f t="shared" si="10"/>
        <v>40842.208333333336</v>
      </c>
      <c r="T132" s="10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 s="6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10">
        <f t="shared" si="10"/>
        <v>41607.25</v>
      </c>
      <c r="T133" s="10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 s="6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10">
        <f t="shared" si="10"/>
        <v>43112.25</v>
      </c>
      <c r="T134" s="10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 s="6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10">
        <f t="shared" si="10"/>
        <v>40767.208333333336</v>
      </c>
      <c r="T135" s="10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 s="6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10">
        <f t="shared" si="10"/>
        <v>40713.208333333336</v>
      </c>
      <c r="T136" s="10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 s="6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10">
        <f t="shared" si="10"/>
        <v>41340.25</v>
      </c>
      <c r="T137" s="10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 s="6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10">
        <f t="shared" si="10"/>
        <v>41797.208333333336</v>
      </c>
      <c r="T138" s="10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 s="6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10">
        <f t="shared" si="10"/>
        <v>40457.208333333336</v>
      </c>
      <c r="T139" s="10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 s="6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10">
        <f t="shared" si="10"/>
        <v>41180.208333333336</v>
      </c>
      <c r="T140" s="10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 s="6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10">
        <f t="shared" si="10"/>
        <v>42115.208333333328</v>
      </c>
      <c r="T141" s="10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 s="6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10">
        <f t="shared" si="10"/>
        <v>43156.25</v>
      </c>
      <c r="T142" s="10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 s="6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10">
        <f t="shared" si="10"/>
        <v>42167.208333333328</v>
      </c>
      <c r="T143" s="10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 s="6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10">
        <f t="shared" si="10"/>
        <v>41005.208333333336</v>
      </c>
      <c r="T144" s="10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 s="6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10">
        <f t="shared" si="10"/>
        <v>40357.208333333336</v>
      </c>
      <c r="T145" s="10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 s="6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10">
        <f t="shared" si="10"/>
        <v>43633.208333333328</v>
      </c>
      <c r="T146" s="10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 s="6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10">
        <f t="shared" si="10"/>
        <v>41889.208333333336</v>
      </c>
      <c r="T147" s="10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 s="6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10">
        <f t="shared" si="10"/>
        <v>40855.25</v>
      </c>
      <c r="T148" s="10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 s="6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10">
        <f t="shared" si="10"/>
        <v>42534.208333333328</v>
      </c>
      <c r="T149" s="10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 s="6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10">
        <f t="shared" si="10"/>
        <v>42941.208333333328</v>
      </c>
      <c r="T150" s="10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 s="6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10">
        <f t="shared" si="10"/>
        <v>41275.25</v>
      </c>
      <c r="T151" s="10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 s="6">
        <f t="shared" si="9"/>
        <v>1</v>
      </c>
      <c r="Q152" t="str" cm="1">
        <f t="array" ref="Q152:R152">_xlfn.TEXTSPLIT(N152,"/")</f>
        <v>music</v>
      </c>
      <c r="R152" t="str">
        <v>rock</v>
      </c>
      <c r="S152" s="10">
        <f t="shared" si="10"/>
        <v>43450.25</v>
      </c>
      <c r="T152" s="10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 s="6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10">
        <f t="shared" si="10"/>
        <v>41799.208333333336</v>
      </c>
      <c r="T153" s="10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 s="6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10">
        <f t="shared" si="10"/>
        <v>42783.25</v>
      </c>
      <c r="T154" s="10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 s="6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10">
        <f t="shared" si="10"/>
        <v>41201.208333333336</v>
      </c>
      <c r="T155" s="10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 s="6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10">
        <f t="shared" si="10"/>
        <v>42502.208333333328</v>
      </c>
      <c r="T156" s="10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 s="6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10">
        <f t="shared" si="10"/>
        <v>40262.208333333336</v>
      </c>
      <c r="T157" s="10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 s="6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10">
        <f t="shared" si="10"/>
        <v>43743.208333333328</v>
      </c>
      <c r="T158" s="10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 s="6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10">
        <f t="shared" si="10"/>
        <v>41638.25</v>
      </c>
      <c r="T159" s="10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 s="6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10">
        <f t="shared" si="10"/>
        <v>42346.25</v>
      </c>
      <c r="T160" s="10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 s="6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10">
        <f t="shared" si="10"/>
        <v>43551.208333333328</v>
      </c>
      <c r="T161" s="10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 s="6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10">
        <f t="shared" si="10"/>
        <v>43582.208333333328</v>
      </c>
      <c r="T162" s="10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 s="6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10">
        <f t="shared" si="10"/>
        <v>42270.208333333328</v>
      </c>
      <c r="T163" s="10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 s="6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10">
        <f t="shared" si="10"/>
        <v>43442.25</v>
      </c>
      <c r="T164" s="10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 s="6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10">
        <f t="shared" si="10"/>
        <v>43028.208333333328</v>
      </c>
      <c r="T165" s="10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 s="6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10">
        <f t="shared" si="10"/>
        <v>43016.208333333328</v>
      </c>
      <c r="T166" s="10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 s="6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10">
        <f t="shared" si="10"/>
        <v>42948.208333333328</v>
      </c>
      <c r="T167" s="10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 s="6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10">
        <f t="shared" si="10"/>
        <v>40534.25</v>
      </c>
      <c r="T168" s="10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 s="6">
        <f t="shared" si="9"/>
        <v>74</v>
      </c>
      <c r="Q169" t="str" cm="1">
        <f t="array" ref="Q169:R169">_xlfn.TEXTSPLIT(N169,"/")</f>
        <v>theater</v>
      </c>
      <c r="R169" t="str">
        <v>plays</v>
      </c>
      <c r="S169" s="10">
        <f t="shared" si="10"/>
        <v>41435.208333333336</v>
      </c>
      <c r="T169" s="10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 s="6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10">
        <f t="shared" si="10"/>
        <v>43518.25</v>
      </c>
      <c r="T170" s="10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 s="6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10">
        <f t="shared" si="10"/>
        <v>41077.208333333336</v>
      </c>
      <c r="T171" s="10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 s="6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10">
        <f t="shared" si="10"/>
        <v>42950.208333333328</v>
      </c>
      <c r="T172" s="10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 s="6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10">
        <f t="shared" si="10"/>
        <v>41718.208333333336</v>
      </c>
      <c r="T173" s="10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 s="6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10">
        <f t="shared" si="10"/>
        <v>41839.208333333336</v>
      </c>
      <c r="T174" s="10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 s="6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10">
        <f t="shared" si="10"/>
        <v>41412.208333333336</v>
      </c>
      <c r="T175" s="10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 s="6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10">
        <f t="shared" si="10"/>
        <v>42282.208333333328</v>
      </c>
      <c r="T176" s="10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 s="6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10">
        <f t="shared" si="10"/>
        <v>42613.208333333328</v>
      </c>
      <c r="T177" s="10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 s="6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10">
        <f t="shared" si="10"/>
        <v>42616.208333333328</v>
      </c>
      <c r="T178" s="10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 s="6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10">
        <f t="shared" si="10"/>
        <v>40497.25</v>
      </c>
      <c r="T179" s="10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 s="6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10">
        <f t="shared" si="10"/>
        <v>42999.208333333328</v>
      </c>
      <c r="T180" s="10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 s="6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10">
        <f t="shared" si="10"/>
        <v>41350.208333333336</v>
      </c>
      <c r="T181" s="10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 s="6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10">
        <f t="shared" si="10"/>
        <v>40259.208333333336</v>
      </c>
      <c r="T182" s="10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 s="6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10">
        <f t="shared" si="10"/>
        <v>43012.208333333328</v>
      </c>
      <c r="T183" s="10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 s="6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10">
        <f t="shared" si="10"/>
        <v>43631.208333333328</v>
      </c>
      <c r="T184" s="10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 s="6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10">
        <f t="shared" si="10"/>
        <v>40430.208333333336</v>
      </c>
      <c r="T185" s="10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 s="6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10">
        <f t="shared" si="10"/>
        <v>43588.208333333328</v>
      </c>
      <c r="T186" s="10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 s="6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10">
        <f t="shared" si="10"/>
        <v>43233.208333333328</v>
      </c>
      <c r="T187" s="10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 s="6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10">
        <f t="shared" si="10"/>
        <v>41782.208333333336</v>
      </c>
      <c r="T188" s="10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 s="6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10">
        <f t="shared" si="10"/>
        <v>41328.25</v>
      </c>
      <c r="T189" s="10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 s="6">
        <f t="shared" si="9"/>
        <v>75</v>
      </c>
      <c r="Q190" t="str" cm="1">
        <f t="array" ref="Q190:R190">_xlfn.TEXTSPLIT(N190,"/")</f>
        <v>theater</v>
      </c>
      <c r="R190" t="str">
        <v>plays</v>
      </c>
      <c r="S190" s="10">
        <f t="shared" si="10"/>
        <v>41975.25</v>
      </c>
      <c r="T190" s="10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 s="6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10">
        <f t="shared" si="10"/>
        <v>42433.25</v>
      </c>
      <c r="T191" s="10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 s="6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10">
        <f t="shared" si="10"/>
        <v>41429.208333333336</v>
      </c>
      <c r="T192" s="10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 s="6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10">
        <f t="shared" si="10"/>
        <v>43536.208333333328</v>
      </c>
      <c r="T193" s="10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 s="6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10">
        <f t="shared" si="10"/>
        <v>41817.208333333336</v>
      </c>
      <c r="T194" s="10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 s="6">
        <f t="shared" ref="P195:P258" si="13">IF(G195,E195/G195,0)</f>
        <v>46.338461538461537</v>
      </c>
      <c r="Q195" t="str" cm="1">
        <f t="array" ref="Q195:R195">_xlfn.TEXTSPLIT(N195,"/")</f>
        <v>music</v>
      </c>
      <c r="R195" t="str">
        <v>indie rock</v>
      </c>
      <c r="S195" s="10">
        <f t="shared" ref="S195:S258" si="14">(((J195/60)/60)/24)+DATE(1970,1,1)</f>
        <v>43198.208333333328</v>
      </c>
      <c r="T195" s="10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 s="6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10">
        <f t="shared" si="14"/>
        <v>42261.208333333328</v>
      </c>
      <c r="T196" s="10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 s="6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10">
        <f t="shared" si="14"/>
        <v>43310.208333333328</v>
      </c>
      <c r="T197" s="10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 s="6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10">
        <f t="shared" si="14"/>
        <v>42616.208333333328</v>
      </c>
      <c r="T198" s="10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 s="6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10">
        <f t="shared" si="14"/>
        <v>42909.208333333328</v>
      </c>
      <c r="T199" s="10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 s="6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10">
        <f t="shared" si="14"/>
        <v>40396.208333333336</v>
      </c>
      <c r="T200" s="10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 s="6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10">
        <f t="shared" si="14"/>
        <v>42192.208333333328</v>
      </c>
      <c r="T201" s="10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 s="6">
        <f t="shared" si="13"/>
        <v>2</v>
      </c>
      <c r="Q202" t="str" cm="1">
        <f t="array" ref="Q202:R202">_xlfn.TEXTSPLIT(N202,"/")</f>
        <v>theater</v>
      </c>
      <c r="R202" t="str">
        <v>plays</v>
      </c>
      <c r="S202" s="10">
        <f t="shared" si="14"/>
        <v>40262.208333333336</v>
      </c>
      <c r="T202" s="10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 s="6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10">
        <f t="shared" si="14"/>
        <v>41845.208333333336</v>
      </c>
      <c r="T203" s="10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 s="6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10">
        <f t="shared" si="14"/>
        <v>40818.208333333336</v>
      </c>
      <c r="T204" s="10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 s="6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10">
        <f t="shared" si="14"/>
        <v>42752.25</v>
      </c>
      <c r="T205" s="10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 s="6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10">
        <f t="shared" si="14"/>
        <v>40636.208333333336</v>
      </c>
      <c r="T206" s="10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 s="6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10">
        <f t="shared" si="14"/>
        <v>43390.208333333328</v>
      </c>
      <c r="T207" s="10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 s="6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10">
        <f t="shared" si="14"/>
        <v>40236.25</v>
      </c>
      <c r="T208" s="10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 s="6">
        <f t="shared" si="13"/>
        <v>99</v>
      </c>
      <c r="Q209" t="str" cm="1">
        <f t="array" ref="Q209:R209">_xlfn.TEXTSPLIT(N209,"/")</f>
        <v>music</v>
      </c>
      <c r="R209" t="str">
        <v>rock</v>
      </c>
      <c r="S209" s="10">
        <f t="shared" si="14"/>
        <v>43340.208333333328</v>
      </c>
      <c r="T209" s="10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 s="6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10">
        <f t="shared" si="14"/>
        <v>43048.25</v>
      </c>
      <c r="T210" s="10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 s="6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10">
        <f t="shared" si="14"/>
        <v>42496.208333333328</v>
      </c>
      <c r="T211" s="10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 s="6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10">
        <f t="shared" si="14"/>
        <v>42797.25</v>
      </c>
      <c r="T212" s="10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 s="6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10">
        <f t="shared" si="14"/>
        <v>41513.208333333336</v>
      </c>
      <c r="T213" s="10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 s="6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10">
        <f t="shared" si="14"/>
        <v>43814.25</v>
      </c>
      <c r="T214" s="10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 s="6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10">
        <f t="shared" si="14"/>
        <v>40488.208333333336</v>
      </c>
      <c r="T215" s="10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 s="6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10">
        <f t="shared" si="14"/>
        <v>40409.208333333336</v>
      </c>
      <c r="T216" s="10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 s="6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10">
        <f t="shared" si="14"/>
        <v>43509.25</v>
      </c>
      <c r="T217" s="10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 s="6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10">
        <f t="shared" si="14"/>
        <v>40869.25</v>
      </c>
      <c r="T218" s="10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 s="6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10">
        <f t="shared" si="14"/>
        <v>43583.208333333328</v>
      </c>
      <c r="T219" s="10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 s="6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10">
        <f t="shared" si="14"/>
        <v>40858.25</v>
      </c>
      <c r="T220" s="10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 s="6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10">
        <f t="shared" si="14"/>
        <v>41137.208333333336</v>
      </c>
      <c r="T221" s="10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 s="6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10">
        <f t="shared" si="14"/>
        <v>40725.208333333336</v>
      </c>
      <c r="T222" s="10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 s="6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10">
        <f t="shared" si="14"/>
        <v>41081.208333333336</v>
      </c>
      <c r="T223" s="10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 s="6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10">
        <f t="shared" si="14"/>
        <v>41914.208333333336</v>
      </c>
      <c r="T224" s="10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 s="6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10">
        <f t="shared" si="14"/>
        <v>42445.208333333328</v>
      </c>
      <c r="T225" s="10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 s="6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10">
        <f t="shared" si="14"/>
        <v>41906.208333333336</v>
      </c>
      <c r="T226" s="10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 s="6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10">
        <f t="shared" si="14"/>
        <v>41762.208333333336</v>
      </c>
      <c r="T227" s="10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 s="6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10">
        <f t="shared" si="14"/>
        <v>40276.208333333336</v>
      </c>
      <c r="T228" s="10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 s="6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10">
        <f t="shared" si="14"/>
        <v>42139.208333333328</v>
      </c>
      <c r="T229" s="10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 s="6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10">
        <f t="shared" si="14"/>
        <v>42613.208333333328</v>
      </c>
      <c r="T230" s="10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 s="6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10">
        <f t="shared" si="14"/>
        <v>42887.208333333328</v>
      </c>
      <c r="T231" s="10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 s="6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10">
        <f t="shared" si="14"/>
        <v>43805.25</v>
      </c>
      <c r="T232" s="10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 s="6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10">
        <f t="shared" si="14"/>
        <v>41415.208333333336</v>
      </c>
      <c r="T233" s="10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 s="6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10">
        <f t="shared" si="14"/>
        <v>42576.208333333328</v>
      </c>
      <c r="T234" s="10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 s="6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10">
        <f t="shared" si="14"/>
        <v>40706.208333333336</v>
      </c>
      <c r="T235" s="10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 s="6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10">
        <f t="shared" si="14"/>
        <v>42969.208333333328</v>
      </c>
      <c r="T236" s="10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 s="6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10">
        <f t="shared" si="14"/>
        <v>42779.25</v>
      </c>
      <c r="T237" s="10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 s="6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10">
        <f t="shared" si="14"/>
        <v>43641.208333333328</v>
      </c>
      <c r="T238" s="10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 s="6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10">
        <f t="shared" si="14"/>
        <v>41754.208333333336</v>
      </c>
      <c r="T239" s="10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 s="6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10">
        <f t="shared" si="14"/>
        <v>43083.25</v>
      </c>
      <c r="T240" s="10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 s="6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10">
        <f t="shared" si="14"/>
        <v>42245.208333333328</v>
      </c>
      <c r="T241" s="10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 s="6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10">
        <f t="shared" si="14"/>
        <v>40396.208333333336</v>
      </c>
      <c r="T242" s="10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 s="6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10">
        <f t="shared" si="14"/>
        <v>41742.208333333336</v>
      </c>
      <c r="T243" s="10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 s="6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10">
        <f t="shared" si="14"/>
        <v>42865.208333333328</v>
      </c>
      <c r="T244" s="10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 s="6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10">
        <f t="shared" si="14"/>
        <v>43163.25</v>
      </c>
      <c r="T245" s="10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 s="6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10">
        <f t="shared" si="14"/>
        <v>41834.208333333336</v>
      </c>
      <c r="T246" s="10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 s="6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10">
        <f t="shared" si="14"/>
        <v>41736.208333333336</v>
      </c>
      <c r="T247" s="10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 s="6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10">
        <f t="shared" si="14"/>
        <v>41491.208333333336</v>
      </c>
      <c r="T248" s="10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 s="6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10">
        <f t="shared" si="14"/>
        <v>42726.25</v>
      </c>
      <c r="T249" s="10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 s="6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10">
        <f t="shared" si="14"/>
        <v>42004.25</v>
      </c>
      <c r="T250" s="10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 s="6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10">
        <f t="shared" si="14"/>
        <v>42006.25</v>
      </c>
      <c r="T251" s="10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 s="6">
        <f t="shared" si="13"/>
        <v>3</v>
      </c>
      <c r="Q252" t="str" cm="1">
        <f t="array" ref="Q252:R252">_xlfn.TEXTSPLIT(N252,"/")</f>
        <v>music</v>
      </c>
      <c r="R252" t="str">
        <v>rock</v>
      </c>
      <c r="S252" s="10">
        <f t="shared" si="14"/>
        <v>40203.25</v>
      </c>
      <c r="T252" s="10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 s="6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10">
        <f t="shared" si="14"/>
        <v>41252.25</v>
      </c>
      <c r="T253" s="10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 s="6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10">
        <f t="shared" si="14"/>
        <v>41572.208333333336</v>
      </c>
      <c r="T254" s="10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 s="6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10">
        <f t="shared" si="14"/>
        <v>40641.208333333336</v>
      </c>
      <c r="T255" s="10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 s="6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10">
        <f t="shared" si="14"/>
        <v>42787.25</v>
      </c>
      <c r="T256" s="10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 s="6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10">
        <f t="shared" si="14"/>
        <v>40590.25</v>
      </c>
      <c r="T257" s="10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 s="6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10">
        <f t="shared" si="14"/>
        <v>42393.25</v>
      </c>
      <c r="T258" s="10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 s="6">
        <f t="shared" ref="P259:P322" si="17">IF(G259,E259/G259,0)</f>
        <v>90.456521739130437</v>
      </c>
      <c r="Q259" t="str" cm="1">
        <f t="array" ref="Q259:R259">_xlfn.TEXTSPLIT(N259,"/")</f>
        <v>theater</v>
      </c>
      <c r="R259" t="str">
        <v>plays</v>
      </c>
      <c r="S259" s="10">
        <f t="shared" ref="S259:S322" si="18">(((J259/60)/60)/24)+DATE(1970,1,1)</f>
        <v>41338.25</v>
      </c>
      <c r="T259" s="10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 s="6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10">
        <f t="shared" si="18"/>
        <v>42712.25</v>
      </c>
      <c r="T260" s="10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 s="6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10">
        <f t="shared" si="18"/>
        <v>41251.25</v>
      </c>
      <c r="T261" s="10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 s="6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10">
        <f t="shared" si="18"/>
        <v>41180.208333333336</v>
      </c>
      <c r="T262" s="10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 s="6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10">
        <f t="shared" si="18"/>
        <v>40415.208333333336</v>
      </c>
      <c r="T263" s="10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 s="6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10">
        <f t="shared" si="18"/>
        <v>40638.208333333336</v>
      </c>
      <c r="T264" s="10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 s="6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10">
        <f t="shared" si="18"/>
        <v>40187.25</v>
      </c>
      <c r="T265" s="10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 s="6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10">
        <f t="shared" si="18"/>
        <v>41317.25</v>
      </c>
      <c r="T266" s="10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 s="6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10">
        <f t="shared" si="18"/>
        <v>42372.25</v>
      </c>
      <c r="T267" s="10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 s="6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10">
        <f t="shared" si="18"/>
        <v>41950.25</v>
      </c>
      <c r="T268" s="10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 s="6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10">
        <f t="shared" si="18"/>
        <v>41206.208333333336</v>
      </c>
      <c r="T269" s="10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 s="6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10">
        <f t="shared" si="18"/>
        <v>41186.208333333336</v>
      </c>
      <c r="T270" s="10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 s="6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10">
        <f t="shared" si="18"/>
        <v>43496.25</v>
      </c>
      <c r="T271" s="10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 s="6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10">
        <f t="shared" si="18"/>
        <v>40514.25</v>
      </c>
      <c r="T272" s="10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 s="6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10">
        <f t="shared" si="18"/>
        <v>42345.25</v>
      </c>
      <c r="T273" s="10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 s="6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10">
        <f t="shared" si="18"/>
        <v>43656.208333333328</v>
      </c>
      <c r="T274" s="10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 s="6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10">
        <f t="shared" si="18"/>
        <v>42995.208333333328</v>
      </c>
      <c r="T275" s="10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 s="6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10">
        <f t="shared" si="18"/>
        <v>43045.25</v>
      </c>
      <c r="T276" s="10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 s="6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10">
        <f t="shared" si="18"/>
        <v>43561.208333333328</v>
      </c>
      <c r="T277" s="10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 s="6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10">
        <f t="shared" si="18"/>
        <v>41018.208333333336</v>
      </c>
      <c r="T278" s="10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 s="6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10">
        <f t="shared" si="18"/>
        <v>40378.208333333336</v>
      </c>
      <c r="T279" s="10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 s="6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10">
        <f t="shared" si="18"/>
        <v>41239.25</v>
      </c>
      <c r="T280" s="10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 s="6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10">
        <f t="shared" si="18"/>
        <v>43346.208333333328</v>
      </c>
      <c r="T281" s="10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 s="6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10">
        <f t="shared" si="18"/>
        <v>43060.25</v>
      </c>
      <c r="T282" s="10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 s="6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10">
        <f t="shared" si="18"/>
        <v>40979.25</v>
      </c>
      <c r="T283" s="10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 s="6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10">
        <f t="shared" si="18"/>
        <v>42701.25</v>
      </c>
      <c r="T284" s="10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 s="6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10">
        <f t="shared" si="18"/>
        <v>42520.208333333328</v>
      </c>
      <c r="T285" s="10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 s="6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10">
        <f t="shared" si="18"/>
        <v>41030.208333333336</v>
      </c>
      <c r="T286" s="10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 s="6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10">
        <f t="shared" si="18"/>
        <v>42623.208333333328</v>
      </c>
      <c r="T287" s="10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 s="6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10">
        <f t="shared" si="18"/>
        <v>42697.25</v>
      </c>
      <c r="T288" s="10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 s="6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10">
        <f t="shared" si="18"/>
        <v>42122.208333333328</v>
      </c>
      <c r="T289" s="10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 s="6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10">
        <f t="shared" si="18"/>
        <v>40982.208333333336</v>
      </c>
      <c r="T290" s="10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 s="6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10">
        <f t="shared" si="18"/>
        <v>42219.208333333328</v>
      </c>
      <c r="T291" s="10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 s="6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10">
        <f t="shared" si="18"/>
        <v>41404.208333333336</v>
      </c>
      <c r="T292" s="10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 s="6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10">
        <f t="shared" si="18"/>
        <v>40831.208333333336</v>
      </c>
      <c r="T293" s="10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 s="6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10">
        <f t="shared" si="18"/>
        <v>40984.208333333336</v>
      </c>
      <c r="T294" s="10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 s="6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10">
        <f t="shared" si="18"/>
        <v>40456.208333333336</v>
      </c>
      <c r="T295" s="10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 s="6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10">
        <f t="shared" si="18"/>
        <v>43399.208333333328</v>
      </c>
      <c r="T296" s="10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 s="6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10">
        <f t="shared" si="18"/>
        <v>41562.208333333336</v>
      </c>
      <c r="T297" s="10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 s="6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10">
        <f t="shared" si="18"/>
        <v>43493.25</v>
      </c>
      <c r="T298" s="10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 s="6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10">
        <f t="shared" si="18"/>
        <v>41653.25</v>
      </c>
      <c r="T299" s="10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 s="6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10">
        <f t="shared" si="18"/>
        <v>42426.25</v>
      </c>
      <c r="T300" s="10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 s="6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10">
        <f t="shared" si="18"/>
        <v>42432.25</v>
      </c>
      <c r="T301" s="10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 s="6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10">
        <f t="shared" si="18"/>
        <v>42977.208333333328</v>
      </c>
      <c r="T302" s="10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 s="6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10">
        <f t="shared" si="18"/>
        <v>42061.25</v>
      </c>
      <c r="T303" s="10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 s="6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10">
        <f t="shared" si="18"/>
        <v>43345.208333333328</v>
      </c>
      <c r="T304" s="10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 s="6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10">
        <f t="shared" si="18"/>
        <v>42376.25</v>
      </c>
      <c r="T305" s="10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 s="6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10">
        <f t="shared" si="18"/>
        <v>42589.208333333328</v>
      </c>
      <c r="T306" s="10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 s="6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10">
        <f t="shared" si="18"/>
        <v>42448.208333333328</v>
      </c>
      <c r="T307" s="10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 s="6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10">
        <f t="shared" si="18"/>
        <v>42930.208333333328</v>
      </c>
      <c r="T308" s="10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 s="6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10">
        <f t="shared" si="18"/>
        <v>41066.208333333336</v>
      </c>
      <c r="T309" s="10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 s="6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10">
        <f t="shared" si="18"/>
        <v>40651.208333333336</v>
      </c>
      <c r="T310" s="10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 s="6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10">
        <f t="shared" si="18"/>
        <v>40807.208333333336</v>
      </c>
      <c r="T311" s="10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 s="6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10">
        <f t="shared" si="18"/>
        <v>40277.208333333336</v>
      </c>
      <c r="T312" s="10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 s="6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10">
        <f t="shared" si="18"/>
        <v>40590.25</v>
      </c>
      <c r="T313" s="10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 s="6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10">
        <f t="shared" si="18"/>
        <v>41572.208333333336</v>
      </c>
      <c r="T314" s="10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 s="6">
        <f t="shared" si="17"/>
        <v>39</v>
      </c>
      <c r="Q315" t="str" cm="1">
        <f t="array" ref="Q315:R315">_xlfn.TEXTSPLIT(N315,"/")</f>
        <v>music</v>
      </c>
      <c r="R315" t="str">
        <v>rock</v>
      </c>
      <c r="S315" s="10">
        <f t="shared" si="18"/>
        <v>40966.25</v>
      </c>
      <c r="T315" s="10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 s="6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10">
        <f t="shared" si="18"/>
        <v>43536.208333333328</v>
      </c>
      <c r="T316" s="10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 s="6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10">
        <f t="shared" si="18"/>
        <v>41783.208333333336</v>
      </c>
      <c r="T317" s="10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 s="6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10">
        <f t="shared" si="18"/>
        <v>43788.25</v>
      </c>
      <c r="T318" s="10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 s="6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10">
        <f t="shared" si="18"/>
        <v>42869.208333333328</v>
      </c>
      <c r="T319" s="10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 s="6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10">
        <f t="shared" si="18"/>
        <v>41684.25</v>
      </c>
      <c r="T320" s="10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 s="6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10">
        <f t="shared" si="18"/>
        <v>40402.208333333336</v>
      </c>
      <c r="T321" s="10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 s="6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10">
        <f t="shared" si="18"/>
        <v>40673.208333333336</v>
      </c>
      <c r="T322" s="10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 s="6">
        <f t="shared" ref="P323:P386" si="21">IF(G323,E323/G323,0)</f>
        <v>65.000810372771468</v>
      </c>
      <c r="Q323" t="str" cm="1">
        <f t="array" ref="Q323:R323">_xlfn.TEXTSPLIT(N323,"/")</f>
        <v>film &amp; video</v>
      </c>
      <c r="R323" t="str">
        <v>shorts</v>
      </c>
      <c r="S323" s="10">
        <f t="shared" ref="S323:S386" si="22">(((J323/60)/60)/24)+DATE(1970,1,1)</f>
        <v>40634.208333333336</v>
      </c>
      <c r="T323" s="10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 s="6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10">
        <f t="shared" si="22"/>
        <v>40507.25</v>
      </c>
      <c r="T324" s="10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 s="6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10">
        <f t="shared" si="22"/>
        <v>41725.208333333336</v>
      </c>
      <c r="T325" s="10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 s="6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10">
        <f t="shared" si="22"/>
        <v>42176.208333333328</v>
      </c>
      <c r="T326" s="10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 s="6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10">
        <f t="shared" si="22"/>
        <v>43267.208333333328</v>
      </c>
      <c r="T327" s="10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 s="6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10">
        <f t="shared" si="22"/>
        <v>42364.25</v>
      </c>
      <c r="T328" s="10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 s="6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10">
        <f t="shared" si="22"/>
        <v>43705.208333333328</v>
      </c>
      <c r="T329" s="10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 s="6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10">
        <f t="shared" si="22"/>
        <v>43434.25</v>
      </c>
      <c r="T330" s="10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 s="6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10">
        <f t="shared" si="22"/>
        <v>42716.25</v>
      </c>
      <c r="T331" s="10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 s="6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10">
        <f t="shared" si="22"/>
        <v>43077.25</v>
      </c>
      <c r="T332" s="10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 s="6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10">
        <f t="shared" si="22"/>
        <v>40896.25</v>
      </c>
      <c r="T333" s="10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 s="6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10">
        <f t="shared" si="22"/>
        <v>41361.208333333336</v>
      </c>
      <c r="T334" s="10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 s="6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10">
        <f t="shared" si="22"/>
        <v>43424.25</v>
      </c>
      <c r="T335" s="10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 s="6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10">
        <f t="shared" si="22"/>
        <v>43110.25</v>
      </c>
      <c r="T336" s="10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 s="6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10">
        <f t="shared" si="22"/>
        <v>43784.25</v>
      </c>
      <c r="T337" s="10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 s="6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10">
        <f t="shared" si="22"/>
        <v>40527.25</v>
      </c>
      <c r="T338" s="10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 s="6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10">
        <f t="shared" si="22"/>
        <v>43780.25</v>
      </c>
      <c r="T339" s="10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 s="6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10">
        <f t="shared" si="22"/>
        <v>40821.208333333336</v>
      </c>
      <c r="T340" s="10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 s="6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10">
        <f t="shared" si="22"/>
        <v>42949.208333333328</v>
      </c>
      <c r="T341" s="10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 s="6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10">
        <f t="shared" si="22"/>
        <v>40889.25</v>
      </c>
      <c r="T342" s="10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 s="6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10">
        <f t="shared" si="22"/>
        <v>42244.208333333328</v>
      </c>
      <c r="T343" s="10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 s="6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10">
        <f t="shared" si="22"/>
        <v>41475.208333333336</v>
      </c>
      <c r="T344" s="10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 s="6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10">
        <f t="shared" si="22"/>
        <v>41597.25</v>
      </c>
      <c r="T345" s="10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 s="6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10">
        <f t="shared" si="22"/>
        <v>43122.25</v>
      </c>
      <c r="T346" s="10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 s="6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10">
        <f t="shared" si="22"/>
        <v>42194.208333333328</v>
      </c>
      <c r="T347" s="10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 s="6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10">
        <f t="shared" si="22"/>
        <v>42971.208333333328</v>
      </c>
      <c r="T348" s="10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 s="6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10">
        <f t="shared" si="22"/>
        <v>42046.25</v>
      </c>
      <c r="T349" s="10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 s="6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10">
        <f t="shared" si="22"/>
        <v>42782.25</v>
      </c>
      <c r="T350" s="10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 s="6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10">
        <f t="shared" si="22"/>
        <v>42930.208333333328</v>
      </c>
      <c r="T351" s="10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 s="6">
        <f t="shared" si="21"/>
        <v>5</v>
      </c>
      <c r="Q352" t="str" cm="1">
        <f t="array" ref="Q352:R352">_xlfn.TEXTSPLIT(N352,"/")</f>
        <v>music</v>
      </c>
      <c r="R352" t="str">
        <v>jazz</v>
      </c>
      <c r="S352" s="10">
        <f t="shared" si="22"/>
        <v>42144.208333333328</v>
      </c>
      <c r="T352" s="10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 s="6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10">
        <f t="shared" si="22"/>
        <v>42240.208333333328</v>
      </c>
      <c r="T353" s="10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 s="6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10">
        <f t="shared" si="22"/>
        <v>42315.25</v>
      </c>
      <c r="T354" s="10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 s="6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10">
        <f t="shared" si="22"/>
        <v>43651.208333333328</v>
      </c>
      <c r="T355" s="10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 s="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10">
        <f t="shared" si="22"/>
        <v>41520.208333333336</v>
      </c>
      <c r="T356" s="10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 s="6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10">
        <f t="shared" si="22"/>
        <v>42757.25</v>
      </c>
      <c r="T357" s="10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 s="6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10">
        <f t="shared" si="22"/>
        <v>40922.25</v>
      </c>
      <c r="T358" s="10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 s="6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10">
        <f t="shared" si="22"/>
        <v>42250.208333333328</v>
      </c>
      <c r="T359" s="10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 s="6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10">
        <f t="shared" si="22"/>
        <v>43322.208333333328</v>
      </c>
      <c r="T360" s="10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 s="6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10">
        <f t="shared" si="22"/>
        <v>40782.208333333336</v>
      </c>
      <c r="T361" s="10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 s="6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10">
        <f t="shared" si="22"/>
        <v>40544.25</v>
      </c>
      <c r="T362" s="10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 s="6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10">
        <f t="shared" si="22"/>
        <v>43015.208333333328</v>
      </c>
      <c r="T363" s="10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 s="6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10">
        <f t="shared" si="22"/>
        <v>40570.25</v>
      </c>
      <c r="T364" s="10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 s="6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10">
        <f t="shared" si="22"/>
        <v>40904.25</v>
      </c>
      <c r="T365" s="10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 s="6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10">
        <f t="shared" si="22"/>
        <v>43164.25</v>
      </c>
      <c r="T366" s="10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 s="6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10">
        <f t="shared" si="22"/>
        <v>42733.25</v>
      </c>
      <c r="T367" s="10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 s="6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10">
        <f t="shared" si="22"/>
        <v>40546.25</v>
      </c>
      <c r="T368" s="10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 s="6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10">
        <f t="shared" si="22"/>
        <v>41930.208333333336</v>
      </c>
      <c r="T369" s="10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 s="6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10">
        <f t="shared" si="22"/>
        <v>40464.208333333336</v>
      </c>
      <c r="T370" s="10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 s="6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10">
        <f t="shared" si="22"/>
        <v>41308.25</v>
      </c>
      <c r="T371" s="10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 s="6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10">
        <f t="shared" si="22"/>
        <v>43570.208333333328</v>
      </c>
      <c r="T372" s="10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 s="6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10">
        <f t="shared" si="22"/>
        <v>42043.25</v>
      </c>
      <c r="T373" s="10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 s="6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10">
        <f t="shared" si="22"/>
        <v>42012.25</v>
      </c>
      <c r="T374" s="10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 s="6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10">
        <f t="shared" si="22"/>
        <v>42964.208333333328</v>
      </c>
      <c r="T375" s="10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 s="6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10">
        <f t="shared" si="22"/>
        <v>43476.25</v>
      </c>
      <c r="T376" s="10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 s="6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10">
        <f t="shared" si="22"/>
        <v>42293.208333333328</v>
      </c>
      <c r="T377" s="10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 s="6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10">
        <f t="shared" si="22"/>
        <v>41826.208333333336</v>
      </c>
      <c r="T378" s="10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 s="6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10">
        <f t="shared" si="22"/>
        <v>43760.208333333328</v>
      </c>
      <c r="T379" s="10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 s="6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10">
        <f t="shared" si="22"/>
        <v>43241.208333333328</v>
      </c>
      <c r="T380" s="10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 s="6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10">
        <f t="shared" si="22"/>
        <v>40843.208333333336</v>
      </c>
      <c r="T381" s="10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 s="6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10">
        <f t="shared" si="22"/>
        <v>41448.208333333336</v>
      </c>
      <c r="T382" s="10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 s="6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10">
        <f t="shared" si="22"/>
        <v>42163.208333333328</v>
      </c>
      <c r="T383" s="10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 s="6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10">
        <f t="shared" si="22"/>
        <v>43024.208333333328</v>
      </c>
      <c r="T384" s="10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 s="6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10">
        <f t="shared" si="22"/>
        <v>43509.25</v>
      </c>
      <c r="T385" s="10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 s="6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10">
        <f t="shared" si="22"/>
        <v>42776.25</v>
      </c>
      <c r="T386" s="10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 s="6">
        <f t="shared" ref="P387:P450" si="25">IF(G387,E387/G387,0)</f>
        <v>50.007915567282325</v>
      </c>
      <c r="Q387" t="str" cm="1">
        <f t="array" ref="Q387:R387">_xlfn.TEXTSPLIT(N387,"/")</f>
        <v>publishing</v>
      </c>
      <c r="R387" t="str">
        <v>nonfiction</v>
      </c>
      <c r="S387" s="10">
        <f t="shared" ref="S387:S450" si="26">(((J387/60)/60)/24)+DATE(1970,1,1)</f>
        <v>43553.208333333328</v>
      </c>
      <c r="T387" s="10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 s="6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10">
        <f t="shared" si="26"/>
        <v>40355.208333333336</v>
      </c>
      <c r="T388" s="10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 s="6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10">
        <f t="shared" si="26"/>
        <v>41072.208333333336</v>
      </c>
      <c r="T389" s="10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 s="6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10">
        <f t="shared" si="26"/>
        <v>40912.25</v>
      </c>
      <c r="T390" s="10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 s="6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10">
        <f t="shared" si="26"/>
        <v>40479.208333333336</v>
      </c>
      <c r="T391" s="10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 s="6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10">
        <f t="shared" si="26"/>
        <v>41530.208333333336</v>
      </c>
      <c r="T392" s="10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 s="6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10">
        <f t="shared" si="26"/>
        <v>41653.25</v>
      </c>
      <c r="T393" s="10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 s="6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10">
        <f t="shared" si="26"/>
        <v>40549.25</v>
      </c>
      <c r="T394" s="10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 s="6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10">
        <f t="shared" si="26"/>
        <v>42933.208333333328</v>
      </c>
      <c r="T395" s="10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 s="6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10">
        <f t="shared" si="26"/>
        <v>41484.208333333336</v>
      </c>
      <c r="T396" s="10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 s="6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10">
        <f t="shared" si="26"/>
        <v>40885.25</v>
      </c>
      <c r="T397" s="10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 s="6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10">
        <f t="shared" si="26"/>
        <v>43378.208333333328</v>
      </c>
      <c r="T398" s="10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 s="6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10">
        <f t="shared" si="26"/>
        <v>41417.208333333336</v>
      </c>
      <c r="T399" s="10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 s="6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10">
        <f t="shared" si="26"/>
        <v>43228.208333333328</v>
      </c>
      <c r="T400" s="10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 s="6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10">
        <f t="shared" si="26"/>
        <v>40576.25</v>
      </c>
      <c r="T401" s="10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 s="6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10">
        <f t="shared" si="26"/>
        <v>41502.208333333336</v>
      </c>
      <c r="T402" s="10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 s="6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10">
        <f t="shared" si="26"/>
        <v>43765.208333333328</v>
      </c>
      <c r="T403" s="10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 s="6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10">
        <f t="shared" si="26"/>
        <v>40914.25</v>
      </c>
      <c r="T404" s="10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 s="6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10">
        <f t="shared" si="26"/>
        <v>40310.208333333336</v>
      </c>
      <c r="T405" s="10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 s="6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10">
        <f t="shared" si="26"/>
        <v>43053.25</v>
      </c>
      <c r="T406" s="10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 s="6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10">
        <f t="shared" si="26"/>
        <v>43255.208333333328</v>
      </c>
      <c r="T407" s="10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 s="6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10">
        <f t="shared" si="26"/>
        <v>41304.25</v>
      </c>
      <c r="T408" s="10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 s="6">
        <f t="shared" si="25"/>
        <v>25</v>
      </c>
      <c r="Q409" t="str" cm="1">
        <f t="array" ref="Q409:R409">_xlfn.TEXTSPLIT(N409,"/")</f>
        <v>theater</v>
      </c>
      <c r="R409" t="str">
        <v>plays</v>
      </c>
      <c r="S409" s="10">
        <f t="shared" si="26"/>
        <v>43751.208333333328</v>
      </c>
      <c r="T409" s="10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 s="6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10">
        <f t="shared" si="26"/>
        <v>42541.208333333328</v>
      </c>
      <c r="T410" s="10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 s="6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10">
        <f t="shared" si="26"/>
        <v>42843.208333333328</v>
      </c>
      <c r="T411" s="10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 s="6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10">
        <f t="shared" si="26"/>
        <v>42122.208333333328</v>
      </c>
      <c r="T412" s="10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 s="6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10">
        <f t="shared" si="26"/>
        <v>42884.208333333328</v>
      </c>
      <c r="T413" s="10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 s="6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10">
        <f t="shared" si="26"/>
        <v>41642.25</v>
      </c>
      <c r="T414" s="10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 s="6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10">
        <f t="shared" si="26"/>
        <v>43431.25</v>
      </c>
      <c r="T415" s="10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 s="6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10">
        <f t="shared" si="26"/>
        <v>40288.208333333336</v>
      </c>
      <c r="T416" s="10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 s="6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10">
        <f t="shared" si="26"/>
        <v>40921.25</v>
      </c>
      <c r="T417" s="10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 s="6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10">
        <f t="shared" si="26"/>
        <v>40560.25</v>
      </c>
      <c r="T418" s="10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 s="6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10">
        <f t="shared" si="26"/>
        <v>43407.208333333328</v>
      </c>
      <c r="T419" s="10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 s="6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10">
        <f t="shared" si="26"/>
        <v>41035.208333333336</v>
      </c>
      <c r="T420" s="10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 s="6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10">
        <f t="shared" si="26"/>
        <v>40899.25</v>
      </c>
      <c r="T421" s="10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 s="6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10">
        <f t="shared" si="26"/>
        <v>42911.208333333328</v>
      </c>
      <c r="T422" s="10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 s="6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10">
        <f t="shared" si="26"/>
        <v>42915.208333333328</v>
      </c>
      <c r="T423" s="10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 s="6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10">
        <f t="shared" si="26"/>
        <v>40285.208333333336</v>
      </c>
      <c r="T424" s="10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 s="6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10">
        <f t="shared" si="26"/>
        <v>40808.208333333336</v>
      </c>
      <c r="T425" s="10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 s="6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10">
        <f t="shared" si="26"/>
        <v>43208.208333333328</v>
      </c>
      <c r="T426" s="10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 s="6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10">
        <f t="shared" si="26"/>
        <v>42213.208333333328</v>
      </c>
      <c r="T427" s="10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 s="6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10">
        <f t="shared" si="26"/>
        <v>41332.25</v>
      </c>
      <c r="T428" s="10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 s="6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10">
        <f t="shared" si="26"/>
        <v>41895.208333333336</v>
      </c>
      <c r="T429" s="10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 s="6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10">
        <f t="shared" si="26"/>
        <v>40585.25</v>
      </c>
      <c r="T430" s="10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 s="6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10">
        <f t="shared" si="26"/>
        <v>41680.25</v>
      </c>
      <c r="T431" s="10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 s="6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10">
        <f t="shared" si="26"/>
        <v>43737.208333333328</v>
      </c>
      <c r="T432" s="10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 s="6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10">
        <f t="shared" si="26"/>
        <v>43273.208333333328</v>
      </c>
      <c r="T433" s="10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 s="6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10">
        <f t="shared" si="26"/>
        <v>41761.208333333336</v>
      </c>
      <c r="T434" s="10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 s="6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10">
        <f t="shared" si="26"/>
        <v>41603.25</v>
      </c>
      <c r="T435" s="10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 s="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10">
        <f t="shared" si="26"/>
        <v>42705.25</v>
      </c>
      <c r="T436" s="10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 s="6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10">
        <f t="shared" si="26"/>
        <v>41988.25</v>
      </c>
      <c r="T437" s="10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 s="6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10">
        <f t="shared" si="26"/>
        <v>43575.208333333328</v>
      </c>
      <c r="T438" s="10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 s="6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10">
        <f t="shared" si="26"/>
        <v>42260.208333333328</v>
      </c>
      <c r="T439" s="10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 s="6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10">
        <f t="shared" si="26"/>
        <v>41337.25</v>
      </c>
      <c r="T440" s="10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 s="6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10">
        <f t="shared" si="26"/>
        <v>42680.208333333328</v>
      </c>
      <c r="T441" s="10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 s="6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10">
        <f t="shared" si="26"/>
        <v>42916.208333333328</v>
      </c>
      <c r="T442" s="10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 s="6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10">
        <f t="shared" si="26"/>
        <v>41025.208333333336</v>
      </c>
      <c r="T443" s="10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 s="6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10">
        <f t="shared" si="26"/>
        <v>42980.208333333328</v>
      </c>
      <c r="T444" s="10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 s="6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10">
        <f t="shared" si="26"/>
        <v>40451.208333333336</v>
      </c>
      <c r="T445" s="10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 s="6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10">
        <f t="shared" si="26"/>
        <v>40748.208333333336</v>
      </c>
      <c r="T446" s="10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 s="6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10">
        <f t="shared" si="26"/>
        <v>40515.25</v>
      </c>
      <c r="T447" s="10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 s="6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10">
        <f t="shared" si="26"/>
        <v>41261.25</v>
      </c>
      <c r="T448" s="10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 s="6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10">
        <f t="shared" si="26"/>
        <v>43088.25</v>
      </c>
      <c r="T449" s="10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 s="6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10">
        <f t="shared" si="26"/>
        <v>41378.208333333336</v>
      </c>
      <c r="T450" s="10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 s="6">
        <f t="shared" ref="P451:P514" si="29">IF(G451,E451/G451,0)</f>
        <v>101.19767441860465</v>
      </c>
      <c r="Q451" t="str" cm="1">
        <f t="array" ref="Q451:R451">_xlfn.TEXTSPLIT(N451,"/")</f>
        <v>games</v>
      </c>
      <c r="R451" t="str">
        <v>video games</v>
      </c>
      <c r="S451" s="10">
        <f t="shared" ref="S451:S514" si="30">(((J451/60)/60)/24)+DATE(1970,1,1)</f>
        <v>43530.25</v>
      </c>
      <c r="T451" s="10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 s="6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10">
        <f t="shared" si="30"/>
        <v>43394.208333333328</v>
      </c>
      <c r="T452" s="10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 s="6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10">
        <f t="shared" si="30"/>
        <v>42935.208333333328</v>
      </c>
      <c r="T453" s="10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 s="6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10">
        <f t="shared" si="30"/>
        <v>40365.208333333336</v>
      </c>
      <c r="T454" s="10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 s="6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10">
        <f t="shared" si="30"/>
        <v>42705.25</v>
      </c>
      <c r="T455" s="10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 s="6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10">
        <f t="shared" si="30"/>
        <v>41568.208333333336</v>
      </c>
      <c r="T456" s="10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 s="6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10">
        <f t="shared" si="30"/>
        <v>40809.208333333336</v>
      </c>
      <c r="T457" s="10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 s="6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10">
        <f t="shared" si="30"/>
        <v>43141.25</v>
      </c>
      <c r="T458" s="10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 s="6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10">
        <f t="shared" si="30"/>
        <v>42657.208333333328</v>
      </c>
      <c r="T459" s="10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 s="6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10">
        <f t="shared" si="30"/>
        <v>40265.208333333336</v>
      </c>
      <c r="T460" s="10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 s="6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10">
        <f t="shared" si="30"/>
        <v>42001.25</v>
      </c>
      <c r="T461" s="10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 s="6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10">
        <f t="shared" si="30"/>
        <v>40399.208333333336</v>
      </c>
      <c r="T462" s="10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 s="6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10">
        <f t="shared" si="30"/>
        <v>41757.208333333336</v>
      </c>
      <c r="T463" s="10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 s="6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10">
        <f t="shared" si="30"/>
        <v>41304.25</v>
      </c>
      <c r="T464" s="10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 s="6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10">
        <f t="shared" si="30"/>
        <v>41639.25</v>
      </c>
      <c r="T465" s="10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 s="6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10">
        <f t="shared" si="30"/>
        <v>43142.25</v>
      </c>
      <c r="T466" s="10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 s="6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10">
        <f t="shared" si="30"/>
        <v>43127.25</v>
      </c>
      <c r="T467" s="10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 s="6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10">
        <f t="shared" si="30"/>
        <v>41409.208333333336</v>
      </c>
      <c r="T468" s="10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 s="6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10">
        <f t="shared" si="30"/>
        <v>42331.25</v>
      </c>
      <c r="T469" s="10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 s="6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10">
        <f t="shared" si="30"/>
        <v>43569.208333333328</v>
      </c>
      <c r="T470" s="10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 s="6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10">
        <f t="shared" si="30"/>
        <v>42142.208333333328</v>
      </c>
      <c r="T471" s="10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 s="6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10">
        <f t="shared" si="30"/>
        <v>42716.25</v>
      </c>
      <c r="T472" s="10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 s="6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10">
        <f t="shared" si="30"/>
        <v>41031.208333333336</v>
      </c>
      <c r="T473" s="10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 s="6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10">
        <f t="shared" si="30"/>
        <v>43535.208333333328</v>
      </c>
      <c r="T474" s="10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 s="6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10">
        <f t="shared" si="30"/>
        <v>43277.208333333328</v>
      </c>
      <c r="T475" s="10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 s="6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10">
        <f t="shared" si="30"/>
        <v>41989.25</v>
      </c>
      <c r="T476" s="10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 s="6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10">
        <f t="shared" si="30"/>
        <v>41450.208333333336</v>
      </c>
      <c r="T477" s="10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 s="6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10">
        <f t="shared" si="30"/>
        <v>43322.208333333328</v>
      </c>
      <c r="T478" s="10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 s="6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10">
        <f t="shared" si="30"/>
        <v>40720.208333333336</v>
      </c>
      <c r="T479" s="10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 s="6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10">
        <f t="shared" si="30"/>
        <v>42072.208333333328</v>
      </c>
      <c r="T480" s="10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 s="6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10">
        <f t="shared" si="30"/>
        <v>42945.208333333328</v>
      </c>
      <c r="T481" s="10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 s="6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10">
        <f t="shared" si="30"/>
        <v>40248.25</v>
      </c>
      <c r="T482" s="10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 s="6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10">
        <f t="shared" si="30"/>
        <v>41913.208333333336</v>
      </c>
      <c r="T483" s="10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 s="6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10">
        <f t="shared" si="30"/>
        <v>40963.25</v>
      </c>
      <c r="T484" s="10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 s="6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10">
        <f t="shared" si="30"/>
        <v>43811.25</v>
      </c>
      <c r="T485" s="10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 s="6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10">
        <f t="shared" si="30"/>
        <v>41855.208333333336</v>
      </c>
      <c r="T486" s="10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 s="6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10">
        <f t="shared" si="30"/>
        <v>43626.208333333328</v>
      </c>
      <c r="T487" s="10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 s="6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10">
        <f t="shared" si="30"/>
        <v>43168.25</v>
      </c>
      <c r="T488" s="10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 s="6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10">
        <f t="shared" si="30"/>
        <v>42845.208333333328</v>
      </c>
      <c r="T489" s="10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 s="6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10">
        <f t="shared" si="30"/>
        <v>42403.25</v>
      </c>
      <c r="T490" s="10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 s="6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10">
        <f t="shared" si="30"/>
        <v>40406.208333333336</v>
      </c>
      <c r="T491" s="10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 s="6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10">
        <f t="shared" si="30"/>
        <v>43786.25</v>
      </c>
      <c r="T492" s="10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 s="6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10">
        <f t="shared" si="30"/>
        <v>41456.208333333336</v>
      </c>
      <c r="T493" s="10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 s="6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10">
        <f t="shared" si="30"/>
        <v>40336.208333333336</v>
      </c>
      <c r="T494" s="10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 s="6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10">
        <f t="shared" si="30"/>
        <v>43645.208333333328</v>
      </c>
      <c r="T495" s="10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 s="6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10">
        <f t="shared" si="30"/>
        <v>40990.208333333336</v>
      </c>
      <c r="T496" s="10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 s="6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10">
        <f t="shared" si="30"/>
        <v>41800.208333333336</v>
      </c>
      <c r="T497" s="10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 s="6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10">
        <f t="shared" si="30"/>
        <v>42876.208333333328</v>
      </c>
      <c r="T498" s="10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 s="6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10">
        <f t="shared" si="30"/>
        <v>42724.25</v>
      </c>
      <c r="T499" s="10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 s="6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10">
        <f t="shared" si="30"/>
        <v>42005.25</v>
      </c>
      <c r="T500" s="10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 s="6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10">
        <f t="shared" si="30"/>
        <v>42444.208333333328</v>
      </c>
      <c r="T501" s="10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 s="6">
        <f t="shared" si="29"/>
        <v>0</v>
      </c>
      <c r="Q502" t="str" cm="1">
        <f t="array" ref="Q502:R502">_xlfn.TEXTSPLIT(N502,"/")</f>
        <v>theater</v>
      </c>
      <c r="R502" t="str">
        <v>plays</v>
      </c>
      <c r="S502" s="10">
        <f t="shared" si="30"/>
        <v>41395.208333333336</v>
      </c>
      <c r="T502" s="10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 s="6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10">
        <f t="shared" si="30"/>
        <v>41345.208333333336</v>
      </c>
      <c r="T503" s="10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 s="6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10">
        <f t="shared" si="30"/>
        <v>41117.208333333336</v>
      </c>
      <c r="T504" s="10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 s="6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10">
        <f t="shared" si="30"/>
        <v>42186.208333333328</v>
      </c>
      <c r="T505" s="10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 s="6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10">
        <f t="shared" si="30"/>
        <v>42142.208333333328</v>
      </c>
      <c r="T506" s="10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 s="6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10">
        <f t="shared" si="30"/>
        <v>41341.25</v>
      </c>
      <c r="T507" s="10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 s="6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10">
        <f t="shared" si="30"/>
        <v>43062.25</v>
      </c>
      <c r="T508" s="10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 s="6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10">
        <f t="shared" si="30"/>
        <v>41373.208333333336</v>
      </c>
      <c r="T509" s="10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 s="6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10">
        <f t="shared" si="30"/>
        <v>43310.208333333328</v>
      </c>
      <c r="T510" s="10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 s="6">
        <f t="shared" si="29"/>
        <v>95</v>
      </c>
      <c r="Q511" t="str" cm="1">
        <f t="array" ref="Q511:R511">_xlfn.TEXTSPLIT(N511,"/")</f>
        <v>theater</v>
      </c>
      <c r="R511" t="str">
        <v>plays</v>
      </c>
      <c r="S511" s="10">
        <f t="shared" si="30"/>
        <v>41034.208333333336</v>
      </c>
      <c r="T511" s="10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 s="6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10">
        <f t="shared" si="30"/>
        <v>43251.208333333328</v>
      </c>
      <c r="T512" s="10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 s="6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10">
        <f t="shared" si="30"/>
        <v>43671.208333333328</v>
      </c>
      <c r="T513" s="10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 s="6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10">
        <f t="shared" si="30"/>
        <v>41825.208333333336</v>
      </c>
      <c r="T514" s="10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 s="6">
        <f t="shared" ref="P515:P578" si="33">IF(G515,E515/G515,0)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10">
        <f t="shared" ref="S515:S578" si="34">(((J515/60)/60)/24)+DATE(1970,1,1)</f>
        <v>40430.208333333336</v>
      </c>
      <c r="T515" s="10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 s="6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10">
        <f t="shared" si="34"/>
        <v>41614.25</v>
      </c>
      <c r="T516" s="10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 s="6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10">
        <f t="shared" si="34"/>
        <v>40900.25</v>
      </c>
      <c r="T517" s="10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 s="6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10">
        <f t="shared" si="34"/>
        <v>40396.208333333336</v>
      </c>
      <c r="T518" s="10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 s="6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10">
        <f t="shared" si="34"/>
        <v>42860.208333333328</v>
      </c>
      <c r="T519" s="10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 s="6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10">
        <f t="shared" si="34"/>
        <v>43154.25</v>
      </c>
      <c r="T520" s="10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 s="6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10">
        <f t="shared" si="34"/>
        <v>42012.25</v>
      </c>
      <c r="T521" s="10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 s="6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10">
        <f t="shared" si="34"/>
        <v>43574.208333333328</v>
      </c>
      <c r="T522" s="10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 s="6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10">
        <f t="shared" si="34"/>
        <v>42605.208333333328</v>
      </c>
      <c r="T523" s="10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 s="6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10">
        <f t="shared" si="34"/>
        <v>41093.208333333336</v>
      </c>
      <c r="T524" s="10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 s="6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10">
        <f t="shared" si="34"/>
        <v>40241.25</v>
      </c>
      <c r="T525" s="10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 s="6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10">
        <f t="shared" si="34"/>
        <v>40294.208333333336</v>
      </c>
      <c r="T526" s="10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 s="6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10">
        <f t="shared" si="34"/>
        <v>40505.25</v>
      </c>
      <c r="T527" s="10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 s="6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10">
        <f t="shared" si="34"/>
        <v>42364.25</v>
      </c>
      <c r="T528" s="10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 s="6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10">
        <f t="shared" si="34"/>
        <v>42405.25</v>
      </c>
      <c r="T529" s="10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 s="6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10">
        <f t="shared" si="34"/>
        <v>41601.25</v>
      </c>
      <c r="T530" s="10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 s="6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10">
        <f t="shared" si="34"/>
        <v>41769.208333333336</v>
      </c>
      <c r="T531" s="10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 s="6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10">
        <f t="shared" si="34"/>
        <v>40421.208333333336</v>
      </c>
      <c r="T532" s="10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 s="6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10">
        <f t="shared" si="34"/>
        <v>41589.25</v>
      </c>
      <c r="T533" s="10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 s="6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10">
        <f t="shared" si="34"/>
        <v>43125.25</v>
      </c>
      <c r="T534" s="10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 s="6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10">
        <f t="shared" si="34"/>
        <v>41479.208333333336</v>
      </c>
      <c r="T535" s="10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 s="6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10">
        <f t="shared" si="34"/>
        <v>43329.208333333328</v>
      </c>
      <c r="T536" s="10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 s="6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10">
        <f t="shared" si="34"/>
        <v>43259.208333333328</v>
      </c>
      <c r="T537" s="10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 s="6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10">
        <f t="shared" si="34"/>
        <v>40414.208333333336</v>
      </c>
      <c r="T538" s="10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 s="6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10">
        <f t="shared" si="34"/>
        <v>43342.208333333328</v>
      </c>
      <c r="T539" s="10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 s="6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10">
        <f t="shared" si="34"/>
        <v>41539.208333333336</v>
      </c>
      <c r="T540" s="10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 s="6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10">
        <f t="shared" si="34"/>
        <v>43647.208333333328</v>
      </c>
      <c r="T541" s="10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 s="6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10">
        <f t="shared" si="34"/>
        <v>43225.208333333328</v>
      </c>
      <c r="T542" s="10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 s="6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10">
        <f t="shared" si="34"/>
        <v>42165.208333333328</v>
      </c>
      <c r="T543" s="10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 s="6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10">
        <f t="shared" si="34"/>
        <v>42391.25</v>
      </c>
      <c r="T544" s="10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 s="6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10">
        <f t="shared" si="34"/>
        <v>41528.208333333336</v>
      </c>
      <c r="T545" s="10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 s="6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10">
        <f t="shared" si="34"/>
        <v>42377.25</v>
      </c>
      <c r="T546" s="10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 s="6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10">
        <f t="shared" si="34"/>
        <v>43824.25</v>
      </c>
      <c r="T547" s="10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 s="6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10">
        <f t="shared" si="34"/>
        <v>43360.208333333328</v>
      </c>
      <c r="T548" s="10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 s="6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10">
        <f t="shared" si="34"/>
        <v>42029.25</v>
      </c>
      <c r="T549" s="10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 s="6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10">
        <f t="shared" si="34"/>
        <v>42461.208333333328</v>
      </c>
      <c r="T550" s="10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 s="6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10">
        <f t="shared" si="34"/>
        <v>41422.208333333336</v>
      </c>
      <c r="T551" s="10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 s="6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10">
        <f t="shared" si="34"/>
        <v>40968.25</v>
      </c>
      <c r="T552" s="10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 s="6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10">
        <f t="shared" si="34"/>
        <v>41993.25</v>
      </c>
      <c r="T553" s="10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 s="6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10">
        <f t="shared" si="34"/>
        <v>42700.25</v>
      </c>
      <c r="T554" s="10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 s="6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10">
        <f t="shared" si="34"/>
        <v>40545.25</v>
      </c>
      <c r="T555" s="10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 s="6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10">
        <f t="shared" si="34"/>
        <v>42723.25</v>
      </c>
      <c r="T556" s="10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 s="6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10">
        <f t="shared" si="34"/>
        <v>41731.208333333336</v>
      </c>
      <c r="T557" s="10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 s="6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10">
        <f t="shared" si="34"/>
        <v>40792.208333333336</v>
      </c>
      <c r="T558" s="10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 s="6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10">
        <f t="shared" si="34"/>
        <v>42279.208333333328</v>
      </c>
      <c r="T559" s="10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 s="6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10">
        <f t="shared" si="34"/>
        <v>42424.25</v>
      </c>
      <c r="T560" s="10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 s="6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10">
        <f t="shared" si="34"/>
        <v>42584.208333333328</v>
      </c>
      <c r="T561" s="10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 s="6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10">
        <f t="shared" si="34"/>
        <v>40865.25</v>
      </c>
      <c r="T562" s="10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 s="6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10">
        <f t="shared" si="34"/>
        <v>40833.208333333336</v>
      </c>
      <c r="T563" s="10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 s="6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10">
        <f t="shared" si="34"/>
        <v>43536.208333333328</v>
      </c>
      <c r="T564" s="10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 s="6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10">
        <f t="shared" si="34"/>
        <v>43417.25</v>
      </c>
      <c r="T565" s="10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 s="6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10">
        <f t="shared" si="34"/>
        <v>42078.208333333328</v>
      </c>
      <c r="T566" s="10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 s="6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10">
        <f t="shared" si="34"/>
        <v>40862.25</v>
      </c>
      <c r="T567" s="10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 s="6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10">
        <f t="shared" si="34"/>
        <v>42424.25</v>
      </c>
      <c r="T568" s="10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 s="6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10">
        <f t="shared" si="34"/>
        <v>41830.208333333336</v>
      </c>
      <c r="T569" s="10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 s="6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10">
        <f t="shared" si="34"/>
        <v>40374.208333333336</v>
      </c>
      <c r="T570" s="10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 s="6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10">
        <f t="shared" si="34"/>
        <v>40554.25</v>
      </c>
      <c r="T571" s="10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 s="6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10">
        <f t="shared" si="34"/>
        <v>41993.25</v>
      </c>
      <c r="T572" s="10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 s="6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10">
        <f t="shared" si="34"/>
        <v>42174.208333333328</v>
      </c>
      <c r="T573" s="10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 s="6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10">
        <f t="shared" si="34"/>
        <v>42275.208333333328</v>
      </c>
      <c r="T574" s="10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 s="6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10">
        <f t="shared" si="34"/>
        <v>41761.208333333336</v>
      </c>
      <c r="T575" s="10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 s="6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10">
        <f t="shared" si="34"/>
        <v>43806.25</v>
      </c>
      <c r="T576" s="10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 s="6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10">
        <f t="shared" si="34"/>
        <v>41779.208333333336</v>
      </c>
      <c r="T577" s="10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 s="6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10">
        <f t="shared" si="34"/>
        <v>43040.208333333328</v>
      </c>
      <c r="T578" s="10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 s="6">
        <f t="shared" ref="P579:P642" si="37">IF(G579,E579/G579,0)</f>
        <v>41.783783783783782</v>
      </c>
      <c r="Q579" t="str" cm="1">
        <f t="array" ref="Q579:R579">_xlfn.TEXTSPLIT(N579,"/")</f>
        <v>music</v>
      </c>
      <c r="R579" t="str">
        <v>jazz</v>
      </c>
      <c r="S579" s="10">
        <f t="shared" ref="S579:S642" si="38">(((J579/60)/60)/24)+DATE(1970,1,1)</f>
        <v>40613.25</v>
      </c>
      <c r="T579" s="10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 s="6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10">
        <f t="shared" si="38"/>
        <v>40878.25</v>
      </c>
      <c r="T580" s="10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 s="6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10">
        <f t="shared" si="38"/>
        <v>40762.208333333336</v>
      </c>
      <c r="T581" s="10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 s="6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10">
        <f t="shared" si="38"/>
        <v>41696.25</v>
      </c>
      <c r="T582" s="10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 s="6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10">
        <f t="shared" si="38"/>
        <v>40662.208333333336</v>
      </c>
      <c r="T583" s="10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 s="6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10">
        <f t="shared" si="38"/>
        <v>42165.208333333328</v>
      </c>
      <c r="T584" s="10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 s="6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10">
        <f t="shared" si="38"/>
        <v>40959.25</v>
      </c>
      <c r="T585" s="10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 s="6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10">
        <f t="shared" si="38"/>
        <v>41024.208333333336</v>
      </c>
      <c r="T586" s="10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 s="6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10">
        <f t="shared" si="38"/>
        <v>40255.208333333336</v>
      </c>
      <c r="T587" s="10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 s="6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10">
        <f t="shared" si="38"/>
        <v>40499.25</v>
      </c>
      <c r="T588" s="10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 s="6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10">
        <f t="shared" si="38"/>
        <v>43484.25</v>
      </c>
      <c r="T589" s="10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 s="6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10">
        <f t="shared" si="38"/>
        <v>40262.208333333336</v>
      </c>
      <c r="T590" s="10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 s="6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10">
        <f t="shared" si="38"/>
        <v>42190.208333333328</v>
      </c>
      <c r="T591" s="10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 s="6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10">
        <f t="shared" si="38"/>
        <v>41994.25</v>
      </c>
      <c r="T592" s="10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 s="6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10">
        <f t="shared" si="38"/>
        <v>40373.208333333336</v>
      </c>
      <c r="T593" s="10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 s="6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10">
        <f t="shared" si="38"/>
        <v>41789.208333333336</v>
      </c>
      <c r="T594" s="10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 s="6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10">
        <f t="shared" si="38"/>
        <v>41724.208333333336</v>
      </c>
      <c r="T595" s="10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 s="6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10">
        <f t="shared" si="38"/>
        <v>42548.208333333328</v>
      </c>
      <c r="T596" s="10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 s="6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10">
        <f t="shared" si="38"/>
        <v>40253.208333333336</v>
      </c>
      <c r="T597" s="10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 s="6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10">
        <f t="shared" si="38"/>
        <v>42434.25</v>
      </c>
      <c r="T598" s="10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 s="6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10">
        <f t="shared" si="38"/>
        <v>43786.25</v>
      </c>
      <c r="T599" s="10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 s="6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10">
        <f t="shared" si="38"/>
        <v>40344.208333333336</v>
      </c>
      <c r="T600" s="10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 s="6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10">
        <f t="shared" si="38"/>
        <v>42047.25</v>
      </c>
      <c r="T601" s="10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 s="6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10">
        <f t="shared" si="38"/>
        <v>41485.208333333336</v>
      </c>
      <c r="T602" s="10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 s="6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10">
        <f t="shared" si="38"/>
        <v>41789.208333333336</v>
      </c>
      <c r="T603" s="10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 s="6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10">
        <f t="shared" si="38"/>
        <v>42160.208333333328</v>
      </c>
      <c r="T604" s="10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 s="6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10">
        <f t="shared" si="38"/>
        <v>43573.208333333328</v>
      </c>
      <c r="T605" s="10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 s="6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10">
        <f t="shared" si="38"/>
        <v>40565.25</v>
      </c>
      <c r="T606" s="10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 s="6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10">
        <f t="shared" si="38"/>
        <v>42280.208333333328</v>
      </c>
      <c r="T607" s="10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 s="6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10">
        <f t="shared" si="38"/>
        <v>42436.25</v>
      </c>
      <c r="T608" s="10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 s="6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10">
        <f t="shared" si="38"/>
        <v>41721.208333333336</v>
      </c>
      <c r="T609" s="10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 s="6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10">
        <f t="shared" si="38"/>
        <v>43530.25</v>
      </c>
      <c r="T610" s="10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 s="6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10">
        <f t="shared" si="38"/>
        <v>43481.25</v>
      </c>
      <c r="T611" s="10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 s="6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10">
        <f t="shared" si="38"/>
        <v>41259.25</v>
      </c>
      <c r="T612" s="10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 s="6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10">
        <f t="shared" si="38"/>
        <v>41480.208333333336</v>
      </c>
      <c r="T613" s="10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 s="6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10">
        <f t="shared" si="38"/>
        <v>40474.208333333336</v>
      </c>
      <c r="T614" s="10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 s="6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10">
        <f t="shared" si="38"/>
        <v>42973.208333333328</v>
      </c>
      <c r="T615" s="10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 s="6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10">
        <f t="shared" si="38"/>
        <v>42746.25</v>
      </c>
      <c r="T616" s="10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 s="6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10">
        <f t="shared" si="38"/>
        <v>42489.208333333328</v>
      </c>
      <c r="T617" s="10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 s="6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10">
        <f t="shared" si="38"/>
        <v>41537.208333333336</v>
      </c>
      <c r="T618" s="10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 s="6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10">
        <f t="shared" si="38"/>
        <v>41794.208333333336</v>
      </c>
      <c r="T619" s="10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 s="6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10">
        <f t="shared" si="38"/>
        <v>41396.208333333336</v>
      </c>
      <c r="T620" s="10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 s="6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10">
        <f t="shared" si="38"/>
        <v>40669.208333333336</v>
      </c>
      <c r="T621" s="10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 s="6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10">
        <f t="shared" si="38"/>
        <v>42559.208333333328</v>
      </c>
      <c r="T622" s="10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 s="6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10">
        <f t="shared" si="38"/>
        <v>42626.208333333328</v>
      </c>
      <c r="T623" s="10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 s="6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10">
        <f t="shared" si="38"/>
        <v>43205.208333333328</v>
      </c>
      <c r="T624" s="10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 s="6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10">
        <f t="shared" si="38"/>
        <v>42201.208333333328</v>
      </c>
      <c r="T625" s="10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 s="6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10">
        <f t="shared" si="38"/>
        <v>42029.25</v>
      </c>
      <c r="T626" s="10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 s="6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10">
        <f t="shared" si="38"/>
        <v>43857.25</v>
      </c>
      <c r="T627" s="10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 s="6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10">
        <f t="shared" si="38"/>
        <v>40449.208333333336</v>
      </c>
      <c r="T628" s="10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 s="6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10">
        <f t="shared" si="38"/>
        <v>40345.208333333336</v>
      </c>
      <c r="T629" s="10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 s="6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10">
        <f t="shared" si="38"/>
        <v>40455.208333333336</v>
      </c>
      <c r="T630" s="10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 s="6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10">
        <f t="shared" si="38"/>
        <v>42557.208333333328</v>
      </c>
      <c r="T631" s="10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 s="6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10">
        <f t="shared" si="38"/>
        <v>43586.208333333328</v>
      </c>
      <c r="T632" s="10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 s="6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10">
        <f t="shared" si="38"/>
        <v>43550.208333333328</v>
      </c>
      <c r="T633" s="10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 s="6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10">
        <f t="shared" si="38"/>
        <v>41945.208333333336</v>
      </c>
      <c r="T634" s="10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 s="6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10">
        <f t="shared" si="38"/>
        <v>42315.25</v>
      </c>
      <c r="T635" s="10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 s="6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10">
        <f t="shared" si="38"/>
        <v>42819.208333333328</v>
      </c>
      <c r="T636" s="10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 s="6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10">
        <f t="shared" si="38"/>
        <v>41314.25</v>
      </c>
      <c r="T637" s="10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 s="6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10">
        <f t="shared" si="38"/>
        <v>40926.25</v>
      </c>
      <c r="T638" s="10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 s="6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10">
        <f t="shared" si="38"/>
        <v>42688.25</v>
      </c>
      <c r="T639" s="10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 s="6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10">
        <f t="shared" si="38"/>
        <v>40386.208333333336</v>
      </c>
      <c r="T640" s="10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 s="6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10">
        <f t="shared" si="38"/>
        <v>43309.208333333328</v>
      </c>
      <c r="T641" s="10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 s="6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10">
        <f t="shared" si="38"/>
        <v>42387.25</v>
      </c>
      <c r="T642" s="10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 s="6">
        <f t="shared" ref="P643:P706" si="41">IF(G643,E643/G643,0)</f>
        <v>58.128865979381445</v>
      </c>
      <c r="Q643" t="str" cm="1">
        <f t="array" ref="Q643:R643">_xlfn.TEXTSPLIT(N643,"/")</f>
        <v>theater</v>
      </c>
      <c r="R643" t="str">
        <v>plays</v>
      </c>
      <c r="S643" s="10">
        <f t="shared" ref="S643:S706" si="42">(((J643/60)/60)/24)+DATE(1970,1,1)</f>
        <v>42786.25</v>
      </c>
      <c r="T643" s="10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 s="6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10">
        <f t="shared" si="42"/>
        <v>43451.25</v>
      </c>
      <c r="T644" s="10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 s="6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10">
        <f t="shared" si="42"/>
        <v>42795.25</v>
      </c>
      <c r="T645" s="10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 s="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10">
        <f t="shared" si="42"/>
        <v>43452.25</v>
      </c>
      <c r="T646" s="10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 s="6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10">
        <f t="shared" si="42"/>
        <v>43369.208333333328</v>
      </c>
      <c r="T647" s="10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 s="6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10">
        <f t="shared" si="42"/>
        <v>41346.208333333336</v>
      </c>
      <c r="T648" s="10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 s="6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10">
        <f t="shared" si="42"/>
        <v>43199.208333333328</v>
      </c>
      <c r="T649" s="10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 s="6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10">
        <f t="shared" si="42"/>
        <v>42922.208333333328</v>
      </c>
      <c r="T650" s="10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 s="6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10">
        <f t="shared" si="42"/>
        <v>40471.208333333336</v>
      </c>
      <c r="T651" s="10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 s="6">
        <f t="shared" si="41"/>
        <v>2</v>
      </c>
      <c r="Q652" t="str" cm="1">
        <f t="array" ref="Q652:R652">_xlfn.TEXTSPLIT(N652,"/")</f>
        <v>music</v>
      </c>
      <c r="R652" t="str">
        <v>jazz</v>
      </c>
      <c r="S652" s="10">
        <f t="shared" si="42"/>
        <v>41828.208333333336</v>
      </c>
      <c r="T652" s="10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 s="6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10">
        <f t="shared" si="42"/>
        <v>41692.25</v>
      </c>
      <c r="T653" s="10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 s="6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10">
        <f t="shared" si="42"/>
        <v>42587.208333333328</v>
      </c>
      <c r="T654" s="10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 s="6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10">
        <f t="shared" si="42"/>
        <v>42468.208333333328</v>
      </c>
      <c r="T655" s="10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 s="6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10">
        <f t="shared" si="42"/>
        <v>42240.208333333328</v>
      </c>
      <c r="T656" s="10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 s="6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10">
        <f t="shared" si="42"/>
        <v>42796.25</v>
      </c>
      <c r="T657" s="10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 s="6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10">
        <f t="shared" si="42"/>
        <v>43097.25</v>
      </c>
      <c r="T658" s="10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 s="6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10">
        <f t="shared" si="42"/>
        <v>43096.25</v>
      </c>
      <c r="T659" s="10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 s="6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10">
        <f t="shared" si="42"/>
        <v>42246.208333333328</v>
      </c>
      <c r="T660" s="10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 s="6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10">
        <f t="shared" si="42"/>
        <v>40570.25</v>
      </c>
      <c r="T661" s="10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 s="6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10">
        <f t="shared" si="42"/>
        <v>42237.208333333328</v>
      </c>
      <c r="T662" s="10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 s="6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10">
        <f t="shared" si="42"/>
        <v>40996.208333333336</v>
      </c>
      <c r="T663" s="10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 s="6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10">
        <f t="shared" si="42"/>
        <v>43443.25</v>
      </c>
      <c r="T664" s="10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 s="6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10">
        <f t="shared" si="42"/>
        <v>40458.208333333336</v>
      </c>
      <c r="T665" s="10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 s="6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10">
        <f t="shared" si="42"/>
        <v>40959.25</v>
      </c>
      <c r="T666" s="10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 s="6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10">
        <f t="shared" si="42"/>
        <v>40733.208333333336</v>
      </c>
      <c r="T667" s="10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 s="6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10">
        <f t="shared" si="42"/>
        <v>41516.208333333336</v>
      </c>
      <c r="T668" s="10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 s="6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10">
        <f t="shared" si="42"/>
        <v>41892.208333333336</v>
      </c>
      <c r="T669" s="10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 s="6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10">
        <f t="shared" si="42"/>
        <v>41122.208333333336</v>
      </c>
      <c r="T670" s="10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 s="6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10">
        <f t="shared" si="42"/>
        <v>42912.208333333328</v>
      </c>
      <c r="T671" s="10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 s="6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10">
        <f t="shared" si="42"/>
        <v>42425.25</v>
      </c>
      <c r="T672" s="10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 s="6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10">
        <f t="shared" si="42"/>
        <v>40390.208333333336</v>
      </c>
      <c r="T673" s="10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 s="6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10">
        <f t="shared" si="42"/>
        <v>43180.208333333328</v>
      </c>
      <c r="T674" s="10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 s="6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10">
        <f t="shared" si="42"/>
        <v>42475.208333333328</v>
      </c>
      <c r="T675" s="10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 s="6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10">
        <f t="shared" si="42"/>
        <v>40774.208333333336</v>
      </c>
      <c r="T676" s="10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 s="6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10">
        <f t="shared" si="42"/>
        <v>43719.208333333328</v>
      </c>
      <c r="T677" s="10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 s="6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10">
        <f t="shared" si="42"/>
        <v>41178.208333333336</v>
      </c>
      <c r="T678" s="10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 s="6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10">
        <f t="shared" si="42"/>
        <v>42561.208333333328</v>
      </c>
      <c r="T679" s="10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 s="6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10">
        <f t="shared" si="42"/>
        <v>43484.25</v>
      </c>
      <c r="T680" s="10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 s="6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10">
        <f t="shared" si="42"/>
        <v>43756.208333333328</v>
      </c>
      <c r="T681" s="10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 s="6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10">
        <f t="shared" si="42"/>
        <v>43813.25</v>
      </c>
      <c r="T682" s="10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 s="6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10">
        <f t="shared" si="42"/>
        <v>40898.25</v>
      </c>
      <c r="T683" s="10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 s="6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10">
        <f t="shared" si="42"/>
        <v>41619.25</v>
      </c>
      <c r="T684" s="10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 s="6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10">
        <f t="shared" si="42"/>
        <v>43359.208333333328</v>
      </c>
      <c r="T685" s="10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 s="6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10">
        <f t="shared" si="42"/>
        <v>40358.208333333336</v>
      </c>
      <c r="T686" s="10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 s="6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10">
        <f t="shared" si="42"/>
        <v>42239.208333333328</v>
      </c>
      <c r="T687" s="10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 s="6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10">
        <f t="shared" si="42"/>
        <v>43186.208333333328</v>
      </c>
      <c r="T688" s="10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 s="6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10">
        <f t="shared" si="42"/>
        <v>42806.25</v>
      </c>
      <c r="T689" s="10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 s="6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10">
        <f t="shared" si="42"/>
        <v>43475.25</v>
      </c>
      <c r="T690" s="10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 s="6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10">
        <f t="shared" si="42"/>
        <v>41576.208333333336</v>
      </c>
      <c r="T691" s="10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 s="6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10">
        <f t="shared" si="42"/>
        <v>40874.25</v>
      </c>
      <c r="T692" s="10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 s="6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10">
        <f t="shared" si="42"/>
        <v>41185.208333333336</v>
      </c>
      <c r="T693" s="10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 s="6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10">
        <f t="shared" si="42"/>
        <v>43655.208333333328</v>
      </c>
      <c r="T694" s="10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 s="6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10">
        <f t="shared" si="42"/>
        <v>43025.208333333328</v>
      </c>
      <c r="T695" s="10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 s="6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10">
        <f t="shared" si="42"/>
        <v>43066.25</v>
      </c>
      <c r="T696" s="10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 s="6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10">
        <f t="shared" si="42"/>
        <v>42322.25</v>
      </c>
      <c r="T697" s="10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 s="6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10">
        <f t="shared" si="42"/>
        <v>42114.208333333328</v>
      </c>
      <c r="T698" s="10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 s="6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10">
        <f t="shared" si="42"/>
        <v>43190.208333333328</v>
      </c>
      <c r="T699" s="10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 s="6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10">
        <f t="shared" si="42"/>
        <v>40871.25</v>
      </c>
      <c r="T700" s="10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 s="6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10">
        <f t="shared" si="42"/>
        <v>43641.208333333328</v>
      </c>
      <c r="T701" s="10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 s="6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10">
        <f t="shared" si="42"/>
        <v>40203.25</v>
      </c>
      <c r="T702" s="10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 s="6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10">
        <f t="shared" si="42"/>
        <v>40629.208333333336</v>
      </c>
      <c r="T703" s="10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 s="6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10">
        <f t="shared" si="42"/>
        <v>41477.208333333336</v>
      </c>
      <c r="T704" s="10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 s="6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10">
        <f t="shared" si="42"/>
        <v>41020.208333333336</v>
      </c>
      <c r="T705" s="10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 s="6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10">
        <f t="shared" si="42"/>
        <v>42555.208333333328</v>
      </c>
      <c r="T706" s="10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 s="6">
        <f t="shared" ref="P707:P770" si="45">IF(G707,E707/G707,0)</f>
        <v>82.986666666666665</v>
      </c>
      <c r="Q707" t="str" cm="1">
        <f t="array" ref="Q707:R707">_xlfn.TEXTSPLIT(N707,"/")</f>
        <v>publishing</v>
      </c>
      <c r="R707" t="str">
        <v>nonfiction</v>
      </c>
      <c r="S707" s="10">
        <f t="shared" ref="S707:S770" si="46">(((J707/60)/60)/24)+DATE(1970,1,1)</f>
        <v>41619.25</v>
      </c>
      <c r="T707" s="10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 s="6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10">
        <f t="shared" si="46"/>
        <v>43471.25</v>
      </c>
      <c r="T708" s="10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 s="6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10">
        <f t="shared" si="46"/>
        <v>43442.25</v>
      </c>
      <c r="T709" s="10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 s="6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10">
        <f t="shared" si="46"/>
        <v>42877.208333333328</v>
      </c>
      <c r="T710" s="10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 s="6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10">
        <f t="shared" si="46"/>
        <v>41018.208333333336</v>
      </c>
      <c r="T711" s="10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 s="6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10">
        <f t="shared" si="46"/>
        <v>43295.208333333328</v>
      </c>
      <c r="T712" s="10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 s="6">
        <f t="shared" si="45"/>
        <v>90</v>
      </c>
      <c r="Q713" t="str" cm="1">
        <f t="array" ref="Q713:R713">_xlfn.TEXTSPLIT(N713,"/")</f>
        <v>theater</v>
      </c>
      <c r="R713" t="str">
        <v>plays</v>
      </c>
      <c r="S713" s="10">
        <f t="shared" si="46"/>
        <v>42393.25</v>
      </c>
      <c r="T713" s="10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 s="6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10">
        <f t="shared" si="46"/>
        <v>42559.208333333328</v>
      </c>
      <c r="T714" s="10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 s="6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10">
        <f t="shared" si="46"/>
        <v>42604.208333333328</v>
      </c>
      <c r="T715" s="10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 s="6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10">
        <f t="shared" si="46"/>
        <v>41870.208333333336</v>
      </c>
      <c r="T716" s="10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 s="6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10">
        <f t="shared" si="46"/>
        <v>40397.208333333336</v>
      </c>
      <c r="T717" s="10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 s="6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10">
        <f t="shared" si="46"/>
        <v>41465.208333333336</v>
      </c>
      <c r="T718" s="10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 s="6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10">
        <f t="shared" si="46"/>
        <v>40777.208333333336</v>
      </c>
      <c r="T719" s="10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 s="6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10">
        <f t="shared" si="46"/>
        <v>41442.208333333336</v>
      </c>
      <c r="T720" s="10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 s="6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10">
        <f t="shared" si="46"/>
        <v>41058.208333333336</v>
      </c>
      <c r="T721" s="10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 s="6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10">
        <f t="shared" si="46"/>
        <v>43152.25</v>
      </c>
      <c r="T722" s="10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 s="6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10">
        <f t="shared" si="46"/>
        <v>43194.208333333328</v>
      </c>
      <c r="T723" s="10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 s="6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10">
        <f t="shared" si="46"/>
        <v>43045.25</v>
      </c>
      <c r="T724" s="10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 s="6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10">
        <f t="shared" si="46"/>
        <v>42431.25</v>
      </c>
      <c r="T725" s="10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 s="6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10">
        <f t="shared" si="46"/>
        <v>41934.208333333336</v>
      </c>
      <c r="T726" s="10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 s="6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10">
        <f t="shared" si="46"/>
        <v>41958.25</v>
      </c>
      <c r="T727" s="10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 s="6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10">
        <f t="shared" si="46"/>
        <v>40476.208333333336</v>
      </c>
      <c r="T728" s="10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 s="6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10">
        <f t="shared" si="46"/>
        <v>43485.25</v>
      </c>
      <c r="T729" s="10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 s="6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10">
        <f t="shared" si="46"/>
        <v>42515.208333333328</v>
      </c>
      <c r="T730" s="10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 s="6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10">
        <f t="shared" si="46"/>
        <v>41309.25</v>
      </c>
      <c r="T731" s="10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 s="6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10">
        <f t="shared" si="46"/>
        <v>42147.208333333328</v>
      </c>
      <c r="T732" s="10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 s="6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10">
        <f t="shared" si="46"/>
        <v>42939.208333333328</v>
      </c>
      <c r="T733" s="10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 s="6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10">
        <f t="shared" si="46"/>
        <v>42816.208333333328</v>
      </c>
      <c r="T734" s="10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 s="6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10">
        <f t="shared" si="46"/>
        <v>41844.208333333336</v>
      </c>
      <c r="T735" s="10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 s="6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10">
        <f t="shared" si="46"/>
        <v>42763.25</v>
      </c>
      <c r="T736" s="10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 s="6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10">
        <f t="shared" si="46"/>
        <v>42459.208333333328</v>
      </c>
      <c r="T737" s="10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 s="6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10">
        <f t="shared" si="46"/>
        <v>42055.25</v>
      </c>
      <c r="T738" s="10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 s="6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10">
        <f t="shared" si="46"/>
        <v>42685.25</v>
      </c>
      <c r="T739" s="10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 s="6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10">
        <f t="shared" si="46"/>
        <v>41959.25</v>
      </c>
      <c r="T740" s="10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 s="6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10">
        <f t="shared" si="46"/>
        <v>41089.208333333336</v>
      </c>
      <c r="T741" s="10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 s="6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10">
        <f t="shared" si="46"/>
        <v>42769.25</v>
      </c>
      <c r="T742" s="10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 s="6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10">
        <f t="shared" si="46"/>
        <v>40321.208333333336</v>
      </c>
      <c r="T743" s="10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 s="6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10">
        <f t="shared" si="46"/>
        <v>40197.25</v>
      </c>
      <c r="T744" s="10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 s="6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10">
        <f t="shared" si="46"/>
        <v>42298.208333333328</v>
      </c>
      <c r="T745" s="10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 s="6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10">
        <f t="shared" si="46"/>
        <v>43322.208333333328</v>
      </c>
      <c r="T746" s="10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 s="6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10">
        <f t="shared" si="46"/>
        <v>40328.208333333336</v>
      </c>
      <c r="T747" s="10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 s="6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10">
        <f t="shared" si="46"/>
        <v>40825.208333333336</v>
      </c>
      <c r="T748" s="10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 s="6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10">
        <f t="shared" si="46"/>
        <v>40423.208333333336</v>
      </c>
      <c r="T749" s="10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 s="6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10">
        <f t="shared" si="46"/>
        <v>40238.25</v>
      </c>
      <c r="T750" s="10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 s="6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10">
        <f t="shared" si="46"/>
        <v>41920.208333333336</v>
      </c>
      <c r="T751" s="10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 s="6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10">
        <f t="shared" si="46"/>
        <v>40360.208333333336</v>
      </c>
      <c r="T752" s="10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 s="6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10">
        <f t="shared" si="46"/>
        <v>42446.208333333328</v>
      </c>
      <c r="T753" s="10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 s="6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10">
        <f t="shared" si="46"/>
        <v>40395.208333333336</v>
      </c>
      <c r="T754" s="10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 s="6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10">
        <f t="shared" si="46"/>
        <v>40321.208333333336</v>
      </c>
      <c r="T755" s="10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 s="6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10">
        <f t="shared" si="46"/>
        <v>41210.208333333336</v>
      </c>
      <c r="T756" s="10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 s="6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10">
        <f t="shared" si="46"/>
        <v>43096.25</v>
      </c>
      <c r="T757" s="10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 s="6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10">
        <f t="shared" si="46"/>
        <v>42024.25</v>
      </c>
      <c r="T758" s="10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 s="6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10">
        <f t="shared" si="46"/>
        <v>40675.208333333336</v>
      </c>
      <c r="T759" s="10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 s="6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10">
        <f t="shared" si="46"/>
        <v>41936.208333333336</v>
      </c>
      <c r="T760" s="10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 s="6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10">
        <f t="shared" si="46"/>
        <v>43136.25</v>
      </c>
      <c r="T761" s="10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 s="6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10">
        <f t="shared" si="46"/>
        <v>43678.208333333328</v>
      </c>
      <c r="T762" s="10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 s="6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10">
        <f t="shared" si="46"/>
        <v>42938.208333333328</v>
      </c>
      <c r="T763" s="10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 s="6">
        <f t="shared" si="45"/>
        <v>62.04</v>
      </c>
      <c r="Q764" t="str" cm="1">
        <f t="array" ref="Q764:R764">_xlfn.TEXTSPLIT(N764,"/")</f>
        <v>music</v>
      </c>
      <c r="R764" t="str">
        <v>jazz</v>
      </c>
      <c r="S764" s="10">
        <f t="shared" si="46"/>
        <v>41241.25</v>
      </c>
      <c r="T764" s="10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 s="6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10">
        <f t="shared" si="46"/>
        <v>41037.208333333336</v>
      </c>
      <c r="T765" s="10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 s="6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10">
        <f t="shared" si="46"/>
        <v>40676.208333333336</v>
      </c>
      <c r="T766" s="10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 s="6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10">
        <f t="shared" si="46"/>
        <v>42840.208333333328</v>
      </c>
      <c r="T767" s="10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 s="6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10">
        <f t="shared" si="46"/>
        <v>43362.208333333328</v>
      </c>
      <c r="T768" s="10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 s="6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10">
        <f t="shared" si="46"/>
        <v>42283.208333333328</v>
      </c>
      <c r="T769" s="10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 s="6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10">
        <f t="shared" si="46"/>
        <v>41619.25</v>
      </c>
      <c r="T770" s="10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 s="6">
        <f t="shared" ref="P771:P834" si="49">IF(G771,E771/G771,0)</f>
        <v>31.995894428152493</v>
      </c>
      <c r="Q771" t="str" cm="1">
        <f t="array" ref="Q771:R771">_xlfn.TEXTSPLIT(N771,"/")</f>
        <v>games</v>
      </c>
      <c r="R771" t="str">
        <v>video games</v>
      </c>
      <c r="S771" s="10">
        <f t="shared" ref="S771:S834" si="50">(((J771/60)/60)/24)+DATE(1970,1,1)</f>
        <v>41501.208333333336</v>
      </c>
      <c r="T771" s="10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 s="6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10">
        <f t="shared" si="50"/>
        <v>41743.208333333336</v>
      </c>
      <c r="T772" s="10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 s="6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10">
        <f t="shared" si="50"/>
        <v>43491.25</v>
      </c>
      <c r="T773" s="10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 s="6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10">
        <f t="shared" si="50"/>
        <v>43505.25</v>
      </c>
      <c r="T774" s="10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 s="6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10">
        <f t="shared" si="50"/>
        <v>42838.208333333328</v>
      </c>
      <c r="T775" s="10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 s="6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10">
        <f t="shared" si="50"/>
        <v>42513.208333333328</v>
      </c>
      <c r="T776" s="10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 s="6">
        <f t="shared" si="49"/>
        <v>96.8</v>
      </c>
      <c r="Q777" t="str" cm="1">
        <f t="array" ref="Q777:R777">_xlfn.TEXTSPLIT(N777,"/")</f>
        <v>music</v>
      </c>
      <c r="R777" t="str">
        <v>rock</v>
      </c>
      <c r="S777" s="10">
        <f t="shared" si="50"/>
        <v>41949.25</v>
      </c>
      <c r="T777" s="10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 s="6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10">
        <f t="shared" si="50"/>
        <v>43650.208333333328</v>
      </c>
      <c r="T778" s="10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 s="6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10">
        <f t="shared" si="50"/>
        <v>40809.208333333336</v>
      </c>
      <c r="T779" s="10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 s="6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10">
        <f t="shared" si="50"/>
        <v>40768.208333333336</v>
      </c>
      <c r="T780" s="10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 s="6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10">
        <f t="shared" si="50"/>
        <v>42230.208333333328</v>
      </c>
      <c r="T781" s="10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 s="6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10">
        <f t="shared" si="50"/>
        <v>42573.208333333328</v>
      </c>
      <c r="T782" s="10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 s="6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10">
        <f t="shared" si="50"/>
        <v>40482.208333333336</v>
      </c>
      <c r="T783" s="10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 s="6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10">
        <f t="shared" si="50"/>
        <v>40603.25</v>
      </c>
      <c r="T784" s="10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 s="6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10">
        <f t="shared" si="50"/>
        <v>41625.25</v>
      </c>
      <c r="T785" s="10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 s="6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10">
        <f t="shared" si="50"/>
        <v>42435.25</v>
      </c>
      <c r="T786" s="10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 s="6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10">
        <f t="shared" si="50"/>
        <v>43582.208333333328</v>
      </c>
      <c r="T787" s="10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 s="6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10">
        <f t="shared" si="50"/>
        <v>43186.208333333328</v>
      </c>
      <c r="T788" s="10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 s="6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10">
        <f t="shared" si="50"/>
        <v>40684.208333333336</v>
      </c>
      <c r="T789" s="10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 s="6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10">
        <f t="shared" si="50"/>
        <v>41202.208333333336</v>
      </c>
      <c r="T790" s="10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 s="6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10">
        <f t="shared" si="50"/>
        <v>41786.208333333336</v>
      </c>
      <c r="T791" s="10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 s="6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10">
        <f t="shared" si="50"/>
        <v>40223.25</v>
      </c>
      <c r="T792" s="10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 s="6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10">
        <f t="shared" si="50"/>
        <v>42715.25</v>
      </c>
      <c r="T793" s="10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 s="6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10">
        <f t="shared" si="50"/>
        <v>41451.208333333336</v>
      </c>
      <c r="T794" s="10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 s="6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10">
        <f t="shared" si="50"/>
        <v>41450.208333333336</v>
      </c>
      <c r="T795" s="10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 s="6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10">
        <f t="shared" si="50"/>
        <v>43091.25</v>
      </c>
      <c r="T796" s="10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 s="6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10">
        <f t="shared" si="50"/>
        <v>42675.208333333328</v>
      </c>
      <c r="T797" s="10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 s="6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10">
        <f t="shared" si="50"/>
        <v>41859.208333333336</v>
      </c>
      <c r="T798" s="10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 s="6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10">
        <f t="shared" si="50"/>
        <v>43464.25</v>
      </c>
      <c r="T799" s="10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 s="6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10">
        <f t="shared" si="50"/>
        <v>41060.208333333336</v>
      </c>
      <c r="T800" s="10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 s="6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10">
        <f t="shared" si="50"/>
        <v>42399.25</v>
      </c>
      <c r="T801" s="10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 s="6">
        <f t="shared" si="49"/>
        <v>1</v>
      </c>
      <c r="Q802" t="str" cm="1">
        <f t="array" ref="Q802:R802">_xlfn.TEXTSPLIT(N802,"/")</f>
        <v>music</v>
      </c>
      <c r="R802" t="str">
        <v>rock</v>
      </c>
      <c r="S802" s="10">
        <f t="shared" si="50"/>
        <v>42167.208333333328</v>
      </c>
      <c r="T802" s="10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 s="6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10">
        <f t="shared" si="50"/>
        <v>43830.25</v>
      </c>
      <c r="T803" s="10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 s="6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10">
        <f t="shared" si="50"/>
        <v>43650.208333333328</v>
      </c>
      <c r="T804" s="10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 s="6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10">
        <f t="shared" si="50"/>
        <v>43492.25</v>
      </c>
      <c r="T805" s="10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 s="6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10">
        <f t="shared" si="50"/>
        <v>43102.25</v>
      </c>
      <c r="T806" s="10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 s="6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10">
        <f t="shared" si="50"/>
        <v>41958.25</v>
      </c>
      <c r="T807" s="10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 s="6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10">
        <f t="shared" si="50"/>
        <v>40973.25</v>
      </c>
      <c r="T808" s="10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 s="6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10">
        <f t="shared" si="50"/>
        <v>43753.208333333328</v>
      </c>
      <c r="T809" s="10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 s="6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10">
        <f t="shared" si="50"/>
        <v>42507.208333333328</v>
      </c>
      <c r="T810" s="10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 s="6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10">
        <f t="shared" si="50"/>
        <v>41135.208333333336</v>
      </c>
      <c r="T811" s="10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 s="6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10">
        <f t="shared" si="50"/>
        <v>43067.25</v>
      </c>
      <c r="T812" s="10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 s="6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10">
        <f t="shared" si="50"/>
        <v>42378.25</v>
      </c>
      <c r="T813" s="10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 s="6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10">
        <f t="shared" si="50"/>
        <v>43206.208333333328</v>
      </c>
      <c r="T814" s="10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 s="6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10">
        <f t="shared" si="50"/>
        <v>41148.208333333336</v>
      </c>
      <c r="T815" s="10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 s="6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10">
        <f t="shared" si="50"/>
        <v>42517.208333333328</v>
      </c>
      <c r="T816" s="10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 s="6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10">
        <f t="shared" si="50"/>
        <v>43068.25</v>
      </c>
      <c r="T817" s="10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 s="6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10">
        <f t="shared" si="50"/>
        <v>41680.25</v>
      </c>
      <c r="T818" s="10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 s="6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10">
        <f t="shared" si="50"/>
        <v>43589.208333333328</v>
      </c>
      <c r="T819" s="10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 s="6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10">
        <f t="shared" si="50"/>
        <v>43486.25</v>
      </c>
      <c r="T820" s="10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 s="6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10">
        <f t="shared" si="50"/>
        <v>41237.25</v>
      </c>
      <c r="T821" s="10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 s="6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10">
        <f t="shared" si="50"/>
        <v>43310.208333333328</v>
      </c>
      <c r="T822" s="10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 s="6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10">
        <f t="shared" si="50"/>
        <v>42794.25</v>
      </c>
      <c r="T823" s="10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 s="6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10">
        <f t="shared" si="50"/>
        <v>41698.25</v>
      </c>
      <c r="T824" s="10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 s="6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10">
        <f t="shared" si="50"/>
        <v>41892.208333333336</v>
      </c>
      <c r="T825" s="10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 s="6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10">
        <f t="shared" si="50"/>
        <v>40348.208333333336</v>
      </c>
      <c r="T826" s="10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 s="6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10">
        <f t="shared" si="50"/>
        <v>42941.208333333328</v>
      </c>
      <c r="T827" s="10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 s="6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10">
        <f t="shared" si="50"/>
        <v>40525.25</v>
      </c>
      <c r="T828" s="10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 s="6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10">
        <f t="shared" si="50"/>
        <v>40666.208333333336</v>
      </c>
      <c r="T829" s="10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 s="6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10">
        <f t="shared" si="50"/>
        <v>43340.208333333328</v>
      </c>
      <c r="T830" s="10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 s="6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10">
        <f t="shared" si="50"/>
        <v>42164.208333333328</v>
      </c>
      <c r="T831" s="10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 s="6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10">
        <f t="shared" si="50"/>
        <v>43103.25</v>
      </c>
      <c r="T832" s="10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 s="6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10">
        <f t="shared" si="50"/>
        <v>40994.208333333336</v>
      </c>
      <c r="T833" s="10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 s="6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10">
        <f t="shared" si="50"/>
        <v>42299.208333333328</v>
      </c>
      <c r="T834" s="10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 s="6">
        <f t="shared" ref="P835:P898" si="53">IF(G835,E835/G835,0)</f>
        <v>64.987878787878785</v>
      </c>
      <c r="Q835" t="str" cm="1">
        <f t="array" ref="Q835:R835">_xlfn.TEXTSPLIT(N835,"/")</f>
        <v>publishing</v>
      </c>
      <c r="R835" t="str">
        <v>translations</v>
      </c>
      <c r="S835" s="10">
        <f t="shared" ref="S835:S898" si="54">(((J835/60)/60)/24)+DATE(1970,1,1)</f>
        <v>40588.25</v>
      </c>
      <c r="T835" s="10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 s="6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10">
        <f t="shared" si="54"/>
        <v>41448.208333333336</v>
      </c>
      <c r="T836" s="10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 s="6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10">
        <f t="shared" si="54"/>
        <v>42063.25</v>
      </c>
      <c r="T837" s="10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 s="6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10">
        <f t="shared" si="54"/>
        <v>40214.25</v>
      </c>
      <c r="T838" s="10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 s="6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10">
        <f t="shared" si="54"/>
        <v>40629.208333333336</v>
      </c>
      <c r="T839" s="10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 s="6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10">
        <f t="shared" si="54"/>
        <v>43370.208333333328</v>
      </c>
      <c r="T840" s="10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 s="6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10">
        <f t="shared" si="54"/>
        <v>41715.208333333336</v>
      </c>
      <c r="T841" s="10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 s="6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10">
        <f t="shared" si="54"/>
        <v>41836.208333333336</v>
      </c>
      <c r="T842" s="10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 s="6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10">
        <f t="shared" si="54"/>
        <v>42419.25</v>
      </c>
      <c r="T843" s="10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 s="6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10">
        <f t="shared" si="54"/>
        <v>43266.208333333328</v>
      </c>
      <c r="T844" s="10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 s="6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10">
        <f t="shared" si="54"/>
        <v>43338.208333333328</v>
      </c>
      <c r="T845" s="10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 s="6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10">
        <f t="shared" si="54"/>
        <v>40930.25</v>
      </c>
      <c r="T846" s="10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 s="6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10">
        <f t="shared" si="54"/>
        <v>43235.208333333328</v>
      </c>
      <c r="T847" s="10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 s="6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10">
        <f t="shared" si="54"/>
        <v>43302.208333333328</v>
      </c>
      <c r="T848" s="10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 s="6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10">
        <f t="shared" si="54"/>
        <v>43107.25</v>
      </c>
      <c r="T849" s="10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 s="6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10">
        <f t="shared" si="54"/>
        <v>40341.208333333336</v>
      </c>
      <c r="T850" s="10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 s="6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10">
        <f t="shared" si="54"/>
        <v>40948.25</v>
      </c>
      <c r="T851" s="10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 s="6">
        <f t="shared" si="53"/>
        <v>1</v>
      </c>
      <c r="Q852" t="str" cm="1">
        <f t="array" ref="Q852:R852">_xlfn.TEXTSPLIT(N852,"/")</f>
        <v>music</v>
      </c>
      <c r="R852" t="str">
        <v>rock</v>
      </c>
      <c r="S852" s="10">
        <f t="shared" si="54"/>
        <v>40866.25</v>
      </c>
      <c r="T852" s="10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 s="6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10">
        <f t="shared" si="54"/>
        <v>41031.208333333336</v>
      </c>
      <c r="T853" s="10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 s="6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10">
        <f t="shared" si="54"/>
        <v>40740.208333333336</v>
      </c>
      <c r="T854" s="10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 s="6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10">
        <f t="shared" si="54"/>
        <v>40714.208333333336</v>
      </c>
      <c r="T855" s="10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 s="6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10">
        <f t="shared" si="54"/>
        <v>43787.25</v>
      </c>
      <c r="T856" s="10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 s="6">
        <f t="shared" si="53"/>
        <v>53</v>
      </c>
      <c r="Q857" t="str" cm="1">
        <f t="array" ref="Q857:R857">_xlfn.TEXTSPLIT(N857,"/")</f>
        <v>theater</v>
      </c>
      <c r="R857" t="str">
        <v>plays</v>
      </c>
      <c r="S857" s="10">
        <f t="shared" si="54"/>
        <v>40712.208333333336</v>
      </c>
      <c r="T857" s="10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 s="6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10">
        <f t="shared" si="54"/>
        <v>41023.208333333336</v>
      </c>
      <c r="T858" s="10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 s="6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10">
        <f t="shared" si="54"/>
        <v>40944.25</v>
      </c>
      <c r="T859" s="10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 s="6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10">
        <f t="shared" si="54"/>
        <v>43211.208333333328</v>
      </c>
      <c r="T860" s="10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 s="6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10">
        <f t="shared" si="54"/>
        <v>41334.25</v>
      </c>
      <c r="T861" s="10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 s="6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10">
        <f t="shared" si="54"/>
        <v>43515.25</v>
      </c>
      <c r="T862" s="10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 s="6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10">
        <f t="shared" si="54"/>
        <v>40258.208333333336</v>
      </c>
      <c r="T863" s="10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 s="6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10">
        <f t="shared" si="54"/>
        <v>40756.208333333336</v>
      </c>
      <c r="T864" s="10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 s="6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10">
        <f t="shared" si="54"/>
        <v>42172.208333333328</v>
      </c>
      <c r="T865" s="10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 s="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10">
        <f t="shared" si="54"/>
        <v>42601.208333333328</v>
      </c>
      <c r="T866" s="10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 s="6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10">
        <f t="shared" si="54"/>
        <v>41897.208333333336</v>
      </c>
      <c r="T867" s="10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 s="6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10">
        <f t="shared" si="54"/>
        <v>40671.208333333336</v>
      </c>
      <c r="T868" s="10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 s="6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10">
        <f t="shared" si="54"/>
        <v>43382.208333333328</v>
      </c>
      <c r="T869" s="10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 s="6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10">
        <f t="shared" si="54"/>
        <v>41559.208333333336</v>
      </c>
      <c r="T870" s="10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 s="6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10">
        <f t="shared" si="54"/>
        <v>40350.208333333336</v>
      </c>
      <c r="T871" s="10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 s="6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10">
        <f t="shared" si="54"/>
        <v>42240.208333333328</v>
      </c>
      <c r="T872" s="10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 s="6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10">
        <f t="shared" si="54"/>
        <v>43040.208333333328</v>
      </c>
      <c r="T873" s="10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 s="6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10">
        <f t="shared" si="54"/>
        <v>43346.208333333328</v>
      </c>
      <c r="T874" s="10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 s="6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10">
        <f t="shared" si="54"/>
        <v>41647.25</v>
      </c>
      <c r="T875" s="10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 s="6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10">
        <f t="shared" si="54"/>
        <v>40291.208333333336</v>
      </c>
      <c r="T876" s="10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 s="6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10">
        <f t="shared" si="54"/>
        <v>40556.25</v>
      </c>
      <c r="T877" s="10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 s="6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10">
        <f t="shared" si="54"/>
        <v>43624.208333333328</v>
      </c>
      <c r="T878" s="10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 s="6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10">
        <f t="shared" si="54"/>
        <v>42577.208333333328</v>
      </c>
      <c r="T879" s="10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 s="6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10">
        <f t="shared" si="54"/>
        <v>43845.25</v>
      </c>
      <c r="T880" s="10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 s="6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10">
        <f t="shared" si="54"/>
        <v>42788.25</v>
      </c>
      <c r="T881" s="10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 s="6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10">
        <f t="shared" si="54"/>
        <v>43667.208333333328</v>
      </c>
      <c r="T882" s="10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 s="6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10">
        <f t="shared" si="54"/>
        <v>42194.208333333328</v>
      </c>
      <c r="T883" s="10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 s="6">
        <f t="shared" si="53"/>
        <v>37</v>
      </c>
      <c r="Q884" t="str" cm="1">
        <f t="array" ref="Q884:R884">_xlfn.TEXTSPLIT(N884,"/")</f>
        <v>theater</v>
      </c>
      <c r="R884" t="str">
        <v>plays</v>
      </c>
      <c r="S884" s="10">
        <f t="shared" si="54"/>
        <v>42025.25</v>
      </c>
      <c r="T884" s="10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 s="6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10">
        <f t="shared" si="54"/>
        <v>40323.208333333336</v>
      </c>
      <c r="T885" s="10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 s="6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10">
        <f t="shared" si="54"/>
        <v>41763.208333333336</v>
      </c>
      <c r="T886" s="10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 s="6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10">
        <f t="shared" si="54"/>
        <v>40335.208333333336</v>
      </c>
      <c r="T887" s="10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 s="6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10">
        <f t="shared" si="54"/>
        <v>40416.208333333336</v>
      </c>
      <c r="T888" s="10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 s="6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10">
        <f t="shared" si="54"/>
        <v>42202.208333333328</v>
      </c>
      <c r="T889" s="10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 s="6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10">
        <f t="shared" si="54"/>
        <v>42836.208333333328</v>
      </c>
      <c r="T890" s="10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 s="6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10">
        <f t="shared" si="54"/>
        <v>41710.208333333336</v>
      </c>
      <c r="T891" s="10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 s="6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10">
        <f t="shared" si="54"/>
        <v>43640.208333333328</v>
      </c>
      <c r="T892" s="10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 s="6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10">
        <f t="shared" si="54"/>
        <v>40880.25</v>
      </c>
      <c r="T893" s="10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 s="6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10">
        <f t="shared" si="54"/>
        <v>40319.208333333336</v>
      </c>
      <c r="T894" s="10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 s="6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10">
        <f t="shared" si="54"/>
        <v>42170.208333333328</v>
      </c>
      <c r="T895" s="10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 s="6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10">
        <f t="shared" si="54"/>
        <v>41466.208333333336</v>
      </c>
      <c r="T896" s="10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 s="6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10">
        <f t="shared" si="54"/>
        <v>43134.25</v>
      </c>
      <c r="T897" s="10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 s="6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10">
        <f t="shared" si="54"/>
        <v>40738.208333333336</v>
      </c>
      <c r="T898" s="10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 s="6">
        <f t="shared" ref="P899:P962" si="57">IF(G899,E899/G899,0)</f>
        <v>90.259259259259252</v>
      </c>
      <c r="Q899" t="str" cm="1">
        <f t="array" ref="Q899:R899">_xlfn.TEXTSPLIT(N899,"/")</f>
        <v>theater</v>
      </c>
      <c r="R899" t="str">
        <v>plays</v>
      </c>
      <c r="S899" s="10">
        <f t="shared" ref="S899:S962" si="58">(((J899/60)/60)/24)+DATE(1970,1,1)</f>
        <v>43583.208333333328</v>
      </c>
      <c r="T899" s="10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 s="6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10">
        <f t="shared" si="58"/>
        <v>43815.25</v>
      </c>
      <c r="T900" s="10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 s="6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10">
        <f t="shared" si="58"/>
        <v>41554.208333333336</v>
      </c>
      <c r="T901" s="10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 s="6">
        <f t="shared" si="57"/>
        <v>2</v>
      </c>
      <c r="Q902" t="str" cm="1">
        <f t="array" ref="Q902:R902">_xlfn.TEXTSPLIT(N902,"/")</f>
        <v>technology</v>
      </c>
      <c r="R902" t="str">
        <v>web</v>
      </c>
      <c r="S902" s="10">
        <f t="shared" si="58"/>
        <v>41901.208333333336</v>
      </c>
      <c r="T902" s="10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 s="6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10">
        <f t="shared" si="58"/>
        <v>43298.208333333328</v>
      </c>
      <c r="T903" s="10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 s="6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10">
        <f t="shared" si="58"/>
        <v>42399.25</v>
      </c>
      <c r="T904" s="10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 s="6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10">
        <f t="shared" si="58"/>
        <v>41034.208333333336</v>
      </c>
      <c r="T905" s="10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 s="6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10">
        <f t="shared" si="58"/>
        <v>41186.208333333336</v>
      </c>
      <c r="T906" s="10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 s="6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10">
        <f t="shared" si="58"/>
        <v>41536.208333333336</v>
      </c>
      <c r="T907" s="10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 s="6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10">
        <f t="shared" si="58"/>
        <v>42868.208333333328</v>
      </c>
      <c r="T908" s="10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 s="6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10">
        <f t="shared" si="58"/>
        <v>40660.208333333336</v>
      </c>
      <c r="T909" s="10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 s="6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10">
        <f t="shared" si="58"/>
        <v>41031.208333333336</v>
      </c>
      <c r="T910" s="10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 s="6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10">
        <f t="shared" si="58"/>
        <v>43255.208333333328</v>
      </c>
      <c r="T911" s="10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 s="6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10">
        <f t="shared" si="58"/>
        <v>42026.25</v>
      </c>
      <c r="T912" s="10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 s="6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10">
        <f t="shared" si="58"/>
        <v>43717.208333333328</v>
      </c>
      <c r="T913" s="10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 s="6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10">
        <f t="shared" si="58"/>
        <v>41157.208333333336</v>
      </c>
      <c r="T914" s="10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 s="6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10">
        <f t="shared" si="58"/>
        <v>43597.208333333328</v>
      </c>
      <c r="T915" s="10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 s="6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10">
        <f t="shared" si="58"/>
        <v>41490.208333333336</v>
      </c>
      <c r="T916" s="10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 s="6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10">
        <f t="shared" si="58"/>
        <v>42976.208333333328</v>
      </c>
      <c r="T917" s="10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 s="6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10">
        <f t="shared" si="58"/>
        <v>41991.25</v>
      </c>
      <c r="T918" s="10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 s="6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10">
        <f t="shared" si="58"/>
        <v>40722.208333333336</v>
      </c>
      <c r="T919" s="10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 s="6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10">
        <f t="shared" si="58"/>
        <v>41117.208333333336</v>
      </c>
      <c r="T920" s="10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 s="6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10">
        <f t="shared" si="58"/>
        <v>43022.208333333328</v>
      </c>
      <c r="T921" s="10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 s="6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10">
        <f t="shared" si="58"/>
        <v>43503.25</v>
      </c>
      <c r="T922" s="10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 s="6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10">
        <f t="shared" si="58"/>
        <v>40951.25</v>
      </c>
      <c r="T923" s="10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 s="6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10">
        <f t="shared" si="58"/>
        <v>43443.25</v>
      </c>
      <c r="T924" s="10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 s="6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10">
        <f t="shared" si="58"/>
        <v>40373.208333333336</v>
      </c>
      <c r="T925" s="10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 s="6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10">
        <f t="shared" si="58"/>
        <v>43769.208333333328</v>
      </c>
      <c r="T926" s="10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 s="6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10">
        <f t="shared" si="58"/>
        <v>43000.208333333328</v>
      </c>
      <c r="T927" s="10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 s="6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10">
        <f t="shared" si="58"/>
        <v>42502.208333333328</v>
      </c>
      <c r="T928" s="10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 s="6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10">
        <f t="shared" si="58"/>
        <v>41102.208333333336</v>
      </c>
      <c r="T929" s="10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 s="6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10">
        <f t="shared" si="58"/>
        <v>41637.25</v>
      </c>
      <c r="T930" s="10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 s="6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10">
        <f t="shared" si="58"/>
        <v>42858.208333333328</v>
      </c>
      <c r="T931" s="10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 s="6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10">
        <f t="shared" si="58"/>
        <v>42060.25</v>
      </c>
      <c r="T932" s="10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 s="6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10">
        <f t="shared" si="58"/>
        <v>41818.208333333336</v>
      </c>
      <c r="T933" s="10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 s="6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10">
        <f t="shared" si="58"/>
        <v>41709.208333333336</v>
      </c>
      <c r="T934" s="10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 s="6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10">
        <f t="shared" si="58"/>
        <v>41372.208333333336</v>
      </c>
      <c r="T935" s="10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 s="6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10">
        <f t="shared" si="58"/>
        <v>42422.25</v>
      </c>
      <c r="T936" s="10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 s="6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10">
        <f t="shared" si="58"/>
        <v>42209.208333333328</v>
      </c>
      <c r="T937" s="10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 s="6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10">
        <f t="shared" si="58"/>
        <v>43668.208333333328</v>
      </c>
      <c r="T938" s="10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 s="6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10">
        <f t="shared" si="58"/>
        <v>42334.25</v>
      </c>
      <c r="T939" s="10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 s="6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10">
        <f t="shared" si="58"/>
        <v>43263.208333333328</v>
      </c>
      <c r="T940" s="10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 s="6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10">
        <f t="shared" si="58"/>
        <v>40670.208333333336</v>
      </c>
      <c r="T941" s="10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 s="6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10">
        <f t="shared" si="58"/>
        <v>41244.25</v>
      </c>
      <c r="T942" s="10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 s="6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10">
        <f t="shared" si="58"/>
        <v>40552.25</v>
      </c>
      <c r="T943" s="10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 s="6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10">
        <f t="shared" si="58"/>
        <v>40568.25</v>
      </c>
      <c r="T944" s="10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 s="6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10">
        <f t="shared" si="58"/>
        <v>41906.208333333336</v>
      </c>
      <c r="T945" s="10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 s="6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10">
        <f t="shared" si="58"/>
        <v>42776.25</v>
      </c>
      <c r="T946" s="10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 s="6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10">
        <f t="shared" si="58"/>
        <v>41004.208333333336</v>
      </c>
      <c r="T947" s="10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 s="6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10">
        <f t="shared" si="58"/>
        <v>40710.208333333336</v>
      </c>
      <c r="T948" s="10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 s="6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10">
        <f t="shared" si="58"/>
        <v>41908.208333333336</v>
      </c>
      <c r="T949" s="10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 s="6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10">
        <f t="shared" si="58"/>
        <v>41985.25</v>
      </c>
      <c r="T950" s="10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 s="6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10">
        <f t="shared" si="58"/>
        <v>42112.208333333328</v>
      </c>
      <c r="T951" s="10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 s="6">
        <f t="shared" si="57"/>
        <v>5</v>
      </c>
      <c r="Q952" t="str" cm="1">
        <f t="array" ref="Q952:R952">_xlfn.TEXTSPLIT(N952,"/")</f>
        <v>theater</v>
      </c>
      <c r="R952" t="str">
        <v>plays</v>
      </c>
      <c r="S952" s="10">
        <f t="shared" si="58"/>
        <v>43571.208333333328</v>
      </c>
      <c r="T952" s="10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 s="6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10">
        <f t="shared" si="58"/>
        <v>42730.25</v>
      </c>
      <c r="T953" s="10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 s="6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10">
        <f t="shared" si="58"/>
        <v>42591.208333333328</v>
      </c>
      <c r="T954" s="10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 s="6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10">
        <f t="shared" si="58"/>
        <v>42358.25</v>
      </c>
      <c r="T955" s="10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 s="6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10">
        <f t="shared" si="58"/>
        <v>41174.208333333336</v>
      </c>
      <c r="T956" s="10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 s="6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10">
        <f t="shared" si="58"/>
        <v>41238.25</v>
      </c>
      <c r="T957" s="10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 s="6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10">
        <f t="shared" si="58"/>
        <v>42360.25</v>
      </c>
      <c r="T958" s="10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 s="6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10">
        <f t="shared" si="58"/>
        <v>40955.25</v>
      </c>
      <c r="T959" s="10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 s="6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10">
        <f t="shared" si="58"/>
        <v>40350.208333333336</v>
      </c>
      <c r="T960" s="10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 s="6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10">
        <f t="shared" si="58"/>
        <v>40357.208333333336</v>
      </c>
      <c r="T961" s="10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 s="6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10">
        <f t="shared" si="58"/>
        <v>42408.25</v>
      </c>
      <c r="T962" s="10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 s="6">
        <f t="shared" ref="P963:P1001" si="61">IF(G963,E963/G963,0)</f>
        <v>43.87096774193548</v>
      </c>
      <c r="Q963" t="str" cm="1">
        <f t="array" ref="Q963:R963">_xlfn.TEXTSPLIT(N963,"/")</f>
        <v>publishing</v>
      </c>
      <c r="R963" t="str">
        <v>translations</v>
      </c>
      <c r="S963" s="10">
        <f t="shared" ref="S963:S1001" si="62">(((J963/60)/60)/24)+DATE(1970,1,1)</f>
        <v>40591.25</v>
      </c>
      <c r="T963" s="10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 s="6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10">
        <f t="shared" si="62"/>
        <v>41592.25</v>
      </c>
      <c r="T964" s="10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 s="6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10">
        <f t="shared" si="62"/>
        <v>40607.25</v>
      </c>
      <c r="T965" s="10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 s="6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10">
        <f t="shared" si="62"/>
        <v>42135.208333333328</v>
      </c>
      <c r="T966" s="10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 s="6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10">
        <f t="shared" si="62"/>
        <v>40203.25</v>
      </c>
      <c r="T967" s="10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 s="6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10">
        <f t="shared" si="62"/>
        <v>42901.208333333328</v>
      </c>
      <c r="T968" s="10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 s="6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10">
        <f t="shared" si="62"/>
        <v>41005.208333333336</v>
      </c>
      <c r="T969" s="10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 s="6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10">
        <f t="shared" si="62"/>
        <v>40544.25</v>
      </c>
      <c r="T970" s="10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 s="6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10">
        <f t="shared" si="62"/>
        <v>43821.25</v>
      </c>
      <c r="T971" s="10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 s="6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10">
        <f t="shared" si="62"/>
        <v>40672.208333333336</v>
      </c>
      <c r="T972" s="10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 s="6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10">
        <f t="shared" si="62"/>
        <v>41555.208333333336</v>
      </c>
      <c r="T973" s="10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 s="6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10">
        <f t="shared" si="62"/>
        <v>41792.208333333336</v>
      </c>
      <c r="T974" s="10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 s="6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10">
        <f t="shared" si="62"/>
        <v>40522.25</v>
      </c>
      <c r="T975" s="10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 s="6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10">
        <f t="shared" si="62"/>
        <v>41412.208333333336</v>
      </c>
      <c r="T976" s="10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 s="6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10">
        <f t="shared" si="62"/>
        <v>42337.25</v>
      </c>
      <c r="T977" s="10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 s="6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10">
        <f t="shared" si="62"/>
        <v>40571.25</v>
      </c>
      <c r="T978" s="10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 s="6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10">
        <f t="shared" si="62"/>
        <v>43138.25</v>
      </c>
      <c r="T979" s="10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 s="6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10">
        <f t="shared" si="62"/>
        <v>42686.25</v>
      </c>
      <c r="T980" s="10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 s="6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10">
        <f t="shared" si="62"/>
        <v>42078.208333333328</v>
      </c>
      <c r="T981" s="10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 s="6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10">
        <f t="shared" si="62"/>
        <v>42307.208333333328</v>
      </c>
      <c r="T982" s="10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 s="6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10">
        <f t="shared" si="62"/>
        <v>43094.25</v>
      </c>
      <c r="T983" s="10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 s="6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10">
        <f t="shared" si="62"/>
        <v>40743.208333333336</v>
      </c>
      <c r="T984" s="10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 s="6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10">
        <f t="shared" si="62"/>
        <v>43681.208333333328</v>
      </c>
      <c r="T985" s="10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 s="6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10">
        <f t="shared" si="62"/>
        <v>43716.208333333328</v>
      </c>
      <c r="T986" s="10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 s="6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10">
        <f t="shared" si="62"/>
        <v>41614.25</v>
      </c>
      <c r="T987" s="10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 s="6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10">
        <f t="shared" si="62"/>
        <v>40638.208333333336</v>
      </c>
      <c r="T988" s="10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 s="6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10">
        <f t="shared" si="62"/>
        <v>42852.208333333328</v>
      </c>
      <c r="T989" s="10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 s="6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10">
        <f t="shared" si="62"/>
        <v>42686.25</v>
      </c>
      <c r="T990" s="10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 s="6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10">
        <f t="shared" si="62"/>
        <v>43571.208333333328</v>
      </c>
      <c r="T991" s="10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 s="6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10">
        <f t="shared" si="62"/>
        <v>42432.25</v>
      </c>
      <c r="T992" s="10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 s="6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10">
        <f t="shared" si="62"/>
        <v>41907.208333333336</v>
      </c>
      <c r="T993" s="10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 s="6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10">
        <f t="shared" si="62"/>
        <v>43227.208333333328</v>
      </c>
      <c r="T994" s="10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 s="6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10">
        <f t="shared" si="62"/>
        <v>42362.25</v>
      </c>
      <c r="T995" s="10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 s="6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10">
        <f t="shared" si="62"/>
        <v>41929.208333333336</v>
      </c>
      <c r="T996" s="10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 s="6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10">
        <f t="shared" si="62"/>
        <v>43408.208333333328</v>
      </c>
      <c r="T997" s="10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 s="6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10">
        <f t="shared" si="62"/>
        <v>41276.25</v>
      </c>
      <c r="T998" s="10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 s="6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10">
        <f t="shared" si="62"/>
        <v>41659.25</v>
      </c>
      <c r="T999" s="10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 s="6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10">
        <f t="shared" si="62"/>
        <v>40220.25</v>
      </c>
      <c r="T1000" s="10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 s="6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10">
        <f t="shared" si="62"/>
        <v>42550.208333333328</v>
      </c>
      <c r="T1001" s="10">
        <f t="shared" si="63"/>
        <v>42557.208333333328</v>
      </c>
    </row>
  </sheetData>
  <conditionalFormatting sqref="F1:F1048576">
    <cfRule type="containsText" dxfId="5" priority="3" operator="containsText" text="canceled">
      <formula>NOT(ISERROR(SEARCH("canceled",F1)))</formula>
    </cfRule>
    <cfRule type="containsText" dxfId="4" priority="5" operator="containsText" text="canceled">
      <formula>NOT(ISERROR(SEARCH("canceled",F1)))</formula>
    </cfRule>
    <cfRule type="containsText" dxfId="3" priority="6" operator="containsText" text="live">
      <formula>NOT(ISERROR(SEARCH("live",F1)))</formula>
    </cfRule>
    <cfRule type="containsText" dxfId="2" priority="7" operator="containsText" text="successful">
      <formula>NOT(ISERROR(SEARCH("successful",F1)))</formula>
    </cfRule>
    <cfRule type="containsText" dxfId="1" priority="8" operator="containsText" text="failed">
      <formula>NOT(ISERROR(SEARCH("failed",F1)))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01">
    <cfRule type="colorScale" priority="1">
      <colorScale>
        <cfvo type="percent" val="0"/>
        <cfvo type="percent" val="1"/>
        <cfvo type="percent" val="2"/>
        <color rgb="FFC00000"/>
        <color theme="9" tint="-0.249977111117893"/>
        <color theme="8" tint="-0.24997711111789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B788-1827-F243-A83F-0710459061EA}">
  <dimension ref="A1:F14"/>
  <sheetViews>
    <sheetView workbookViewId="0">
      <selection activeCell="B17" sqref="B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2070</v>
      </c>
    </row>
    <row r="3" spans="1:6" x14ac:dyDescent="0.2">
      <c r="A3" s="7" t="s">
        <v>2069</v>
      </c>
      <c r="B3" s="7" t="s">
        <v>2068</v>
      </c>
    </row>
    <row r="4" spans="1:6" x14ac:dyDescent="0.2">
      <c r="A4" s="7" t="s">
        <v>2066</v>
      </c>
      <c r="B4" s="9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8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2064</v>
      </c>
      <c r="E8">
        <v>4</v>
      </c>
      <c r="F8">
        <v>4</v>
      </c>
    </row>
    <row r="9" spans="1:6" x14ac:dyDescent="0.2">
      <c r="A9" s="8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2AB7-3928-0A4C-BF76-93C5E5A65781}">
  <dimension ref="A1:F30"/>
  <sheetViews>
    <sheetView workbookViewId="0">
      <selection activeCell="A6" sqref="A6:F6"/>
      <pivotSelection pane="bottomRight" showHeader="1" extendable="1" axis="axisRow" max="25" activeRow="5" previousRow="5" click="1" r:id="rId1">
        <pivotArea dataOnly="0" fieldPosition="0">
          <references count="1">
            <reference field="17" count="1">
              <x v="0"/>
            </reference>
          </references>
        </pivotArea>
      </pivotSelection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2070</v>
      </c>
    </row>
    <row r="2" spans="1:6" x14ac:dyDescent="0.2">
      <c r="A2" s="7" t="s">
        <v>2031</v>
      </c>
      <c r="B2" t="s">
        <v>2070</v>
      </c>
    </row>
    <row r="4" spans="1:6" x14ac:dyDescent="0.2">
      <c r="A4" s="7" t="s">
        <v>2069</v>
      </c>
      <c r="B4" s="7" t="s">
        <v>2068</v>
      </c>
    </row>
    <row r="5" spans="1:6" x14ac:dyDescent="0.2">
      <c r="A5" s="7" t="s">
        <v>2066</v>
      </c>
      <c r="B5" s="9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2065</v>
      </c>
      <c r="E7">
        <v>4</v>
      </c>
      <c r="F7">
        <v>4</v>
      </c>
    </row>
    <row r="8" spans="1:6" x14ac:dyDescent="0.2">
      <c r="A8" s="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2043</v>
      </c>
      <c r="C10">
        <v>8</v>
      </c>
      <c r="E10">
        <v>10</v>
      </c>
      <c r="F10">
        <v>18</v>
      </c>
    </row>
    <row r="11" spans="1:6" x14ac:dyDescent="0.2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2057</v>
      </c>
      <c r="C15">
        <v>3</v>
      </c>
      <c r="E15">
        <v>4</v>
      </c>
      <c r="F15">
        <v>7</v>
      </c>
    </row>
    <row r="16" spans="1:6" x14ac:dyDescent="0.2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2056</v>
      </c>
      <c r="C20">
        <v>4</v>
      </c>
      <c r="E20">
        <v>4</v>
      </c>
      <c r="F20">
        <v>8</v>
      </c>
    </row>
    <row r="21" spans="1:6" x14ac:dyDescent="0.2">
      <c r="A21" s="8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2063</v>
      </c>
      <c r="C22">
        <v>9</v>
      </c>
      <c r="E22">
        <v>5</v>
      </c>
      <c r="F22">
        <v>14</v>
      </c>
    </row>
    <row r="23" spans="1:6" x14ac:dyDescent="0.2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2059</v>
      </c>
      <c r="C25">
        <v>7</v>
      </c>
      <c r="E25">
        <v>14</v>
      </c>
      <c r="F25">
        <v>21</v>
      </c>
    </row>
    <row r="26" spans="1:6" x14ac:dyDescent="0.2">
      <c r="A26" s="8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2062</v>
      </c>
      <c r="E29">
        <v>3</v>
      </c>
      <c r="F29">
        <v>3</v>
      </c>
    </row>
    <row r="30" spans="1:6" x14ac:dyDescent="0.2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7846-89BC-EE45-806F-40FDBC5DB6B9}">
  <dimension ref="A1:E18"/>
  <sheetViews>
    <sheetView workbookViewId="0">
      <selection activeCell="A6" sqref="A6:E6"/>
      <pivotSelection pane="bottomRight" showHeader="1" extendable="1" axis="axisRow" max="13" activeRow="5" previousRow="5" click="1" r:id="rId1">
        <pivotArea dataOnly="0" fieldPosition="0">
          <references count="1">
            <reference field="18" count="1">
              <x v="1"/>
            </reference>
          </references>
        </pivotArea>
      </pivotSelection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7" t="s">
        <v>2031</v>
      </c>
      <c r="B1" t="s">
        <v>2070</v>
      </c>
    </row>
    <row r="2" spans="1:5" x14ac:dyDescent="0.2">
      <c r="A2" s="7" t="s">
        <v>2085</v>
      </c>
      <c r="B2" t="s">
        <v>2070</v>
      </c>
    </row>
    <row r="4" spans="1:5" x14ac:dyDescent="0.2">
      <c r="A4" s="7" t="s">
        <v>2069</v>
      </c>
      <c r="B4" s="7" t="s">
        <v>2068</v>
      </c>
    </row>
    <row r="5" spans="1:5" x14ac:dyDescent="0.2">
      <c r="A5" s="7" t="s">
        <v>2066</v>
      </c>
      <c r="B5" s="9" t="s">
        <v>74</v>
      </c>
      <c r="C5" t="s">
        <v>14</v>
      </c>
      <c r="D5" t="s">
        <v>20</v>
      </c>
      <c r="E5" t="s">
        <v>2067</v>
      </c>
    </row>
    <row r="6" spans="1:5" x14ac:dyDescent="0.2">
      <c r="A6" s="11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1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1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1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1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1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1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1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1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1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1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1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1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40B2-8D0B-2644-B2B9-F2F1569940D4}">
  <dimension ref="A1:H13"/>
  <sheetViews>
    <sheetView workbookViewId="0">
      <selection activeCell="B2" sqref="B2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6.332031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2094</v>
      </c>
      <c r="B2">
        <f>COUNTIFS(Crowdfunding!F:F,"successful",Crowdfunding!D:D,"&lt;1000")</f>
        <v>30</v>
      </c>
      <c r="C2">
        <f>COUNTIFS(Crowdfunding!F:F,"failed",Crowdfunding!D:D,"&lt;1000")</f>
        <v>20</v>
      </c>
      <c r="D2">
        <f>COUNTIFS(Crowdfunding!F:F,"canceled",Crowdfunding!D:D,"&lt;1000")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">
      <c r="A3" t="s">
        <v>2095</v>
      </c>
      <c r="B3">
        <f>COUNTIFS(Crowdfunding!F:F,"successful",Crowdfunding!D:D,"&gt;=1000",Crowdfunding!D:D,"&lt;=4999")</f>
        <v>191</v>
      </c>
      <c r="C3">
        <f>COUNTIFS(Crowdfunding!F:F,"failed",Crowdfunding!D:D,"&gt;=1000",Crowdfunding!D:D,"&lt;=4999")</f>
        <v>38</v>
      </c>
      <c r="D3">
        <f>COUNTIFS(Crowdfunding!F:F,"canceled",Crowdfunding!D:D,"&gt;=1000",Crowdfunding!D:D,"&lt;=4999")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">
      <c r="A4" t="s">
        <v>2096</v>
      </c>
      <c r="B4">
        <f>COUNTIFS(Crowdfunding!F:F,"successful",Crowdfunding!D:D,"&gt;=5000",Crowdfunding!D:D,"&lt;=9999")</f>
        <v>164</v>
      </c>
      <c r="C4">
        <f>COUNTIFS(Crowdfunding!F:F,"failed",Crowdfunding!D:D,"&gt;=5000",Crowdfunding!D:D,"&lt;=9999")</f>
        <v>126</v>
      </c>
      <c r="D4">
        <f>COUNTIFS(Crowdfunding!F:F,"canceled",Crowdfunding!D:D,"&gt;=5000",Crowdfunding!D:D,"&lt;=9999")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">
      <c r="A5" t="s">
        <v>2097</v>
      </c>
      <c r="B5">
        <f>COUNTIFS(Crowdfunding!F:F,"successful",Crowdfunding!D:D,"&gt;=10000",Crowdfunding!D:D,"&lt;=14999")</f>
        <v>4</v>
      </c>
      <c r="C5">
        <f>COUNTIFS(Crowdfunding!F:F,"failed",Crowdfunding!D:D,"&gt;=10000",Crowdfunding!D:D,"&lt;=14999")</f>
        <v>5</v>
      </c>
      <c r="D5">
        <f>COUNTIFS(Crowdfunding!F:F,"canceled",Crowdfunding!D:D,"&gt;=10000",Crowdfunding!D:D,"&lt;=14999")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">
      <c r="A6" t="s">
        <v>2098</v>
      </c>
      <c r="B6">
        <f>COUNTIFS(Crowdfunding!F:F,"successful",Crowdfunding!D:D,"&gt;=15000",Crowdfunding!D:D,"&lt;=19999")</f>
        <v>10</v>
      </c>
      <c r="C6">
        <f>COUNTIFS(Crowdfunding!F:F,"failed",Crowdfunding!D:D,"&gt;=15000",Crowdfunding!D:D,"&lt;=19999")</f>
        <v>0</v>
      </c>
      <c r="D6">
        <f>COUNTIFS(Crowdfunding!F:F,"canceled",Crowdfunding!D:D,"&gt;=15000",Crowdfunding!D:D,"&lt;=19999")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">
      <c r="A7" t="s">
        <v>2099</v>
      </c>
      <c r="B7">
        <f>COUNTIFS(Crowdfunding!F:F,"successful",Crowdfunding!D:D,"&gt;=20000",Crowdfunding!D:D,"&lt;=24999")</f>
        <v>7</v>
      </c>
      <c r="C7">
        <f>COUNTIFS(Crowdfunding!F:F,"failed",Crowdfunding!D:D,"&gt;=20000",Crowdfunding!D:D,"&lt;=24999")</f>
        <v>0</v>
      </c>
      <c r="D7">
        <f>COUNTIFS(Crowdfunding!F:F,"canceled",Crowdfunding!D:D,"&gt;=20000",Crowdfunding!D:D,"&lt;=24999")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">
      <c r="A8" t="s">
        <v>2100</v>
      </c>
      <c r="B8">
        <f>COUNTIFS(Crowdfunding!F:F,"successful",Crowdfunding!D:D,"&gt;=25000",Crowdfunding!D:D,"&lt;=29999")</f>
        <v>11</v>
      </c>
      <c r="C8">
        <f>COUNTIFS(Crowdfunding!F:F,"failed",Crowdfunding!D:D,"&gt;=25000",Crowdfunding!D:D,"&lt;=29999")</f>
        <v>3</v>
      </c>
      <c r="D8">
        <f>COUNTIFS(Crowdfunding!F:F,"canceled",Crowdfunding!D:D,"&gt;=25000",Crowdfunding!D:D,"&lt;=29999")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">
      <c r="A9" t="s">
        <v>2101</v>
      </c>
      <c r="B9">
        <f>COUNTIFS(Crowdfunding!F:F,"successful",Crowdfunding!D:D,"&gt;=30000",Crowdfunding!D:D,"&lt;=34999")</f>
        <v>7</v>
      </c>
      <c r="C9">
        <f>COUNTIFS(Crowdfunding!F:F,"failed",Crowdfunding!D:D,"&gt;=30000",Crowdfunding!D:D,"&lt;=34999")</f>
        <v>0</v>
      </c>
      <c r="D9">
        <f>COUNTIFS(Crowdfunding!F:F,"canceled",Crowdfunding!D:D,"&gt;=30000",Crowdfunding!D:D,"&lt;=34999")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">
      <c r="A10" t="s">
        <v>2102</v>
      </c>
      <c r="B10">
        <f>COUNTIFS(Crowdfunding!F:F,"successful",Crowdfunding!D:D,"&gt;=35000",Crowdfunding!D:D,"&lt;=39999")</f>
        <v>8</v>
      </c>
      <c r="C10">
        <f>COUNTIFS(Crowdfunding!F:F,"failed",Crowdfunding!D:D,"&gt;=35000",Crowdfunding!D:D,"&lt;=39999")</f>
        <v>3</v>
      </c>
      <c r="D10">
        <f>COUNTIFS(Crowdfunding!F:F,"canceled",Crowdfunding!D:D,"&gt;=35000",Crowdfunding!D:D,"&lt;=39999")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">
      <c r="A11" t="s">
        <v>2103</v>
      </c>
      <c r="B11">
        <f>COUNTIFS(Crowdfunding!F:F,"successful",Crowdfunding!D:D,"&gt;=40000",Crowdfunding!D:D,"&lt;=44999")</f>
        <v>11</v>
      </c>
      <c r="C11">
        <f>COUNTIFS(Crowdfunding!F:F,"failed",Crowdfunding!D:D,"&gt;=40000",Crowdfunding!D:D,"&lt;=44999")</f>
        <v>3</v>
      </c>
      <c r="D11">
        <f>COUNTIFS(Crowdfunding!F:F,"canceled",Crowdfunding!D:D,"&gt;=40000",Crowdfunding!D:D,"&lt;=44999")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">
      <c r="A12" t="s">
        <v>2104</v>
      </c>
      <c r="B12">
        <f>COUNTIFS(Crowdfunding!F:F,"successful",Crowdfunding!D:D,"&gt;=45000",Crowdfunding!D:D,"&lt;=49999")</f>
        <v>8</v>
      </c>
      <c r="C12">
        <f>COUNTIFS(Crowdfunding!F:F,"failed",Crowdfunding!D:D,"&gt;=45000",Crowdfunding!D:D,"&lt;=49999")</f>
        <v>3</v>
      </c>
      <c r="D12">
        <f>COUNTIFS(Crowdfunding!F:F,"canceled",Crowdfunding!D:D,"&gt;=45000",Crowdfunding!D:D,"&lt;=49999")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">
      <c r="A13" t="s">
        <v>2105</v>
      </c>
      <c r="B13">
        <f>COUNTIFS(Crowdfunding!F:F,"successful",Crowdfunding!D:D,"&gt;=50000")</f>
        <v>114</v>
      </c>
      <c r="C13">
        <f>COUNTIFS(Crowdfunding!F:F,"failed",Crowdfunding!D:D,"&gt;=50000")</f>
        <v>163</v>
      </c>
      <c r="D13">
        <f>COUNTIFS(Crowdfunding!F:F,"canceled",Crowdfunding!D:D,"&gt;50000")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E774-DE6F-B345-8F27-B601C042B7E2}">
  <dimension ref="A3:I570"/>
  <sheetViews>
    <sheetView tabSelected="1" workbookViewId="0">
      <selection activeCell="G13" sqref="G13:I13"/>
    </sheetView>
  </sheetViews>
  <sheetFormatPr baseColWidth="10" defaultRowHeight="16" x14ac:dyDescent="0.2"/>
  <cols>
    <col min="1" max="1" width="13" bestFit="1" customWidth="1"/>
    <col min="2" max="2" width="19.5" bestFit="1" customWidth="1"/>
    <col min="4" max="4" width="13" bestFit="1" customWidth="1"/>
    <col min="5" max="5" width="19.5" bestFit="1" customWidth="1"/>
    <col min="6" max="6" width="9" bestFit="1" customWidth="1"/>
    <col min="7" max="7" width="16.83203125" bestFit="1" customWidth="1"/>
    <col min="8" max="8" width="38.33203125" bestFit="1" customWidth="1"/>
    <col min="9" max="9" width="40.5" bestFit="1" customWidth="1"/>
  </cols>
  <sheetData>
    <row r="3" spans="1:9" x14ac:dyDescent="0.2">
      <c r="A3" s="7" t="s">
        <v>2066</v>
      </c>
      <c r="B3" t="s">
        <v>2113</v>
      </c>
      <c r="D3" s="7" t="s">
        <v>2066</v>
      </c>
      <c r="E3" t="s">
        <v>2113</v>
      </c>
    </row>
    <row r="4" spans="1:9" x14ac:dyDescent="0.2">
      <c r="A4" s="8" t="s">
        <v>20</v>
      </c>
      <c r="B4" s="13">
        <v>480898</v>
      </c>
      <c r="D4" s="8" t="s">
        <v>14</v>
      </c>
      <c r="E4" s="13">
        <v>213164</v>
      </c>
    </row>
    <row r="5" spans="1:9" x14ac:dyDescent="0.2">
      <c r="A5" s="14">
        <v>1</v>
      </c>
      <c r="B5" s="13">
        <v>158</v>
      </c>
      <c r="D5" s="14">
        <v>0</v>
      </c>
      <c r="E5" s="13">
        <v>0</v>
      </c>
    </row>
    <row r="6" spans="1:9" x14ac:dyDescent="0.2">
      <c r="A6" s="14">
        <v>2</v>
      </c>
      <c r="B6" s="13">
        <v>1425</v>
      </c>
      <c r="D6" s="14">
        <v>3</v>
      </c>
      <c r="E6" s="13">
        <v>24</v>
      </c>
    </row>
    <row r="7" spans="1:9" x14ac:dyDescent="0.2">
      <c r="A7" s="14">
        <v>5</v>
      </c>
      <c r="B7" s="13">
        <v>174</v>
      </c>
      <c r="D7" s="14">
        <v>4</v>
      </c>
      <c r="E7" s="13">
        <v>53</v>
      </c>
      <c r="H7" s="15" t="s">
        <v>2112</v>
      </c>
      <c r="I7" s="15" t="s">
        <v>2114</v>
      </c>
    </row>
    <row r="8" spans="1:9" x14ac:dyDescent="0.2">
      <c r="A8" s="14">
        <v>7</v>
      </c>
      <c r="B8" s="13">
        <v>227</v>
      </c>
      <c r="D8" s="14">
        <v>6</v>
      </c>
      <c r="E8" s="13">
        <v>18</v>
      </c>
      <c r="G8" t="s">
        <v>2106</v>
      </c>
      <c r="H8" s="15">
        <f>AVERAGE(B5:B569)</f>
        <v>851.14690265486729</v>
      </c>
      <c r="I8" s="15">
        <f>AVERAGE(E5:E368)</f>
        <v>585.61538461538464</v>
      </c>
    </row>
    <row r="9" spans="1:9" x14ac:dyDescent="0.2">
      <c r="A9" s="14">
        <v>10</v>
      </c>
      <c r="B9" s="13">
        <v>220</v>
      </c>
      <c r="D9" s="14">
        <v>9</v>
      </c>
      <c r="E9" s="13">
        <v>44</v>
      </c>
      <c r="G9" t="s">
        <v>2107</v>
      </c>
      <c r="H9" s="15">
        <f>MEDIAN(B5:B569)</f>
        <v>201</v>
      </c>
      <c r="I9" s="15">
        <f>MEDIAN(E5:E368)</f>
        <v>114.5</v>
      </c>
    </row>
    <row r="10" spans="1:9" x14ac:dyDescent="0.2">
      <c r="A10" s="14">
        <v>13</v>
      </c>
      <c r="B10" s="13">
        <v>98</v>
      </c>
      <c r="D10" s="14">
        <v>11</v>
      </c>
      <c r="E10" s="13">
        <v>27</v>
      </c>
      <c r="G10" t="s">
        <v>2108</v>
      </c>
      <c r="H10" s="15">
        <f>MIN(B5:B569)</f>
        <v>16</v>
      </c>
      <c r="I10" s="15">
        <f>MIN(E5:E368)</f>
        <v>0</v>
      </c>
    </row>
    <row r="11" spans="1:9" x14ac:dyDescent="0.2">
      <c r="A11" s="14">
        <v>16</v>
      </c>
      <c r="B11" s="13">
        <v>100</v>
      </c>
      <c r="D11" s="14">
        <v>12</v>
      </c>
      <c r="E11" s="13">
        <v>55</v>
      </c>
      <c r="G11" t="s">
        <v>2109</v>
      </c>
      <c r="H11" s="15">
        <f>MAX(B5:B569)</f>
        <v>7295</v>
      </c>
      <c r="I11" s="15">
        <f>MAX(E6:E368)</f>
        <v>6080</v>
      </c>
    </row>
    <row r="12" spans="1:9" x14ac:dyDescent="0.2">
      <c r="A12" s="14">
        <v>17</v>
      </c>
      <c r="B12" s="13">
        <v>1249</v>
      </c>
      <c r="D12" s="14">
        <v>14</v>
      </c>
      <c r="E12" s="13">
        <v>200</v>
      </c>
      <c r="G12" t="s">
        <v>2110</v>
      </c>
      <c r="H12" s="15">
        <f>_xlfn.VAR.P(B5:B569)</f>
        <v>1603373.7324019109</v>
      </c>
      <c r="I12" s="15">
        <f>_xlfn.VAR.P(E5:E368)</f>
        <v>921574.68174133555</v>
      </c>
    </row>
    <row r="13" spans="1:9" x14ac:dyDescent="0.2">
      <c r="A13" s="14">
        <v>20</v>
      </c>
      <c r="B13" s="13">
        <v>1396</v>
      </c>
      <c r="D13" s="14">
        <v>15</v>
      </c>
      <c r="E13" s="13">
        <v>452</v>
      </c>
      <c r="G13" t="s">
        <v>2111</v>
      </c>
      <c r="H13" s="15">
        <f>_xlfn.STDEV.S(B5:B569)</f>
        <v>1267.366006183523</v>
      </c>
      <c r="I13" s="15">
        <f>_xlfn.STDEV.S(E5:E368)</f>
        <v>961.30819978260524</v>
      </c>
    </row>
    <row r="14" spans="1:9" x14ac:dyDescent="0.2">
      <c r="A14" s="14">
        <v>22</v>
      </c>
      <c r="B14" s="13">
        <v>890</v>
      </c>
      <c r="D14" s="14">
        <v>19</v>
      </c>
      <c r="E14" s="13">
        <v>674</v>
      </c>
    </row>
    <row r="15" spans="1:9" x14ac:dyDescent="0.2">
      <c r="A15" s="14">
        <v>23</v>
      </c>
      <c r="B15" s="13">
        <v>142</v>
      </c>
      <c r="D15" s="14">
        <v>21</v>
      </c>
      <c r="E15" s="13">
        <v>558</v>
      </c>
    </row>
    <row r="16" spans="1:9" x14ac:dyDescent="0.2">
      <c r="A16" s="14">
        <v>24</v>
      </c>
      <c r="B16" s="13">
        <v>2673</v>
      </c>
      <c r="D16" s="14">
        <v>27</v>
      </c>
      <c r="E16" s="13">
        <v>15</v>
      </c>
    </row>
    <row r="17" spans="1:5" x14ac:dyDescent="0.2">
      <c r="A17" s="14">
        <v>25</v>
      </c>
      <c r="B17" s="13">
        <v>163</v>
      </c>
      <c r="D17" s="14">
        <v>32</v>
      </c>
      <c r="E17" s="13">
        <v>2307</v>
      </c>
    </row>
    <row r="18" spans="1:5" x14ac:dyDescent="0.2">
      <c r="A18" s="14">
        <v>28</v>
      </c>
      <c r="B18" s="13">
        <v>2220</v>
      </c>
      <c r="D18" s="14">
        <v>39</v>
      </c>
      <c r="E18" s="13">
        <v>88</v>
      </c>
    </row>
    <row r="19" spans="1:5" x14ac:dyDescent="0.2">
      <c r="A19" s="14">
        <v>29</v>
      </c>
      <c r="B19" s="13">
        <v>1606</v>
      </c>
      <c r="D19" s="14">
        <v>45</v>
      </c>
      <c r="E19" s="13">
        <v>48</v>
      </c>
    </row>
    <row r="20" spans="1:5" x14ac:dyDescent="0.2">
      <c r="A20" s="14">
        <v>30</v>
      </c>
      <c r="B20" s="13">
        <v>129</v>
      </c>
      <c r="D20" s="14">
        <v>50</v>
      </c>
      <c r="E20" s="13">
        <v>1</v>
      </c>
    </row>
    <row r="21" spans="1:5" x14ac:dyDescent="0.2">
      <c r="A21" s="14">
        <v>31</v>
      </c>
      <c r="B21" s="13">
        <v>226</v>
      </c>
      <c r="D21" s="14">
        <v>51</v>
      </c>
      <c r="E21" s="13">
        <v>1467</v>
      </c>
    </row>
    <row r="22" spans="1:5" x14ac:dyDescent="0.2">
      <c r="A22" s="14">
        <v>33</v>
      </c>
      <c r="B22" s="13">
        <v>5419</v>
      </c>
      <c r="D22" s="14">
        <v>52</v>
      </c>
      <c r="E22" s="13">
        <v>75</v>
      </c>
    </row>
    <row r="23" spans="1:5" x14ac:dyDescent="0.2">
      <c r="A23" s="14">
        <v>34</v>
      </c>
      <c r="B23" s="13">
        <v>165</v>
      </c>
      <c r="D23" s="14">
        <v>54</v>
      </c>
      <c r="E23" s="13">
        <v>120</v>
      </c>
    </row>
    <row r="24" spans="1:5" x14ac:dyDescent="0.2">
      <c r="A24" s="14">
        <v>35</v>
      </c>
      <c r="B24" s="13">
        <v>1965</v>
      </c>
      <c r="D24" s="14">
        <v>61</v>
      </c>
      <c r="E24" s="13">
        <v>2253</v>
      </c>
    </row>
    <row r="25" spans="1:5" x14ac:dyDescent="0.2">
      <c r="A25" s="14">
        <v>36</v>
      </c>
      <c r="B25" s="13">
        <v>16</v>
      </c>
      <c r="D25" s="14">
        <v>63</v>
      </c>
      <c r="E25" s="13">
        <v>5</v>
      </c>
    </row>
    <row r="26" spans="1:5" x14ac:dyDescent="0.2">
      <c r="A26" s="14">
        <v>37</v>
      </c>
      <c r="B26" s="13">
        <v>107</v>
      </c>
      <c r="D26" s="14">
        <v>64</v>
      </c>
      <c r="E26" s="13">
        <v>38</v>
      </c>
    </row>
    <row r="27" spans="1:5" x14ac:dyDescent="0.2">
      <c r="A27" s="14">
        <v>38</v>
      </c>
      <c r="B27" s="13">
        <v>134</v>
      </c>
      <c r="D27" s="14">
        <v>66</v>
      </c>
      <c r="E27" s="13">
        <v>12</v>
      </c>
    </row>
    <row r="28" spans="1:5" x14ac:dyDescent="0.2">
      <c r="A28" s="14">
        <v>40</v>
      </c>
      <c r="B28" s="13">
        <v>198</v>
      </c>
      <c r="D28" s="14">
        <v>76</v>
      </c>
      <c r="E28" s="13">
        <v>1684</v>
      </c>
    </row>
    <row r="29" spans="1:5" x14ac:dyDescent="0.2">
      <c r="A29" s="14">
        <v>41</v>
      </c>
      <c r="B29" s="13">
        <v>111</v>
      </c>
      <c r="D29" s="14">
        <v>77</v>
      </c>
      <c r="E29" s="13">
        <v>56</v>
      </c>
    </row>
    <row r="30" spans="1:5" x14ac:dyDescent="0.2">
      <c r="A30" s="14">
        <v>42</v>
      </c>
      <c r="B30" s="13">
        <v>222</v>
      </c>
      <c r="D30" s="14">
        <v>79</v>
      </c>
      <c r="E30" s="13">
        <v>838</v>
      </c>
    </row>
    <row r="31" spans="1:5" x14ac:dyDescent="0.2">
      <c r="A31" s="14">
        <v>43</v>
      </c>
      <c r="B31" s="13">
        <v>6212</v>
      </c>
      <c r="D31" s="14">
        <v>83</v>
      </c>
      <c r="E31" s="13">
        <v>1000</v>
      </c>
    </row>
    <row r="32" spans="1:5" x14ac:dyDescent="0.2">
      <c r="A32" s="14">
        <v>44</v>
      </c>
      <c r="B32" s="13">
        <v>98</v>
      </c>
      <c r="D32" s="14">
        <v>87</v>
      </c>
      <c r="E32" s="13">
        <v>1482</v>
      </c>
    </row>
    <row r="33" spans="1:5" x14ac:dyDescent="0.2">
      <c r="A33" s="14">
        <v>46</v>
      </c>
      <c r="B33" s="13">
        <v>92</v>
      </c>
      <c r="D33" s="14">
        <v>90</v>
      </c>
      <c r="E33" s="13">
        <v>106</v>
      </c>
    </row>
    <row r="34" spans="1:5" x14ac:dyDescent="0.2">
      <c r="A34" s="14">
        <v>47</v>
      </c>
      <c r="B34" s="13">
        <v>149</v>
      </c>
      <c r="D34" s="14">
        <v>91</v>
      </c>
      <c r="E34" s="13">
        <v>679</v>
      </c>
    </row>
    <row r="35" spans="1:5" x14ac:dyDescent="0.2">
      <c r="A35" s="14">
        <v>48</v>
      </c>
      <c r="B35" s="13">
        <v>2431</v>
      </c>
      <c r="D35" s="14">
        <v>98</v>
      </c>
      <c r="E35" s="13">
        <v>1220</v>
      </c>
    </row>
    <row r="36" spans="1:5" x14ac:dyDescent="0.2">
      <c r="A36" s="14">
        <v>49</v>
      </c>
      <c r="B36" s="13">
        <v>303</v>
      </c>
      <c r="D36" s="14">
        <v>100</v>
      </c>
      <c r="E36" s="13">
        <v>1</v>
      </c>
    </row>
    <row r="37" spans="1:5" x14ac:dyDescent="0.2">
      <c r="A37" s="14">
        <v>53</v>
      </c>
      <c r="B37" s="13">
        <v>209</v>
      </c>
      <c r="D37" s="14">
        <v>103</v>
      </c>
      <c r="E37" s="13">
        <v>37</v>
      </c>
    </row>
    <row r="38" spans="1:5" x14ac:dyDescent="0.2">
      <c r="A38" s="14">
        <v>55</v>
      </c>
      <c r="B38" s="13">
        <v>131</v>
      </c>
      <c r="D38" s="14">
        <v>109</v>
      </c>
      <c r="E38" s="13">
        <v>60</v>
      </c>
    </row>
    <row r="39" spans="1:5" x14ac:dyDescent="0.2">
      <c r="A39" s="14">
        <v>56</v>
      </c>
      <c r="B39" s="13">
        <v>164</v>
      </c>
      <c r="D39" s="14">
        <v>110</v>
      </c>
      <c r="E39" s="13">
        <v>296</v>
      </c>
    </row>
    <row r="40" spans="1:5" x14ac:dyDescent="0.2">
      <c r="A40" s="14">
        <v>57</v>
      </c>
      <c r="B40" s="13">
        <v>201</v>
      </c>
      <c r="D40" s="14">
        <v>115</v>
      </c>
      <c r="E40" s="13">
        <v>3304</v>
      </c>
    </row>
    <row r="41" spans="1:5" x14ac:dyDescent="0.2">
      <c r="A41" s="14">
        <v>58</v>
      </c>
      <c r="B41" s="13">
        <v>211</v>
      </c>
      <c r="D41" s="14">
        <v>116</v>
      </c>
      <c r="E41" s="13">
        <v>73</v>
      </c>
    </row>
    <row r="42" spans="1:5" x14ac:dyDescent="0.2">
      <c r="A42" s="14">
        <v>59</v>
      </c>
      <c r="B42" s="13">
        <v>128</v>
      </c>
      <c r="D42" s="14">
        <v>122</v>
      </c>
      <c r="E42" s="13">
        <v>3387</v>
      </c>
    </row>
    <row r="43" spans="1:5" x14ac:dyDescent="0.2">
      <c r="A43" s="14">
        <v>60</v>
      </c>
      <c r="B43" s="13">
        <v>1600</v>
      </c>
      <c r="D43" s="14">
        <v>123</v>
      </c>
      <c r="E43" s="13">
        <v>662</v>
      </c>
    </row>
    <row r="44" spans="1:5" x14ac:dyDescent="0.2">
      <c r="A44" s="14">
        <v>62</v>
      </c>
      <c r="B44" s="13">
        <v>249</v>
      </c>
      <c r="D44" s="14">
        <v>126</v>
      </c>
      <c r="E44" s="13">
        <v>774</v>
      </c>
    </row>
    <row r="45" spans="1:5" x14ac:dyDescent="0.2">
      <c r="A45" s="14">
        <v>65</v>
      </c>
      <c r="B45" s="13">
        <v>236</v>
      </c>
      <c r="D45" s="14">
        <v>127</v>
      </c>
      <c r="E45" s="13">
        <v>672</v>
      </c>
    </row>
    <row r="46" spans="1:5" x14ac:dyDescent="0.2">
      <c r="A46" s="14">
        <v>67</v>
      </c>
      <c r="B46" s="13">
        <v>4065</v>
      </c>
      <c r="D46" s="14">
        <v>134</v>
      </c>
      <c r="E46" s="13">
        <v>940</v>
      </c>
    </row>
    <row r="47" spans="1:5" x14ac:dyDescent="0.2">
      <c r="A47" s="14">
        <v>68</v>
      </c>
      <c r="B47" s="13">
        <v>246</v>
      </c>
      <c r="D47" s="14">
        <v>135</v>
      </c>
      <c r="E47" s="13">
        <v>117</v>
      </c>
    </row>
    <row r="48" spans="1:5" x14ac:dyDescent="0.2">
      <c r="A48" s="14">
        <v>70</v>
      </c>
      <c r="B48" s="13">
        <v>2475</v>
      </c>
      <c r="D48" s="14">
        <v>138</v>
      </c>
      <c r="E48" s="13">
        <v>115</v>
      </c>
    </row>
    <row r="49" spans="1:5" x14ac:dyDescent="0.2">
      <c r="A49" s="14">
        <v>71</v>
      </c>
      <c r="B49" s="13">
        <v>76</v>
      </c>
      <c r="D49" s="14">
        <v>139</v>
      </c>
      <c r="E49" s="13">
        <v>326</v>
      </c>
    </row>
    <row r="50" spans="1:5" x14ac:dyDescent="0.2">
      <c r="A50" s="14">
        <v>72</v>
      </c>
      <c r="B50" s="13">
        <v>54</v>
      </c>
      <c r="D50" s="14">
        <v>150</v>
      </c>
      <c r="E50" s="13">
        <v>1</v>
      </c>
    </row>
    <row r="51" spans="1:5" x14ac:dyDescent="0.2">
      <c r="A51" s="14">
        <v>73</v>
      </c>
      <c r="B51" s="13">
        <v>88</v>
      </c>
      <c r="D51" s="14">
        <v>151</v>
      </c>
      <c r="E51" s="13">
        <v>1467</v>
      </c>
    </row>
    <row r="52" spans="1:5" x14ac:dyDescent="0.2">
      <c r="A52" s="14">
        <v>74</v>
      </c>
      <c r="B52" s="13">
        <v>85</v>
      </c>
      <c r="D52" s="14">
        <v>153</v>
      </c>
      <c r="E52" s="13">
        <v>5681</v>
      </c>
    </row>
    <row r="53" spans="1:5" x14ac:dyDescent="0.2">
      <c r="A53" s="14">
        <v>75</v>
      </c>
      <c r="B53" s="13">
        <v>170</v>
      </c>
      <c r="D53" s="14">
        <v>154</v>
      </c>
      <c r="E53" s="13">
        <v>1059</v>
      </c>
    </row>
    <row r="54" spans="1:5" x14ac:dyDescent="0.2">
      <c r="A54" s="14">
        <v>78</v>
      </c>
      <c r="B54" s="13">
        <v>330</v>
      </c>
      <c r="D54" s="14">
        <v>155</v>
      </c>
      <c r="E54" s="13">
        <v>1194</v>
      </c>
    </row>
    <row r="55" spans="1:5" x14ac:dyDescent="0.2">
      <c r="A55" s="14">
        <v>80</v>
      </c>
      <c r="B55" s="13">
        <v>127</v>
      </c>
      <c r="D55" s="14">
        <v>157</v>
      </c>
      <c r="E55" s="13">
        <v>30</v>
      </c>
    </row>
    <row r="56" spans="1:5" x14ac:dyDescent="0.2">
      <c r="A56" s="14">
        <v>81</v>
      </c>
      <c r="B56" s="13">
        <v>411</v>
      </c>
      <c r="D56" s="14">
        <v>161</v>
      </c>
      <c r="E56" s="13">
        <v>75</v>
      </c>
    </row>
    <row r="57" spans="1:5" x14ac:dyDescent="0.2">
      <c r="A57" s="14">
        <v>82</v>
      </c>
      <c r="B57" s="13">
        <v>180</v>
      </c>
      <c r="D57" s="14">
        <v>168</v>
      </c>
      <c r="E57" s="13">
        <v>955</v>
      </c>
    </row>
    <row r="58" spans="1:5" x14ac:dyDescent="0.2">
      <c r="A58" s="14">
        <v>84</v>
      </c>
      <c r="B58" s="13">
        <v>374</v>
      </c>
      <c r="D58" s="14">
        <v>170</v>
      </c>
      <c r="E58" s="13">
        <v>67</v>
      </c>
    </row>
    <row r="59" spans="1:5" x14ac:dyDescent="0.2">
      <c r="A59" s="14">
        <v>85</v>
      </c>
      <c r="B59" s="13">
        <v>71</v>
      </c>
      <c r="D59" s="14">
        <v>171</v>
      </c>
      <c r="E59" s="13">
        <v>5</v>
      </c>
    </row>
    <row r="60" spans="1:5" x14ac:dyDescent="0.2">
      <c r="A60" s="14">
        <v>86</v>
      </c>
      <c r="B60" s="13">
        <v>203</v>
      </c>
      <c r="D60" s="14">
        <v>172</v>
      </c>
      <c r="E60" s="13">
        <v>26</v>
      </c>
    </row>
    <row r="61" spans="1:5" x14ac:dyDescent="0.2">
      <c r="A61" s="14">
        <v>88</v>
      </c>
      <c r="B61" s="13">
        <v>113</v>
      </c>
      <c r="D61" s="14">
        <v>175</v>
      </c>
      <c r="E61" s="13">
        <v>1130</v>
      </c>
    </row>
    <row r="62" spans="1:5" x14ac:dyDescent="0.2">
      <c r="A62" s="14">
        <v>89</v>
      </c>
      <c r="B62" s="13">
        <v>96</v>
      </c>
      <c r="D62" s="14">
        <v>176</v>
      </c>
      <c r="E62" s="13">
        <v>782</v>
      </c>
    </row>
    <row r="63" spans="1:5" x14ac:dyDescent="0.2">
      <c r="A63" s="14">
        <v>92</v>
      </c>
      <c r="B63" s="13">
        <v>498</v>
      </c>
      <c r="D63" s="14">
        <v>178</v>
      </c>
      <c r="E63" s="13">
        <v>210</v>
      </c>
    </row>
    <row r="64" spans="1:5" x14ac:dyDescent="0.2">
      <c r="A64" s="14">
        <v>94</v>
      </c>
      <c r="B64" s="13">
        <v>180</v>
      </c>
      <c r="D64" s="14">
        <v>181</v>
      </c>
      <c r="E64" s="13">
        <v>136</v>
      </c>
    </row>
    <row r="65" spans="1:5" x14ac:dyDescent="0.2">
      <c r="A65" s="14">
        <v>95</v>
      </c>
      <c r="B65" s="13">
        <v>27</v>
      </c>
      <c r="D65" s="14">
        <v>183</v>
      </c>
      <c r="E65" s="13">
        <v>86</v>
      </c>
    </row>
    <row r="66" spans="1:5" x14ac:dyDescent="0.2">
      <c r="A66" s="14">
        <v>96</v>
      </c>
      <c r="B66" s="13">
        <v>2331</v>
      </c>
      <c r="D66" s="14">
        <v>185</v>
      </c>
      <c r="E66" s="13">
        <v>19</v>
      </c>
    </row>
    <row r="67" spans="1:5" x14ac:dyDescent="0.2">
      <c r="A67" s="14">
        <v>97</v>
      </c>
      <c r="B67" s="13">
        <v>113</v>
      </c>
      <c r="D67" s="14">
        <v>186</v>
      </c>
      <c r="E67" s="13">
        <v>886</v>
      </c>
    </row>
    <row r="68" spans="1:5" x14ac:dyDescent="0.2">
      <c r="A68" s="14">
        <v>99</v>
      </c>
      <c r="B68" s="13">
        <v>164</v>
      </c>
      <c r="D68" s="14">
        <v>188</v>
      </c>
      <c r="E68" s="13">
        <v>35</v>
      </c>
    </row>
    <row r="69" spans="1:5" x14ac:dyDescent="0.2">
      <c r="A69" s="14">
        <v>101</v>
      </c>
      <c r="B69" s="13">
        <v>164</v>
      </c>
      <c r="D69" s="14">
        <v>190</v>
      </c>
      <c r="E69" s="13">
        <v>24</v>
      </c>
    </row>
    <row r="70" spans="1:5" x14ac:dyDescent="0.2">
      <c r="A70" s="14">
        <v>102</v>
      </c>
      <c r="B70" s="13">
        <v>336</v>
      </c>
      <c r="D70" s="14">
        <v>191</v>
      </c>
      <c r="E70" s="13">
        <v>86</v>
      </c>
    </row>
    <row r="71" spans="1:5" x14ac:dyDescent="0.2">
      <c r="A71" s="14">
        <v>104</v>
      </c>
      <c r="B71" s="13">
        <v>1917</v>
      </c>
      <c r="D71" s="14">
        <v>192</v>
      </c>
      <c r="E71" s="13">
        <v>243</v>
      </c>
    </row>
    <row r="72" spans="1:5" x14ac:dyDescent="0.2">
      <c r="A72" s="14">
        <v>105</v>
      </c>
      <c r="B72" s="13">
        <v>95</v>
      </c>
      <c r="D72" s="14">
        <v>193</v>
      </c>
      <c r="E72" s="13">
        <v>65</v>
      </c>
    </row>
    <row r="73" spans="1:5" x14ac:dyDescent="0.2">
      <c r="A73" s="14">
        <v>106</v>
      </c>
      <c r="B73" s="13">
        <v>147</v>
      </c>
      <c r="D73" s="14">
        <v>196</v>
      </c>
      <c r="E73" s="13">
        <v>100</v>
      </c>
    </row>
    <row r="74" spans="1:5" x14ac:dyDescent="0.2">
      <c r="A74" s="14">
        <v>107</v>
      </c>
      <c r="B74" s="13">
        <v>86</v>
      </c>
      <c r="D74" s="14">
        <v>198</v>
      </c>
      <c r="E74" s="13">
        <v>168</v>
      </c>
    </row>
    <row r="75" spans="1:5" x14ac:dyDescent="0.2">
      <c r="A75" s="14">
        <v>108</v>
      </c>
      <c r="B75" s="13">
        <v>83</v>
      </c>
      <c r="D75" s="14">
        <v>199</v>
      </c>
      <c r="E75" s="13">
        <v>13</v>
      </c>
    </row>
    <row r="76" spans="1:5" x14ac:dyDescent="0.2">
      <c r="A76" s="14">
        <v>111</v>
      </c>
      <c r="B76" s="13">
        <v>676</v>
      </c>
      <c r="D76" s="14">
        <v>200</v>
      </c>
      <c r="E76" s="13">
        <v>1</v>
      </c>
    </row>
    <row r="77" spans="1:5" x14ac:dyDescent="0.2">
      <c r="A77" s="14">
        <v>112</v>
      </c>
      <c r="B77" s="13">
        <v>361</v>
      </c>
      <c r="D77" s="14">
        <v>204</v>
      </c>
      <c r="E77" s="13">
        <v>40</v>
      </c>
    </row>
    <row r="78" spans="1:5" x14ac:dyDescent="0.2">
      <c r="A78" s="14">
        <v>113</v>
      </c>
      <c r="B78" s="13">
        <v>131</v>
      </c>
      <c r="D78" s="14">
        <v>210</v>
      </c>
      <c r="E78" s="13">
        <v>226</v>
      </c>
    </row>
    <row r="79" spans="1:5" x14ac:dyDescent="0.2">
      <c r="A79" s="14">
        <v>114</v>
      </c>
      <c r="B79" s="13">
        <v>126</v>
      </c>
      <c r="D79" s="14">
        <v>211</v>
      </c>
      <c r="E79" s="13">
        <v>1625</v>
      </c>
    </row>
    <row r="80" spans="1:5" x14ac:dyDescent="0.2">
      <c r="A80" s="14">
        <v>117</v>
      </c>
      <c r="B80" s="13">
        <v>275</v>
      </c>
      <c r="D80" s="14">
        <v>215</v>
      </c>
      <c r="E80" s="13">
        <v>143</v>
      </c>
    </row>
    <row r="81" spans="1:5" x14ac:dyDescent="0.2">
      <c r="A81" s="14">
        <v>118</v>
      </c>
      <c r="B81" s="13">
        <v>67</v>
      </c>
      <c r="D81" s="14">
        <v>217</v>
      </c>
      <c r="E81" s="13">
        <v>934</v>
      </c>
    </row>
    <row r="82" spans="1:5" x14ac:dyDescent="0.2">
      <c r="A82" s="14">
        <v>119</v>
      </c>
      <c r="B82" s="13">
        <v>154</v>
      </c>
      <c r="D82" s="14">
        <v>220</v>
      </c>
      <c r="E82" s="13">
        <v>17</v>
      </c>
    </row>
    <row r="83" spans="1:5" x14ac:dyDescent="0.2">
      <c r="A83" s="14">
        <v>120</v>
      </c>
      <c r="B83" s="13">
        <v>1782</v>
      </c>
      <c r="D83" s="14">
        <v>221</v>
      </c>
      <c r="E83" s="13">
        <v>2179</v>
      </c>
    </row>
    <row r="84" spans="1:5" x14ac:dyDescent="0.2">
      <c r="A84" s="14">
        <v>121</v>
      </c>
      <c r="B84" s="13">
        <v>903</v>
      </c>
      <c r="D84" s="14">
        <v>223</v>
      </c>
      <c r="E84" s="13">
        <v>931</v>
      </c>
    </row>
    <row r="85" spans="1:5" x14ac:dyDescent="0.2">
      <c r="A85" s="14">
        <v>124</v>
      </c>
      <c r="B85" s="13">
        <v>94</v>
      </c>
      <c r="D85" s="14">
        <v>235</v>
      </c>
      <c r="E85" s="13">
        <v>92</v>
      </c>
    </row>
    <row r="86" spans="1:5" x14ac:dyDescent="0.2">
      <c r="A86" s="14">
        <v>125</v>
      </c>
      <c r="B86" s="13">
        <v>180</v>
      </c>
      <c r="D86" s="14">
        <v>236</v>
      </c>
      <c r="E86" s="13">
        <v>57</v>
      </c>
    </row>
    <row r="87" spans="1:5" x14ac:dyDescent="0.2">
      <c r="A87" s="14">
        <v>130</v>
      </c>
      <c r="B87" s="13">
        <v>533</v>
      </c>
      <c r="D87" s="14">
        <v>239</v>
      </c>
      <c r="E87" s="13">
        <v>41</v>
      </c>
    </row>
    <row r="88" spans="1:5" x14ac:dyDescent="0.2">
      <c r="A88" s="14">
        <v>131</v>
      </c>
      <c r="B88" s="13">
        <v>2443</v>
      </c>
      <c r="D88" s="14">
        <v>250</v>
      </c>
      <c r="E88" s="13">
        <v>1</v>
      </c>
    </row>
    <row r="89" spans="1:5" x14ac:dyDescent="0.2">
      <c r="A89" s="14">
        <v>132</v>
      </c>
      <c r="B89" s="13">
        <v>89</v>
      </c>
      <c r="D89" s="14">
        <v>251</v>
      </c>
      <c r="E89" s="13">
        <v>101</v>
      </c>
    </row>
    <row r="90" spans="1:5" x14ac:dyDescent="0.2">
      <c r="A90" s="14">
        <v>133</v>
      </c>
      <c r="B90" s="13">
        <v>159</v>
      </c>
      <c r="D90" s="14">
        <v>253</v>
      </c>
      <c r="E90" s="13">
        <v>1335</v>
      </c>
    </row>
    <row r="91" spans="1:5" x14ac:dyDescent="0.2">
      <c r="A91" s="14">
        <v>137</v>
      </c>
      <c r="B91" s="13">
        <v>50</v>
      </c>
      <c r="D91" s="14">
        <v>256</v>
      </c>
      <c r="E91" s="13">
        <v>15</v>
      </c>
    </row>
    <row r="92" spans="1:5" x14ac:dyDescent="0.2">
      <c r="A92" s="14">
        <v>140</v>
      </c>
      <c r="B92" s="13">
        <v>186</v>
      </c>
      <c r="D92" s="14">
        <v>261</v>
      </c>
      <c r="E92" s="13">
        <v>454</v>
      </c>
    </row>
    <row r="93" spans="1:5" x14ac:dyDescent="0.2">
      <c r="A93" s="14">
        <v>141</v>
      </c>
      <c r="B93" s="13">
        <v>1071</v>
      </c>
      <c r="D93" s="14">
        <v>266</v>
      </c>
      <c r="E93" s="13">
        <v>3182</v>
      </c>
    </row>
    <row r="94" spans="1:5" x14ac:dyDescent="0.2">
      <c r="A94" s="14">
        <v>142</v>
      </c>
      <c r="B94" s="13">
        <v>117</v>
      </c>
      <c r="D94" s="14">
        <v>274</v>
      </c>
      <c r="E94" s="13">
        <v>15</v>
      </c>
    </row>
    <row r="95" spans="1:5" x14ac:dyDescent="0.2">
      <c r="A95" s="14">
        <v>143</v>
      </c>
      <c r="B95" s="13">
        <v>70</v>
      </c>
      <c r="D95" s="14">
        <v>276</v>
      </c>
      <c r="E95" s="13">
        <v>133</v>
      </c>
    </row>
    <row r="96" spans="1:5" x14ac:dyDescent="0.2">
      <c r="A96" s="14">
        <v>144</v>
      </c>
      <c r="B96" s="13">
        <v>135</v>
      </c>
      <c r="D96" s="14">
        <v>281</v>
      </c>
      <c r="E96" s="13">
        <v>2062</v>
      </c>
    </row>
    <row r="97" spans="1:5" x14ac:dyDescent="0.2">
      <c r="A97" s="14">
        <v>145</v>
      </c>
      <c r="B97" s="13">
        <v>768</v>
      </c>
      <c r="D97" s="14">
        <v>283</v>
      </c>
      <c r="E97" s="13">
        <v>29</v>
      </c>
    </row>
    <row r="98" spans="1:5" x14ac:dyDescent="0.2">
      <c r="A98" s="14">
        <v>147</v>
      </c>
      <c r="B98" s="13">
        <v>199</v>
      </c>
      <c r="D98" s="14">
        <v>284</v>
      </c>
      <c r="E98" s="13">
        <v>132</v>
      </c>
    </row>
    <row r="99" spans="1:5" x14ac:dyDescent="0.2">
      <c r="A99" s="14">
        <v>148</v>
      </c>
      <c r="B99" s="13">
        <v>107</v>
      </c>
      <c r="D99" s="14">
        <v>288</v>
      </c>
      <c r="E99" s="13">
        <v>137</v>
      </c>
    </row>
    <row r="100" spans="1:5" x14ac:dyDescent="0.2">
      <c r="A100" s="14">
        <v>149</v>
      </c>
      <c r="B100" s="13">
        <v>195</v>
      </c>
      <c r="D100" s="14">
        <v>290</v>
      </c>
      <c r="E100" s="13">
        <v>908</v>
      </c>
    </row>
    <row r="101" spans="1:5" x14ac:dyDescent="0.2">
      <c r="A101" s="14">
        <v>152</v>
      </c>
      <c r="B101" s="13">
        <v>3376</v>
      </c>
      <c r="D101" s="14">
        <v>292</v>
      </c>
      <c r="E101" s="13">
        <v>10</v>
      </c>
    </row>
    <row r="102" spans="1:5" x14ac:dyDescent="0.2">
      <c r="A102" s="14">
        <v>158</v>
      </c>
      <c r="B102" s="13">
        <v>41</v>
      </c>
      <c r="D102" s="14">
        <v>295</v>
      </c>
      <c r="E102" s="13">
        <v>1910</v>
      </c>
    </row>
    <row r="103" spans="1:5" x14ac:dyDescent="0.2">
      <c r="A103" s="14">
        <v>159</v>
      </c>
      <c r="B103" s="13">
        <v>1821</v>
      </c>
      <c r="D103" s="14">
        <v>296</v>
      </c>
      <c r="E103" s="13">
        <v>38</v>
      </c>
    </row>
    <row r="104" spans="1:5" x14ac:dyDescent="0.2">
      <c r="A104" s="14">
        <v>160</v>
      </c>
      <c r="B104" s="13">
        <v>164</v>
      </c>
      <c r="D104" s="14">
        <v>297</v>
      </c>
      <c r="E104" s="13">
        <v>104</v>
      </c>
    </row>
    <row r="105" spans="1:5" x14ac:dyDescent="0.2">
      <c r="A105" s="14">
        <v>162</v>
      </c>
      <c r="B105" s="13">
        <v>157</v>
      </c>
      <c r="D105" s="14">
        <v>299</v>
      </c>
      <c r="E105" s="13">
        <v>49</v>
      </c>
    </row>
    <row r="106" spans="1:5" x14ac:dyDescent="0.2">
      <c r="A106" s="14">
        <v>163</v>
      </c>
      <c r="B106" s="13">
        <v>246</v>
      </c>
      <c r="D106" s="14">
        <v>300</v>
      </c>
      <c r="E106" s="13">
        <v>1</v>
      </c>
    </row>
    <row r="107" spans="1:5" x14ac:dyDescent="0.2">
      <c r="A107" s="14">
        <v>164</v>
      </c>
      <c r="B107" s="13">
        <v>1396</v>
      </c>
      <c r="D107" s="14">
        <v>302</v>
      </c>
      <c r="E107" s="13">
        <v>245</v>
      </c>
    </row>
    <row r="108" spans="1:5" x14ac:dyDescent="0.2">
      <c r="A108" s="14">
        <v>165</v>
      </c>
      <c r="B108" s="13">
        <v>2506</v>
      </c>
      <c r="D108" s="14">
        <v>303</v>
      </c>
      <c r="E108" s="13">
        <v>32</v>
      </c>
    </row>
    <row r="109" spans="1:5" x14ac:dyDescent="0.2">
      <c r="A109" s="14">
        <v>166</v>
      </c>
      <c r="B109" s="13">
        <v>244</v>
      </c>
      <c r="D109" s="14">
        <v>306</v>
      </c>
      <c r="E109" s="13">
        <v>7</v>
      </c>
    </row>
    <row r="110" spans="1:5" x14ac:dyDescent="0.2">
      <c r="A110" s="14">
        <v>167</v>
      </c>
      <c r="B110" s="13">
        <v>146</v>
      </c>
      <c r="D110" s="14">
        <v>308</v>
      </c>
      <c r="E110" s="13">
        <v>803</v>
      </c>
    </row>
    <row r="111" spans="1:5" x14ac:dyDescent="0.2">
      <c r="A111" s="14">
        <v>169</v>
      </c>
      <c r="B111" s="13">
        <v>1267</v>
      </c>
      <c r="D111" s="14">
        <v>310</v>
      </c>
      <c r="E111" s="13">
        <v>16</v>
      </c>
    </row>
    <row r="112" spans="1:5" x14ac:dyDescent="0.2">
      <c r="A112" s="14">
        <v>173</v>
      </c>
      <c r="B112" s="13">
        <v>1561</v>
      </c>
      <c r="D112" s="14">
        <v>315</v>
      </c>
      <c r="E112" s="13">
        <v>31</v>
      </c>
    </row>
    <row r="113" spans="1:5" x14ac:dyDescent="0.2">
      <c r="A113" s="14">
        <v>174</v>
      </c>
      <c r="B113" s="13">
        <v>48</v>
      </c>
      <c r="D113" s="14">
        <v>316</v>
      </c>
      <c r="E113" s="13">
        <v>108</v>
      </c>
    </row>
    <row r="114" spans="1:5" x14ac:dyDescent="0.2">
      <c r="A114" s="14">
        <v>177</v>
      </c>
      <c r="B114" s="13">
        <v>2739</v>
      </c>
      <c r="D114" s="14">
        <v>317</v>
      </c>
      <c r="E114" s="13">
        <v>30</v>
      </c>
    </row>
    <row r="115" spans="1:5" x14ac:dyDescent="0.2">
      <c r="A115" s="14">
        <v>179</v>
      </c>
      <c r="B115" s="13">
        <v>3537</v>
      </c>
      <c r="D115" s="14">
        <v>318</v>
      </c>
      <c r="E115" s="13">
        <v>17</v>
      </c>
    </row>
    <row r="116" spans="1:5" x14ac:dyDescent="0.2">
      <c r="A116" s="14">
        <v>180</v>
      </c>
      <c r="B116" s="13">
        <v>2107</v>
      </c>
      <c r="D116" s="14">
        <v>320</v>
      </c>
      <c r="E116" s="13">
        <v>80</v>
      </c>
    </row>
    <row r="117" spans="1:5" x14ac:dyDescent="0.2">
      <c r="A117" s="14">
        <v>182</v>
      </c>
      <c r="B117" s="13">
        <v>3318</v>
      </c>
      <c r="D117" s="14">
        <v>321</v>
      </c>
      <c r="E117" s="13">
        <v>2468</v>
      </c>
    </row>
    <row r="118" spans="1:5" x14ac:dyDescent="0.2">
      <c r="A118" s="14">
        <v>184</v>
      </c>
      <c r="B118" s="13">
        <v>340</v>
      </c>
      <c r="D118" s="14">
        <v>323</v>
      </c>
      <c r="E118" s="13">
        <v>26</v>
      </c>
    </row>
    <row r="119" spans="1:5" x14ac:dyDescent="0.2">
      <c r="A119" s="14">
        <v>187</v>
      </c>
      <c r="B119" s="13">
        <v>1442</v>
      </c>
      <c r="D119" s="14">
        <v>325</v>
      </c>
      <c r="E119" s="13">
        <v>73</v>
      </c>
    </row>
    <row r="120" spans="1:5" x14ac:dyDescent="0.2">
      <c r="A120" s="14">
        <v>194</v>
      </c>
      <c r="B120" s="13">
        <v>126</v>
      </c>
      <c r="D120" s="14">
        <v>326</v>
      </c>
      <c r="E120" s="13">
        <v>128</v>
      </c>
    </row>
    <row r="121" spans="1:5" x14ac:dyDescent="0.2">
      <c r="A121" s="14">
        <v>195</v>
      </c>
      <c r="B121" s="13">
        <v>524</v>
      </c>
      <c r="D121" s="14">
        <v>327</v>
      </c>
      <c r="E121" s="13">
        <v>33</v>
      </c>
    </row>
    <row r="122" spans="1:5" x14ac:dyDescent="0.2">
      <c r="A122" s="14">
        <v>197</v>
      </c>
      <c r="B122" s="13">
        <v>1989</v>
      </c>
      <c r="D122" s="14">
        <v>336</v>
      </c>
      <c r="E122" s="13">
        <v>1072</v>
      </c>
    </row>
    <row r="123" spans="1:5" x14ac:dyDescent="0.2">
      <c r="A123" s="14">
        <v>201</v>
      </c>
      <c r="B123" s="13">
        <v>157</v>
      </c>
      <c r="D123" s="14">
        <v>340</v>
      </c>
      <c r="E123" s="13">
        <v>393</v>
      </c>
    </row>
    <row r="124" spans="1:5" x14ac:dyDescent="0.2">
      <c r="A124" s="14">
        <v>203</v>
      </c>
      <c r="B124" s="13">
        <v>4498</v>
      </c>
      <c r="D124" s="14">
        <v>341</v>
      </c>
      <c r="E124" s="13">
        <v>1257</v>
      </c>
    </row>
    <row r="125" spans="1:5" x14ac:dyDescent="0.2">
      <c r="A125" s="14">
        <v>205</v>
      </c>
      <c r="B125" s="13">
        <v>80</v>
      </c>
      <c r="D125" s="14">
        <v>342</v>
      </c>
      <c r="E125" s="13">
        <v>328</v>
      </c>
    </row>
    <row r="126" spans="1:5" x14ac:dyDescent="0.2">
      <c r="A126" s="14">
        <v>207</v>
      </c>
      <c r="B126" s="13">
        <v>43</v>
      </c>
      <c r="D126" s="14">
        <v>343</v>
      </c>
      <c r="E126" s="13">
        <v>147</v>
      </c>
    </row>
    <row r="127" spans="1:5" x14ac:dyDescent="0.2">
      <c r="A127" s="14">
        <v>208</v>
      </c>
      <c r="B127" s="13">
        <v>2053</v>
      </c>
      <c r="D127" s="14">
        <v>344</v>
      </c>
      <c r="E127" s="13">
        <v>830</v>
      </c>
    </row>
    <row r="128" spans="1:5" x14ac:dyDescent="0.2">
      <c r="A128" s="14">
        <v>212</v>
      </c>
      <c r="B128" s="13">
        <v>168</v>
      </c>
      <c r="D128" s="14">
        <v>345</v>
      </c>
      <c r="E128" s="13">
        <v>331</v>
      </c>
    </row>
    <row r="129" spans="1:5" x14ac:dyDescent="0.2">
      <c r="A129" s="14">
        <v>213</v>
      </c>
      <c r="B129" s="13">
        <v>4289</v>
      </c>
      <c r="D129" s="14">
        <v>346</v>
      </c>
      <c r="E129" s="13">
        <v>25</v>
      </c>
    </row>
    <row r="130" spans="1:5" x14ac:dyDescent="0.2">
      <c r="A130" s="14">
        <v>214</v>
      </c>
      <c r="B130" s="13">
        <v>165</v>
      </c>
      <c r="D130" s="14">
        <v>348</v>
      </c>
      <c r="E130" s="13">
        <v>3483</v>
      </c>
    </row>
    <row r="131" spans="1:5" x14ac:dyDescent="0.2">
      <c r="A131" s="14">
        <v>216</v>
      </c>
      <c r="B131" s="13">
        <v>1815</v>
      </c>
      <c r="D131" s="14">
        <v>349</v>
      </c>
      <c r="E131" s="13">
        <v>923</v>
      </c>
    </row>
    <row r="132" spans="1:5" x14ac:dyDescent="0.2">
      <c r="A132" s="14">
        <v>218</v>
      </c>
      <c r="B132" s="13">
        <v>397</v>
      </c>
      <c r="D132" s="14">
        <v>350</v>
      </c>
      <c r="E132" s="13">
        <v>1</v>
      </c>
    </row>
    <row r="133" spans="1:5" x14ac:dyDescent="0.2">
      <c r="A133" s="14">
        <v>219</v>
      </c>
      <c r="B133" s="13">
        <v>1539</v>
      </c>
      <c r="D133" s="14">
        <v>352</v>
      </c>
      <c r="E133" s="13">
        <v>33</v>
      </c>
    </row>
    <row r="134" spans="1:5" x14ac:dyDescent="0.2">
      <c r="A134" s="14">
        <v>222</v>
      </c>
      <c r="B134" s="13">
        <v>138</v>
      </c>
      <c r="D134" s="14">
        <v>356</v>
      </c>
      <c r="E134" s="13">
        <v>40</v>
      </c>
    </row>
    <row r="135" spans="1:5" x14ac:dyDescent="0.2">
      <c r="A135" s="14">
        <v>224</v>
      </c>
      <c r="B135" s="13">
        <v>3594</v>
      </c>
      <c r="D135" s="14">
        <v>358</v>
      </c>
      <c r="E135" s="13">
        <v>23</v>
      </c>
    </row>
    <row r="136" spans="1:5" x14ac:dyDescent="0.2">
      <c r="A136" s="14">
        <v>225</v>
      </c>
      <c r="B136" s="13">
        <v>5880</v>
      </c>
      <c r="D136" s="14">
        <v>367</v>
      </c>
      <c r="E136" s="13">
        <v>75</v>
      </c>
    </row>
    <row r="137" spans="1:5" x14ac:dyDescent="0.2">
      <c r="A137" s="14">
        <v>226</v>
      </c>
      <c r="B137" s="13">
        <v>112</v>
      </c>
      <c r="D137" s="14">
        <v>371</v>
      </c>
      <c r="E137" s="13">
        <v>2176</v>
      </c>
    </row>
    <row r="138" spans="1:5" x14ac:dyDescent="0.2">
      <c r="A138" s="14">
        <v>227</v>
      </c>
      <c r="B138" s="13">
        <v>943</v>
      </c>
      <c r="D138" s="14">
        <v>374</v>
      </c>
      <c r="E138" s="13">
        <v>441</v>
      </c>
    </row>
    <row r="139" spans="1:5" x14ac:dyDescent="0.2">
      <c r="A139" s="14">
        <v>228</v>
      </c>
      <c r="B139" s="13">
        <v>2468</v>
      </c>
      <c r="D139" s="14">
        <v>375</v>
      </c>
      <c r="E139" s="13">
        <v>25</v>
      </c>
    </row>
    <row r="140" spans="1:5" x14ac:dyDescent="0.2">
      <c r="A140" s="14">
        <v>229</v>
      </c>
      <c r="B140" s="13">
        <v>2551</v>
      </c>
      <c r="D140" s="14">
        <v>377</v>
      </c>
      <c r="E140" s="13">
        <v>127</v>
      </c>
    </row>
    <row r="141" spans="1:5" x14ac:dyDescent="0.2">
      <c r="A141" s="14">
        <v>230</v>
      </c>
      <c r="B141" s="13">
        <v>101</v>
      </c>
      <c r="D141" s="14">
        <v>378</v>
      </c>
      <c r="E141" s="13">
        <v>355</v>
      </c>
    </row>
    <row r="142" spans="1:5" x14ac:dyDescent="0.2">
      <c r="A142" s="14">
        <v>232</v>
      </c>
      <c r="B142" s="13">
        <v>92</v>
      </c>
      <c r="D142" s="14">
        <v>379</v>
      </c>
      <c r="E142" s="13">
        <v>44</v>
      </c>
    </row>
    <row r="143" spans="1:5" x14ac:dyDescent="0.2">
      <c r="A143" s="14">
        <v>233</v>
      </c>
      <c r="B143" s="13">
        <v>62</v>
      </c>
      <c r="D143" s="14">
        <v>382</v>
      </c>
      <c r="E143" s="13">
        <v>67</v>
      </c>
    </row>
    <row r="144" spans="1:5" x14ac:dyDescent="0.2">
      <c r="A144" s="14">
        <v>234</v>
      </c>
      <c r="B144" s="13">
        <v>149</v>
      </c>
      <c r="D144" s="14">
        <v>386</v>
      </c>
      <c r="E144" s="13">
        <v>1068</v>
      </c>
    </row>
    <row r="145" spans="1:5" x14ac:dyDescent="0.2">
      <c r="A145" s="14">
        <v>237</v>
      </c>
      <c r="B145" s="13">
        <v>329</v>
      </c>
      <c r="D145" s="14">
        <v>387</v>
      </c>
      <c r="E145" s="13">
        <v>424</v>
      </c>
    </row>
    <row r="146" spans="1:5" x14ac:dyDescent="0.2">
      <c r="A146" s="14">
        <v>238</v>
      </c>
      <c r="B146" s="13">
        <v>97</v>
      </c>
      <c r="D146" s="14">
        <v>391</v>
      </c>
      <c r="E146" s="13">
        <v>151</v>
      </c>
    </row>
    <row r="147" spans="1:5" x14ac:dyDescent="0.2">
      <c r="A147" s="14">
        <v>240</v>
      </c>
      <c r="B147" s="13">
        <v>1784</v>
      </c>
      <c r="D147" s="14">
        <v>392</v>
      </c>
      <c r="E147" s="13">
        <v>1608</v>
      </c>
    </row>
    <row r="148" spans="1:5" x14ac:dyDescent="0.2">
      <c r="A148" s="14">
        <v>241</v>
      </c>
      <c r="B148" s="13">
        <v>1684</v>
      </c>
      <c r="D148" s="14">
        <v>399</v>
      </c>
      <c r="E148" s="13">
        <v>941</v>
      </c>
    </row>
    <row r="149" spans="1:5" x14ac:dyDescent="0.2">
      <c r="A149" s="14">
        <v>242</v>
      </c>
      <c r="B149" s="13">
        <v>250</v>
      </c>
      <c r="D149" s="14">
        <v>400</v>
      </c>
      <c r="E149" s="13">
        <v>1</v>
      </c>
    </row>
    <row r="150" spans="1:5" x14ac:dyDescent="0.2">
      <c r="A150" s="14">
        <v>243</v>
      </c>
      <c r="B150" s="13">
        <v>238</v>
      </c>
      <c r="D150" s="14">
        <v>402</v>
      </c>
      <c r="E150" s="13">
        <v>40</v>
      </c>
    </row>
    <row r="151" spans="1:5" x14ac:dyDescent="0.2">
      <c r="A151" s="14">
        <v>244</v>
      </c>
      <c r="B151" s="13">
        <v>53</v>
      </c>
      <c r="D151" s="14">
        <v>403</v>
      </c>
      <c r="E151" s="13">
        <v>3015</v>
      </c>
    </row>
    <row r="152" spans="1:5" x14ac:dyDescent="0.2">
      <c r="A152" s="14">
        <v>245</v>
      </c>
      <c r="B152" s="13">
        <v>214</v>
      </c>
      <c r="D152" s="14">
        <v>405</v>
      </c>
      <c r="E152" s="13">
        <v>435</v>
      </c>
    </row>
    <row r="153" spans="1:5" x14ac:dyDescent="0.2">
      <c r="A153" s="14">
        <v>246</v>
      </c>
      <c r="B153" s="13">
        <v>222</v>
      </c>
      <c r="D153" s="14">
        <v>409</v>
      </c>
      <c r="E153" s="13">
        <v>714</v>
      </c>
    </row>
    <row r="154" spans="1:5" x14ac:dyDescent="0.2">
      <c r="A154" s="14">
        <v>247</v>
      </c>
      <c r="B154" s="13">
        <v>1884</v>
      </c>
      <c r="D154" s="14">
        <v>414</v>
      </c>
      <c r="E154" s="13">
        <v>5497</v>
      </c>
    </row>
    <row r="155" spans="1:5" x14ac:dyDescent="0.2">
      <c r="A155" s="14">
        <v>248</v>
      </c>
      <c r="B155" s="13">
        <v>218</v>
      </c>
      <c r="D155" s="14">
        <v>415</v>
      </c>
      <c r="E155" s="13">
        <v>418</v>
      </c>
    </row>
    <row r="156" spans="1:5" x14ac:dyDescent="0.2">
      <c r="A156" s="14">
        <v>249</v>
      </c>
      <c r="B156" s="13">
        <v>6465</v>
      </c>
      <c r="D156" s="14">
        <v>416</v>
      </c>
      <c r="E156" s="13">
        <v>1439</v>
      </c>
    </row>
    <row r="157" spans="1:5" x14ac:dyDescent="0.2">
      <c r="A157" s="14">
        <v>252</v>
      </c>
      <c r="B157" s="13">
        <v>59</v>
      </c>
      <c r="D157" s="14">
        <v>417</v>
      </c>
      <c r="E157" s="13">
        <v>15</v>
      </c>
    </row>
    <row r="158" spans="1:5" x14ac:dyDescent="0.2">
      <c r="A158" s="14">
        <v>254</v>
      </c>
      <c r="B158" s="13">
        <v>88</v>
      </c>
      <c r="D158" s="14">
        <v>418</v>
      </c>
      <c r="E158" s="13">
        <v>1999</v>
      </c>
    </row>
    <row r="159" spans="1:5" x14ac:dyDescent="0.2">
      <c r="A159" s="14">
        <v>255</v>
      </c>
      <c r="B159" s="13">
        <v>1697</v>
      </c>
      <c r="D159" s="14">
        <v>421</v>
      </c>
      <c r="E159" s="13">
        <v>118</v>
      </c>
    </row>
    <row r="160" spans="1:5" x14ac:dyDescent="0.2">
      <c r="A160" s="14">
        <v>257</v>
      </c>
      <c r="B160" s="13">
        <v>92</v>
      </c>
      <c r="D160" s="14">
        <v>423</v>
      </c>
      <c r="E160" s="13">
        <v>162</v>
      </c>
    </row>
    <row r="161" spans="1:5" x14ac:dyDescent="0.2">
      <c r="A161" s="14">
        <v>258</v>
      </c>
      <c r="B161" s="13">
        <v>186</v>
      </c>
      <c r="D161" s="14">
        <v>424</v>
      </c>
      <c r="E161" s="13">
        <v>83</v>
      </c>
    </row>
    <row r="162" spans="1:5" x14ac:dyDescent="0.2">
      <c r="A162" s="14">
        <v>259</v>
      </c>
      <c r="B162" s="13">
        <v>138</v>
      </c>
      <c r="D162" s="14">
        <v>428</v>
      </c>
      <c r="E162" s="13">
        <v>747</v>
      </c>
    </row>
    <row r="163" spans="1:5" x14ac:dyDescent="0.2">
      <c r="A163" s="14">
        <v>260</v>
      </c>
      <c r="B163" s="13">
        <v>261</v>
      </c>
      <c r="D163" s="14">
        <v>430</v>
      </c>
      <c r="E163" s="13">
        <v>84</v>
      </c>
    </row>
    <row r="164" spans="1:5" x14ac:dyDescent="0.2">
      <c r="A164" s="14">
        <v>262</v>
      </c>
      <c r="B164" s="13">
        <v>107</v>
      </c>
      <c r="D164" s="14">
        <v>432</v>
      </c>
      <c r="E164" s="13">
        <v>91</v>
      </c>
    </row>
    <row r="165" spans="1:5" x14ac:dyDescent="0.2">
      <c r="A165" s="14">
        <v>263</v>
      </c>
      <c r="B165" s="13">
        <v>199</v>
      </c>
      <c r="D165" s="14">
        <v>433</v>
      </c>
      <c r="E165" s="13">
        <v>792</v>
      </c>
    </row>
    <row r="166" spans="1:5" x14ac:dyDescent="0.2">
      <c r="A166" s="14">
        <v>264</v>
      </c>
      <c r="B166" s="13">
        <v>5512</v>
      </c>
      <c r="D166" s="14">
        <v>441</v>
      </c>
      <c r="E166" s="13">
        <v>32</v>
      </c>
    </row>
    <row r="167" spans="1:5" x14ac:dyDescent="0.2">
      <c r="A167" s="14">
        <v>265</v>
      </c>
      <c r="B167" s="13">
        <v>86</v>
      </c>
      <c r="D167" s="14">
        <v>446</v>
      </c>
      <c r="E167" s="13">
        <v>186</v>
      </c>
    </row>
    <row r="168" spans="1:5" x14ac:dyDescent="0.2">
      <c r="A168" s="14">
        <v>267</v>
      </c>
      <c r="B168" s="13">
        <v>2768</v>
      </c>
      <c r="D168" s="14">
        <v>448</v>
      </c>
      <c r="E168" s="13">
        <v>605</v>
      </c>
    </row>
    <row r="169" spans="1:5" x14ac:dyDescent="0.2">
      <c r="A169" s="14">
        <v>268</v>
      </c>
      <c r="B169" s="13">
        <v>48</v>
      </c>
      <c r="D169" s="14">
        <v>450</v>
      </c>
      <c r="E169" s="13">
        <v>1</v>
      </c>
    </row>
    <row r="170" spans="1:5" x14ac:dyDescent="0.2">
      <c r="A170" s="14">
        <v>269</v>
      </c>
      <c r="B170" s="13">
        <v>87</v>
      </c>
      <c r="D170" s="14">
        <v>452</v>
      </c>
      <c r="E170" s="13">
        <v>31</v>
      </c>
    </row>
    <row r="171" spans="1:5" x14ac:dyDescent="0.2">
      <c r="A171" s="14">
        <v>272</v>
      </c>
      <c r="B171" s="13">
        <v>1894</v>
      </c>
      <c r="D171" s="14">
        <v>453</v>
      </c>
      <c r="E171" s="13">
        <v>1181</v>
      </c>
    </row>
    <row r="172" spans="1:5" x14ac:dyDescent="0.2">
      <c r="A172" s="14">
        <v>273</v>
      </c>
      <c r="B172" s="13">
        <v>282</v>
      </c>
      <c r="D172" s="14">
        <v>454</v>
      </c>
      <c r="E172" s="13">
        <v>39</v>
      </c>
    </row>
    <row r="173" spans="1:5" x14ac:dyDescent="0.2">
      <c r="A173" s="14">
        <v>275</v>
      </c>
      <c r="B173" s="13">
        <v>116</v>
      </c>
      <c r="D173" s="14">
        <v>457</v>
      </c>
      <c r="E173" s="13">
        <v>46</v>
      </c>
    </row>
    <row r="174" spans="1:5" x14ac:dyDescent="0.2">
      <c r="A174" s="14">
        <v>277</v>
      </c>
      <c r="B174" s="13">
        <v>83</v>
      </c>
      <c r="D174" s="14">
        <v>459</v>
      </c>
      <c r="E174" s="13">
        <v>105</v>
      </c>
    </row>
    <row r="175" spans="1:5" x14ac:dyDescent="0.2">
      <c r="A175" s="14">
        <v>278</v>
      </c>
      <c r="B175" s="13">
        <v>91</v>
      </c>
      <c r="D175" s="14">
        <v>462</v>
      </c>
      <c r="E175" s="13">
        <v>535</v>
      </c>
    </row>
    <row r="176" spans="1:5" x14ac:dyDescent="0.2">
      <c r="A176" s="14">
        <v>279</v>
      </c>
      <c r="B176" s="13">
        <v>546</v>
      </c>
      <c r="D176" s="14">
        <v>468</v>
      </c>
      <c r="E176" s="13">
        <v>16</v>
      </c>
    </row>
    <row r="177" spans="1:5" x14ac:dyDescent="0.2">
      <c r="A177" s="14">
        <v>280</v>
      </c>
      <c r="B177" s="13">
        <v>393</v>
      </c>
      <c r="D177" s="14">
        <v>472</v>
      </c>
      <c r="E177" s="13">
        <v>575</v>
      </c>
    </row>
    <row r="178" spans="1:5" x14ac:dyDescent="0.2">
      <c r="A178" s="14">
        <v>282</v>
      </c>
      <c r="B178" s="13">
        <v>133</v>
      </c>
      <c r="D178" s="14">
        <v>476</v>
      </c>
      <c r="E178" s="13">
        <v>1120</v>
      </c>
    </row>
    <row r="179" spans="1:5" x14ac:dyDescent="0.2">
      <c r="A179" s="14">
        <v>285</v>
      </c>
      <c r="B179" s="13">
        <v>254</v>
      </c>
      <c r="D179" s="14">
        <v>477</v>
      </c>
      <c r="E179" s="13">
        <v>113</v>
      </c>
    </row>
    <row r="180" spans="1:5" x14ac:dyDescent="0.2">
      <c r="A180" s="14">
        <v>287</v>
      </c>
      <c r="B180" s="13">
        <v>176</v>
      </c>
      <c r="D180" s="14">
        <v>481</v>
      </c>
      <c r="E180" s="13">
        <v>1538</v>
      </c>
    </row>
    <row r="181" spans="1:5" x14ac:dyDescent="0.2">
      <c r="A181" s="14">
        <v>289</v>
      </c>
      <c r="B181" s="13">
        <v>337</v>
      </c>
      <c r="D181" s="14">
        <v>482</v>
      </c>
      <c r="E181" s="13">
        <v>9</v>
      </c>
    </row>
    <row r="182" spans="1:5" x14ac:dyDescent="0.2">
      <c r="A182" s="14">
        <v>291</v>
      </c>
      <c r="B182" s="13">
        <v>107</v>
      </c>
      <c r="D182" s="14">
        <v>483</v>
      </c>
      <c r="E182" s="13">
        <v>554</v>
      </c>
    </row>
    <row r="183" spans="1:5" x14ac:dyDescent="0.2">
      <c r="A183" s="14">
        <v>294</v>
      </c>
      <c r="B183" s="13">
        <v>183</v>
      </c>
      <c r="D183" s="14">
        <v>485</v>
      </c>
      <c r="E183" s="13">
        <v>648</v>
      </c>
    </row>
    <row r="184" spans="1:5" x14ac:dyDescent="0.2">
      <c r="A184" s="14">
        <v>298</v>
      </c>
      <c r="B184" s="13">
        <v>72</v>
      </c>
      <c r="D184" s="14">
        <v>486</v>
      </c>
      <c r="E184" s="13">
        <v>21</v>
      </c>
    </row>
    <row r="185" spans="1:5" x14ac:dyDescent="0.2">
      <c r="A185" s="14">
        <v>301</v>
      </c>
      <c r="B185" s="13">
        <v>295</v>
      </c>
      <c r="D185" s="14">
        <v>496</v>
      </c>
      <c r="E185" s="13">
        <v>54</v>
      </c>
    </row>
    <row r="186" spans="1:5" x14ac:dyDescent="0.2">
      <c r="A186" s="14">
        <v>304</v>
      </c>
      <c r="B186" s="13">
        <v>142</v>
      </c>
      <c r="D186" s="14">
        <v>497</v>
      </c>
      <c r="E186" s="13">
        <v>120</v>
      </c>
    </row>
    <row r="187" spans="1:5" x14ac:dyDescent="0.2">
      <c r="A187" s="14">
        <v>305</v>
      </c>
      <c r="B187" s="13">
        <v>85</v>
      </c>
      <c r="D187" s="14">
        <v>498</v>
      </c>
      <c r="E187" s="13">
        <v>579</v>
      </c>
    </row>
    <row r="188" spans="1:5" x14ac:dyDescent="0.2">
      <c r="A188" s="14">
        <v>307</v>
      </c>
      <c r="B188" s="13">
        <v>659</v>
      </c>
      <c r="D188" s="14">
        <v>499</v>
      </c>
      <c r="E188" s="13">
        <v>2072</v>
      </c>
    </row>
    <row r="189" spans="1:5" x14ac:dyDescent="0.2">
      <c r="A189" s="14">
        <v>311</v>
      </c>
      <c r="B189" s="13">
        <v>121</v>
      </c>
      <c r="D189" s="14">
        <v>500</v>
      </c>
      <c r="E189" s="13">
        <v>0</v>
      </c>
    </row>
    <row r="190" spans="1:5" x14ac:dyDescent="0.2">
      <c r="A190" s="14">
        <v>312</v>
      </c>
      <c r="B190" s="13">
        <v>3742</v>
      </c>
      <c r="D190" s="14">
        <v>501</v>
      </c>
      <c r="E190" s="13">
        <v>1796</v>
      </c>
    </row>
    <row r="191" spans="1:5" x14ac:dyDescent="0.2">
      <c r="A191" s="14">
        <v>313</v>
      </c>
      <c r="B191" s="13">
        <v>223</v>
      </c>
      <c r="D191" s="14">
        <v>504</v>
      </c>
      <c r="E191" s="13">
        <v>62</v>
      </c>
    </row>
    <row r="192" spans="1:5" x14ac:dyDescent="0.2">
      <c r="A192" s="14">
        <v>314</v>
      </c>
      <c r="B192" s="13">
        <v>133</v>
      </c>
      <c r="D192" s="14">
        <v>505</v>
      </c>
      <c r="E192" s="13">
        <v>347</v>
      </c>
    </row>
    <row r="193" spans="1:5" x14ac:dyDescent="0.2">
      <c r="A193" s="14">
        <v>322</v>
      </c>
      <c r="B193" s="13">
        <v>5168</v>
      </c>
      <c r="D193" s="14">
        <v>507</v>
      </c>
      <c r="E193" s="13">
        <v>19</v>
      </c>
    </row>
    <row r="194" spans="1:5" x14ac:dyDescent="0.2">
      <c r="A194" s="14">
        <v>324</v>
      </c>
      <c r="B194" s="13">
        <v>307</v>
      </c>
      <c r="D194" s="14">
        <v>509</v>
      </c>
      <c r="E194" s="13">
        <v>1258</v>
      </c>
    </row>
    <row r="195" spans="1:5" x14ac:dyDescent="0.2">
      <c r="A195" s="14">
        <v>328</v>
      </c>
      <c r="B195" s="13">
        <v>2441</v>
      </c>
      <c r="D195" s="14">
        <v>511</v>
      </c>
      <c r="E195" s="13">
        <v>362</v>
      </c>
    </row>
    <row r="196" spans="1:5" x14ac:dyDescent="0.2">
      <c r="A196" s="14">
        <v>330</v>
      </c>
      <c r="B196" s="13">
        <v>1385</v>
      </c>
      <c r="D196" s="14">
        <v>515</v>
      </c>
      <c r="E196" s="13">
        <v>133</v>
      </c>
    </row>
    <row r="197" spans="1:5" x14ac:dyDescent="0.2">
      <c r="A197" s="14">
        <v>331</v>
      </c>
      <c r="B197" s="13">
        <v>190</v>
      </c>
      <c r="D197" s="14">
        <v>516</v>
      </c>
      <c r="E197" s="13">
        <v>846</v>
      </c>
    </row>
    <row r="198" spans="1:5" x14ac:dyDescent="0.2">
      <c r="A198" s="14">
        <v>332</v>
      </c>
      <c r="B198" s="13">
        <v>470</v>
      </c>
      <c r="D198" s="14">
        <v>518</v>
      </c>
      <c r="E198" s="13">
        <v>10</v>
      </c>
    </row>
    <row r="199" spans="1:5" x14ac:dyDescent="0.2">
      <c r="A199" s="14">
        <v>333</v>
      </c>
      <c r="B199" s="13">
        <v>253</v>
      </c>
      <c r="D199" s="14">
        <v>522</v>
      </c>
      <c r="E199" s="13">
        <v>191</v>
      </c>
    </row>
    <row r="200" spans="1:5" x14ac:dyDescent="0.2">
      <c r="A200" s="14">
        <v>334</v>
      </c>
      <c r="B200" s="13">
        <v>1113</v>
      </c>
      <c r="D200" s="14">
        <v>524</v>
      </c>
      <c r="E200" s="13">
        <v>1979</v>
      </c>
    </row>
    <row r="201" spans="1:5" x14ac:dyDescent="0.2">
      <c r="A201" s="14">
        <v>335</v>
      </c>
      <c r="B201" s="13">
        <v>2283</v>
      </c>
      <c r="D201" s="14">
        <v>525</v>
      </c>
      <c r="E201" s="13">
        <v>63</v>
      </c>
    </row>
    <row r="202" spans="1:5" x14ac:dyDescent="0.2">
      <c r="A202" s="14">
        <v>337</v>
      </c>
      <c r="B202" s="13">
        <v>1095</v>
      </c>
      <c r="D202" s="14">
        <v>527</v>
      </c>
      <c r="E202" s="13">
        <v>6080</v>
      </c>
    </row>
    <row r="203" spans="1:5" x14ac:dyDescent="0.2">
      <c r="A203" s="14">
        <v>338</v>
      </c>
      <c r="B203" s="13">
        <v>1690</v>
      </c>
      <c r="D203" s="14">
        <v>528</v>
      </c>
      <c r="E203" s="13">
        <v>80</v>
      </c>
    </row>
    <row r="204" spans="1:5" x14ac:dyDescent="0.2">
      <c r="A204" s="14">
        <v>347</v>
      </c>
      <c r="B204" s="13">
        <v>191</v>
      </c>
      <c r="D204" s="14">
        <v>529</v>
      </c>
      <c r="E204" s="13">
        <v>9</v>
      </c>
    </row>
    <row r="205" spans="1:5" x14ac:dyDescent="0.2">
      <c r="A205" s="14">
        <v>351</v>
      </c>
      <c r="B205" s="13">
        <v>2013</v>
      </c>
      <c r="D205" s="14">
        <v>530</v>
      </c>
      <c r="E205" s="13">
        <v>1784</v>
      </c>
    </row>
    <row r="206" spans="1:5" x14ac:dyDescent="0.2">
      <c r="A206" s="14">
        <v>353</v>
      </c>
      <c r="B206" s="13">
        <v>1703</v>
      </c>
      <c r="D206" s="14">
        <v>534</v>
      </c>
      <c r="E206" s="13">
        <v>243</v>
      </c>
    </row>
    <row r="207" spans="1:5" x14ac:dyDescent="0.2">
      <c r="A207" s="14">
        <v>354</v>
      </c>
      <c r="B207" s="13">
        <v>80</v>
      </c>
      <c r="D207" s="14">
        <v>538</v>
      </c>
      <c r="E207" s="13">
        <v>1296</v>
      </c>
    </row>
    <row r="208" spans="1:5" x14ac:dyDescent="0.2">
      <c r="A208" s="14">
        <v>357</v>
      </c>
      <c r="B208" s="13">
        <v>41</v>
      </c>
      <c r="D208" s="14">
        <v>539</v>
      </c>
      <c r="E208" s="13">
        <v>77</v>
      </c>
    </row>
    <row r="209" spans="1:5" x14ac:dyDescent="0.2">
      <c r="A209" s="14">
        <v>359</v>
      </c>
      <c r="B209" s="13">
        <v>187</v>
      </c>
      <c r="D209" s="14">
        <v>541</v>
      </c>
      <c r="E209" s="13">
        <v>395</v>
      </c>
    </row>
    <row r="210" spans="1:5" x14ac:dyDescent="0.2">
      <c r="A210" s="14">
        <v>360</v>
      </c>
      <c r="B210" s="13">
        <v>2875</v>
      </c>
      <c r="D210" s="14">
        <v>542</v>
      </c>
      <c r="E210" s="13">
        <v>49</v>
      </c>
    </row>
    <row r="211" spans="1:5" x14ac:dyDescent="0.2">
      <c r="A211" s="14">
        <v>361</v>
      </c>
      <c r="B211" s="13">
        <v>88</v>
      </c>
      <c r="D211" s="14">
        <v>543</v>
      </c>
      <c r="E211" s="13">
        <v>180</v>
      </c>
    </row>
    <row r="212" spans="1:5" x14ac:dyDescent="0.2">
      <c r="A212" s="14">
        <v>362</v>
      </c>
      <c r="B212" s="13">
        <v>191</v>
      </c>
      <c r="D212" s="14">
        <v>545</v>
      </c>
      <c r="E212" s="13">
        <v>2690</v>
      </c>
    </row>
    <row r="213" spans="1:5" x14ac:dyDescent="0.2">
      <c r="A213" s="14">
        <v>363</v>
      </c>
      <c r="B213" s="13">
        <v>139</v>
      </c>
      <c r="D213" s="14">
        <v>551</v>
      </c>
      <c r="E213" s="13">
        <v>2779</v>
      </c>
    </row>
    <row r="214" spans="1:5" x14ac:dyDescent="0.2">
      <c r="A214" s="14">
        <v>364</v>
      </c>
      <c r="B214" s="13">
        <v>186</v>
      </c>
      <c r="D214" s="14">
        <v>552</v>
      </c>
      <c r="E214" s="13">
        <v>92</v>
      </c>
    </row>
    <row r="215" spans="1:5" x14ac:dyDescent="0.2">
      <c r="A215" s="14">
        <v>365</v>
      </c>
      <c r="B215" s="13">
        <v>112</v>
      </c>
      <c r="D215" s="14">
        <v>553</v>
      </c>
      <c r="E215" s="13">
        <v>1028</v>
      </c>
    </row>
    <row r="216" spans="1:5" x14ac:dyDescent="0.2">
      <c r="A216" s="14">
        <v>366</v>
      </c>
      <c r="B216" s="13">
        <v>101</v>
      </c>
      <c r="D216" s="14">
        <v>562</v>
      </c>
      <c r="E216" s="13">
        <v>26</v>
      </c>
    </row>
    <row r="217" spans="1:5" x14ac:dyDescent="0.2">
      <c r="A217" s="14">
        <v>368</v>
      </c>
      <c r="B217" s="13">
        <v>206</v>
      </c>
      <c r="D217" s="14">
        <v>564</v>
      </c>
      <c r="E217" s="13">
        <v>1790</v>
      </c>
    </row>
    <row r="218" spans="1:5" x14ac:dyDescent="0.2">
      <c r="A218" s="14">
        <v>369</v>
      </c>
      <c r="B218" s="13">
        <v>154</v>
      </c>
      <c r="D218" s="14">
        <v>566</v>
      </c>
      <c r="E218" s="13">
        <v>37</v>
      </c>
    </row>
    <row r="219" spans="1:5" x14ac:dyDescent="0.2">
      <c r="A219" s="14">
        <v>370</v>
      </c>
      <c r="B219" s="13">
        <v>5966</v>
      </c>
      <c r="D219" s="14">
        <v>571</v>
      </c>
      <c r="E219" s="13">
        <v>35</v>
      </c>
    </row>
    <row r="220" spans="1:5" x14ac:dyDescent="0.2">
      <c r="A220" s="14">
        <v>372</v>
      </c>
      <c r="B220" s="13">
        <v>169</v>
      </c>
      <c r="D220" s="14">
        <v>575</v>
      </c>
      <c r="E220" s="13">
        <v>558</v>
      </c>
    </row>
    <row r="221" spans="1:5" x14ac:dyDescent="0.2">
      <c r="A221" s="14">
        <v>373</v>
      </c>
      <c r="B221" s="13">
        <v>2106</v>
      </c>
      <c r="D221" s="14">
        <v>576</v>
      </c>
      <c r="E221" s="13">
        <v>64</v>
      </c>
    </row>
    <row r="222" spans="1:5" x14ac:dyDescent="0.2">
      <c r="A222" s="14">
        <v>376</v>
      </c>
      <c r="B222" s="13">
        <v>131</v>
      </c>
      <c r="D222" s="14">
        <v>578</v>
      </c>
      <c r="E222" s="13">
        <v>245</v>
      </c>
    </row>
    <row r="223" spans="1:5" x14ac:dyDescent="0.2">
      <c r="A223" s="14">
        <v>380</v>
      </c>
      <c r="B223" s="13">
        <v>84</v>
      </c>
      <c r="D223" s="14">
        <v>581</v>
      </c>
      <c r="E223" s="13">
        <v>71</v>
      </c>
    </row>
    <row r="224" spans="1:5" x14ac:dyDescent="0.2">
      <c r="A224" s="14">
        <v>381</v>
      </c>
      <c r="B224" s="13">
        <v>155</v>
      </c>
      <c r="D224" s="14">
        <v>582</v>
      </c>
      <c r="E224" s="13">
        <v>42</v>
      </c>
    </row>
    <row r="225" spans="1:5" x14ac:dyDescent="0.2">
      <c r="A225" s="14">
        <v>383</v>
      </c>
      <c r="B225" s="13">
        <v>189</v>
      </c>
      <c r="D225" s="14">
        <v>587</v>
      </c>
      <c r="E225" s="13">
        <v>156</v>
      </c>
    </row>
    <row r="226" spans="1:5" x14ac:dyDescent="0.2">
      <c r="A226" s="14">
        <v>384</v>
      </c>
      <c r="B226" s="13">
        <v>4799</v>
      </c>
      <c r="D226" s="14">
        <v>588</v>
      </c>
      <c r="E226" s="13">
        <v>1368</v>
      </c>
    </row>
    <row r="227" spans="1:5" x14ac:dyDescent="0.2">
      <c r="A227" s="14">
        <v>385</v>
      </c>
      <c r="B227" s="13">
        <v>1137</v>
      </c>
      <c r="D227" s="14">
        <v>589</v>
      </c>
      <c r="E227" s="13">
        <v>102</v>
      </c>
    </row>
    <row r="228" spans="1:5" x14ac:dyDescent="0.2">
      <c r="A228" s="14">
        <v>389</v>
      </c>
      <c r="B228" s="13">
        <v>1152</v>
      </c>
      <c r="D228" s="14">
        <v>590</v>
      </c>
      <c r="E228" s="13">
        <v>86</v>
      </c>
    </row>
    <row r="229" spans="1:5" x14ac:dyDescent="0.2">
      <c r="A229" s="14">
        <v>390</v>
      </c>
      <c r="B229" s="13">
        <v>50</v>
      </c>
      <c r="D229" s="14">
        <v>592</v>
      </c>
      <c r="E229" s="13">
        <v>253</v>
      </c>
    </row>
    <row r="230" spans="1:5" x14ac:dyDescent="0.2">
      <c r="A230" s="14">
        <v>393</v>
      </c>
      <c r="B230" s="13">
        <v>3059</v>
      </c>
      <c r="D230" s="14">
        <v>594</v>
      </c>
      <c r="E230" s="13">
        <v>157</v>
      </c>
    </row>
    <row r="231" spans="1:5" x14ac:dyDescent="0.2">
      <c r="A231" s="14">
        <v>394</v>
      </c>
      <c r="B231" s="13">
        <v>34</v>
      </c>
      <c r="D231" s="14">
        <v>596</v>
      </c>
      <c r="E231" s="13">
        <v>183</v>
      </c>
    </row>
    <row r="232" spans="1:5" x14ac:dyDescent="0.2">
      <c r="A232" s="14">
        <v>395</v>
      </c>
      <c r="B232" s="13">
        <v>220</v>
      </c>
      <c r="D232" s="14">
        <v>599</v>
      </c>
      <c r="E232" s="13">
        <v>82</v>
      </c>
    </row>
    <row r="233" spans="1:5" x14ac:dyDescent="0.2">
      <c r="A233" s="14">
        <v>396</v>
      </c>
      <c r="B233" s="13">
        <v>1604</v>
      </c>
      <c r="D233" s="14">
        <v>600</v>
      </c>
      <c r="E233" s="13">
        <v>1</v>
      </c>
    </row>
    <row r="234" spans="1:5" x14ac:dyDescent="0.2">
      <c r="A234" s="14">
        <v>397</v>
      </c>
      <c r="B234" s="13">
        <v>454</v>
      </c>
      <c r="D234" s="14">
        <v>618</v>
      </c>
      <c r="E234" s="13">
        <v>1198</v>
      </c>
    </row>
    <row r="235" spans="1:5" x14ac:dyDescent="0.2">
      <c r="A235" s="14">
        <v>398</v>
      </c>
      <c r="B235" s="13">
        <v>123</v>
      </c>
      <c r="D235" s="14">
        <v>619</v>
      </c>
      <c r="E235" s="13">
        <v>648</v>
      </c>
    </row>
    <row r="236" spans="1:5" x14ac:dyDescent="0.2">
      <c r="A236" s="14">
        <v>401</v>
      </c>
      <c r="B236" s="13">
        <v>299</v>
      </c>
      <c r="D236" s="14">
        <v>622</v>
      </c>
      <c r="E236" s="13">
        <v>64</v>
      </c>
    </row>
    <row r="237" spans="1:5" x14ac:dyDescent="0.2">
      <c r="A237" s="14">
        <v>404</v>
      </c>
      <c r="B237" s="13">
        <v>2237</v>
      </c>
      <c r="D237" s="14">
        <v>625</v>
      </c>
      <c r="E237" s="13">
        <v>62</v>
      </c>
    </row>
    <row r="238" spans="1:5" x14ac:dyDescent="0.2">
      <c r="A238" s="14">
        <v>406</v>
      </c>
      <c r="B238" s="13">
        <v>645</v>
      </c>
      <c r="D238" s="14">
        <v>629</v>
      </c>
      <c r="E238" s="13">
        <v>750</v>
      </c>
    </row>
    <row r="239" spans="1:5" x14ac:dyDescent="0.2">
      <c r="A239" s="14">
        <v>407</v>
      </c>
      <c r="B239" s="13">
        <v>484</v>
      </c>
      <c r="D239" s="14">
        <v>633</v>
      </c>
      <c r="E239" s="13">
        <v>105</v>
      </c>
    </row>
    <row r="240" spans="1:5" x14ac:dyDescent="0.2">
      <c r="A240" s="14">
        <v>408</v>
      </c>
      <c r="B240" s="13">
        <v>154</v>
      </c>
      <c r="D240" s="14">
        <v>636</v>
      </c>
      <c r="E240" s="13">
        <v>2604</v>
      </c>
    </row>
    <row r="241" spans="1:5" x14ac:dyDescent="0.2">
      <c r="A241" s="14">
        <v>411</v>
      </c>
      <c r="B241" s="13">
        <v>82</v>
      </c>
      <c r="D241" s="14">
        <v>637</v>
      </c>
      <c r="E241" s="13">
        <v>65</v>
      </c>
    </row>
    <row r="242" spans="1:5" x14ac:dyDescent="0.2">
      <c r="A242" s="14">
        <v>412</v>
      </c>
      <c r="B242" s="13">
        <v>134</v>
      </c>
      <c r="D242" s="14">
        <v>638</v>
      </c>
      <c r="E242" s="13">
        <v>94</v>
      </c>
    </row>
    <row r="243" spans="1:5" x14ac:dyDescent="0.2">
      <c r="A243" s="14">
        <v>419</v>
      </c>
      <c r="B243" s="13">
        <v>5203</v>
      </c>
      <c r="D243" s="14">
        <v>640</v>
      </c>
      <c r="E243" s="13">
        <v>257</v>
      </c>
    </row>
    <row r="244" spans="1:5" x14ac:dyDescent="0.2">
      <c r="A244" s="14">
        <v>420</v>
      </c>
      <c r="B244" s="13">
        <v>94</v>
      </c>
      <c r="D244" s="14">
        <v>644</v>
      </c>
      <c r="E244" s="13">
        <v>2928</v>
      </c>
    </row>
    <row r="245" spans="1:5" x14ac:dyDescent="0.2">
      <c r="A245" s="14">
        <v>422</v>
      </c>
      <c r="B245" s="13">
        <v>205</v>
      </c>
      <c r="D245" s="14">
        <v>645</v>
      </c>
      <c r="E245" s="13">
        <v>4697</v>
      </c>
    </row>
    <row r="246" spans="1:5" x14ac:dyDescent="0.2">
      <c r="A246" s="14">
        <v>425</v>
      </c>
      <c r="B246" s="13">
        <v>92</v>
      </c>
      <c r="D246" s="14">
        <v>646</v>
      </c>
      <c r="E246" s="13">
        <v>2915</v>
      </c>
    </row>
    <row r="247" spans="1:5" x14ac:dyDescent="0.2">
      <c r="A247" s="14">
        <v>426</v>
      </c>
      <c r="B247" s="13">
        <v>219</v>
      </c>
      <c r="D247" s="14">
        <v>647</v>
      </c>
      <c r="E247" s="13">
        <v>18</v>
      </c>
    </row>
    <row r="248" spans="1:5" x14ac:dyDescent="0.2">
      <c r="A248" s="14">
        <v>427</v>
      </c>
      <c r="B248" s="13">
        <v>2526</v>
      </c>
      <c r="D248" s="14">
        <v>649</v>
      </c>
      <c r="E248" s="13">
        <v>602</v>
      </c>
    </row>
    <row r="249" spans="1:5" x14ac:dyDescent="0.2">
      <c r="A249" s="14">
        <v>431</v>
      </c>
      <c r="B249" s="13">
        <v>94</v>
      </c>
      <c r="D249" s="14">
        <v>650</v>
      </c>
      <c r="E249" s="13">
        <v>1</v>
      </c>
    </row>
    <row r="250" spans="1:5" x14ac:dyDescent="0.2">
      <c r="A250" s="14">
        <v>435</v>
      </c>
      <c r="B250" s="13">
        <v>1713</v>
      </c>
      <c r="D250" s="14">
        <v>651</v>
      </c>
      <c r="E250" s="13">
        <v>3868</v>
      </c>
    </row>
    <row r="251" spans="1:5" x14ac:dyDescent="0.2">
      <c r="A251" s="14">
        <v>436</v>
      </c>
      <c r="B251" s="13">
        <v>249</v>
      </c>
      <c r="D251" s="14">
        <v>656</v>
      </c>
      <c r="E251" s="13">
        <v>504</v>
      </c>
    </row>
    <row r="252" spans="1:5" x14ac:dyDescent="0.2">
      <c r="A252" s="14">
        <v>437</v>
      </c>
      <c r="B252" s="13">
        <v>192</v>
      </c>
      <c r="D252" s="14">
        <v>657</v>
      </c>
      <c r="E252" s="13">
        <v>14</v>
      </c>
    </row>
    <row r="253" spans="1:5" x14ac:dyDescent="0.2">
      <c r="A253" s="14">
        <v>438</v>
      </c>
      <c r="B253" s="13">
        <v>247</v>
      </c>
      <c r="D253" s="14">
        <v>659</v>
      </c>
      <c r="E253" s="13">
        <v>750</v>
      </c>
    </row>
    <row r="254" spans="1:5" x14ac:dyDescent="0.2">
      <c r="A254" s="14">
        <v>439</v>
      </c>
      <c r="B254" s="13">
        <v>2293</v>
      </c>
      <c r="D254" s="14">
        <v>660</v>
      </c>
      <c r="E254" s="13">
        <v>77</v>
      </c>
    </row>
    <row r="255" spans="1:5" x14ac:dyDescent="0.2">
      <c r="A255" s="14">
        <v>440</v>
      </c>
      <c r="B255" s="13">
        <v>3131</v>
      </c>
      <c r="D255" s="14">
        <v>661</v>
      </c>
      <c r="E255" s="13">
        <v>752</v>
      </c>
    </row>
    <row r="256" spans="1:5" x14ac:dyDescent="0.2">
      <c r="A256" s="14">
        <v>442</v>
      </c>
      <c r="B256" s="13">
        <v>143</v>
      </c>
      <c r="D256" s="14">
        <v>662</v>
      </c>
      <c r="E256" s="13">
        <v>131</v>
      </c>
    </row>
    <row r="257" spans="1:5" x14ac:dyDescent="0.2">
      <c r="A257" s="14">
        <v>444</v>
      </c>
      <c r="B257" s="13">
        <v>296</v>
      </c>
      <c r="D257" s="14">
        <v>663</v>
      </c>
      <c r="E257" s="13">
        <v>87</v>
      </c>
    </row>
    <row r="258" spans="1:5" x14ac:dyDescent="0.2">
      <c r="A258" s="14">
        <v>445</v>
      </c>
      <c r="B258" s="13">
        <v>170</v>
      </c>
      <c r="D258" s="14">
        <v>664</v>
      </c>
      <c r="E258" s="13">
        <v>1063</v>
      </c>
    </row>
    <row r="259" spans="1:5" x14ac:dyDescent="0.2">
      <c r="A259" s="14">
        <v>449</v>
      </c>
      <c r="B259" s="13">
        <v>86</v>
      </c>
      <c r="D259" s="14">
        <v>668</v>
      </c>
      <c r="E259" s="13">
        <v>76</v>
      </c>
    </row>
    <row r="260" spans="1:5" x14ac:dyDescent="0.2">
      <c r="A260" s="14">
        <v>451</v>
      </c>
      <c r="B260" s="13">
        <v>6286</v>
      </c>
      <c r="D260" s="14">
        <v>672</v>
      </c>
      <c r="E260" s="13">
        <v>4428</v>
      </c>
    </row>
    <row r="261" spans="1:5" x14ac:dyDescent="0.2">
      <c r="A261" s="14">
        <v>455</v>
      </c>
      <c r="B261" s="13">
        <v>3727</v>
      </c>
      <c r="D261" s="14">
        <v>673</v>
      </c>
      <c r="E261" s="13">
        <v>58</v>
      </c>
    </row>
    <row r="262" spans="1:5" x14ac:dyDescent="0.2">
      <c r="A262" s="14">
        <v>456</v>
      </c>
      <c r="B262" s="13">
        <v>1605</v>
      </c>
      <c r="D262" s="14">
        <v>677</v>
      </c>
      <c r="E262" s="13">
        <v>111</v>
      </c>
    </row>
    <row r="263" spans="1:5" x14ac:dyDescent="0.2">
      <c r="A263" s="14">
        <v>458</v>
      </c>
      <c r="B263" s="13">
        <v>2120</v>
      </c>
      <c r="D263" s="14">
        <v>680</v>
      </c>
      <c r="E263" s="13">
        <v>2955</v>
      </c>
    </row>
    <row r="264" spans="1:5" x14ac:dyDescent="0.2">
      <c r="A264" s="14">
        <v>460</v>
      </c>
      <c r="B264" s="13">
        <v>50</v>
      </c>
      <c r="D264" s="14">
        <v>681</v>
      </c>
      <c r="E264" s="13">
        <v>1657</v>
      </c>
    </row>
    <row r="265" spans="1:5" x14ac:dyDescent="0.2">
      <c r="A265" s="14">
        <v>461</v>
      </c>
      <c r="B265" s="13">
        <v>2080</v>
      </c>
      <c r="D265" s="14">
        <v>685</v>
      </c>
      <c r="E265" s="13">
        <v>926</v>
      </c>
    </row>
    <row r="266" spans="1:5" x14ac:dyDescent="0.2">
      <c r="A266" s="14">
        <v>463</v>
      </c>
      <c r="B266" s="13">
        <v>2105</v>
      </c>
      <c r="D266" s="14">
        <v>692</v>
      </c>
      <c r="E266" s="13">
        <v>77</v>
      </c>
    </row>
    <row r="267" spans="1:5" x14ac:dyDescent="0.2">
      <c r="A267" s="14">
        <v>464</v>
      </c>
      <c r="B267" s="13">
        <v>2436</v>
      </c>
      <c r="D267" s="14">
        <v>693</v>
      </c>
      <c r="E267" s="13">
        <v>1748</v>
      </c>
    </row>
    <row r="268" spans="1:5" x14ac:dyDescent="0.2">
      <c r="A268" s="14">
        <v>465</v>
      </c>
      <c r="B268" s="13">
        <v>80</v>
      </c>
      <c r="D268" s="14">
        <v>694</v>
      </c>
      <c r="E268" s="13">
        <v>79</v>
      </c>
    </row>
    <row r="269" spans="1:5" x14ac:dyDescent="0.2">
      <c r="A269" s="14">
        <v>466</v>
      </c>
      <c r="B269" s="13">
        <v>42</v>
      </c>
      <c r="D269" s="14">
        <v>696</v>
      </c>
      <c r="E269" s="13">
        <v>889</v>
      </c>
    </row>
    <row r="270" spans="1:5" x14ac:dyDescent="0.2">
      <c r="A270" s="14">
        <v>467</v>
      </c>
      <c r="B270" s="13">
        <v>139</v>
      </c>
      <c r="D270" s="14">
        <v>699</v>
      </c>
      <c r="E270" s="13">
        <v>56</v>
      </c>
    </row>
    <row r="271" spans="1:5" x14ac:dyDescent="0.2">
      <c r="A271" s="14">
        <v>469</v>
      </c>
      <c r="B271" s="13">
        <v>159</v>
      </c>
      <c r="D271" s="14">
        <v>700</v>
      </c>
      <c r="E271" s="13">
        <v>1</v>
      </c>
    </row>
    <row r="272" spans="1:5" x14ac:dyDescent="0.2">
      <c r="A272" s="14">
        <v>470</v>
      </c>
      <c r="B272" s="13">
        <v>381</v>
      </c>
      <c r="D272" s="14">
        <v>702</v>
      </c>
      <c r="E272" s="13">
        <v>83</v>
      </c>
    </row>
    <row r="273" spans="1:5" x14ac:dyDescent="0.2">
      <c r="A273" s="14">
        <v>471</v>
      </c>
      <c r="B273" s="13">
        <v>194</v>
      </c>
      <c r="D273" s="14">
        <v>705</v>
      </c>
      <c r="E273" s="13">
        <v>2025</v>
      </c>
    </row>
    <row r="274" spans="1:5" x14ac:dyDescent="0.2">
      <c r="A274" s="14">
        <v>473</v>
      </c>
      <c r="B274" s="13">
        <v>106</v>
      </c>
      <c r="D274" s="14">
        <v>711</v>
      </c>
      <c r="E274" s="13">
        <v>14</v>
      </c>
    </row>
    <row r="275" spans="1:5" x14ac:dyDescent="0.2">
      <c r="A275" s="14">
        <v>474</v>
      </c>
      <c r="B275" s="13">
        <v>142</v>
      </c>
      <c r="D275" s="14">
        <v>715</v>
      </c>
      <c r="E275" s="13">
        <v>656</v>
      </c>
    </row>
    <row r="276" spans="1:5" x14ac:dyDescent="0.2">
      <c r="A276" s="14">
        <v>475</v>
      </c>
      <c r="B276" s="13">
        <v>211</v>
      </c>
      <c r="D276" s="14">
        <v>725</v>
      </c>
      <c r="E276" s="13">
        <v>1596</v>
      </c>
    </row>
    <row r="277" spans="1:5" x14ac:dyDescent="0.2">
      <c r="A277" s="14">
        <v>478</v>
      </c>
      <c r="B277" s="13">
        <v>2756</v>
      </c>
      <c r="D277" s="14">
        <v>728</v>
      </c>
      <c r="E277" s="13">
        <v>10</v>
      </c>
    </row>
    <row r="278" spans="1:5" x14ac:dyDescent="0.2">
      <c r="A278" s="14">
        <v>479</v>
      </c>
      <c r="B278" s="13">
        <v>173</v>
      </c>
      <c r="D278" s="14">
        <v>732</v>
      </c>
      <c r="E278" s="13">
        <v>1121</v>
      </c>
    </row>
    <row r="279" spans="1:5" x14ac:dyDescent="0.2">
      <c r="A279" s="14">
        <v>480</v>
      </c>
      <c r="B279" s="13">
        <v>87</v>
      </c>
      <c r="D279" s="14">
        <v>738</v>
      </c>
      <c r="E279" s="13">
        <v>15</v>
      </c>
    </row>
    <row r="280" spans="1:5" x14ac:dyDescent="0.2">
      <c r="A280" s="14">
        <v>484</v>
      </c>
      <c r="B280" s="13">
        <v>1572</v>
      </c>
      <c r="D280" s="14">
        <v>739</v>
      </c>
      <c r="E280" s="13">
        <v>191</v>
      </c>
    </row>
    <row r="281" spans="1:5" x14ac:dyDescent="0.2">
      <c r="A281" s="14">
        <v>487</v>
      </c>
      <c r="B281" s="13">
        <v>2346</v>
      </c>
      <c r="D281" s="14">
        <v>740</v>
      </c>
      <c r="E281" s="13">
        <v>16</v>
      </c>
    </row>
    <row r="282" spans="1:5" x14ac:dyDescent="0.2">
      <c r="A282" s="14">
        <v>488</v>
      </c>
      <c r="B282" s="13">
        <v>115</v>
      </c>
      <c r="D282" s="14">
        <v>743</v>
      </c>
      <c r="E282" s="13">
        <v>17</v>
      </c>
    </row>
    <row r="283" spans="1:5" x14ac:dyDescent="0.2">
      <c r="A283" s="14">
        <v>489</v>
      </c>
      <c r="B283" s="13">
        <v>85</v>
      </c>
      <c r="D283" s="14">
        <v>745</v>
      </c>
      <c r="E283" s="13">
        <v>34</v>
      </c>
    </row>
    <row r="284" spans="1:5" x14ac:dyDescent="0.2">
      <c r="A284" s="14">
        <v>490</v>
      </c>
      <c r="B284" s="13">
        <v>144</v>
      </c>
      <c r="D284" s="14">
        <v>750</v>
      </c>
      <c r="E284" s="13">
        <v>1</v>
      </c>
    </row>
    <row r="285" spans="1:5" x14ac:dyDescent="0.2">
      <c r="A285" s="14">
        <v>491</v>
      </c>
      <c r="B285" s="13">
        <v>2443</v>
      </c>
      <c r="D285" s="14">
        <v>759</v>
      </c>
      <c r="E285" s="13">
        <v>1274</v>
      </c>
    </row>
    <row r="286" spans="1:5" x14ac:dyDescent="0.2">
      <c r="A286" s="14">
        <v>493</v>
      </c>
      <c r="B286" s="13">
        <v>64</v>
      </c>
      <c r="D286" s="14">
        <v>760</v>
      </c>
      <c r="E286" s="13">
        <v>210</v>
      </c>
    </row>
    <row r="287" spans="1:5" x14ac:dyDescent="0.2">
      <c r="A287" s="14">
        <v>494</v>
      </c>
      <c r="B287" s="13">
        <v>268</v>
      </c>
      <c r="D287" s="14">
        <v>766</v>
      </c>
      <c r="E287" s="13">
        <v>248</v>
      </c>
    </row>
    <row r="288" spans="1:5" x14ac:dyDescent="0.2">
      <c r="A288" s="14">
        <v>495</v>
      </c>
      <c r="B288" s="13">
        <v>195</v>
      </c>
      <c r="D288" s="14">
        <v>767</v>
      </c>
      <c r="E288" s="13">
        <v>513</v>
      </c>
    </row>
    <row r="289" spans="1:5" x14ac:dyDescent="0.2">
      <c r="A289" s="14">
        <v>502</v>
      </c>
      <c r="B289" s="13">
        <v>186</v>
      </c>
      <c r="D289" s="14">
        <v>769</v>
      </c>
      <c r="E289" s="13">
        <v>3410</v>
      </c>
    </row>
    <row r="290" spans="1:5" x14ac:dyDescent="0.2">
      <c r="A290" s="14">
        <v>503</v>
      </c>
      <c r="B290" s="13">
        <v>460</v>
      </c>
      <c r="D290" s="14">
        <v>775</v>
      </c>
      <c r="E290" s="13">
        <v>10</v>
      </c>
    </row>
    <row r="291" spans="1:5" x14ac:dyDescent="0.2">
      <c r="A291" s="14">
        <v>506</v>
      </c>
      <c r="B291" s="13">
        <v>2528</v>
      </c>
      <c r="D291" s="14">
        <v>776</v>
      </c>
      <c r="E291" s="13">
        <v>2201</v>
      </c>
    </row>
    <row r="292" spans="1:5" x14ac:dyDescent="0.2">
      <c r="A292" s="14">
        <v>508</v>
      </c>
      <c r="B292" s="13">
        <v>3657</v>
      </c>
      <c r="D292" s="14">
        <v>777</v>
      </c>
      <c r="E292" s="13">
        <v>676</v>
      </c>
    </row>
    <row r="293" spans="1:5" x14ac:dyDescent="0.2">
      <c r="A293" s="14">
        <v>510</v>
      </c>
      <c r="B293" s="13">
        <v>131</v>
      </c>
      <c r="D293" s="14">
        <v>779</v>
      </c>
      <c r="E293" s="13">
        <v>831</v>
      </c>
    </row>
    <row r="294" spans="1:5" x14ac:dyDescent="0.2">
      <c r="A294" s="14">
        <v>512</v>
      </c>
      <c r="B294" s="13">
        <v>239</v>
      </c>
      <c r="D294" s="14">
        <v>787</v>
      </c>
      <c r="E294" s="13">
        <v>859</v>
      </c>
    </row>
    <row r="295" spans="1:5" x14ac:dyDescent="0.2">
      <c r="A295" s="14">
        <v>517</v>
      </c>
      <c r="B295" s="13">
        <v>78</v>
      </c>
      <c r="D295" s="14">
        <v>789</v>
      </c>
      <c r="E295" s="13">
        <v>45</v>
      </c>
    </row>
    <row r="296" spans="1:5" x14ac:dyDescent="0.2">
      <c r="A296" s="14">
        <v>519</v>
      </c>
      <c r="B296" s="13">
        <v>1773</v>
      </c>
      <c r="D296" s="14">
        <v>791</v>
      </c>
      <c r="E296" s="13">
        <v>6</v>
      </c>
    </row>
    <row r="297" spans="1:5" x14ac:dyDescent="0.2">
      <c r="A297" s="14">
        <v>520</v>
      </c>
      <c r="B297" s="13">
        <v>32</v>
      </c>
      <c r="D297" s="14">
        <v>792</v>
      </c>
      <c r="E297" s="13">
        <v>7</v>
      </c>
    </row>
    <row r="298" spans="1:5" x14ac:dyDescent="0.2">
      <c r="A298" s="14">
        <v>521</v>
      </c>
      <c r="B298" s="13">
        <v>369</v>
      </c>
      <c r="D298" s="14">
        <v>795</v>
      </c>
      <c r="E298" s="13">
        <v>31</v>
      </c>
    </row>
    <row r="299" spans="1:5" x14ac:dyDescent="0.2">
      <c r="A299" s="14">
        <v>523</v>
      </c>
      <c r="B299" s="13">
        <v>89</v>
      </c>
      <c r="D299" s="14">
        <v>796</v>
      </c>
      <c r="E299" s="13">
        <v>78</v>
      </c>
    </row>
    <row r="300" spans="1:5" x14ac:dyDescent="0.2">
      <c r="A300" s="14">
        <v>526</v>
      </c>
      <c r="B300" s="13">
        <v>147</v>
      </c>
      <c r="D300" s="14">
        <v>799</v>
      </c>
      <c r="E300" s="13">
        <v>1225</v>
      </c>
    </row>
    <row r="301" spans="1:5" x14ac:dyDescent="0.2">
      <c r="A301" s="14">
        <v>532</v>
      </c>
      <c r="B301" s="13">
        <v>126</v>
      </c>
      <c r="D301" s="14">
        <v>800</v>
      </c>
      <c r="E301" s="13">
        <v>1</v>
      </c>
    </row>
    <row r="302" spans="1:5" x14ac:dyDescent="0.2">
      <c r="A302" s="14">
        <v>533</v>
      </c>
      <c r="B302" s="13">
        <v>2218</v>
      </c>
      <c r="D302" s="14">
        <v>805</v>
      </c>
      <c r="E302" s="13">
        <v>67</v>
      </c>
    </row>
    <row r="303" spans="1:5" x14ac:dyDescent="0.2">
      <c r="A303" s="14">
        <v>535</v>
      </c>
      <c r="B303" s="13">
        <v>202</v>
      </c>
      <c r="D303" s="14">
        <v>808</v>
      </c>
      <c r="E303" s="13">
        <v>19</v>
      </c>
    </row>
    <row r="304" spans="1:5" x14ac:dyDescent="0.2">
      <c r="A304" s="14">
        <v>536</v>
      </c>
      <c r="B304" s="13">
        <v>140</v>
      </c>
      <c r="D304" s="14">
        <v>809</v>
      </c>
      <c r="E304" s="13">
        <v>2108</v>
      </c>
    </row>
    <row r="305" spans="1:5" x14ac:dyDescent="0.2">
      <c r="A305" s="14">
        <v>537</v>
      </c>
      <c r="B305" s="13">
        <v>1052</v>
      </c>
      <c r="D305" s="14">
        <v>811</v>
      </c>
      <c r="E305" s="13">
        <v>679</v>
      </c>
    </row>
    <row r="306" spans="1:5" x14ac:dyDescent="0.2">
      <c r="A306" s="14">
        <v>540</v>
      </c>
      <c r="B306" s="13">
        <v>247</v>
      </c>
      <c r="D306" s="14">
        <v>814</v>
      </c>
      <c r="E306" s="13">
        <v>36</v>
      </c>
    </row>
    <row r="307" spans="1:5" x14ac:dyDescent="0.2">
      <c r="A307" s="14">
        <v>544</v>
      </c>
      <c r="B307" s="13">
        <v>84</v>
      </c>
      <c r="D307" s="14">
        <v>819</v>
      </c>
      <c r="E307" s="13">
        <v>47</v>
      </c>
    </row>
    <row r="308" spans="1:5" x14ac:dyDescent="0.2">
      <c r="A308" s="14">
        <v>546</v>
      </c>
      <c r="B308" s="13">
        <v>88</v>
      </c>
      <c r="D308" s="14">
        <v>828</v>
      </c>
      <c r="E308" s="13">
        <v>70</v>
      </c>
    </row>
    <row r="309" spans="1:5" x14ac:dyDescent="0.2">
      <c r="A309" s="14">
        <v>547</v>
      </c>
      <c r="B309" s="13">
        <v>156</v>
      </c>
      <c r="D309" s="14">
        <v>829</v>
      </c>
      <c r="E309" s="13">
        <v>154</v>
      </c>
    </row>
    <row r="310" spans="1:5" x14ac:dyDescent="0.2">
      <c r="A310" s="14">
        <v>548</v>
      </c>
      <c r="B310" s="13">
        <v>2985</v>
      </c>
      <c r="D310" s="14">
        <v>830</v>
      </c>
      <c r="E310" s="13">
        <v>22</v>
      </c>
    </row>
    <row r="311" spans="1:5" x14ac:dyDescent="0.2">
      <c r="A311" s="14">
        <v>549</v>
      </c>
      <c r="B311" s="13">
        <v>762</v>
      </c>
      <c r="D311" s="14">
        <v>835</v>
      </c>
      <c r="E311" s="13">
        <v>1758</v>
      </c>
    </row>
    <row r="312" spans="1:5" x14ac:dyDescent="0.2">
      <c r="A312" s="14">
        <v>554</v>
      </c>
      <c r="B312" s="13">
        <v>554</v>
      </c>
      <c r="D312" s="14">
        <v>836</v>
      </c>
      <c r="E312" s="13">
        <v>94</v>
      </c>
    </row>
    <row r="313" spans="1:5" x14ac:dyDescent="0.2">
      <c r="A313" s="14">
        <v>555</v>
      </c>
      <c r="B313" s="13">
        <v>135</v>
      </c>
      <c r="D313" s="14">
        <v>843</v>
      </c>
      <c r="E313" s="13">
        <v>33</v>
      </c>
    </row>
    <row r="314" spans="1:5" x14ac:dyDescent="0.2">
      <c r="A314" s="14">
        <v>556</v>
      </c>
      <c r="B314" s="13">
        <v>122</v>
      </c>
      <c r="D314" s="14">
        <v>850</v>
      </c>
      <c r="E314" s="13">
        <v>1</v>
      </c>
    </row>
    <row r="315" spans="1:5" x14ac:dyDescent="0.2">
      <c r="A315" s="14">
        <v>557</v>
      </c>
      <c r="B315" s="13">
        <v>221</v>
      </c>
      <c r="D315" s="14">
        <v>852</v>
      </c>
      <c r="E315" s="13">
        <v>31</v>
      </c>
    </row>
    <row r="316" spans="1:5" x14ac:dyDescent="0.2">
      <c r="A316" s="14">
        <v>558</v>
      </c>
      <c r="B316" s="13">
        <v>126</v>
      </c>
      <c r="D316" s="14">
        <v>858</v>
      </c>
      <c r="E316" s="13">
        <v>35</v>
      </c>
    </row>
    <row r="317" spans="1:5" x14ac:dyDescent="0.2">
      <c r="A317" s="14">
        <v>559</v>
      </c>
      <c r="B317" s="13">
        <v>1022</v>
      </c>
      <c r="D317" s="14">
        <v>859</v>
      </c>
      <c r="E317" s="13">
        <v>63</v>
      </c>
    </row>
    <row r="318" spans="1:5" x14ac:dyDescent="0.2">
      <c r="A318" s="14">
        <v>560</v>
      </c>
      <c r="B318" s="13">
        <v>3177</v>
      </c>
      <c r="D318" s="14">
        <v>869</v>
      </c>
      <c r="E318" s="13">
        <v>526</v>
      </c>
    </row>
    <row r="319" spans="1:5" x14ac:dyDescent="0.2">
      <c r="A319" s="14">
        <v>561</v>
      </c>
      <c r="B319" s="13">
        <v>198</v>
      </c>
      <c r="D319" s="14">
        <v>870</v>
      </c>
      <c r="E319" s="13">
        <v>121</v>
      </c>
    </row>
    <row r="320" spans="1:5" x14ac:dyDescent="0.2">
      <c r="A320" s="14">
        <v>563</v>
      </c>
      <c r="B320" s="13">
        <v>85</v>
      </c>
      <c r="D320" s="14">
        <v>875</v>
      </c>
      <c r="E320" s="13">
        <v>67</v>
      </c>
    </row>
    <row r="321" spans="1:5" x14ac:dyDescent="0.2">
      <c r="A321" s="14">
        <v>565</v>
      </c>
      <c r="B321" s="13">
        <v>3596</v>
      </c>
      <c r="D321" s="14">
        <v>876</v>
      </c>
      <c r="E321" s="13">
        <v>57</v>
      </c>
    </row>
    <row r="322" spans="1:5" x14ac:dyDescent="0.2">
      <c r="A322" s="14">
        <v>567</v>
      </c>
      <c r="B322" s="13">
        <v>244</v>
      </c>
      <c r="D322" s="14">
        <v>877</v>
      </c>
      <c r="E322" s="13">
        <v>1229</v>
      </c>
    </row>
    <row r="323" spans="1:5" x14ac:dyDescent="0.2">
      <c r="A323" s="14">
        <v>568</v>
      </c>
      <c r="B323" s="13">
        <v>5180</v>
      </c>
      <c r="D323" s="14">
        <v>878</v>
      </c>
      <c r="E323" s="13">
        <v>12</v>
      </c>
    </row>
    <row r="324" spans="1:5" x14ac:dyDescent="0.2">
      <c r="A324" s="14">
        <v>569</v>
      </c>
      <c r="B324" s="13">
        <v>589</v>
      </c>
      <c r="D324" s="14">
        <v>881</v>
      </c>
      <c r="E324" s="13">
        <v>452</v>
      </c>
    </row>
    <row r="325" spans="1:5" x14ac:dyDescent="0.2">
      <c r="A325" s="14">
        <v>570</v>
      </c>
      <c r="B325" s="13">
        <v>2725</v>
      </c>
      <c r="D325" s="14">
        <v>884</v>
      </c>
      <c r="E325" s="13">
        <v>1886</v>
      </c>
    </row>
    <row r="326" spans="1:5" x14ac:dyDescent="0.2">
      <c r="A326" s="14">
        <v>573</v>
      </c>
      <c r="B326" s="13">
        <v>300</v>
      </c>
      <c r="D326" s="14">
        <v>886</v>
      </c>
      <c r="E326" s="13">
        <v>1825</v>
      </c>
    </row>
    <row r="327" spans="1:5" x14ac:dyDescent="0.2">
      <c r="A327" s="14">
        <v>574</v>
      </c>
      <c r="B327" s="13">
        <v>144</v>
      </c>
      <c r="D327" s="14">
        <v>887</v>
      </c>
      <c r="E327" s="13">
        <v>31</v>
      </c>
    </row>
    <row r="328" spans="1:5" x14ac:dyDescent="0.2">
      <c r="A328" s="14">
        <v>579</v>
      </c>
      <c r="B328" s="13">
        <v>87</v>
      </c>
      <c r="D328" s="14">
        <v>895</v>
      </c>
      <c r="E328" s="13">
        <v>107</v>
      </c>
    </row>
    <row r="329" spans="1:5" x14ac:dyDescent="0.2">
      <c r="A329" s="14">
        <v>580</v>
      </c>
      <c r="B329" s="13">
        <v>3116</v>
      </c>
      <c r="D329" s="14">
        <v>897</v>
      </c>
      <c r="E329" s="13">
        <v>27</v>
      </c>
    </row>
    <row r="330" spans="1:5" x14ac:dyDescent="0.2">
      <c r="A330" s="14">
        <v>583</v>
      </c>
      <c r="B330" s="13">
        <v>909</v>
      </c>
      <c r="D330" s="14">
        <v>898</v>
      </c>
      <c r="E330" s="13">
        <v>1221</v>
      </c>
    </row>
    <row r="331" spans="1:5" x14ac:dyDescent="0.2">
      <c r="A331" s="14">
        <v>584</v>
      </c>
      <c r="B331" s="13">
        <v>1613</v>
      </c>
      <c r="D331" s="14">
        <v>900</v>
      </c>
      <c r="E331" s="13">
        <v>1</v>
      </c>
    </row>
    <row r="332" spans="1:5" x14ac:dyDescent="0.2">
      <c r="A332" s="14">
        <v>585</v>
      </c>
      <c r="B332" s="13">
        <v>136</v>
      </c>
      <c r="D332" s="14">
        <v>904</v>
      </c>
      <c r="E332" s="13">
        <v>16</v>
      </c>
    </row>
    <row r="333" spans="1:5" x14ac:dyDescent="0.2">
      <c r="A333" s="14">
        <v>586</v>
      </c>
      <c r="B333" s="13">
        <v>130</v>
      </c>
      <c r="D333" s="14">
        <v>907</v>
      </c>
      <c r="E333" s="13">
        <v>41</v>
      </c>
    </row>
    <row r="334" spans="1:5" x14ac:dyDescent="0.2">
      <c r="A334" s="14">
        <v>591</v>
      </c>
      <c r="B334" s="13">
        <v>102</v>
      </c>
      <c r="D334" s="14">
        <v>913</v>
      </c>
      <c r="E334" s="13">
        <v>523</v>
      </c>
    </row>
    <row r="335" spans="1:5" x14ac:dyDescent="0.2">
      <c r="A335" s="14">
        <v>593</v>
      </c>
      <c r="B335" s="13">
        <v>4006</v>
      </c>
      <c r="D335" s="14">
        <v>914</v>
      </c>
      <c r="E335" s="13">
        <v>141</v>
      </c>
    </row>
    <row r="336" spans="1:5" x14ac:dyDescent="0.2">
      <c r="A336" s="14">
        <v>595</v>
      </c>
      <c r="B336" s="13">
        <v>1629</v>
      </c>
      <c r="D336" s="14">
        <v>916</v>
      </c>
      <c r="E336" s="13">
        <v>52</v>
      </c>
    </row>
    <row r="337" spans="1:5" x14ac:dyDescent="0.2">
      <c r="A337" s="14">
        <v>597</v>
      </c>
      <c r="B337" s="13">
        <v>2188</v>
      </c>
      <c r="D337" s="14">
        <v>919</v>
      </c>
      <c r="E337" s="13">
        <v>225</v>
      </c>
    </row>
    <row r="338" spans="1:5" x14ac:dyDescent="0.2">
      <c r="A338" s="14">
        <v>598</v>
      </c>
      <c r="B338" s="13">
        <v>2409</v>
      </c>
      <c r="D338" s="14">
        <v>921</v>
      </c>
      <c r="E338" s="13">
        <v>38</v>
      </c>
    </row>
    <row r="339" spans="1:5" x14ac:dyDescent="0.2">
      <c r="A339" s="14">
        <v>601</v>
      </c>
      <c r="B339" s="13">
        <v>194</v>
      </c>
      <c r="D339" s="14">
        <v>926</v>
      </c>
      <c r="E339" s="13">
        <v>15</v>
      </c>
    </row>
    <row r="340" spans="1:5" x14ac:dyDescent="0.2">
      <c r="A340" s="14">
        <v>602</v>
      </c>
      <c r="B340" s="13">
        <v>1140</v>
      </c>
      <c r="D340" s="14">
        <v>927</v>
      </c>
      <c r="E340" s="13">
        <v>37</v>
      </c>
    </row>
    <row r="341" spans="1:5" x14ac:dyDescent="0.2">
      <c r="A341" s="14">
        <v>603</v>
      </c>
      <c r="B341" s="13">
        <v>102</v>
      </c>
      <c r="D341" s="14">
        <v>931</v>
      </c>
      <c r="E341" s="13">
        <v>112</v>
      </c>
    </row>
    <row r="342" spans="1:5" x14ac:dyDescent="0.2">
      <c r="A342" s="14">
        <v>604</v>
      </c>
      <c r="B342" s="13">
        <v>2857</v>
      </c>
      <c r="D342" s="14">
        <v>936</v>
      </c>
      <c r="E342" s="13">
        <v>21</v>
      </c>
    </row>
    <row r="343" spans="1:5" x14ac:dyDescent="0.2">
      <c r="A343" s="14">
        <v>605</v>
      </c>
      <c r="B343" s="13">
        <v>107</v>
      </c>
      <c r="D343" s="14">
        <v>939</v>
      </c>
      <c r="E343" s="13">
        <v>67</v>
      </c>
    </row>
    <row r="344" spans="1:5" x14ac:dyDescent="0.2">
      <c r="A344" s="14">
        <v>606</v>
      </c>
      <c r="B344" s="13">
        <v>160</v>
      </c>
      <c r="D344" s="14">
        <v>941</v>
      </c>
      <c r="E344" s="13">
        <v>78</v>
      </c>
    </row>
    <row r="345" spans="1:5" x14ac:dyDescent="0.2">
      <c r="A345" s="14">
        <v>607</v>
      </c>
      <c r="B345" s="13">
        <v>2230</v>
      </c>
      <c r="D345" s="14">
        <v>942</v>
      </c>
      <c r="E345" s="13">
        <v>67</v>
      </c>
    </row>
    <row r="346" spans="1:5" x14ac:dyDescent="0.2">
      <c r="A346" s="14">
        <v>608</v>
      </c>
      <c r="B346" s="13">
        <v>316</v>
      </c>
      <c r="D346" s="14">
        <v>944</v>
      </c>
      <c r="E346" s="13">
        <v>263</v>
      </c>
    </row>
    <row r="347" spans="1:5" x14ac:dyDescent="0.2">
      <c r="A347" s="14">
        <v>609</v>
      </c>
      <c r="B347" s="13">
        <v>117</v>
      </c>
      <c r="D347" s="14">
        <v>945</v>
      </c>
      <c r="E347" s="13">
        <v>1691</v>
      </c>
    </row>
    <row r="348" spans="1:5" x14ac:dyDescent="0.2">
      <c r="A348" s="14">
        <v>610</v>
      </c>
      <c r="B348" s="13">
        <v>6406</v>
      </c>
      <c r="D348" s="14">
        <v>946</v>
      </c>
      <c r="E348" s="13">
        <v>181</v>
      </c>
    </row>
    <row r="349" spans="1:5" x14ac:dyDescent="0.2">
      <c r="A349" s="14">
        <v>612</v>
      </c>
      <c r="B349" s="13">
        <v>192</v>
      </c>
      <c r="D349" s="14">
        <v>947</v>
      </c>
      <c r="E349" s="13">
        <v>13</v>
      </c>
    </row>
    <row r="350" spans="1:5" x14ac:dyDescent="0.2">
      <c r="A350" s="14">
        <v>613</v>
      </c>
      <c r="B350" s="13">
        <v>26</v>
      </c>
      <c r="D350" s="14">
        <v>950</v>
      </c>
      <c r="E350" s="13">
        <v>1</v>
      </c>
    </row>
    <row r="351" spans="1:5" x14ac:dyDescent="0.2">
      <c r="A351" s="14">
        <v>614</v>
      </c>
      <c r="B351" s="13">
        <v>723</v>
      </c>
      <c r="D351" s="14">
        <v>953</v>
      </c>
      <c r="E351" s="13">
        <v>21</v>
      </c>
    </row>
    <row r="352" spans="1:5" x14ac:dyDescent="0.2">
      <c r="A352" s="14">
        <v>615</v>
      </c>
      <c r="B352" s="13">
        <v>170</v>
      </c>
      <c r="D352" s="14">
        <v>956</v>
      </c>
      <c r="E352" s="13">
        <v>830</v>
      </c>
    </row>
    <row r="353" spans="1:5" x14ac:dyDescent="0.2">
      <c r="A353" s="14">
        <v>616</v>
      </c>
      <c r="B353" s="13">
        <v>238</v>
      </c>
      <c r="D353" s="14">
        <v>959</v>
      </c>
      <c r="E353" s="13">
        <v>130</v>
      </c>
    </row>
    <row r="354" spans="1:5" x14ac:dyDescent="0.2">
      <c r="A354" s="14">
        <v>617</v>
      </c>
      <c r="B354" s="13">
        <v>55</v>
      </c>
      <c r="D354" s="14">
        <v>960</v>
      </c>
      <c r="E354" s="13">
        <v>55</v>
      </c>
    </row>
    <row r="355" spans="1:5" x14ac:dyDescent="0.2">
      <c r="A355" s="14">
        <v>620</v>
      </c>
      <c r="B355" s="13">
        <v>128</v>
      </c>
      <c r="D355" s="14">
        <v>963</v>
      </c>
      <c r="E355" s="13">
        <v>114</v>
      </c>
    </row>
    <row r="356" spans="1:5" x14ac:dyDescent="0.2">
      <c r="A356" s="14">
        <v>621</v>
      </c>
      <c r="B356" s="13">
        <v>2144</v>
      </c>
      <c r="D356" s="14">
        <v>970</v>
      </c>
      <c r="E356" s="13">
        <v>594</v>
      </c>
    </row>
    <row r="357" spans="1:5" x14ac:dyDescent="0.2">
      <c r="A357" s="14">
        <v>623</v>
      </c>
      <c r="B357" s="13">
        <v>2693</v>
      </c>
      <c r="D357" s="14">
        <v>971</v>
      </c>
      <c r="E357" s="13">
        <v>24</v>
      </c>
    </row>
    <row r="358" spans="1:5" x14ac:dyDescent="0.2">
      <c r="A358" s="14">
        <v>624</v>
      </c>
      <c r="B358" s="13">
        <v>432</v>
      </c>
      <c r="D358" s="14">
        <v>973</v>
      </c>
      <c r="E358" s="13">
        <v>252</v>
      </c>
    </row>
    <row r="359" spans="1:5" x14ac:dyDescent="0.2">
      <c r="A359" s="14">
        <v>626</v>
      </c>
      <c r="B359" s="13">
        <v>189</v>
      </c>
      <c r="D359" s="14">
        <v>977</v>
      </c>
      <c r="E359" s="13">
        <v>67</v>
      </c>
    </row>
    <row r="360" spans="1:5" x14ac:dyDescent="0.2">
      <c r="A360" s="14">
        <v>627</v>
      </c>
      <c r="B360" s="13">
        <v>154</v>
      </c>
      <c r="D360" s="14">
        <v>980</v>
      </c>
      <c r="E360" s="13">
        <v>742</v>
      </c>
    </row>
    <row r="361" spans="1:5" x14ac:dyDescent="0.2">
      <c r="A361" s="14">
        <v>628</v>
      </c>
      <c r="B361" s="13">
        <v>96</v>
      </c>
      <c r="D361" s="14">
        <v>982</v>
      </c>
      <c r="E361" s="13">
        <v>75</v>
      </c>
    </row>
    <row r="362" spans="1:5" x14ac:dyDescent="0.2">
      <c r="A362" s="14">
        <v>631</v>
      </c>
      <c r="B362" s="13">
        <v>3063</v>
      </c>
      <c r="D362" s="14">
        <v>985</v>
      </c>
      <c r="E362" s="13">
        <v>4405</v>
      </c>
    </row>
    <row r="363" spans="1:5" x14ac:dyDescent="0.2">
      <c r="A363" s="14">
        <v>635</v>
      </c>
      <c r="B363" s="13">
        <v>2266</v>
      </c>
      <c r="D363" s="14">
        <v>986</v>
      </c>
      <c r="E363" s="13">
        <v>92</v>
      </c>
    </row>
    <row r="364" spans="1:5" x14ac:dyDescent="0.2">
      <c r="A364" s="14">
        <v>641</v>
      </c>
      <c r="B364" s="13">
        <v>194</v>
      </c>
      <c r="D364" s="14">
        <v>988</v>
      </c>
      <c r="E364" s="13">
        <v>64</v>
      </c>
    </row>
    <row r="365" spans="1:5" x14ac:dyDescent="0.2">
      <c r="A365" s="14">
        <v>642</v>
      </c>
      <c r="B365" s="13">
        <v>129</v>
      </c>
      <c r="D365" s="14">
        <v>990</v>
      </c>
      <c r="E365" s="13">
        <v>64</v>
      </c>
    </row>
    <row r="366" spans="1:5" x14ac:dyDescent="0.2">
      <c r="A366" s="14">
        <v>643</v>
      </c>
      <c r="B366" s="13">
        <v>375</v>
      </c>
      <c r="D366" s="14">
        <v>994</v>
      </c>
      <c r="E366" s="13">
        <v>842</v>
      </c>
    </row>
    <row r="367" spans="1:5" x14ac:dyDescent="0.2">
      <c r="A367" s="14">
        <v>652</v>
      </c>
      <c r="B367" s="13">
        <v>409</v>
      </c>
      <c r="D367" s="14">
        <v>996</v>
      </c>
      <c r="E367" s="13">
        <v>112</v>
      </c>
    </row>
    <row r="368" spans="1:5" x14ac:dyDescent="0.2">
      <c r="A368" s="14">
        <v>653</v>
      </c>
      <c r="B368" s="13">
        <v>234</v>
      </c>
      <c r="D368" s="14">
        <v>998</v>
      </c>
      <c r="E368" s="13">
        <v>374</v>
      </c>
    </row>
    <row r="369" spans="1:5" x14ac:dyDescent="0.2">
      <c r="A369" s="14">
        <v>654</v>
      </c>
      <c r="B369" s="13">
        <v>3016</v>
      </c>
      <c r="D369" s="8" t="s">
        <v>2067</v>
      </c>
      <c r="E369" s="13">
        <v>213164</v>
      </c>
    </row>
    <row r="370" spans="1:5" x14ac:dyDescent="0.2">
      <c r="A370" s="14">
        <v>655</v>
      </c>
      <c r="B370" s="13">
        <v>264</v>
      </c>
    </row>
    <row r="371" spans="1:5" x14ac:dyDescent="0.2">
      <c r="A371" s="14">
        <v>665</v>
      </c>
      <c r="B371" s="13">
        <v>272</v>
      </c>
    </row>
    <row r="372" spans="1:5" x14ac:dyDescent="0.2">
      <c r="A372" s="14">
        <v>667</v>
      </c>
      <c r="B372" s="13">
        <v>419</v>
      </c>
    </row>
    <row r="373" spans="1:5" x14ac:dyDescent="0.2">
      <c r="A373" s="14">
        <v>669</v>
      </c>
      <c r="B373" s="13">
        <v>1621</v>
      </c>
    </row>
    <row r="374" spans="1:5" x14ac:dyDescent="0.2">
      <c r="A374" s="14">
        <v>670</v>
      </c>
      <c r="B374" s="13">
        <v>1101</v>
      </c>
    </row>
    <row r="375" spans="1:5" x14ac:dyDescent="0.2">
      <c r="A375" s="14">
        <v>671</v>
      </c>
      <c r="B375" s="13">
        <v>1073</v>
      </c>
    </row>
    <row r="376" spans="1:5" x14ac:dyDescent="0.2">
      <c r="A376" s="14">
        <v>675</v>
      </c>
      <c r="B376" s="13">
        <v>331</v>
      </c>
    </row>
    <row r="377" spans="1:5" x14ac:dyDescent="0.2">
      <c r="A377" s="14">
        <v>676</v>
      </c>
      <c r="B377" s="13">
        <v>1170</v>
      </c>
    </row>
    <row r="378" spans="1:5" x14ac:dyDescent="0.2">
      <c r="A378" s="14">
        <v>679</v>
      </c>
      <c r="B378" s="13">
        <v>363</v>
      </c>
    </row>
    <row r="379" spans="1:5" x14ac:dyDescent="0.2">
      <c r="A379" s="14">
        <v>682</v>
      </c>
      <c r="B379" s="13">
        <v>103</v>
      </c>
    </row>
    <row r="380" spans="1:5" x14ac:dyDescent="0.2">
      <c r="A380" s="14">
        <v>683</v>
      </c>
      <c r="B380" s="13">
        <v>147</v>
      </c>
    </row>
    <row r="381" spans="1:5" x14ac:dyDescent="0.2">
      <c r="A381" s="14">
        <v>684</v>
      </c>
      <c r="B381" s="13">
        <v>110</v>
      </c>
    </row>
    <row r="382" spans="1:5" x14ac:dyDescent="0.2">
      <c r="A382" s="14">
        <v>686</v>
      </c>
      <c r="B382" s="13">
        <v>134</v>
      </c>
    </row>
    <row r="383" spans="1:5" x14ac:dyDescent="0.2">
      <c r="A383" s="14">
        <v>687</v>
      </c>
      <c r="B383" s="13">
        <v>269</v>
      </c>
    </row>
    <row r="384" spans="1:5" x14ac:dyDescent="0.2">
      <c r="A384" s="14">
        <v>688</v>
      </c>
      <c r="B384" s="13">
        <v>175</v>
      </c>
    </row>
    <row r="385" spans="1:2" x14ac:dyDescent="0.2">
      <c r="A385" s="14">
        <v>689</v>
      </c>
      <c r="B385" s="13">
        <v>69</v>
      </c>
    </row>
    <row r="386" spans="1:2" x14ac:dyDescent="0.2">
      <c r="A386" s="14">
        <v>690</v>
      </c>
      <c r="B386" s="13">
        <v>190</v>
      </c>
    </row>
    <row r="387" spans="1:2" x14ac:dyDescent="0.2">
      <c r="A387" s="14">
        <v>691</v>
      </c>
      <c r="B387" s="13">
        <v>237</v>
      </c>
    </row>
    <row r="388" spans="1:2" x14ac:dyDescent="0.2">
      <c r="A388" s="14">
        <v>695</v>
      </c>
      <c r="B388" s="13">
        <v>196</v>
      </c>
    </row>
    <row r="389" spans="1:2" x14ac:dyDescent="0.2">
      <c r="A389" s="14">
        <v>697</v>
      </c>
      <c r="B389" s="13">
        <v>7295</v>
      </c>
    </row>
    <row r="390" spans="1:2" x14ac:dyDescent="0.2">
      <c r="A390" s="14">
        <v>698</v>
      </c>
      <c r="B390" s="13">
        <v>2893</v>
      </c>
    </row>
    <row r="391" spans="1:2" x14ac:dyDescent="0.2">
      <c r="A391" s="14">
        <v>701</v>
      </c>
      <c r="B391" s="13">
        <v>820</v>
      </c>
    </row>
    <row r="392" spans="1:2" x14ac:dyDescent="0.2">
      <c r="A392" s="14">
        <v>703</v>
      </c>
      <c r="B392" s="13">
        <v>2038</v>
      </c>
    </row>
    <row r="393" spans="1:2" x14ac:dyDescent="0.2">
      <c r="A393" s="14">
        <v>704</v>
      </c>
      <c r="B393" s="13">
        <v>116</v>
      </c>
    </row>
    <row r="394" spans="1:2" x14ac:dyDescent="0.2">
      <c r="A394" s="14">
        <v>706</v>
      </c>
      <c r="B394" s="13">
        <v>1345</v>
      </c>
    </row>
    <row r="395" spans="1:2" x14ac:dyDescent="0.2">
      <c r="A395" s="14">
        <v>707</v>
      </c>
      <c r="B395" s="13">
        <v>168</v>
      </c>
    </row>
    <row r="396" spans="1:2" x14ac:dyDescent="0.2">
      <c r="A396" s="14">
        <v>708</v>
      </c>
      <c r="B396" s="13">
        <v>137</v>
      </c>
    </row>
    <row r="397" spans="1:2" x14ac:dyDescent="0.2">
      <c r="A397" s="14">
        <v>709</v>
      </c>
      <c r="B397" s="13">
        <v>186</v>
      </c>
    </row>
    <row r="398" spans="1:2" x14ac:dyDescent="0.2">
      <c r="A398" s="14">
        <v>710</v>
      </c>
      <c r="B398" s="13">
        <v>125</v>
      </c>
    </row>
    <row r="399" spans="1:2" x14ac:dyDescent="0.2">
      <c r="A399" s="14">
        <v>712</v>
      </c>
      <c r="B399" s="13">
        <v>202</v>
      </c>
    </row>
    <row r="400" spans="1:2" x14ac:dyDescent="0.2">
      <c r="A400" s="14">
        <v>713</v>
      </c>
      <c r="B400" s="13">
        <v>103</v>
      </c>
    </row>
    <row r="401" spans="1:2" x14ac:dyDescent="0.2">
      <c r="A401" s="14">
        <v>714</v>
      </c>
      <c r="B401" s="13">
        <v>1785</v>
      </c>
    </row>
    <row r="402" spans="1:2" x14ac:dyDescent="0.2">
      <c r="A402" s="14">
        <v>716</v>
      </c>
      <c r="B402" s="13">
        <v>157</v>
      </c>
    </row>
    <row r="403" spans="1:2" x14ac:dyDescent="0.2">
      <c r="A403" s="14">
        <v>717</v>
      </c>
      <c r="B403" s="13">
        <v>555</v>
      </c>
    </row>
    <row r="404" spans="1:2" x14ac:dyDescent="0.2">
      <c r="A404" s="14">
        <v>718</v>
      </c>
      <c r="B404" s="13">
        <v>297</v>
      </c>
    </row>
    <row r="405" spans="1:2" x14ac:dyDescent="0.2">
      <c r="A405" s="14">
        <v>719</v>
      </c>
      <c r="B405" s="13">
        <v>123</v>
      </c>
    </row>
    <row r="406" spans="1:2" x14ac:dyDescent="0.2">
      <c r="A406" s="14">
        <v>722</v>
      </c>
      <c r="B406" s="13">
        <v>3036</v>
      </c>
    </row>
    <row r="407" spans="1:2" x14ac:dyDescent="0.2">
      <c r="A407" s="14">
        <v>723</v>
      </c>
      <c r="B407" s="13">
        <v>144</v>
      </c>
    </row>
    <row r="408" spans="1:2" x14ac:dyDescent="0.2">
      <c r="A408" s="14">
        <v>724</v>
      </c>
      <c r="B408" s="13">
        <v>121</v>
      </c>
    </row>
    <row r="409" spans="1:2" x14ac:dyDescent="0.2">
      <c r="A409" s="14">
        <v>727</v>
      </c>
      <c r="B409" s="13">
        <v>181</v>
      </c>
    </row>
    <row r="410" spans="1:2" x14ac:dyDescent="0.2">
      <c r="A410" s="14">
        <v>729</v>
      </c>
      <c r="B410" s="13">
        <v>122</v>
      </c>
    </row>
    <row r="411" spans="1:2" x14ac:dyDescent="0.2">
      <c r="A411" s="14">
        <v>730</v>
      </c>
      <c r="B411" s="13">
        <v>1071</v>
      </c>
    </row>
    <row r="412" spans="1:2" x14ac:dyDescent="0.2">
      <c r="A412" s="14">
        <v>733</v>
      </c>
      <c r="B412" s="13">
        <v>980</v>
      </c>
    </row>
    <row r="413" spans="1:2" x14ac:dyDescent="0.2">
      <c r="A413" s="14">
        <v>734</v>
      </c>
      <c r="B413" s="13">
        <v>536</v>
      </c>
    </row>
    <row r="414" spans="1:2" x14ac:dyDescent="0.2">
      <c r="A414" s="14">
        <v>735</v>
      </c>
      <c r="B414" s="13">
        <v>1991</v>
      </c>
    </row>
    <row r="415" spans="1:2" x14ac:dyDescent="0.2">
      <c r="A415" s="14">
        <v>737</v>
      </c>
      <c r="B415" s="13">
        <v>180</v>
      </c>
    </row>
    <row r="416" spans="1:2" x14ac:dyDescent="0.2">
      <c r="A416" s="14">
        <v>741</v>
      </c>
      <c r="B416" s="13">
        <v>130</v>
      </c>
    </row>
    <row r="417" spans="1:2" x14ac:dyDescent="0.2">
      <c r="A417" s="14">
        <v>742</v>
      </c>
      <c r="B417" s="13">
        <v>122</v>
      </c>
    </row>
    <row r="418" spans="1:2" x14ac:dyDescent="0.2">
      <c r="A418" s="14">
        <v>744</v>
      </c>
      <c r="B418" s="13">
        <v>140</v>
      </c>
    </row>
    <row r="419" spans="1:2" x14ac:dyDescent="0.2">
      <c r="A419" s="14">
        <v>746</v>
      </c>
      <c r="B419" s="13">
        <v>3388</v>
      </c>
    </row>
    <row r="420" spans="1:2" x14ac:dyDescent="0.2">
      <c r="A420" s="14">
        <v>747</v>
      </c>
      <c r="B420" s="13">
        <v>280</v>
      </c>
    </row>
    <row r="421" spans="1:2" x14ac:dyDescent="0.2">
      <c r="A421" s="14">
        <v>749</v>
      </c>
      <c r="B421" s="13">
        <v>366</v>
      </c>
    </row>
    <row r="422" spans="1:2" x14ac:dyDescent="0.2">
      <c r="A422" s="14">
        <v>751</v>
      </c>
      <c r="B422" s="13">
        <v>270</v>
      </c>
    </row>
    <row r="423" spans="1:2" x14ac:dyDescent="0.2">
      <c r="A423" s="14">
        <v>753</v>
      </c>
      <c r="B423" s="13">
        <v>137</v>
      </c>
    </row>
    <row r="424" spans="1:2" x14ac:dyDescent="0.2">
      <c r="A424" s="14">
        <v>754</v>
      </c>
      <c r="B424" s="13">
        <v>3205</v>
      </c>
    </row>
    <row r="425" spans="1:2" x14ac:dyDescent="0.2">
      <c r="A425" s="14">
        <v>755</v>
      </c>
      <c r="B425" s="13">
        <v>288</v>
      </c>
    </row>
    <row r="426" spans="1:2" x14ac:dyDescent="0.2">
      <c r="A426" s="14">
        <v>756</v>
      </c>
      <c r="B426" s="13">
        <v>148</v>
      </c>
    </row>
    <row r="427" spans="1:2" x14ac:dyDescent="0.2">
      <c r="A427" s="14">
        <v>757</v>
      </c>
      <c r="B427" s="13">
        <v>114</v>
      </c>
    </row>
    <row r="428" spans="1:2" x14ac:dyDescent="0.2">
      <c r="A428" s="14">
        <v>758</v>
      </c>
      <c r="B428" s="13">
        <v>1518</v>
      </c>
    </row>
    <row r="429" spans="1:2" x14ac:dyDescent="0.2">
      <c r="A429" s="14">
        <v>761</v>
      </c>
      <c r="B429" s="13">
        <v>166</v>
      </c>
    </row>
    <row r="430" spans="1:2" x14ac:dyDescent="0.2">
      <c r="A430" s="14">
        <v>762</v>
      </c>
      <c r="B430" s="13">
        <v>100</v>
      </c>
    </row>
    <row r="431" spans="1:2" x14ac:dyDescent="0.2">
      <c r="A431" s="14">
        <v>763</v>
      </c>
      <c r="B431" s="13">
        <v>235</v>
      </c>
    </row>
    <row r="432" spans="1:2" x14ac:dyDescent="0.2">
      <c r="A432" s="14">
        <v>764</v>
      </c>
      <c r="B432" s="13">
        <v>148</v>
      </c>
    </row>
    <row r="433" spans="1:2" x14ac:dyDescent="0.2">
      <c r="A433" s="14">
        <v>765</v>
      </c>
      <c r="B433" s="13">
        <v>198</v>
      </c>
    </row>
    <row r="434" spans="1:2" x14ac:dyDescent="0.2">
      <c r="A434" s="14">
        <v>768</v>
      </c>
      <c r="B434" s="13">
        <v>150</v>
      </c>
    </row>
    <row r="435" spans="1:2" x14ac:dyDescent="0.2">
      <c r="A435" s="14">
        <v>770</v>
      </c>
      <c r="B435" s="13">
        <v>216</v>
      </c>
    </row>
    <row r="436" spans="1:2" x14ac:dyDescent="0.2">
      <c r="A436" s="14">
        <v>772</v>
      </c>
      <c r="B436" s="13">
        <v>5139</v>
      </c>
    </row>
    <row r="437" spans="1:2" x14ac:dyDescent="0.2">
      <c r="A437" s="14">
        <v>773</v>
      </c>
      <c r="B437" s="13">
        <v>2353</v>
      </c>
    </row>
    <row r="438" spans="1:2" x14ac:dyDescent="0.2">
      <c r="A438" s="14">
        <v>774</v>
      </c>
      <c r="B438" s="13">
        <v>78</v>
      </c>
    </row>
    <row r="439" spans="1:2" x14ac:dyDescent="0.2">
      <c r="A439" s="14">
        <v>778</v>
      </c>
      <c r="B439" s="13">
        <v>174</v>
      </c>
    </row>
    <row r="440" spans="1:2" x14ac:dyDescent="0.2">
      <c r="A440" s="14">
        <v>780</v>
      </c>
      <c r="B440" s="13">
        <v>164</v>
      </c>
    </row>
    <row r="441" spans="1:2" x14ac:dyDescent="0.2">
      <c r="A441" s="14">
        <v>782</v>
      </c>
      <c r="B441" s="13">
        <v>161</v>
      </c>
    </row>
    <row r="442" spans="1:2" x14ac:dyDescent="0.2">
      <c r="A442" s="14">
        <v>783</v>
      </c>
      <c r="B442" s="13">
        <v>138</v>
      </c>
    </row>
    <row r="443" spans="1:2" x14ac:dyDescent="0.2">
      <c r="A443" s="14">
        <v>784</v>
      </c>
      <c r="B443" s="13">
        <v>3308</v>
      </c>
    </row>
    <row r="444" spans="1:2" x14ac:dyDescent="0.2">
      <c r="A444" s="14">
        <v>785</v>
      </c>
      <c r="B444" s="13">
        <v>127</v>
      </c>
    </row>
    <row r="445" spans="1:2" x14ac:dyDescent="0.2">
      <c r="A445" s="14">
        <v>786</v>
      </c>
      <c r="B445" s="13">
        <v>207</v>
      </c>
    </row>
    <row r="446" spans="1:2" x14ac:dyDescent="0.2">
      <c r="A446" s="14">
        <v>793</v>
      </c>
      <c r="B446" s="13">
        <v>181</v>
      </c>
    </row>
    <row r="447" spans="1:2" x14ac:dyDescent="0.2">
      <c r="A447" s="14">
        <v>794</v>
      </c>
      <c r="B447" s="13">
        <v>110</v>
      </c>
    </row>
    <row r="448" spans="1:2" x14ac:dyDescent="0.2">
      <c r="A448" s="14">
        <v>797</v>
      </c>
      <c r="B448" s="13">
        <v>185</v>
      </c>
    </row>
    <row r="449" spans="1:2" x14ac:dyDescent="0.2">
      <c r="A449" s="14">
        <v>798</v>
      </c>
      <c r="B449" s="13">
        <v>121</v>
      </c>
    </row>
    <row r="450" spans="1:2" x14ac:dyDescent="0.2">
      <c r="A450" s="14">
        <v>801</v>
      </c>
      <c r="B450" s="13">
        <v>106</v>
      </c>
    </row>
    <row r="451" spans="1:2" x14ac:dyDescent="0.2">
      <c r="A451" s="14">
        <v>802</v>
      </c>
      <c r="B451" s="13">
        <v>142</v>
      </c>
    </row>
    <row r="452" spans="1:2" x14ac:dyDescent="0.2">
      <c r="A452" s="14">
        <v>803</v>
      </c>
      <c r="B452" s="13">
        <v>233</v>
      </c>
    </row>
    <row r="453" spans="1:2" x14ac:dyDescent="0.2">
      <c r="A453" s="14">
        <v>804</v>
      </c>
      <c r="B453" s="13">
        <v>218</v>
      </c>
    </row>
    <row r="454" spans="1:2" x14ac:dyDescent="0.2">
      <c r="A454" s="14">
        <v>806</v>
      </c>
      <c r="B454" s="13">
        <v>76</v>
      </c>
    </row>
    <row r="455" spans="1:2" x14ac:dyDescent="0.2">
      <c r="A455" s="14">
        <v>807</v>
      </c>
      <c r="B455" s="13">
        <v>43</v>
      </c>
    </row>
    <row r="456" spans="1:2" x14ac:dyDescent="0.2">
      <c r="A456" s="14">
        <v>810</v>
      </c>
      <c r="B456" s="13">
        <v>221</v>
      </c>
    </row>
    <row r="457" spans="1:2" x14ac:dyDescent="0.2">
      <c r="A457" s="14">
        <v>812</v>
      </c>
      <c r="B457" s="13">
        <v>2805</v>
      </c>
    </row>
    <row r="458" spans="1:2" x14ac:dyDescent="0.2">
      <c r="A458" s="14">
        <v>813</v>
      </c>
      <c r="B458" s="13">
        <v>68</v>
      </c>
    </row>
    <row r="459" spans="1:2" x14ac:dyDescent="0.2">
      <c r="A459" s="14">
        <v>815</v>
      </c>
      <c r="B459" s="13">
        <v>183</v>
      </c>
    </row>
    <row r="460" spans="1:2" x14ac:dyDescent="0.2">
      <c r="A460" s="14">
        <v>816</v>
      </c>
      <c r="B460" s="13">
        <v>133</v>
      </c>
    </row>
    <row r="461" spans="1:2" x14ac:dyDescent="0.2">
      <c r="A461" s="14">
        <v>817</v>
      </c>
      <c r="B461" s="13">
        <v>2489</v>
      </c>
    </row>
    <row r="462" spans="1:2" x14ac:dyDescent="0.2">
      <c r="A462" s="14">
        <v>818</v>
      </c>
      <c r="B462" s="13">
        <v>69</v>
      </c>
    </row>
    <row r="463" spans="1:2" x14ac:dyDescent="0.2">
      <c r="A463" s="14">
        <v>820</v>
      </c>
      <c r="B463" s="13">
        <v>279</v>
      </c>
    </row>
    <row r="464" spans="1:2" x14ac:dyDescent="0.2">
      <c r="A464" s="14">
        <v>821</v>
      </c>
      <c r="B464" s="13">
        <v>210</v>
      </c>
    </row>
    <row r="465" spans="1:2" x14ac:dyDescent="0.2">
      <c r="A465" s="14">
        <v>822</v>
      </c>
      <c r="B465" s="13">
        <v>2100</v>
      </c>
    </row>
    <row r="466" spans="1:2" x14ac:dyDescent="0.2">
      <c r="A466" s="14">
        <v>823</v>
      </c>
      <c r="B466" s="13">
        <v>252</v>
      </c>
    </row>
    <row r="467" spans="1:2" x14ac:dyDescent="0.2">
      <c r="A467" s="14">
        <v>824</v>
      </c>
      <c r="B467" s="13">
        <v>1280</v>
      </c>
    </row>
    <row r="468" spans="1:2" x14ac:dyDescent="0.2">
      <c r="A468" s="14">
        <v>825</v>
      </c>
      <c r="B468" s="13">
        <v>157</v>
      </c>
    </row>
    <row r="469" spans="1:2" x14ac:dyDescent="0.2">
      <c r="A469" s="14">
        <v>826</v>
      </c>
      <c r="B469" s="13">
        <v>194</v>
      </c>
    </row>
    <row r="470" spans="1:2" x14ac:dyDescent="0.2">
      <c r="A470" s="14">
        <v>827</v>
      </c>
      <c r="B470" s="13">
        <v>82</v>
      </c>
    </row>
    <row r="471" spans="1:2" x14ac:dyDescent="0.2">
      <c r="A471" s="14">
        <v>831</v>
      </c>
      <c r="B471" s="13">
        <v>4233</v>
      </c>
    </row>
    <row r="472" spans="1:2" x14ac:dyDescent="0.2">
      <c r="A472" s="14">
        <v>832</v>
      </c>
      <c r="B472" s="13">
        <v>1297</v>
      </c>
    </row>
    <row r="473" spans="1:2" x14ac:dyDescent="0.2">
      <c r="A473" s="14">
        <v>833</v>
      </c>
      <c r="B473" s="13">
        <v>165</v>
      </c>
    </row>
    <row r="474" spans="1:2" x14ac:dyDescent="0.2">
      <c r="A474" s="14">
        <v>834</v>
      </c>
      <c r="B474" s="13">
        <v>119</v>
      </c>
    </row>
    <row r="475" spans="1:2" x14ac:dyDescent="0.2">
      <c r="A475" s="14">
        <v>837</v>
      </c>
      <c r="B475" s="13">
        <v>1797</v>
      </c>
    </row>
    <row r="476" spans="1:2" x14ac:dyDescent="0.2">
      <c r="A476" s="14">
        <v>838</v>
      </c>
      <c r="B476" s="13">
        <v>261</v>
      </c>
    </row>
    <row r="477" spans="1:2" x14ac:dyDescent="0.2">
      <c r="A477" s="14">
        <v>839</v>
      </c>
      <c r="B477" s="13">
        <v>157</v>
      </c>
    </row>
    <row r="478" spans="1:2" x14ac:dyDescent="0.2">
      <c r="A478" s="14">
        <v>840</v>
      </c>
      <c r="B478" s="13">
        <v>3533</v>
      </c>
    </row>
    <row r="479" spans="1:2" x14ac:dyDescent="0.2">
      <c r="A479" s="14">
        <v>841</v>
      </c>
      <c r="B479" s="13">
        <v>155</v>
      </c>
    </row>
    <row r="480" spans="1:2" x14ac:dyDescent="0.2">
      <c r="A480" s="14">
        <v>842</v>
      </c>
      <c r="B480" s="13">
        <v>132</v>
      </c>
    </row>
    <row r="481" spans="1:2" x14ac:dyDescent="0.2">
      <c r="A481" s="14">
        <v>845</v>
      </c>
      <c r="B481" s="13">
        <v>1354</v>
      </c>
    </row>
    <row r="482" spans="1:2" x14ac:dyDescent="0.2">
      <c r="A482" s="14">
        <v>846</v>
      </c>
      <c r="B482" s="13">
        <v>48</v>
      </c>
    </row>
    <row r="483" spans="1:2" x14ac:dyDescent="0.2">
      <c r="A483" s="14">
        <v>847</v>
      </c>
      <c r="B483" s="13">
        <v>110</v>
      </c>
    </row>
    <row r="484" spans="1:2" x14ac:dyDescent="0.2">
      <c r="A484" s="14">
        <v>848</v>
      </c>
      <c r="B484" s="13">
        <v>172</v>
      </c>
    </row>
    <row r="485" spans="1:2" x14ac:dyDescent="0.2">
      <c r="A485" s="14">
        <v>849</v>
      </c>
      <c r="B485" s="13">
        <v>307</v>
      </c>
    </row>
    <row r="486" spans="1:2" x14ac:dyDescent="0.2">
      <c r="A486" s="14">
        <v>851</v>
      </c>
      <c r="B486" s="13">
        <v>160</v>
      </c>
    </row>
    <row r="487" spans="1:2" x14ac:dyDescent="0.2">
      <c r="A487" s="14">
        <v>853</v>
      </c>
      <c r="B487" s="13">
        <v>1467</v>
      </c>
    </row>
    <row r="488" spans="1:2" x14ac:dyDescent="0.2">
      <c r="A488" s="14">
        <v>854</v>
      </c>
      <c r="B488" s="13">
        <v>2662</v>
      </c>
    </row>
    <row r="489" spans="1:2" x14ac:dyDescent="0.2">
      <c r="A489" s="14">
        <v>855</v>
      </c>
      <c r="B489" s="13">
        <v>452</v>
      </c>
    </row>
    <row r="490" spans="1:2" x14ac:dyDescent="0.2">
      <c r="A490" s="14">
        <v>856</v>
      </c>
      <c r="B490" s="13">
        <v>158</v>
      </c>
    </row>
    <row r="491" spans="1:2" x14ac:dyDescent="0.2">
      <c r="A491" s="14">
        <v>857</v>
      </c>
      <c r="B491" s="13">
        <v>225</v>
      </c>
    </row>
    <row r="492" spans="1:2" x14ac:dyDescent="0.2">
      <c r="A492" s="14">
        <v>860</v>
      </c>
      <c r="B492" s="13">
        <v>65</v>
      </c>
    </row>
    <row r="493" spans="1:2" x14ac:dyDescent="0.2">
      <c r="A493" s="14">
        <v>861</v>
      </c>
      <c r="B493" s="13">
        <v>163</v>
      </c>
    </row>
    <row r="494" spans="1:2" x14ac:dyDescent="0.2">
      <c r="A494" s="14">
        <v>862</v>
      </c>
      <c r="B494" s="13">
        <v>85</v>
      </c>
    </row>
    <row r="495" spans="1:2" x14ac:dyDescent="0.2">
      <c r="A495" s="14">
        <v>863</v>
      </c>
      <c r="B495" s="13">
        <v>217</v>
      </c>
    </row>
    <row r="496" spans="1:2" x14ac:dyDescent="0.2">
      <c r="A496" s="14">
        <v>864</v>
      </c>
      <c r="B496" s="13">
        <v>150</v>
      </c>
    </row>
    <row r="497" spans="1:2" x14ac:dyDescent="0.2">
      <c r="A497" s="14">
        <v>865</v>
      </c>
      <c r="B497" s="13">
        <v>3272</v>
      </c>
    </row>
    <row r="498" spans="1:2" x14ac:dyDescent="0.2">
      <c r="A498" s="14">
        <v>867</v>
      </c>
      <c r="B498" s="13">
        <v>300</v>
      </c>
    </row>
    <row r="499" spans="1:2" x14ac:dyDescent="0.2">
      <c r="A499" s="14">
        <v>868</v>
      </c>
      <c r="B499" s="13">
        <v>126</v>
      </c>
    </row>
    <row r="500" spans="1:2" x14ac:dyDescent="0.2">
      <c r="A500" s="14">
        <v>871</v>
      </c>
      <c r="B500" s="13">
        <v>2320</v>
      </c>
    </row>
    <row r="501" spans="1:2" x14ac:dyDescent="0.2">
      <c r="A501" s="14">
        <v>872</v>
      </c>
      <c r="B501" s="13">
        <v>81</v>
      </c>
    </row>
    <row r="502" spans="1:2" x14ac:dyDescent="0.2">
      <c r="A502" s="14">
        <v>873</v>
      </c>
      <c r="B502" s="13">
        <v>1887</v>
      </c>
    </row>
    <row r="503" spans="1:2" x14ac:dyDescent="0.2">
      <c r="A503" s="14">
        <v>874</v>
      </c>
      <c r="B503" s="13">
        <v>4358</v>
      </c>
    </row>
    <row r="504" spans="1:2" x14ac:dyDescent="0.2">
      <c r="A504" s="14">
        <v>879</v>
      </c>
      <c r="B504" s="13">
        <v>53</v>
      </c>
    </row>
    <row r="505" spans="1:2" x14ac:dyDescent="0.2">
      <c r="A505" s="14">
        <v>880</v>
      </c>
      <c r="B505" s="13">
        <v>2414</v>
      </c>
    </row>
    <row r="506" spans="1:2" x14ac:dyDescent="0.2">
      <c r="A506" s="14">
        <v>882</v>
      </c>
      <c r="B506" s="13">
        <v>80</v>
      </c>
    </row>
    <row r="507" spans="1:2" x14ac:dyDescent="0.2">
      <c r="A507" s="14">
        <v>883</v>
      </c>
      <c r="B507" s="13">
        <v>193</v>
      </c>
    </row>
    <row r="508" spans="1:2" x14ac:dyDescent="0.2">
      <c r="A508" s="14">
        <v>885</v>
      </c>
      <c r="B508" s="13">
        <v>52</v>
      </c>
    </row>
    <row r="509" spans="1:2" x14ac:dyDescent="0.2">
      <c r="A509" s="14">
        <v>888</v>
      </c>
      <c r="B509" s="13">
        <v>290</v>
      </c>
    </row>
    <row r="510" spans="1:2" x14ac:dyDescent="0.2">
      <c r="A510" s="14">
        <v>889</v>
      </c>
      <c r="B510" s="13">
        <v>122</v>
      </c>
    </row>
    <row r="511" spans="1:2" x14ac:dyDescent="0.2">
      <c r="A511" s="14">
        <v>890</v>
      </c>
      <c r="B511" s="13">
        <v>1470</v>
      </c>
    </row>
    <row r="512" spans="1:2" x14ac:dyDescent="0.2">
      <c r="A512" s="14">
        <v>891</v>
      </c>
      <c r="B512" s="13">
        <v>165</v>
      </c>
    </row>
    <row r="513" spans="1:2" x14ac:dyDescent="0.2">
      <c r="A513" s="14">
        <v>892</v>
      </c>
      <c r="B513" s="13">
        <v>182</v>
      </c>
    </row>
    <row r="514" spans="1:2" x14ac:dyDescent="0.2">
      <c r="A514" s="14">
        <v>893</v>
      </c>
      <c r="B514" s="13">
        <v>199</v>
      </c>
    </row>
    <row r="515" spans="1:2" x14ac:dyDescent="0.2">
      <c r="A515" s="14">
        <v>894</v>
      </c>
      <c r="B515" s="13">
        <v>56</v>
      </c>
    </row>
    <row r="516" spans="1:2" x14ac:dyDescent="0.2">
      <c r="A516" s="14">
        <v>896</v>
      </c>
      <c r="B516" s="13">
        <v>1460</v>
      </c>
    </row>
    <row r="517" spans="1:2" x14ac:dyDescent="0.2">
      <c r="A517" s="14">
        <v>899</v>
      </c>
      <c r="B517" s="13">
        <v>123</v>
      </c>
    </row>
    <row r="518" spans="1:2" x14ac:dyDescent="0.2">
      <c r="A518" s="14">
        <v>901</v>
      </c>
      <c r="B518" s="13">
        <v>159</v>
      </c>
    </row>
    <row r="519" spans="1:2" x14ac:dyDescent="0.2">
      <c r="A519" s="14">
        <v>902</v>
      </c>
      <c r="B519" s="13">
        <v>110</v>
      </c>
    </row>
    <row r="520" spans="1:2" x14ac:dyDescent="0.2">
      <c r="A520" s="14">
        <v>905</v>
      </c>
      <c r="B520" s="13">
        <v>236</v>
      </c>
    </row>
    <row r="521" spans="1:2" x14ac:dyDescent="0.2">
      <c r="A521" s="14">
        <v>906</v>
      </c>
      <c r="B521" s="13">
        <v>191</v>
      </c>
    </row>
    <row r="522" spans="1:2" x14ac:dyDescent="0.2">
      <c r="A522" s="14">
        <v>908</v>
      </c>
      <c r="B522" s="13">
        <v>3934</v>
      </c>
    </row>
    <row r="523" spans="1:2" x14ac:dyDescent="0.2">
      <c r="A523" s="14">
        <v>909</v>
      </c>
      <c r="B523" s="13">
        <v>80</v>
      </c>
    </row>
    <row r="524" spans="1:2" x14ac:dyDescent="0.2">
      <c r="A524" s="14">
        <v>911</v>
      </c>
      <c r="B524" s="13">
        <v>462</v>
      </c>
    </row>
    <row r="525" spans="1:2" x14ac:dyDescent="0.2">
      <c r="A525" s="14">
        <v>912</v>
      </c>
      <c r="B525" s="13">
        <v>179</v>
      </c>
    </row>
    <row r="526" spans="1:2" x14ac:dyDescent="0.2">
      <c r="A526" s="14">
        <v>915</v>
      </c>
      <c r="B526" s="13">
        <v>1866</v>
      </c>
    </row>
    <row r="527" spans="1:2" x14ac:dyDescent="0.2">
      <c r="A527" s="14">
        <v>918</v>
      </c>
      <c r="B527" s="13">
        <v>156</v>
      </c>
    </row>
    <row r="528" spans="1:2" x14ac:dyDescent="0.2">
      <c r="A528" s="14">
        <v>920</v>
      </c>
      <c r="B528" s="13">
        <v>255</v>
      </c>
    </row>
    <row r="529" spans="1:2" x14ac:dyDescent="0.2">
      <c r="A529" s="14">
        <v>922</v>
      </c>
      <c r="B529" s="13">
        <v>2261</v>
      </c>
    </row>
    <row r="530" spans="1:2" x14ac:dyDescent="0.2">
      <c r="A530" s="14">
        <v>923</v>
      </c>
      <c r="B530" s="13">
        <v>40</v>
      </c>
    </row>
    <row r="531" spans="1:2" x14ac:dyDescent="0.2">
      <c r="A531" s="14">
        <v>924</v>
      </c>
      <c r="B531" s="13">
        <v>2289</v>
      </c>
    </row>
    <row r="532" spans="1:2" x14ac:dyDescent="0.2">
      <c r="A532" s="14">
        <v>925</v>
      </c>
      <c r="B532" s="13">
        <v>65</v>
      </c>
    </row>
    <row r="533" spans="1:2" x14ac:dyDescent="0.2">
      <c r="A533" s="14">
        <v>928</v>
      </c>
      <c r="B533" s="13">
        <v>3777</v>
      </c>
    </row>
    <row r="534" spans="1:2" x14ac:dyDescent="0.2">
      <c r="A534" s="14">
        <v>929</v>
      </c>
      <c r="B534" s="13">
        <v>184</v>
      </c>
    </row>
    <row r="535" spans="1:2" x14ac:dyDescent="0.2">
      <c r="A535" s="14">
        <v>930</v>
      </c>
      <c r="B535" s="13">
        <v>85</v>
      </c>
    </row>
    <row r="536" spans="1:2" x14ac:dyDescent="0.2">
      <c r="A536" s="14">
        <v>932</v>
      </c>
      <c r="B536" s="13">
        <v>144</v>
      </c>
    </row>
    <row r="537" spans="1:2" x14ac:dyDescent="0.2">
      <c r="A537" s="14">
        <v>933</v>
      </c>
      <c r="B537" s="13">
        <v>1902</v>
      </c>
    </row>
    <row r="538" spans="1:2" x14ac:dyDescent="0.2">
      <c r="A538" s="14">
        <v>934</v>
      </c>
      <c r="B538" s="13">
        <v>105</v>
      </c>
    </row>
    <row r="539" spans="1:2" x14ac:dyDescent="0.2">
      <c r="A539" s="14">
        <v>935</v>
      </c>
      <c r="B539" s="13">
        <v>132</v>
      </c>
    </row>
    <row r="540" spans="1:2" x14ac:dyDescent="0.2">
      <c r="A540" s="14">
        <v>938</v>
      </c>
      <c r="B540" s="13">
        <v>96</v>
      </c>
    </row>
    <row r="541" spans="1:2" x14ac:dyDescent="0.2">
      <c r="A541" s="14">
        <v>943</v>
      </c>
      <c r="B541" s="13">
        <v>114</v>
      </c>
    </row>
    <row r="542" spans="1:2" x14ac:dyDescent="0.2">
      <c r="A542" s="14">
        <v>949</v>
      </c>
      <c r="B542" s="13">
        <v>203</v>
      </c>
    </row>
    <row r="543" spans="1:2" x14ac:dyDescent="0.2">
      <c r="A543" s="14">
        <v>951</v>
      </c>
      <c r="B543" s="13">
        <v>1559</v>
      </c>
    </row>
    <row r="544" spans="1:2" x14ac:dyDescent="0.2">
      <c r="A544" s="14">
        <v>954</v>
      </c>
      <c r="B544" s="13">
        <v>1548</v>
      </c>
    </row>
    <row r="545" spans="1:2" x14ac:dyDescent="0.2">
      <c r="A545" s="14">
        <v>955</v>
      </c>
      <c r="B545" s="13">
        <v>80</v>
      </c>
    </row>
    <row r="546" spans="1:2" x14ac:dyDescent="0.2">
      <c r="A546" s="14">
        <v>957</v>
      </c>
      <c r="B546" s="13">
        <v>131</v>
      </c>
    </row>
    <row r="547" spans="1:2" x14ac:dyDescent="0.2">
      <c r="A547" s="14">
        <v>958</v>
      </c>
      <c r="B547" s="13">
        <v>112</v>
      </c>
    </row>
    <row r="548" spans="1:2" x14ac:dyDescent="0.2">
      <c r="A548" s="14">
        <v>961</v>
      </c>
      <c r="B548" s="13">
        <v>155</v>
      </c>
    </row>
    <row r="549" spans="1:2" x14ac:dyDescent="0.2">
      <c r="A549" s="14">
        <v>962</v>
      </c>
      <c r="B549" s="13">
        <v>266</v>
      </c>
    </row>
    <row r="550" spans="1:2" x14ac:dyDescent="0.2">
      <c r="A550" s="14">
        <v>964</v>
      </c>
      <c r="B550" s="13">
        <v>155</v>
      </c>
    </row>
    <row r="551" spans="1:2" x14ac:dyDescent="0.2">
      <c r="A551" s="14">
        <v>965</v>
      </c>
      <c r="B551" s="13">
        <v>207</v>
      </c>
    </row>
    <row r="552" spans="1:2" x14ac:dyDescent="0.2">
      <c r="A552" s="14">
        <v>966</v>
      </c>
      <c r="B552" s="13">
        <v>245</v>
      </c>
    </row>
    <row r="553" spans="1:2" x14ac:dyDescent="0.2">
      <c r="A553" s="14">
        <v>967</v>
      </c>
      <c r="B553" s="13">
        <v>1573</v>
      </c>
    </row>
    <row r="554" spans="1:2" x14ac:dyDescent="0.2">
      <c r="A554" s="14">
        <v>968</v>
      </c>
      <c r="B554" s="13">
        <v>114</v>
      </c>
    </row>
    <row r="555" spans="1:2" x14ac:dyDescent="0.2">
      <c r="A555" s="14">
        <v>969</v>
      </c>
      <c r="B555" s="13">
        <v>93</v>
      </c>
    </row>
    <row r="556" spans="1:2" x14ac:dyDescent="0.2">
      <c r="A556" s="14">
        <v>972</v>
      </c>
      <c r="B556" s="13">
        <v>1681</v>
      </c>
    </row>
    <row r="557" spans="1:2" x14ac:dyDescent="0.2">
      <c r="A557" s="14">
        <v>974</v>
      </c>
      <c r="B557" s="13">
        <v>32</v>
      </c>
    </row>
    <row r="558" spans="1:2" x14ac:dyDescent="0.2">
      <c r="A558" s="14">
        <v>975</v>
      </c>
      <c r="B558" s="13">
        <v>135</v>
      </c>
    </row>
    <row r="559" spans="1:2" x14ac:dyDescent="0.2">
      <c r="A559" s="14">
        <v>976</v>
      </c>
      <c r="B559" s="13">
        <v>140</v>
      </c>
    </row>
    <row r="560" spans="1:2" x14ac:dyDescent="0.2">
      <c r="A560" s="14">
        <v>978</v>
      </c>
      <c r="B560" s="13">
        <v>92</v>
      </c>
    </row>
    <row r="561" spans="1:2" x14ac:dyDescent="0.2">
      <c r="A561" s="14">
        <v>979</v>
      </c>
      <c r="B561" s="13">
        <v>1015</v>
      </c>
    </row>
    <row r="562" spans="1:2" x14ac:dyDescent="0.2">
      <c r="A562" s="14">
        <v>981</v>
      </c>
      <c r="B562" s="13">
        <v>323</v>
      </c>
    </row>
    <row r="563" spans="1:2" x14ac:dyDescent="0.2">
      <c r="A563" s="14">
        <v>983</v>
      </c>
      <c r="B563" s="13">
        <v>2326</v>
      </c>
    </row>
    <row r="564" spans="1:2" x14ac:dyDescent="0.2">
      <c r="A564" s="14">
        <v>984</v>
      </c>
      <c r="B564" s="13">
        <v>381</v>
      </c>
    </row>
    <row r="565" spans="1:2" x14ac:dyDescent="0.2">
      <c r="A565" s="14">
        <v>987</v>
      </c>
      <c r="B565" s="13">
        <v>480</v>
      </c>
    </row>
    <row r="566" spans="1:2" x14ac:dyDescent="0.2">
      <c r="A566" s="14">
        <v>989</v>
      </c>
      <c r="B566" s="13">
        <v>226</v>
      </c>
    </row>
    <row r="567" spans="1:2" x14ac:dyDescent="0.2">
      <c r="A567" s="14">
        <v>991</v>
      </c>
      <c r="B567" s="13">
        <v>241</v>
      </c>
    </row>
    <row r="568" spans="1:2" x14ac:dyDescent="0.2">
      <c r="A568" s="14">
        <v>992</v>
      </c>
      <c r="B568" s="13">
        <v>132</v>
      </c>
    </row>
    <row r="569" spans="1:2" x14ac:dyDescent="0.2">
      <c r="A569" s="14">
        <v>995</v>
      </c>
      <c r="B569" s="13">
        <v>2043</v>
      </c>
    </row>
    <row r="570" spans="1:2" x14ac:dyDescent="0.2">
      <c r="A570" s="8" t="s">
        <v>2067</v>
      </c>
      <c r="B570" s="13">
        <v>480898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Outcome by Parent Catergory</vt:lpstr>
      <vt:lpstr>Outcome by Sub-category  </vt:lpstr>
      <vt:lpstr>Outcome Trends</vt:lpstr>
      <vt:lpstr>Outcomes Based on Goal</vt:lpstr>
      <vt:lpstr>Backers Stats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Sophie Vazquez</cp:lastModifiedBy>
  <dcterms:created xsi:type="dcterms:W3CDTF">2021-09-29T18:52:28Z</dcterms:created>
  <dcterms:modified xsi:type="dcterms:W3CDTF">2023-06-12T03:09:14Z</dcterms:modified>
</cp:coreProperties>
</file>