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l\Desktop\"/>
    </mc:Choice>
  </mc:AlternateContent>
  <bookViews>
    <workbookView xWindow="12580" yWindow="-14" windowWidth="4198" windowHeight="11642"/>
  </bookViews>
  <sheets>
    <sheet name="Segement Reporting" sheetId="3" r:id="rId1"/>
  </sheets>
  <definedNames>
    <definedName name="output">'Segement Reporting'!$B$11:$G$39</definedName>
    <definedName name="stampa">'Segement Reporting'!$B$11:$K$39</definedName>
  </definedNames>
  <calcPr calcId="152511"/>
</workbook>
</file>

<file path=xl/calcChain.xml><?xml version="1.0" encoding="utf-8"?>
<calcChain xmlns="http://schemas.openxmlformats.org/spreadsheetml/2006/main">
  <c r="G12" i="3" l="1"/>
  <c r="I12" i="3" s="1"/>
  <c r="G13" i="3"/>
  <c r="I13" i="3" s="1"/>
  <c r="C14" i="3"/>
  <c r="C16" i="3" s="1"/>
  <c r="D14" i="3"/>
  <c r="E14" i="3"/>
  <c r="E16" i="3" s="1"/>
  <c r="F14" i="3"/>
  <c r="H14" i="3"/>
  <c r="G15" i="3"/>
  <c r="I15" i="3"/>
  <c r="D16" i="3"/>
  <c r="D20" i="3" s="1"/>
  <c r="D30" i="3" s="1"/>
  <c r="D35" i="3" s="1"/>
  <c r="D37" i="3" s="1"/>
  <c r="D39" i="3" s="1"/>
  <c r="F16" i="3"/>
  <c r="H16" i="3"/>
  <c r="H20" i="3" s="1"/>
  <c r="H30" i="3" s="1"/>
  <c r="H35" i="3" s="1"/>
  <c r="H37" i="3" s="1"/>
  <c r="H39" i="3" s="1"/>
  <c r="G17" i="3"/>
  <c r="I17" i="3" s="1"/>
  <c r="G18" i="3"/>
  <c r="I18" i="3" s="1"/>
  <c r="C19" i="3"/>
  <c r="C20" i="3" s="1"/>
  <c r="D19" i="3"/>
  <c r="E19" i="3"/>
  <c r="E20" i="3" s="1"/>
  <c r="F19" i="3"/>
  <c r="H19" i="3"/>
  <c r="F20" i="3"/>
  <c r="F30" i="3" s="1"/>
  <c r="F35" i="3" s="1"/>
  <c r="F37" i="3" s="1"/>
  <c r="F39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C29" i="3"/>
  <c r="D29" i="3"/>
  <c r="E29" i="3"/>
  <c r="E30" i="3" s="1"/>
  <c r="E35" i="3" s="1"/>
  <c r="E37" i="3" s="1"/>
  <c r="E39" i="3" s="1"/>
  <c r="F29" i="3"/>
  <c r="G29" i="3"/>
  <c r="I29" i="3" s="1"/>
  <c r="H29" i="3"/>
  <c r="G31" i="3"/>
  <c r="I31" i="3" s="1"/>
  <c r="G32" i="3"/>
  <c r="I32" i="3" s="1"/>
  <c r="G33" i="3"/>
  <c r="I33" i="3" s="1"/>
  <c r="G34" i="3"/>
  <c r="I34" i="3" s="1"/>
  <c r="G36" i="3"/>
  <c r="I36" i="3"/>
  <c r="G38" i="3"/>
  <c r="I38" i="3" s="1"/>
  <c r="C30" i="3" l="1"/>
  <c r="C35" i="3" s="1"/>
  <c r="C37" i="3" s="1"/>
  <c r="C39" i="3" s="1"/>
  <c r="G19" i="3"/>
  <c r="G14" i="3"/>
  <c r="I14" i="3" l="1"/>
  <c r="G16" i="3"/>
  <c r="I16" i="3" s="1"/>
  <c r="I19" i="3"/>
  <c r="G20" i="3" l="1"/>
  <c r="I20" i="3" l="1"/>
  <c r="G30" i="3"/>
  <c r="I30" i="3" l="1"/>
  <c r="G35" i="3"/>
  <c r="I35" i="3" l="1"/>
  <c r="G37" i="3"/>
  <c r="I37" i="3" l="1"/>
  <c r="G39" i="3"/>
  <c r="I39" i="3" s="1"/>
</calcChain>
</file>

<file path=xl/sharedStrings.xml><?xml version="1.0" encoding="utf-8"?>
<sst xmlns="http://schemas.openxmlformats.org/spreadsheetml/2006/main" count="43" uniqueCount="43">
  <si>
    <t>Best Discounts</t>
  </si>
  <si>
    <t>Media Point</t>
  </si>
  <si>
    <t>Last Buy</t>
  </si>
  <si>
    <t>Consolid.</t>
  </si>
  <si>
    <t>Intersegment</t>
  </si>
  <si>
    <t>Check</t>
  </si>
  <si>
    <t>Parent Segment</t>
  </si>
  <si>
    <t>Currency</t>
  </si>
  <si>
    <t>Scenario</t>
  </si>
  <si>
    <t>Payroll Benefits and Taxes</t>
  </si>
  <si>
    <t>Cost of Purchase</t>
  </si>
  <si>
    <t>Result before tax</t>
  </si>
  <si>
    <t>Total operational cost</t>
  </si>
  <si>
    <t>Direct Margin</t>
  </si>
  <si>
    <t>Total Gross Revenues</t>
  </si>
  <si>
    <t>Distribution Costs &amp; Other G&amp;A Expenses</t>
  </si>
  <si>
    <t>Net Result</t>
  </si>
  <si>
    <t>Other Gains and Losses</t>
  </si>
  <si>
    <t>Financial income and expenses</t>
  </si>
  <si>
    <t>Provision for fund</t>
  </si>
  <si>
    <t>Operational Gross Margin</t>
  </si>
  <si>
    <t>Dividends</t>
  </si>
  <si>
    <t>Operational Net result</t>
  </si>
  <si>
    <t>Energy</t>
  </si>
  <si>
    <t>Advertising and Promotions</t>
  </si>
  <si>
    <t>Minorities result</t>
  </si>
  <si>
    <t>Insurance</t>
  </si>
  <si>
    <t>Salary and Wages</t>
  </si>
  <si>
    <t>Other  Revenues</t>
  </si>
  <si>
    <t>Sales Discounts</t>
  </si>
  <si>
    <t>Depreciation</t>
  </si>
  <si>
    <t>Sales Revenues</t>
  </si>
  <si>
    <t>Tax</t>
  </si>
  <si>
    <t>Total direct costs</t>
  </si>
  <si>
    <t>Group net result</t>
  </si>
  <si>
    <t>Cost Charge Back</t>
  </si>
  <si>
    <t>Extraordinary income and expenses</t>
  </si>
  <si>
    <t>PL Segment by Store Brand &amp; Currency</t>
  </si>
  <si>
    <t>Run by Young on 30/11/15</t>
  </si>
  <si>
    <t>Dec</t>
  </si>
  <si>
    <t>Period</t>
  </si>
  <si>
    <t>2015BDG - 2015 Budget</t>
  </si>
  <si>
    <t>USD -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</si>
</sst>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  <numFmt numFmtId="166" formatCode="0.0%"/>
    <numFmt numFmtId="167" formatCode="#,##0.00,"/>
    <numFmt numFmtId="168" formatCode="#.###."/>
    <numFmt numFmtId="169" formatCode="#,##0,"/>
    <numFmt numFmtId="170" formatCode="dd/mm/yy;@"/>
    <numFmt numFmtId="171" formatCode="mm/dd/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color indexed="27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i/>
      <sz val="10"/>
      <name val="Tahoma"/>
      <family val="2"/>
    </font>
    <font>
      <b/>
      <sz val="9"/>
      <color indexed="9"/>
      <name val="Tahoma"/>
      <family val="2"/>
    </font>
    <font>
      <sz val="8"/>
      <color indexed="8"/>
      <name val="Tahoma"/>
      <family val="2"/>
    </font>
    <font>
      <sz val="10"/>
      <color indexed="9"/>
      <name val="Tahoma"/>
      <family val="2"/>
    </font>
    <font>
      <sz val="9"/>
      <color theme="0"/>
      <name val="Tahoma"/>
      <family val="2"/>
    </font>
    <font>
      <sz val="10"/>
      <color theme="3"/>
      <name val="Tahoma"/>
      <family val="2"/>
    </font>
    <font>
      <b/>
      <sz val="10"/>
      <color theme="3"/>
      <name val="Tahoma"/>
      <family val="2"/>
    </font>
    <font>
      <b/>
      <sz val="11"/>
      <color theme="3"/>
      <name val="Tahoma"/>
      <family val="2"/>
    </font>
    <font>
      <i/>
      <sz val="10"/>
      <color theme="3"/>
      <name val="Tahoma"/>
      <family val="2"/>
    </font>
    <font>
      <b/>
      <sz val="9"/>
      <color theme="0"/>
      <name val="Tahoma"/>
      <family val="2"/>
    </font>
    <font>
      <u/>
      <sz val="10"/>
      <color theme="3"/>
      <name val="Tahoma"/>
      <family val="2"/>
    </font>
    <font>
      <sz val="12"/>
      <color rgb="FF094A74"/>
      <name val="Tahoma"/>
      <family val="2"/>
    </font>
    <font>
      <b/>
      <sz val="10"/>
      <color rgb="FF094A74"/>
      <name val="Tahoma"/>
      <family val="2"/>
    </font>
    <font>
      <sz val="9"/>
      <color theme="3"/>
      <name val="Tahoma"/>
      <family val="2"/>
    </font>
    <font>
      <sz val="11"/>
      <color theme="3"/>
      <name val="Tahoma"/>
      <family val="2"/>
    </font>
    <font>
      <b/>
      <sz val="10"/>
      <color theme="3"/>
      <name val="Arial"/>
      <family val="2"/>
    </font>
    <font>
      <sz val="11"/>
      <color theme="0"/>
      <name val="Calibri"/>
      <family val="2"/>
      <scheme val="minor"/>
    </font>
    <font>
      <b/>
      <sz val="14"/>
      <color theme="3"/>
      <name val="Tahoma"/>
      <family val="2"/>
    </font>
    <font>
      <sz val="8"/>
      <color theme="3"/>
      <name val="Tahoma"/>
      <family val="2"/>
    </font>
    <font>
      <b/>
      <sz val="8"/>
      <color theme="3"/>
      <name val="Tahoma"/>
      <family val="2"/>
    </font>
    <font>
      <u/>
      <sz val="8"/>
      <color theme="3"/>
      <name val="Tahoma"/>
      <family val="2"/>
    </font>
    <font>
      <sz val="10"/>
      <color theme="3"/>
      <name val="Webdings"/>
      <family val="1"/>
      <charset val="2"/>
    </font>
    <font>
      <sz val="11"/>
      <color theme="3"/>
      <name val="Calibri"/>
      <family val="2"/>
      <scheme val="minor"/>
    </font>
    <font>
      <b/>
      <sz val="9"/>
      <color theme="3"/>
      <name val="Tahoma"/>
      <family val="2"/>
    </font>
    <font>
      <b/>
      <sz val="14"/>
      <color rgb="FF094A74"/>
      <name val="Tahoma"/>
      <family val="2"/>
    </font>
    <font>
      <b/>
      <sz val="8"/>
      <color rgb="FF094A74"/>
      <name val="Tahoma"/>
      <family val="2"/>
    </font>
    <font>
      <b/>
      <i/>
      <sz val="8"/>
      <color theme="3"/>
      <name val="Tahoma"/>
      <family val="2"/>
    </font>
    <font>
      <sz val="14"/>
      <color rgb="FFFF0000"/>
      <name val="Webdings"/>
      <family val="1"/>
      <charset val="2"/>
    </font>
    <font>
      <b/>
      <sz val="18"/>
      <color theme="3"/>
      <name val="Cambria"/>
      <family val="2"/>
      <scheme val="major"/>
    </font>
    <font>
      <sz val="8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3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56"/>
      </patternFill>
    </fill>
    <fill>
      <patternFill patternType="solid">
        <fgColor indexed="62"/>
        <bgColor indexed="12"/>
      </patternFill>
    </fill>
    <fill>
      <patternFill patternType="solid">
        <fgColor theme="2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rgb="FFD8EBF6"/>
      </patternFill>
    </fill>
    <fill>
      <patternFill patternType="solid">
        <fgColor rgb="FF094A74"/>
        <bgColor rgb="FF094A74"/>
      </patternFill>
    </fill>
    <fill>
      <patternFill patternType="solid">
        <fgColor theme="0" tint="-0.14996795556505021"/>
        <bgColor theme="0" tint="-0.2499465926084170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094A7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3" tint="0.79998168889431442"/>
      </bottom>
      <diagonal/>
    </border>
    <border>
      <left/>
      <right/>
      <top/>
      <bottom style="double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theme="0"/>
      </left>
      <right/>
      <top style="thin">
        <color theme="3" tint="0.79998168889431442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0"/>
      </left>
      <right/>
      <top/>
      <bottom/>
      <diagonal/>
    </border>
  </borders>
  <cellStyleXfs count="88">
    <xf numFmtId="0" fontId="0" fillId="0" borderId="0"/>
    <xf numFmtId="9" fontId="6" fillId="7" borderId="1" applyNumberFormat="0" applyFont="0" applyBorder="0" applyAlignment="0" applyProtection="0">
      <alignment horizontal="center"/>
    </xf>
    <xf numFmtId="9" fontId="14" fillId="8" borderId="0" applyNumberFormat="0" applyAlignment="0">
      <alignment horizontal="center"/>
    </xf>
    <xf numFmtId="3" fontId="15" fillId="0" borderId="6" applyFill="0" applyProtection="0">
      <alignment horizontal="right"/>
    </xf>
    <xf numFmtId="3" fontId="7" fillId="0" borderId="2" applyNumberFormat="0" applyFont="0" applyFill="0" applyAlignment="0">
      <alignment horizontal="right"/>
    </xf>
    <xf numFmtId="9" fontId="29" fillId="0" borderId="0" applyNumberFormat="0" applyFill="0" applyBorder="0" applyAlignment="0" applyProtection="0"/>
    <xf numFmtId="0" fontId="8" fillId="3" borderId="2" applyNumberFormat="0" applyFont="0" applyFill="0" applyAlignment="0" applyProtection="0"/>
    <xf numFmtId="9" fontId="17" fillId="4" borderId="3" applyNumberFormat="0" applyFill="0" applyBorder="0" applyAlignment="0" applyProtection="0">
      <alignment horizontal="left" indent="2"/>
    </xf>
    <xf numFmtId="0" fontId="18" fillId="3" borderId="3" applyNumberFormat="0" applyFill="0" applyBorder="0" applyAlignment="0" applyProtection="0"/>
    <xf numFmtId="3" fontId="5" fillId="9" borderId="4" applyNumberFormat="0" applyFont="0" applyBorder="0" applyAlignment="0" applyProtection="0">
      <alignment horizontal="right"/>
    </xf>
    <xf numFmtId="0" fontId="10" fillId="3" borderId="3" applyNumberFormat="0" applyFont="0" applyBorder="0" applyAlignment="0" applyProtection="0"/>
    <xf numFmtId="0" fontId="19" fillId="10" borderId="7" applyNumberFormat="0" applyProtection="0">
      <alignment horizontal="center" vertical="center" wrapText="1"/>
    </xf>
    <xf numFmtId="9" fontId="9" fillId="4" borderId="2" applyNumberFormat="0" applyFont="0" applyFill="0" applyAlignment="0">
      <alignment horizontal="left" indent="2"/>
    </xf>
    <xf numFmtId="0" fontId="20" fillId="7" borderId="1" applyNumberFormat="0" applyFill="0" applyBorder="0" applyProtection="0">
      <alignment horizontal="left" indent="2"/>
    </xf>
    <xf numFmtId="9" fontId="8" fillId="2" borderId="3" applyNumberFormat="0" applyFont="0" applyFill="0" applyBorder="0" applyProtection="0">
      <alignment horizontal="left" indent="1"/>
    </xf>
    <xf numFmtId="9" fontId="21" fillId="7" borderId="8" applyNumberFormat="0" applyFill="0" applyProtection="0"/>
    <xf numFmtId="166" fontId="11" fillId="5" borderId="1" applyFont="0" applyFill="0" applyBorder="0" applyAlignment="0" applyProtection="0">
      <alignment horizontal="center"/>
    </xf>
    <xf numFmtId="10" fontId="11" fillId="7" borderId="1" applyFont="0" applyFill="0" applyBorder="0" applyAlignment="0" applyProtection="0">
      <alignment horizontal="center"/>
    </xf>
    <xf numFmtId="9" fontId="10" fillId="2" borderId="3" applyFont="0" applyFill="0" applyBorder="0" applyAlignment="0" applyProtection="0">
      <alignment horizontal="center"/>
    </xf>
    <xf numFmtId="9" fontId="22" fillId="7" borderId="0" applyNumberFormat="0" applyFill="0">
      <alignment horizontal="left"/>
    </xf>
    <xf numFmtId="0" fontId="8" fillId="3" borderId="5" applyNumberFormat="0" applyFont="0" applyBorder="0" applyAlignment="0" applyProtection="0"/>
    <xf numFmtId="3" fontId="12" fillId="6" borderId="9" applyNumberFormat="0" applyFont="0" applyFill="0" applyProtection="0">
      <alignment horizontal="left"/>
    </xf>
    <xf numFmtId="0" fontId="16" fillId="11" borderId="2" applyNumberFormat="0"/>
    <xf numFmtId="9" fontId="8" fillId="2" borderId="3" applyNumberFormat="0" applyFill="0" applyBorder="0" applyAlignment="0" applyProtection="0">
      <alignment horizontal="center"/>
    </xf>
    <xf numFmtId="49" fontId="13" fillId="7" borderId="1" applyFill="0" applyBorder="0" applyProtection="0">
      <alignment horizontal="left" wrapText="1"/>
    </xf>
    <xf numFmtId="9" fontId="11" fillId="7" borderId="1" applyNumberFormat="0" applyFont="0" applyFill="0" applyBorder="0" applyProtection="0">
      <alignment horizontal="center"/>
    </xf>
    <xf numFmtId="170" fontId="1" fillId="0" borderId="0" applyFont="0" applyFill="0" applyBorder="0" applyAlignment="0"/>
    <xf numFmtId="4" fontId="11" fillId="7" borderId="1" applyFont="0" applyFill="0" applyBorder="0" applyAlignment="0" applyProtection="0">
      <alignment horizontal="center"/>
    </xf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10" fontId="1" fillId="0" borderId="0" applyFont="0" applyFill="0" applyBorder="0" applyAlignment="0"/>
    <xf numFmtId="167" fontId="28" fillId="24" borderId="12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left" vertical="center" wrapText="1"/>
    </xf>
    <xf numFmtId="9" fontId="1" fillId="0" borderId="13" applyNumberFormat="0" applyFont="0" applyFill="0" applyAlignment="0"/>
    <xf numFmtId="167" fontId="28" fillId="0" borderId="14" applyNumberFormat="0" applyFill="0" applyProtection="0">
      <alignment horizontal="center" vertical="center" wrapText="1"/>
    </xf>
    <xf numFmtId="167" fontId="1" fillId="24" borderId="15" applyNumberFormat="0" applyFont="0" applyAlignment="0"/>
    <xf numFmtId="0" fontId="28" fillId="25" borderId="16" applyFill="0">
      <alignment horizontal="center" vertical="center" wrapText="1"/>
    </xf>
    <xf numFmtId="167" fontId="29" fillId="0" borderId="0" applyNumberFormat="0" applyFill="0" applyBorder="0" applyProtection="0">
      <alignment horizontal="right"/>
    </xf>
    <xf numFmtId="9" fontId="26" fillId="0" borderId="0" applyNumberFormat="0" applyFill="0" applyBorder="0" applyAlignment="0" applyProtection="0"/>
    <xf numFmtId="0" fontId="28" fillId="0" borderId="13" applyNumberFormat="0" applyFill="0">
      <alignment horizontal="left" vertical="center"/>
    </xf>
    <xf numFmtId="9" fontId="30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28" fillId="0" borderId="15" applyNumberFormat="0" applyFill="0" applyAlignment="0"/>
    <xf numFmtId="3" fontId="28" fillId="0" borderId="0" applyFill="0" applyBorder="0" applyProtection="0">
      <alignment horizontal="right" vertical="center"/>
    </xf>
    <xf numFmtId="167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right" vertical="center" wrapText="1"/>
    </xf>
    <xf numFmtId="9" fontId="29" fillId="26" borderId="0" applyNumberFormat="0" applyBorder="0" applyProtection="0">
      <alignment horizontal="right" vertical="center"/>
    </xf>
    <xf numFmtId="9" fontId="29" fillId="26" borderId="0" applyNumberFormat="0" applyBorder="0" applyProtection="0">
      <alignment horizontal="left" vertical="center" wrapText="1"/>
    </xf>
    <xf numFmtId="167" fontId="29" fillId="26" borderId="17" applyNumberFormat="0" applyFill="0" applyBorder="0" applyAlignment="0"/>
    <xf numFmtId="168" fontId="29" fillId="26" borderId="18" applyNumberFormat="0" applyFill="0" applyBorder="0">
      <alignment horizontal="left" vertical="center"/>
    </xf>
    <xf numFmtId="167" fontId="29" fillId="26" borderId="19" applyNumberFormat="0">
      <alignment horizontal="right"/>
    </xf>
    <xf numFmtId="49" fontId="29" fillId="26" borderId="19">
      <alignment horizontal="left"/>
    </xf>
    <xf numFmtId="9" fontId="29" fillId="0" borderId="20" applyNumberFormat="0" applyFill="0">
      <alignment horizontal="left"/>
    </xf>
    <xf numFmtId="166" fontId="1" fillId="0" borderId="0" applyFont="0" applyFill="0" applyBorder="0" applyAlignment="0"/>
    <xf numFmtId="169" fontId="1" fillId="0" borderId="0" applyFont="0" applyFill="0" applyBorder="0" applyAlignment="0"/>
    <xf numFmtId="9" fontId="30" fillId="0" borderId="0" applyNumberFormat="0" applyFill="0" applyBorder="0" applyAlignment="0"/>
    <xf numFmtId="9" fontId="29" fillId="0" borderId="21" applyNumberFormat="0" applyFill="0"/>
    <xf numFmtId="9" fontId="26" fillId="27" borderId="7" applyNumberFormat="0" applyAlignment="0"/>
    <xf numFmtId="9" fontId="31" fillId="0" borderId="0" applyNumberFormat="0" applyFill="0" applyBorder="0" applyAlignment="0"/>
    <xf numFmtId="171" fontId="1" fillId="0" borderId="0" applyFont="0" applyFill="0" applyBorder="0" applyAlignment="0"/>
    <xf numFmtId="0" fontId="32" fillId="0" borderId="0" applyNumberFormat="0" applyFill="0" applyBorder="0" applyProtection="0">
      <alignment horizontal="right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29" borderId="0" applyNumberFormat="0" applyFont="0" applyBorder="0" applyAlignment="0" applyProtection="0"/>
    <xf numFmtId="9" fontId="24" fillId="0" borderId="0" applyNumberFormat="0" applyFill="0" applyBorder="0" applyAlignment="0" applyProtection="0"/>
    <xf numFmtId="9" fontId="17" fillId="0" borderId="0" applyNumberFormat="0" applyFill="0" applyBorder="0" applyAlignment="0" applyProtection="0"/>
    <xf numFmtId="37" fontId="24" fillId="0" borderId="0" applyFill="0" applyBorder="0" applyProtection="0">
      <alignment horizontal="right" vertical="center"/>
    </xf>
    <xf numFmtId="2" fontId="32" fillId="0" borderId="0" applyFont="0" applyFill="0" applyBorder="0" applyAlignment="0" applyProtection="0">
      <alignment horizontal="left"/>
    </xf>
    <xf numFmtId="9" fontId="36" fillId="0" borderId="0" applyNumberFormat="0" applyFill="0" applyBorder="0" applyAlignment="0" applyProtection="0"/>
    <xf numFmtId="0" fontId="37" fillId="0" borderId="0">
      <alignment horizontal="center" vertical="center"/>
    </xf>
    <xf numFmtId="0" fontId="37" fillId="0" borderId="24" applyFill="0" applyProtection="0">
      <alignment horizontal="center" vertical="center"/>
    </xf>
    <xf numFmtId="9" fontId="1" fillId="0" borderId="0" applyNumberFormat="0" applyFont="0" applyFill="0" applyBorder="0" applyProtection="0">
      <alignment horizontal="center" vertical="center"/>
    </xf>
    <xf numFmtId="0" fontId="38" fillId="0" borderId="0" applyNumberFormat="0" applyFill="0" applyBorder="0" applyAlignment="0" applyProtection="0"/>
    <xf numFmtId="9" fontId="39" fillId="0" borderId="0" applyFill="0" applyBorder="0" applyProtection="0">
      <alignment horizontal="center" vertical="center"/>
    </xf>
    <xf numFmtId="1" fontId="40" fillId="0" borderId="0" applyFill="0" applyBorder="0" applyProtection="0">
      <alignment horizontal="center" vertical="center"/>
    </xf>
  </cellStyleXfs>
  <cellXfs count="39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 applyProtection="1"/>
    <xf numFmtId="3" fontId="23" fillId="0" borderId="2" xfId="4" applyFont="1" applyFill="1" applyAlignment="1">
      <alignment horizontal="center" vertical="center"/>
    </xf>
    <xf numFmtId="3" fontId="23" fillId="0" borderId="2" xfId="12" quotePrefix="1" applyNumberFormat="1" applyFont="1" applyFill="1">
      <alignment horizontal="left" indent="2"/>
    </xf>
    <xf numFmtId="3" fontId="29" fillId="0" borderId="2" xfId="5" applyNumberFormat="1" applyFill="1" applyBorder="1" applyAlignment="1">
      <alignment horizontal="center" vertical="center"/>
    </xf>
    <xf numFmtId="3" fontId="29" fillId="0" borderId="2" xfId="5" quotePrefix="1" applyNumberFormat="1" applyFill="1" applyBorder="1" applyAlignment="1">
      <alignment horizontal="left" indent="1"/>
    </xf>
    <xf numFmtId="3" fontId="29" fillId="7" borderId="2" xfId="5" quotePrefix="1" applyNumberFormat="1" applyFill="1" applyBorder="1" applyAlignment="1">
      <alignment horizontal="left" indent="1"/>
    </xf>
    <xf numFmtId="3" fontId="29" fillId="7" borderId="2" xfId="5" applyNumberFormat="1" applyFill="1" applyBorder="1" applyAlignment="1">
      <alignment horizontal="center" vertical="center"/>
    </xf>
    <xf numFmtId="3" fontId="16" fillId="9" borderId="2" xfId="9" quotePrefix="1" applyNumberFormat="1" applyFont="1" applyBorder="1" applyAlignment="1">
      <alignment horizontal="left" indent="1"/>
    </xf>
    <xf numFmtId="3" fontId="16" fillId="9" borderId="2" xfId="9" applyNumberFormat="1" applyFont="1" applyBorder="1" applyAlignment="1">
      <alignment horizontal="center" vertical="center"/>
    </xf>
    <xf numFmtId="0" fontId="2" fillId="0" borderId="0" xfId="0" quotePrefix="1" applyFont="1" applyAlignment="1" applyProtection="1"/>
    <xf numFmtId="0" fontId="16" fillId="0" borderId="0" xfId="0" quotePrefix="1" applyFont="1" applyAlignment="1" applyProtection="1"/>
    <xf numFmtId="0" fontId="25" fillId="0" borderId="0" xfId="0" applyFont="1"/>
    <xf numFmtId="0" fontId="27" fillId="0" borderId="0" xfId="0" quotePrefix="1" applyFont="1" applyAlignment="1" applyProtection="1"/>
    <xf numFmtId="0" fontId="19" fillId="10" borderId="10" xfId="11" quotePrefix="1" applyBorder="1">
      <alignment horizontal="center" vertical="center" wrapText="1"/>
    </xf>
    <xf numFmtId="3" fontId="23" fillId="0" borderId="11" xfId="4" applyFont="1" applyFill="1" applyBorder="1" applyAlignment="1">
      <alignment horizontal="center" vertical="center"/>
    </xf>
    <xf numFmtId="3" fontId="29" fillId="0" borderId="11" xfId="5" applyNumberFormat="1" applyFill="1" applyBorder="1" applyAlignment="1">
      <alignment horizontal="center" vertical="center"/>
    </xf>
    <xf numFmtId="3" fontId="29" fillId="7" borderId="11" xfId="5" applyNumberFormat="1" applyFill="1" applyBorder="1" applyAlignment="1">
      <alignment horizontal="center" vertical="center"/>
    </xf>
    <xf numFmtId="3" fontId="16" fillId="9" borderId="11" xfId="9" applyNumberFormat="1" applyFont="1" applyBorder="1" applyAlignment="1">
      <alignment horizontal="center" vertical="center"/>
    </xf>
    <xf numFmtId="0" fontId="28" fillId="0" borderId="16" xfId="47" quotePrefix="1" applyFill="1">
      <alignment horizontal="center" vertical="center" wrapText="1"/>
    </xf>
    <xf numFmtId="0" fontId="28" fillId="0" borderId="13" xfId="44" quotePrefix="1" applyNumberFormat="1" applyFont="1" applyAlignment="1">
      <alignment horizontal="left"/>
    </xf>
    <xf numFmtId="3" fontId="28" fillId="0" borderId="13" xfId="44" applyNumberFormat="1" applyFont="1" applyAlignment="1">
      <alignment horizontal="right" vertical="center"/>
    </xf>
    <xf numFmtId="3" fontId="29" fillId="0" borderId="13" xfId="59" applyNumberFormat="1" applyFill="1" applyBorder="1" applyAlignment="1">
      <alignment horizontal="right" vertical="center"/>
    </xf>
    <xf numFmtId="3" fontId="29" fillId="26" borderId="19" xfId="61" applyNumberFormat="1">
      <alignment horizontal="right"/>
    </xf>
    <xf numFmtId="0" fontId="29" fillId="0" borderId="13" xfId="60" quotePrefix="1" applyNumberFormat="1" applyFill="1" applyBorder="1">
      <alignment horizontal="left" vertical="center"/>
    </xf>
    <xf numFmtId="49" fontId="29" fillId="26" borderId="19" xfId="62" quotePrefix="1">
      <alignment horizontal="left"/>
    </xf>
    <xf numFmtId="0" fontId="35" fillId="0" borderId="0" xfId="0" quotePrefix="1" applyFont="1" applyBorder="1" applyAlignment="1" applyProtection="1">
      <alignment horizontal="right"/>
    </xf>
    <xf numFmtId="0" fontId="0" fillId="0" borderId="0" xfId="0" applyFill="1" applyBorder="1"/>
    <xf numFmtId="0" fontId="0" fillId="0" borderId="0" xfId="0" quotePrefix="1" applyFill="1" applyBorder="1"/>
    <xf numFmtId="0" fontId="28" fillId="0" borderId="13" xfId="44" quotePrefix="1" applyNumberFormat="1" applyFont="1" applyFill="1" applyAlignment="1">
      <alignment horizontal="left"/>
    </xf>
    <xf numFmtId="3" fontId="28" fillId="0" borderId="13" xfId="44" applyNumberFormat="1" applyFont="1" applyFill="1" applyAlignment="1">
      <alignment horizontal="right" vertical="center"/>
    </xf>
    <xf numFmtId="0" fontId="34" fillId="0" borderId="0" xfId="0" quotePrefix="1" applyFont="1" applyAlignment="1" applyProtection="1">
      <alignment horizontal="left"/>
    </xf>
    <xf numFmtId="22" fontId="25" fillId="0" borderId="0" xfId="0" applyNumberFormat="1" applyFont="1" applyAlignment="1">
      <alignment horizontal="center"/>
    </xf>
    <xf numFmtId="0" fontId="33" fillId="28" borderId="22" xfId="0" quotePrefix="1" applyFont="1" applyFill="1" applyBorder="1" applyAlignment="1" applyProtection="1">
      <alignment horizontal="left" vertical="center"/>
    </xf>
    <xf numFmtId="0" fontId="33" fillId="28" borderId="23" xfId="0" quotePrefix="1" applyFont="1" applyFill="1" applyBorder="1" applyAlignment="1" applyProtection="1">
      <alignment horizontal="left" vertical="center"/>
    </xf>
    <xf numFmtId="0" fontId="33" fillId="28" borderId="25" xfId="0" quotePrefix="1" applyFont="1" applyFill="1" applyBorder="1" applyAlignment="1" applyProtection="1">
      <alignment horizontal="left" vertical="center"/>
    </xf>
    <xf numFmtId="0" fontId="33" fillId="28" borderId="0" xfId="0" quotePrefix="1" applyFont="1" applyFill="1" applyBorder="1" applyAlignment="1" applyProtection="1">
      <alignment horizontal="left" vertical="center"/>
    </xf>
  </cellXfs>
  <cellStyles count="88">
    <cellStyle name="%0." xfId="40"/>
    <cellStyle name="%0.0" xfId="64"/>
    <cellStyle name="%0.00" xfId="41"/>
    <cellStyle name="20% - Accent1" xfId="28" builtinId="30" customBuiltin="1"/>
    <cellStyle name="20% - Accent2" xfId="30" builtinId="34" customBuiltin="1"/>
    <cellStyle name="20% - Accent3" xfId="32" builtinId="38" customBuiltin="1"/>
    <cellStyle name="20% - Accent4" xfId="34" builtinId="42" customBuiltin="1"/>
    <cellStyle name="20% - Accent5" xfId="36" builtinId="46" customBuiltin="1"/>
    <cellStyle name="20% - Accent6" xfId="38" builtinId="50" customBuiltin="1"/>
    <cellStyle name="20% - Colore 7" xfId="1"/>
    <cellStyle name="40% - Accent1" xfId="29" builtinId="31" customBuiltin="1"/>
    <cellStyle name="40% - Accent2" xfId="31" builtinId="35" customBuiltin="1"/>
    <cellStyle name="40% - Accent3" xfId="33" builtinId="39" customBuiltin="1"/>
    <cellStyle name="40% - Accent4" xfId="35" builtinId="43" customBuiltin="1"/>
    <cellStyle name="40% - Accent5" xfId="37" builtinId="47" customBuiltin="1"/>
    <cellStyle name="40% - Accent6" xfId="39" builtinId="51" customBuiltin="1"/>
    <cellStyle name="ACT" xfId="42"/>
    <cellStyle name="Alighment Center" xfId="74"/>
    <cellStyle name="Alighment Left" xfId="75"/>
    <cellStyle name="Alignment H&amp;V center" xfId="84"/>
    <cellStyle name="Amounts left nolocked" xfId="43"/>
    <cellStyle name="Amounts w/ 2 Decimals" xfId="80"/>
    <cellStyle name="Amounts_Board" xfId="44"/>
    <cellStyle name="Amounts-1000" xfId="65"/>
    <cellStyle name="BDG" xfId="45"/>
    <cellStyle name="Blank" xfId="2"/>
    <cellStyle name="Body" xfId="3"/>
    <cellStyle name="Body_border" xfId="4"/>
    <cellStyle name="Bold" xfId="5"/>
    <cellStyle name="Bold+Italic" xfId="81"/>
    <cellStyle name="Border_total" xfId="6"/>
    <cellStyle name="C_Amount_ACT" xfId="46"/>
    <cellStyle name="C_Head" xfId="47"/>
    <cellStyle name="Currency" xfId="72" builtinId="4" customBuiltin="1"/>
    <cellStyle name="Currency [0]" xfId="73" builtinId="7" customBuiltin="1"/>
    <cellStyle name="Data(USA)" xfId="70"/>
    <cellStyle name="Date" xfId="26"/>
    <cellStyle name="Fill light blue" xfId="76"/>
    <cellStyle name="Font 11 Tahoma" xfId="77"/>
    <cellStyle name="Font 11 Tahoma bold" xfId="78"/>
    <cellStyle name="Font_big" xfId="7"/>
    <cellStyle name="Formula" xfId="48"/>
    <cellStyle name="formula2_fond" xfId="8"/>
    <cellStyle name="Formula3" xfId="9"/>
    <cellStyle name="FST description blank" xfId="49"/>
    <cellStyle name="Group_Color" xfId="10"/>
    <cellStyle name="Head_left" xfId="50"/>
    <cellStyle name="Header" xfId="11"/>
    <cellStyle name="Header_border" xfId="12"/>
    <cellStyle name="Hyperlink" xfId="13" builtinId="8" customBuiltin="1"/>
    <cellStyle name="Hyperlink for amounts" xfId="66"/>
    <cellStyle name="Hyperlnk row header underlined bold" xfId="51"/>
    <cellStyle name="Indent_1" xfId="14"/>
    <cellStyle name="Matrix_Title" xfId="15"/>
    <cellStyle name="Middle Headers Centered" xfId="52"/>
    <cellStyle name="Normal" xfId="0" builtinId="0" customBuiltin="1"/>
    <cellStyle name="Num 2 decimal" xfId="27"/>
    <cellStyle name="Perc 1 decimal" xfId="16"/>
    <cellStyle name="Perc 2 decimal" xfId="17"/>
    <cellStyle name="Percentage" xfId="18"/>
    <cellStyle name="Place_header" xfId="19"/>
    <cellStyle name="Placeholder" xfId="53"/>
    <cellStyle name="Placeholder Header Underlined bold" xfId="67"/>
    <cellStyle name="Placeholder_column_blank" xfId="68"/>
    <cellStyle name="prova colore" xfId="20"/>
    <cellStyle name="R_Area_font" xfId="54"/>
    <cellStyle name="R_AREA_FONT_UC" xfId="79"/>
    <cellStyle name="R_formula" xfId="55"/>
    <cellStyle name="R_head_font" xfId="56"/>
    <cellStyle name="Row Header" xfId="21"/>
    <cellStyle name="Status Check" xfId="69"/>
    <cellStyle name="Subtotal" xfId="22"/>
    <cellStyle name="Subtotal Amounts row fill" xfId="57"/>
    <cellStyle name="Subtotal head row fill" xfId="58"/>
    <cellStyle name="Subtotal_amounts" xfId="59"/>
    <cellStyle name="Subtotal_head" xfId="60"/>
    <cellStyle name="test" xfId="23"/>
    <cellStyle name="Text" xfId="24"/>
    <cellStyle name="TGK_TOC_PAGE_COLUMN" xfId="71"/>
    <cellStyle name="Title" xfId="85" builtinId="15" customBuiltin="1"/>
    <cellStyle name="Total_amounts" xfId="61"/>
    <cellStyle name="Total_head" xfId="62"/>
    <cellStyle name="Visual Check" xfId="86"/>
    <cellStyle name="Webdings" xfId="82"/>
    <cellStyle name="Webdings1" xfId="87"/>
    <cellStyle name="Webdings14" xfId="83"/>
    <cellStyle name="Work new book placeholder header underlined" xfId="63"/>
    <cellStyle name="Wrap_text" xfId="2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87878"/>
      <rgbColor rgb="00CA0000"/>
      <rgbColor rgb="00F7EAEB"/>
      <rgbColor rgb="00000000"/>
      <rgbColor rgb="00000000"/>
      <rgbColor rgb="00F8F7DE"/>
      <rgbColor rgb="00000000"/>
      <rgbColor rgb="00EBF1F5"/>
      <rgbColor rgb="00DD747A"/>
      <rgbColor rgb="00094A74"/>
      <rgbColor rgb="00000000"/>
      <rgbColor rgb="00F5F5F5"/>
      <rgbColor rgb="00000000"/>
      <rgbColor rgb="005A5A5A"/>
      <rgbColor rgb="001E1E1E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232341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CC"/>
      <rgbColor rgb="00000000"/>
      <rgbColor rgb="00CCECFF"/>
      <rgbColor rgb="00CCECFF"/>
      <rgbColor rgb="00FFFFFF"/>
      <rgbColor rgb="00F8F8FA"/>
      <rgbColor rgb="00FFFFFF"/>
      <rgbColor rgb="00000000"/>
      <rgbColor rgb="00000000"/>
      <rgbColor rgb="00000000"/>
      <rgbColor rgb="004EA663"/>
      <rgbColor rgb="007ABC8A"/>
      <rgbColor rgb="00ACD0B6"/>
      <rgbColor rgb="00D5D5D5"/>
      <rgbColor rgb="003C3C3C"/>
      <rgbColor rgb="00000000"/>
      <rgbColor rgb="00EAABAF"/>
      <rgbColor rgb="00D1454E"/>
      <rgbColor rgb="00000000"/>
      <rgbColor rgb="00DCEDE0"/>
      <rgbColor rgb="00E8E8E8"/>
      <rgbColor rgb="00C5C5C5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4580848897845551"/>
          <c:y val="0"/>
        </c:manualLayout>
      </c:layout>
      <c:overlay val="0"/>
      <c:txPr>
        <a:bodyPr/>
        <a:lstStyle/>
        <a:p>
          <a:pPr>
            <a:defRPr sz="1000">
              <a:solidFill>
                <a:schemeClr val="tx2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91696618397633"/>
          <c:y val="7.273355629570373E-2"/>
          <c:w val="0.69074024058338357"/>
          <c:h val="0.895883823414251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'Segement Reporting'!$B$14</c:f>
              <c:strCache>
                <c:ptCount val="1"/>
                <c:pt idx="0">
                  <c:v>Total Gross Revenues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'Segement Reporting'!$C$11:$E$11</c:f>
              <c:strCache>
                <c:ptCount val="3"/>
                <c:pt idx="0">
                  <c:v>Best Discounts</c:v>
                </c:pt>
                <c:pt idx="1">
                  <c:v>Media Point</c:v>
                </c:pt>
                <c:pt idx="2">
                  <c:v>Last Buy</c:v>
                </c:pt>
              </c:strCache>
            </c:strRef>
          </c:cat>
          <c:val>
            <c:numRef>
              <c:f>'Segement Reporting'!$C$14:$E$14</c:f>
              <c:numCache>
                <c:formatCode>#,##0</c:formatCode>
                <c:ptCount val="3"/>
                <c:pt idx="0">
                  <c:v>144983836.56366399</c:v>
                </c:pt>
                <c:pt idx="1">
                  <c:v>454044567.59398597</c:v>
                </c:pt>
                <c:pt idx="2">
                  <c:v>403107302.57930201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-1630633472"/>
        <c:axId val="-1630632384"/>
      </c:barChart>
      <c:catAx>
        <c:axId val="-163063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2"/>
                </a:solidFill>
              </a:defRPr>
            </a:pPr>
            <a:endParaRPr lang="en-US"/>
          </a:p>
        </c:txPr>
        <c:crossAx val="-1630632384"/>
        <c:crosses val="autoZero"/>
        <c:auto val="1"/>
        <c:lblAlgn val="ctr"/>
        <c:lblOffset val="0"/>
        <c:noMultiLvlLbl val="0"/>
      </c:catAx>
      <c:valAx>
        <c:axId val="-163063238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630633472"/>
        <c:crosses val="autoZero"/>
        <c:crossBetween val="between"/>
      </c:valAx>
      <c:spPr>
        <a:ln>
          <a:noFill/>
        </a:ln>
      </c:spPr>
    </c:plotArea>
    <c:plotVisOnly val="1"/>
    <c:dispBlanksAs val="zero"/>
    <c:showDLblsOverMax val="0"/>
  </c:chart>
  <c:spPr>
    <a:ln>
      <a:solidFill>
        <a:schemeClr val="tx2">
          <a:lumMod val="20000"/>
          <a:lumOff val="80000"/>
          <a:alpha val="60000"/>
        </a:schemeClr>
      </a:solidFill>
    </a:ln>
  </c:sp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517449207737922"/>
          <c:y val="9.8039215686274508E-3"/>
        </c:manualLayout>
      </c:layout>
      <c:overlay val="0"/>
      <c:txPr>
        <a:bodyPr/>
        <a:lstStyle/>
        <a:p>
          <a:pPr>
            <a:defRPr sz="1000">
              <a:solidFill>
                <a:schemeClr val="tx2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5447652376784"/>
          <c:y val="7.4453450671607219E-2"/>
          <c:w val="0.68968611265599433"/>
          <c:h val="0.895883823414251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'Segement Reporting'!$B$30</c:f>
              <c:strCache>
                <c:ptCount val="1"/>
                <c:pt idx="0">
                  <c:v>Operational Net result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'Segement Reporting'!$C$11:$E$11</c:f>
              <c:strCache>
                <c:ptCount val="3"/>
                <c:pt idx="0">
                  <c:v>Best Discounts</c:v>
                </c:pt>
                <c:pt idx="1">
                  <c:v>Media Point</c:v>
                </c:pt>
                <c:pt idx="2">
                  <c:v>Last Buy</c:v>
                </c:pt>
              </c:strCache>
            </c:strRef>
          </c:cat>
          <c:val>
            <c:numRef>
              <c:f>'Segement Reporting'!$C$30:$E$30</c:f>
              <c:numCache>
                <c:formatCode>#,##0</c:formatCode>
                <c:ptCount val="3"/>
                <c:pt idx="0">
                  <c:v>-42076133.934574008</c:v>
                </c:pt>
                <c:pt idx="1">
                  <c:v>64196484.992007002</c:v>
                </c:pt>
                <c:pt idx="2">
                  <c:v>39274268.484441027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-1630624768"/>
        <c:axId val="-1630624224"/>
      </c:barChart>
      <c:catAx>
        <c:axId val="-163062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2"/>
                </a:solidFill>
              </a:defRPr>
            </a:pPr>
            <a:endParaRPr lang="en-US"/>
          </a:p>
        </c:txPr>
        <c:crossAx val="-1630624224"/>
        <c:crosses val="autoZero"/>
        <c:auto val="1"/>
        <c:lblAlgn val="ctr"/>
        <c:lblOffset val="100"/>
        <c:noMultiLvlLbl val="0"/>
      </c:catAx>
      <c:valAx>
        <c:axId val="-163062422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-1630624768"/>
        <c:crosses val="autoZero"/>
        <c:crossBetween val="between"/>
      </c:valAx>
    </c:plotArea>
    <c:plotVisOnly val="1"/>
    <c:dispBlanksAs val="zero"/>
    <c:showDLblsOverMax val="0"/>
  </c:chart>
  <c:spPr>
    <a:ln>
      <a:solidFill>
        <a:schemeClr val="tx2">
          <a:lumMod val="20000"/>
          <a:lumOff val="80000"/>
          <a:alpha val="67000"/>
        </a:schemeClr>
      </a:solidFill>
    </a:ln>
  </c:spPr>
  <c:printSettings>
    <c:headerFooter alignWithMargins="0"/>
    <c:pageMargins b="1" l="0.75000000000000255" r="0.750000000000002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12</xdr:row>
      <xdr:rowOff>76200</xdr:rowOff>
    </xdr:from>
    <xdr:to>
      <xdr:col>17</xdr:col>
      <xdr:colOff>121918</xdr:colOff>
      <xdr:row>24</xdr:row>
      <xdr:rowOff>167640</xdr:rowOff>
    </xdr:to>
    <xdr:graphicFrame macro="">
      <xdr:nvGraphicFramePr>
        <xdr:cNvPr id="1717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25</xdr:row>
      <xdr:rowOff>114300</xdr:rowOff>
    </xdr:from>
    <xdr:to>
      <xdr:col>17</xdr:col>
      <xdr:colOff>121920</xdr:colOff>
      <xdr:row>38</xdr:row>
      <xdr:rowOff>15240</xdr:rowOff>
    </xdr:to>
    <xdr:graphicFrame macro="">
      <xdr:nvGraphicFramePr>
        <xdr:cNvPr id="1718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114300</xdr:colOff>
      <xdr:row>0</xdr:row>
      <xdr:rowOff>19050</xdr:rowOff>
    </xdr:from>
    <xdr:to>
      <xdr:col>1</xdr:col>
      <xdr:colOff>989752</xdr:colOff>
      <xdr:row>6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9050"/>
          <a:ext cx="999277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O73"/>
  <sheetViews>
    <sheetView showGridLines="0" showRowColHeaders="0" tabSelected="1" zoomScale="80" zoomScaleNormal="80" workbookViewId="0">
      <pane ySplit="11" topLeftCell="A12" activePane="bottomLeft" state="frozen"/>
      <selection pane="bottomLeft" activeCell="J9" sqref="J9"/>
    </sheetView>
  </sheetViews>
  <sheetFormatPr defaultColWidth="9.125" defaultRowHeight="12.9" outlineLevelRow="1" x14ac:dyDescent="0.2"/>
  <cols>
    <col min="1" max="1" width="1.875" style="2" customWidth="1"/>
    <col min="2" max="2" width="30" style="2" bestFit="1" customWidth="1"/>
    <col min="3" max="10" width="12.875" style="2" customWidth="1"/>
    <col min="11" max="11" width="7.75" style="2" hidden="1" customWidth="1"/>
    <col min="12" max="12" width="16.25" style="2" hidden="1" customWidth="1"/>
    <col min="13" max="13" width="1.375" style="2" customWidth="1"/>
    <col min="14" max="16384" width="9.125" style="2"/>
  </cols>
  <sheetData>
    <row r="1" spans="2:14" ht="14.95" customHeight="1" collapsed="1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4" ht="18.7" hidden="1" customHeight="1" outlineLevel="1" x14ac:dyDescent="0.25">
      <c r="C2" s="12"/>
      <c r="D2" s="33" t="s">
        <v>37</v>
      </c>
      <c r="E2" s="33"/>
      <c r="F2" s="33"/>
      <c r="G2" s="33"/>
      <c r="H2" s="33"/>
      <c r="I2" s="33"/>
      <c r="J2" s="3"/>
      <c r="K2" s="3"/>
      <c r="L2" s="3"/>
    </row>
    <row r="3" spans="2:14" ht="7.5" hidden="1" customHeight="1" outlineLevel="1" x14ac:dyDescent="0.25">
      <c r="C3" s="12"/>
      <c r="D3" s="15"/>
      <c r="E3" s="3"/>
      <c r="F3" s="3"/>
      <c r="G3" s="3"/>
      <c r="H3" s="3"/>
      <c r="I3" s="3"/>
      <c r="J3" s="3"/>
      <c r="K3" s="3"/>
      <c r="L3" s="3"/>
    </row>
    <row r="4" spans="2:14" ht="18.7" hidden="1" customHeight="1" outlineLevel="1" x14ac:dyDescent="0.2">
      <c r="B4" s="22" t="s">
        <v>8</v>
      </c>
      <c r="D4" s="22" t="s">
        <v>40</v>
      </c>
      <c r="E4" s="3"/>
      <c r="F4" s="22" t="s">
        <v>7</v>
      </c>
      <c r="G4" s="3"/>
      <c r="H4" s="3"/>
      <c r="I4" s="3"/>
      <c r="J4" s="3"/>
      <c r="K4" s="3"/>
      <c r="L4" s="3"/>
    </row>
    <row r="5" spans="2:14" ht="21.75" hidden="1" customHeight="1" outlineLevel="1" x14ac:dyDescent="0.2">
      <c r="B5" s="35" t="s">
        <v>41</v>
      </c>
      <c r="C5" s="36"/>
      <c r="D5" s="35" t="s">
        <v>39</v>
      </c>
      <c r="E5" s="36"/>
      <c r="F5" s="37" t="s">
        <v>42</v>
      </c>
      <c r="G5" s="38"/>
      <c r="H5" s="38"/>
      <c r="I5" s="38"/>
      <c r="J5" s="3"/>
      <c r="K5" s="3"/>
      <c r="L5" s="3"/>
    </row>
    <row r="6" spans="2:14" ht="13.6" x14ac:dyDescent="0.25">
      <c r="L6" s="13"/>
      <c r="M6" s="14"/>
      <c r="N6" s="14"/>
    </row>
    <row r="7" spans="2:14" ht="13.6" x14ac:dyDescent="0.25">
      <c r="L7" s="13"/>
      <c r="M7" s="14"/>
      <c r="N7" s="14"/>
    </row>
    <row r="8" spans="2:14" ht="13.6" x14ac:dyDescent="0.25">
      <c r="L8" s="13"/>
      <c r="M8" s="14"/>
      <c r="N8" s="14"/>
    </row>
    <row r="9" spans="2:14" ht="13.6" x14ac:dyDescent="0.25">
      <c r="L9" s="13"/>
      <c r="M9" s="14"/>
      <c r="N9" s="14"/>
    </row>
    <row r="10" spans="2:14" ht="18.7" customHeight="1" x14ac:dyDescent="0.2">
      <c r="C10" s="12"/>
      <c r="E10" s="3"/>
      <c r="F10" s="3"/>
      <c r="H10" s="3"/>
      <c r="I10" s="3"/>
      <c r="J10" s="3"/>
      <c r="K10" s="3"/>
      <c r="L10" s="3"/>
    </row>
    <row r="11" spans="2:14" ht="14.95" thickBot="1" x14ac:dyDescent="0.3">
      <c r="B11"/>
      <c r="C11" s="21" t="s">
        <v>0</v>
      </c>
      <c r="D11" s="21" t="s">
        <v>1</v>
      </c>
      <c r="E11" s="21" t="s">
        <v>2</v>
      </c>
      <c r="F11" s="21" t="s">
        <v>4</v>
      </c>
      <c r="G11" s="21" t="s">
        <v>3</v>
      </c>
      <c r="H11" s="21" t="s">
        <v>6</v>
      </c>
      <c r="I11" s="21" t="s">
        <v>5</v>
      </c>
      <c r="J11" s="30"/>
      <c r="K11" s="30"/>
      <c r="L11" s="16"/>
    </row>
    <row r="12" spans="2:14" ht="14.95" customHeight="1" thickTop="1" x14ac:dyDescent="0.25">
      <c r="B12" s="31" t="s">
        <v>31</v>
      </c>
      <c r="C12" s="32">
        <v>139534858.01630399</v>
      </c>
      <c r="D12" s="32">
        <v>449064823.429021</v>
      </c>
      <c r="E12" s="32">
        <v>398345833.006827</v>
      </c>
      <c r="F12" s="32">
        <v>-4492200.0296550002</v>
      </c>
      <c r="G12" s="23">
        <f>SUM(C12:F12)</f>
        <v>982453314.42249703</v>
      </c>
      <c r="H12" s="32">
        <v>982453314.42249703</v>
      </c>
      <c r="I12" s="23" t="str">
        <f t="shared" ref="I12:I39" si="0">IF(G12=H12,"OK","ERR")</f>
        <v>OK</v>
      </c>
      <c r="J12" s="29"/>
      <c r="K12" s="29"/>
      <c r="L12" s="17"/>
    </row>
    <row r="13" spans="2:14" ht="14.95" customHeight="1" x14ac:dyDescent="0.25">
      <c r="B13" s="31" t="s">
        <v>28</v>
      </c>
      <c r="C13" s="32">
        <v>5448978.5473600002</v>
      </c>
      <c r="D13" s="32">
        <v>4979744.164965</v>
      </c>
      <c r="E13" s="32">
        <v>4761469.5724750003</v>
      </c>
      <c r="F13" s="32">
        <v>-176494.50194799999</v>
      </c>
      <c r="G13" s="23">
        <f>SUM(C13:F13)</f>
        <v>15013697.782852</v>
      </c>
      <c r="H13" s="32">
        <v>15013697.782852</v>
      </c>
      <c r="I13" s="23" t="str">
        <f t="shared" si="0"/>
        <v>OK</v>
      </c>
      <c r="J13" s="29"/>
      <c r="K13" s="29"/>
      <c r="L13" s="17"/>
    </row>
    <row r="14" spans="2:14" s="1" customFormat="1" ht="14.95" customHeight="1" x14ac:dyDescent="0.25">
      <c r="B14" s="26" t="s">
        <v>14</v>
      </c>
      <c r="C14" s="24">
        <f t="shared" ref="C14:H14" si="1">C13+C12</f>
        <v>144983836.56366399</v>
      </c>
      <c r="D14" s="24">
        <f t="shared" si="1"/>
        <v>454044567.59398597</v>
      </c>
      <c r="E14" s="24">
        <f t="shared" si="1"/>
        <v>403107302.57930201</v>
      </c>
      <c r="F14" s="24">
        <f t="shared" si="1"/>
        <v>-4668694.5316030001</v>
      </c>
      <c r="G14" s="24">
        <f t="shared" si="1"/>
        <v>997467012.20534909</v>
      </c>
      <c r="H14" s="24">
        <f t="shared" si="1"/>
        <v>997467012.20534909</v>
      </c>
      <c r="I14" s="24" t="str">
        <f t="shared" si="0"/>
        <v>OK</v>
      </c>
      <c r="J14" s="29"/>
      <c r="K14" s="29"/>
      <c r="L14" s="18"/>
    </row>
    <row r="15" spans="2:14" ht="14.95" customHeight="1" x14ac:dyDescent="0.25">
      <c r="B15" s="31" t="s">
        <v>10</v>
      </c>
      <c r="C15" s="32">
        <v>90394138.391027004</v>
      </c>
      <c r="D15" s="32">
        <v>235484612.63852498</v>
      </c>
      <c r="E15" s="32">
        <v>232381074.10321599</v>
      </c>
      <c r="F15" s="32">
        <v>-2530781.6377739999</v>
      </c>
      <c r="G15" s="23">
        <f>SUM(C15:F15)</f>
        <v>555729043.49499393</v>
      </c>
      <c r="H15" s="32">
        <v>555729043.49499393</v>
      </c>
      <c r="I15" s="23" t="str">
        <f t="shared" si="0"/>
        <v>OK</v>
      </c>
      <c r="J15" s="29"/>
      <c r="K15" s="29"/>
      <c r="L15" s="17"/>
    </row>
    <row r="16" spans="2:14" s="1" customFormat="1" ht="14.95" customHeight="1" x14ac:dyDescent="0.25">
      <c r="B16" s="26" t="s">
        <v>13</v>
      </c>
      <c r="C16" s="24">
        <f t="shared" ref="C16:H16" si="2">-(C15-C14)</f>
        <v>54589698.172636986</v>
      </c>
      <c r="D16" s="24">
        <f t="shared" si="2"/>
        <v>218559954.955461</v>
      </c>
      <c r="E16" s="24">
        <f t="shared" si="2"/>
        <v>170726228.47608602</v>
      </c>
      <c r="F16" s="24">
        <f t="shared" si="2"/>
        <v>-2137912.8938290002</v>
      </c>
      <c r="G16" s="24">
        <f t="shared" si="2"/>
        <v>441737968.71035516</v>
      </c>
      <c r="H16" s="24">
        <f t="shared" si="2"/>
        <v>441737968.71035516</v>
      </c>
      <c r="I16" s="24" t="str">
        <f t="shared" si="0"/>
        <v>OK</v>
      </c>
      <c r="J16" s="29"/>
      <c r="K16" s="29"/>
      <c r="L16" s="19"/>
    </row>
    <row r="17" spans="2:12" ht="14.95" customHeight="1" x14ac:dyDescent="0.25">
      <c r="B17" s="31" t="s">
        <v>29</v>
      </c>
      <c r="C17" s="32">
        <v>5343168.337204</v>
      </c>
      <c r="D17" s="32">
        <v>20009645.517041001</v>
      </c>
      <c r="E17" s="32">
        <v>19278765.817969002</v>
      </c>
      <c r="F17" s="32"/>
      <c r="G17" s="23">
        <f>SUM(C17:F17)</f>
        <v>44631579.672214001</v>
      </c>
      <c r="H17" s="32">
        <v>44631579.672214001</v>
      </c>
      <c r="I17" s="23" t="str">
        <f t="shared" si="0"/>
        <v>OK</v>
      </c>
      <c r="J17" s="29"/>
      <c r="K17" s="29"/>
      <c r="L17" s="17"/>
    </row>
    <row r="18" spans="2:12" ht="14.95" customHeight="1" x14ac:dyDescent="0.25">
      <c r="B18" s="31" t="s">
        <v>24</v>
      </c>
      <c r="C18" s="32">
        <v>8592391.4499609992</v>
      </c>
      <c r="D18" s="32">
        <v>18368562.325212002</v>
      </c>
      <c r="E18" s="32">
        <v>8565827.9277279992</v>
      </c>
      <c r="F18" s="32"/>
      <c r="G18" s="23">
        <f>SUM(C18:F18)</f>
        <v>35526781.702900998</v>
      </c>
      <c r="H18" s="32">
        <v>35526781.702900998</v>
      </c>
      <c r="I18" s="23" t="str">
        <f t="shared" si="0"/>
        <v>OK</v>
      </c>
      <c r="J18" s="29"/>
      <c r="K18" s="29"/>
      <c r="L18" s="17"/>
    </row>
    <row r="19" spans="2:12" s="1" customFormat="1" ht="14.95" customHeight="1" x14ac:dyDescent="0.25">
      <c r="B19" s="26" t="s">
        <v>33</v>
      </c>
      <c r="C19" s="24">
        <f t="shared" ref="C19:H19" si="3">C17+C18</f>
        <v>13935559.787164999</v>
      </c>
      <c r="D19" s="24">
        <f t="shared" si="3"/>
        <v>38378207.842253</v>
      </c>
      <c r="E19" s="24">
        <f t="shared" si="3"/>
        <v>27844593.745696999</v>
      </c>
      <c r="F19" s="24">
        <f t="shared" si="3"/>
        <v>0</v>
      </c>
      <c r="G19" s="24">
        <f t="shared" si="3"/>
        <v>80158361.375115007</v>
      </c>
      <c r="H19" s="24">
        <f t="shared" si="3"/>
        <v>80158361.375115007</v>
      </c>
      <c r="I19" s="24" t="str">
        <f t="shared" si="0"/>
        <v>OK</v>
      </c>
      <c r="J19" s="29"/>
      <c r="K19" s="29"/>
      <c r="L19" s="18"/>
    </row>
    <row r="20" spans="2:12" s="1" customFormat="1" ht="14.95" customHeight="1" x14ac:dyDescent="0.25">
      <c r="B20" s="26" t="s">
        <v>20</v>
      </c>
      <c r="C20" s="24">
        <f t="shared" ref="C20:H20" si="4">-(C19-C16)</f>
        <v>40654138.385471985</v>
      </c>
      <c r="D20" s="24">
        <f t="shared" si="4"/>
        <v>180181747.113208</v>
      </c>
      <c r="E20" s="24">
        <f t="shared" si="4"/>
        <v>142881634.73038903</v>
      </c>
      <c r="F20" s="24">
        <f t="shared" si="4"/>
        <v>-2137912.8938290002</v>
      </c>
      <c r="G20" s="24">
        <f t="shared" si="4"/>
        <v>361579607.33524013</v>
      </c>
      <c r="H20" s="24">
        <f t="shared" si="4"/>
        <v>361579607.33524013</v>
      </c>
      <c r="I20" s="24" t="str">
        <f t="shared" si="0"/>
        <v>OK</v>
      </c>
      <c r="J20" s="29"/>
      <c r="K20" s="29"/>
      <c r="L20" s="19"/>
    </row>
    <row r="21" spans="2:12" ht="14.95" customHeight="1" x14ac:dyDescent="0.25">
      <c r="B21" s="31" t="s">
        <v>27</v>
      </c>
      <c r="C21" s="32">
        <v>58032995.647891</v>
      </c>
      <c r="D21" s="32">
        <v>65251076.761321001</v>
      </c>
      <c r="E21" s="32">
        <v>55126022.051693</v>
      </c>
      <c r="F21" s="32"/>
      <c r="G21" s="23">
        <f t="shared" ref="G21:G28" si="5">SUM(C21:F21)</f>
        <v>178410094.46090499</v>
      </c>
      <c r="H21" s="32">
        <v>178410094.46090499</v>
      </c>
      <c r="I21" s="23" t="str">
        <f t="shared" si="0"/>
        <v>OK</v>
      </c>
      <c r="J21" s="29"/>
      <c r="K21" s="29"/>
      <c r="L21" s="17"/>
    </row>
    <row r="22" spans="2:12" ht="14.95" customHeight="1" x14ac:dyDescent="0.25">
      <c r="B22" s="31" t="s">
        <v>9</v>
      </c>
      <c r="C22" s="32">
        <v>1890131.8254170001</v>
      </c>
      <c r="D22" s="32">
        <v>3518214.080205</v>
      </c>
      <c r="E22" s="32">
        <v>2018038.759383</v>
      </c>
      <c r="F22" s="32"/>
      <c r="G22" s="23">
        <f t="shared" si="5"/>
        <v>7426384.6650050003</v>
      </c>
      <c r="H22" s="32">
        <v>7426384.6650050003</v>
      </c>
      <c r="I22" s="23" t="str">
        <f t="shared" si="0"/>
        <v>OK</v>
      </c>
      <c r="J22" s="29"/>
      <c r="K22" s="29"/>
      <c r="L22" s="17"/>
    </row>
    <row r="23" spans="2:12" ht="14.95" customHeight="1" x14ac:dyDescent="0.25">
      <c r="B23" s="31" t="s">
        <v>26</v>
      </c>
      <c r="C23" s="32">
        <v>3968504.003215</v>
      </c>
      <c r="D23" s="32">
        <v>5378061.0065529998</v>
      </c>
      <c r="E23" s="32">
        <v>3534932.7526690001</v>
      </c>
      <c r="F23" s="32"/>
      <c r="G23" s="23">
        <f t="shared" si="5"/>
        <v>12881497.762437001</v>
      </c>
      <c r="H23" s="32">
        <v>12881497.762437001</v>
      </c>
      <c r="I23" s="23" t="str">
        <f t="shared" si="0"/>
        <v>OK</v>
      </c>
      <c r="J23" s="29"/>
      <c r="K23" s="29"/>
      <c r="L23" s="17"/>
    </row>
    <row r="24" spans="2:12" ht="14.95" customHeight="1" x14ac:dyDescent="0.25">
      <c r="B24" s="31" t="s">
        <v>23</v>
      </c>
      <c r="C24" s="32">
        <v>10089404.611497</v>
      </c>
      <c r="D24" s="32">
        <v>26184206.113685999</v>
      </c>
      <c r="E24" s="32">
        <v>7317737.1281930003</v>
      </c>
      <c r="F24" s="32"/>
      <c r="G24" s="23">
        <f t="shared" si="5"/>
        <v>43591347.853375994</v>
      </c>
      <c r="H24" s="32">
        <v>43591347.853376001</v>
      </c>
      <c r="I24" s="23" t="str">
        <f t="shared" si="0"/>
        <v>OK</v>
      </c>
      <c r="J24" s="29"/>
      <c r="K24" s="29"/>
      <c r="L24" s="17"/>
    </row>
    <row r="25" spans="2:12" ht="14.95" customHeight="1" x14ac:dyDescent="0.25">
      <c r="B25" s="31" t="s">
        <v>15</v>
      </c>
      <c r="C25" s="32">
        <v>7441319.4496290004</v>
      </c>
      <c r="D25" s="32">
        <v>13515198.553663</v>
      </c>
      <c r="E25" s="32">
        <v>31082335.442058001</v>
      </c>
      <c r="F25" s="32">
        <v>-845.88149999999996</v>
      </c>
      <c r="G25" s="23">
        <f t="shared" si="5"/>
        <v>52038007.563850008</v>
      </c>
      <c r="H25" s="32">
        <v>52038007.563850001</v>
      </c>
      <c r="I25" s="23" t="str">
        <f t="shared" si="0"/>
        <v>OK</v>
      </c>
      <c r="J25" s="29"/>
      <c r="K25" s="29"/>
      <c r="L25" s="17"/>
    </row>
    <row r="26" spans="2:12" ht="14.95" customHeight="1" x14ac:dyDescent="0.25">
      <c r="B26" s="31" t="s">
        <v>30</v>
      </c>
      <c r="C26" s="32">
        <v>1252537.602983</v>
      </c>
      <c r="D26" s="32">
        <v>2013922.056053</v>
      </c>
      <c r="E26" s="32">
        <v>2288572.9060069998</v>
      </c>
      <c r="F26" s="32"/>
      <c r="G26" s="23">
        <f t="shared" si="5"/>
        <v>5555032.5650430005</v>
      </c>
      <c r="H26" s="32">
        <v>5555032.5650429996</v>
      </c>
      <c r="I26" s="23" t="str">
        <f t="shared" si="0"/>
        <v>OK</v>
      </c>
      <c r="J26" s="29"/>
      <c r="K26" s="29"/>
      <c r="L26" s="17"/>
    </row>
    <row r="27" spans="2:12" ht="14.95" customHeight="1" x14ac:dyDescent="0.25">
      <c r="B27" s="31" t="s">
        <v>19</v>
      </c>
      <c r="C27" s="32">
        <v>55379.179413999998</v>
      </c>
      <c r="D27" s="32">
        <v>124583.54972</v>
      </c>
      <c r="E27" s="32">
        <v>2239727.2059450001</v>
      </c>
      <c r="F27" s="32"/>
      <c r="G27" s="23">
        <f t="shared" si="5"/>
        <v>2419689.935079</v>
      </c>
      <c r="H27" s="32">
        <v>2419689.935079</v>
      </c>
      <c r="I27" s="23" t="str">
        <f t="shared" si="0"/>
        <v>OK</v>
      </c>
      <c r="J27" s="29"/>
      <c r="K27" s="29"/>
      <c r="L27" s="17"/>
    </row>
    <row r="28" spans="2:12" ht="14.95" customHeight="1" x14ac:dyDescent="0.25">
      <c r="B28" s="31" t="s">
        <v>35</v>
      </c>
      <c r="C28" s="32"/>
      <c r="D28" s="32"/>
      <c r="E28" s="32"/>
      <c r="F28" s="32"/>
      <c r="G28" s="23">
        <f t="shared" si="5"/>
        <v>0</v>
      </c>
      <c r="H28" s="32"/>
      <c r="I28" s="23" t="str">
        <f t="shared" si="0"/>
        <v>OK</v>
      </c>
      <c r="J28" s="29"/>
      <c r="K28" s="29"/>
      <c r="L28" s="17"/>
    </row>
    <row r="29" spans="2:12" s="1" customFormat="1" ht="14.95" customHeight="1" x14ac:dyDescent="0.25">
      <c r="B29" s="26" t="s">
        <v>12</v>
      </c>
      <c r="C29" s="24">
        <f t="shared" ref="C29:H29" si="6">C21+C22+C23+C24+C27+C25+C26+C28</f>
        <v>82730272.320045993</v>
      </c>
      <c r="D29" s="24">
        <f t="shared" si="6"/>
        <v>115985262.12120099</v>
      </c>
      <c r="E29" s="24">
        <f t="shared" si="6"/>
        <v>103607366.245948</v>
      </c>
      <c r="F29" s="24">
        <f t="shared" si="6"/>
        <v>-845.88149999999996</v>
      </c>
      <c r="G29" s="24">
        <f t="shared" si="6"/>
        <v>302322054.80569494</v>
      </c>
      <c r="H29" s="24">
        <f t="shared" si="6"/>
        <v>302322054.80569494</v>
      </c>
      <c r="I29" s="24" t="str">
        <f t="shared" si="0"/>
        <v>OK</v>
      </c>
      <c r="J29" s="29"/>
      <c r="K29" s="29"/>
      <c r="L29" s="18"/>
    </row>
    <row r="30" spans="2:12" s="1" customFormat="1" ht="14.95" customHeight="1" x14ac:dyDescent="0.25">
      <c r="B30" s="26" t="s">
        <v>22</v>
      </c>
      <c r="C30" s="24">
        <f t="shared" ref="C30:H30" si="7">-(C29-C20)</f>
        <v>-42076133.934574008</v>
      </c>
      <c r="D30" s="24">
        <f t="shared" si="7"/>
        <v>64196484.992007002</v>
      </c>
      <c r="E30" s="24">
        <f t="shared" si="7"/>
        <v>39274268.484441027</v>
      </c>
      <c r="F30" s="24">
        <f t="shared" si="7"/>
        <v>-2137067.012329</v>
      </c>
      <c r="G30" s="24">
        <f t="shared" si="7"/>
        <v>59257552.529545188</v>
      </c>
      <c r="H30" s="24">
        <f t="shared" si="7"/>
        <v>59257552.529545188</v>
      </c>
      <c r="I30" s="24" t="str">
        <f t="shared" si="0"/>
        <v>OK</v>
      </c>
      <c r="J30" s="29"/>
      <c r="K30" s="29"/>
      <c r="L30" s="19"/>
    </row>
    <row r="31" spans="2:12" ht="14.95" customHeight="1" x14ac:dyDescent="0.25">
      <c r="B31" s="31" t="s">
        <v>36</v>
      </c>
      <c r="C31" s="32">
        <v>-604993.96155000001</v>
      </c>
      <c r="D31" s="32"/>
      <c r="E31" s="32">
        <v>-2988.3538720000001</v>
      </c>
      <c r="F31" s="32"/>
      <c r="G31" s="23">
        <f>SUM(C31:F31)</f>
        <v>-607982.31542200001</v>
      </c>
      <c r="H31" s="32">
        <v>-607982.31542200001</v>
      </c>
      <c r="I31" s="23" t="str">
        <f t="shared" si="0"/>
        <v>OK</v>
      </c>
      <c r="J31" s="29"/>
      <c r="K31" s="29"/>
      <c r="L31" s="17"/>
    </row>
    <row r="32" spans="2:12" ht="14.95" customHeight="1" x14ac:dyDescent="0.25">
      <c r="B32" s="31" t="s">
        <v>17</v>
      </c>
      <c r="C32" s="32">
        <v>-11238.025205</v>
      </c>
      <c r="D32" s="32"/>
      <c r="E32" s="32"/>
      <c r="F32" s="32"/>
      <c r="G32" s="23">
        <f>SUM(C32:F32)</f>
        <v>-11238.025205</v>
      </c>
      <c r="H32" s="32">
        <v>-11238.025205</v>
      </c>
      <c r="I32" s="23" t="str">
        <f t="shared" si="0"/>
        <v>OK</v>
      </c>
      <c r="J32" s="29"/>
      <c r="K32" s="29"/>
      <c r="L32" s="17"/>
    </row>
    <row r="33" spans="2:15" ht="14.95" customHeight="1" x14ac:dyDescent="0.25">
      <c r="B33" s="31" t="s">
        <v>21</v>
      </c>
      <c r="C33" s="32">
        <v>1581611.3258</v>
      </c>
      <c r="D33" s="32"/>
      <c r="E33" s="32"/>
      <c r="F33" s="32"/>
      <c r="G33" s="23">
        <f>SUM(C33:F33)</f>
        <v>1581611.3258</v>
      </c>
      <c r="H33" s="32">
        <v>1581611.3258</v>
      </c>
      <c r="I33" s="23" t="str">
        <f t="shared" si="0"/>
        <v>OK</v>
      </c>
      <c r="J33" s="29"/>
      <c r="K33" s="29"/>
      <c r="L33" s="17"/>
    </row>
    <row r="34" spans="2:15" ht="14.95" customHeight="1" x14ac:dyDescent="0.25">
      <c r="B34" s="31" t="s">
        <v>18</v>
      </c>
      <c r="C34" s="32">
        <v>-2400614.2053279998</v>
      </c>
      <c r="D34" s="32">
        <v>-78067.185173999998</v>
      </c>
      <c r="E34" s="32">
        <v>-446569.34268399997</v>
      </c>
      <c r="F34" s="32">
        <v>5948.4912880000002</v>
      </c>
      <c r="G34" s="23">
        <f>SUM(C34:F34)</f>
        <v>-2919302.2418979998</v>
      </c>
      <c r="H34" s="32">
        <v>-2919302.2418979998</v>
      </c>
      <c r="I34" s="23" t="str">
        <f t="shared" si="0"/>
        <v>OK</v>
      </c>
      <c r="J34" s="29"/>
      <c r="K34" s="29"/>
      <c r="L34" s="17"/>
    </row>
    <row r="35" spans="2:15" s="1" customFormat="1" ht="14.95" customHeight="1" x14ac:dyDescent="0.25">
      <c r="B35" s="26" t="s">
        <v>11</v>
      </c>
      <c r="C35" s="24">
        <f t="shared" ref="C35:H35" si="8">C30+C31+C32+C33+C34</f>
        <v>-43511368.800857008</v>
      </c>
      <c r="D35" s="24">
        <f t="shared" si="8"/>
        <v>64118417.806832999</v>
      </c>
      <c r="E35" s="24">
        <f t="shared" si="8"/>
        <v>38824710.787885025</v>
      </c>
      <c r="F35" s="24">
        <f t="shared" si="8"/>
        <v>-2131118.5210410003</v>
      </c>
      <c r="G35" s="24">
        <f t="shared" si="8"/>
        <v>57300641.27282019</v>
      </c>
      <c r="H35" s="24">
        <f t="shared" si="8"/>
        <v>57300641.27282019</v>
      </c>
      <c r="I35" s="24" t="str">
        <f t="shared" si="0"/>
        <v>OK</v>
      </c>
      <c r="J35" s="29"/>
      <c r="K35" s="29"/>
      <c r="L35" s="19"/>
    </row>
    <row r="36" spans="2:15" ht="14.95" customHeight="1" x14ac:dyDescent="0.25">
      <c r="B36" s="31" t="s">
        <v>32</v>
      </c>
      <c r="C36" s="32">
        <v>792092.49449499999</v>
      </c>
      <c r="D36" s="32">
        <v>657984.45889100002</v>
      </c>
      <c r="E36" s="32">
        <v>2644823.2453109999</v>
      </c>
      <c r="F36" s="32"/>
      <c r="G36" s="23">
        <f>SUM(C36:F36)</f>
        <v>4094900.1986969998</v>
      </c>
      <c r="H36" s="32">
        <v>4094900.1986969998</v>
      </c>
      <c r="I36" s="23" t="str">
        <f t="shared" si="0"/>
        <v>OK</v>
      </c>
      <c r="J36" s="29"/>
      <c r="K36" s="29"/>
      <c r="L36" s="17"/>
    </row>
    <row r="37" spans="2:15" s="1" customFormat="1" ht="14.95" customHeight="1" x14ac:dyDescent="0.25">
      <c r="B37" s="26" t="s">
        <v>16</v>
      </c>
      <c r="C37" s="24">
        <f t="shared" ref="C37:H37" si="9">-(C36-C35)</f>
        <v>-44303461.295352004</v>
      </c>
      <c r="D37" s="24">
        <f t="shared" si="9"/>
        <v>63460433.347942002</v>
      </c>
      <c r="E37" s="24">
        <f t="shared" si="9"/>
        <v>36179887.542574026</v>
      </c>
      <c r="F37" s="24">
        <f t="shared" si="9"/>
        <v>-2131118.5210410003</v>
      </c>
      <c r="G37" s="24">
        <f t="shared" si="9"/>
        <v>53205741.074123189</v>
      </c>
      <c r="H37" s="24">
        <f t="shared" si="9"/>
        <v>53205741.074123189</v>
      </c>
      <c r="I37" s="24" t="str">
        <f t="shared" si="0"/>
        <v>OK</v>
      </c>
      <c r="J37" s="29"/>
      <c r="K37" s="29"/>
      <c r="L37" s="19"/>
    </row>
    <row r="38" spans="2:15" ht="14.95" customHeight="1" x14ac:dyDescent="0.25">
      <c r="B38" s="31" t="s">
        <v>25</v>
      </c>
      <c r="C38" s="32"/>
      <c r="D38" s="32"/>
      <c r="E38" s="32"/>
      <c r="F38" s="32"/>
      <c r="G38" s="23">
        <f>SUM(C38:F38)</f>
        <v>0</v>
      </c>
      <c r="H38" s="32"/>
      <c r="I38" s="23" t="str">
        <f t="shared" si="0"/>
        <v>OK</v>
      </c>
      <c r="J38" s="29"/>
      <c r="K38" s="29"/>
      <c r="L38" s="17"/>
    </row>
    <row r="39" spans="2:15" s="1" customFormat="1" ht="14.95" customHeight="1" thickBot="1" x14ac:dyDescent="0.3">
      <c r="B39" s="27" t="s">
        <v>34</v>
      </c>
      <c r="C39" s="25">
        <f t="shared" ref="C39:H39" si="10">C37+C38</f>
        <v>-44303461.295352004</v>
      </c>
      <c r="D39" s="25">
        <f t="shared" si="10"/>
        <v>63460433.347942002</v>
      </c>
      <c r="E39" s="25">
        <f t="shared" si="10"/>
        <v>36179887.542574026</v>
      </c>
      <c r="F39" s="25">
        <f t="shared" si="10"/>
        <v>-2131118.5210410003</v>
      </c>
      <c r="G39" s="25">
        <f t="shared" si="10"/>
        <v>53205741.074123189</v>
      </c>
      <c r="H39" s="25">
        <f t="shared" si="10"/>
        <v>53205741.074123189</v>
      </c>
      <c r="I39" s="25" t="str">
        <f t="shared" si="0"/>
        <v>OK</v>
      </c>
      <c r="J39" s="29"/>
      <c r="K39" s="29"/>
      <c r="L39" s="20"/>
    </row>
    <row r="40" spans="2:15" ht="13.6" thickTop="1" x14ac:dyDescent="0.2"/>
    <row r="41" spans="2:15" x14ac:dyDescent="0.2">
      <c r="J41" s="28" t="s">
        <v>38</v>
      </c>
    </row>
    <row r="44" spans="2:15" ht="13.6" x14ac:dyDescent="0.25">
      <c r="L44" s="13"/>
      <c r="M44" s="14"/>
      <c r="N44" s="14"/>
    </row>
    <row r="45" spans="2:15" ht="13.6" x14ac:dyDescent="0.25">
      <c r="L45" s="34"/>
      <c r="M45" s="34"/>
      <c r="N45" s="34"/>
      <c r="O45" s="34"/>
    </row>
    <row r="46" spans="2:15" hidden="1" x14ac:dyDescent="0.2"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5" hidden="1" x14ac:dyDescent="0.2"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5" hidden="1" x14ac:dyDescent="0.2"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hidden="1" x14ac:dyDescent="0.2"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idden="1" x14ac:dyDescent="0.2"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2:12" hidden="1" x14ac:dyDescent="0.2"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idden="1" x14ac:dyDescent="0.2"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idden="1" x14ac:dyDescent="0.2"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idden="1" x14ac:dyDescent="0.2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idden="1" x14ac:dyDescent="0.2"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hidden="1" x14ac:dyDescent="0.2"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2" hidden="1" x14ac:dyDescent="0.2"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2:12" hidden="1" x14ac:dyDescent="0.2"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2:12" hidden="1" x14ac:dyDescent="0.2"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2:12" hidden="1" x14ac:dyDescent="0.2"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2:12" hidden="1" x14ac:dyDescent="0.2"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2:12" hidden="1" x14ac:dyDescent="0.2"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2" hidden="1" x14ac:dyDescent="0.2"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idden="1" x14ac:dyDescent="0.2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2:12" hidden="1" x14ac:dyDescent="0.2"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hidden="1" x14ac:dyDescent="0.2"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2:12" hidden="1" x14ac:dyDescent="0.2"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hidden="1" x14ac:dyDescent="0.2"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2:12" hidden="1" x14ac:dyDescent="0.2"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2:12" hidden="1" x14ac:dyDescent="0.2"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2:12" hidden="1" x14ac:dyDescent="0.2"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2:12" hidden="1" x14ac:dyDescent="0.2"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2:12" ht="13.6" hidden="1" customHeight="1" x14ac:dyDescent="0.2"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</row>
  </sheetData>
  <mergeCells count="5">
    <mergeCell ref="D2:I2"/>
    <mergeCell ref="L45:O45"/>
    <mergeCell ref="B5:C5"/>
    <mergeCell ref="D5:E5"/>
    <mergeCell ref="F5:I5"/>
  </mergeCells>
  <phoneticPr fontId="3" type="noConversion"/>
  <conditionalFormatting sqref="J21:J28">
    <cfRule type="cellIs" dxfId="4" priority="5" operator="equal">
      <formula>"1$J$23:$J$30"</formula>
    </cfRule>
  </conditionalFormatting>
  <conditionalFormatting sqref="J13">
    <cfRule type="cellIs" dxfId="3" priority="4" operator="equal">
      <formula>$I$12</formula>
    </cfRule>
  </conditionalFormatting>
  <conditionalFormatting sqref="J15">
    <cfRule type="cellIs" dxfId="2" priority="3" operator="equal">
      <formula>$I$12</formula>
    </cfRule>
  </conditionalFormatting>
  <conditionalFormatting sqref="K12:K39">
    <cfRule type="containsText" dxfId="1" priority="1" operator="containsText" text="OK">
      <formula>NOT(ISERROR(SEARCH("OK",K12)))</formula>
    </cfRule>
    <cfRule type="containsText" dxfId="0" priority="2" operator="containsText" text="ERR">
      <formula>NOT(ISERROR(SEARCH("ERR",K12)))</formula>
    </cfRule>
  </conditionalFormatting>
  <pageMargins left="0.75" right="0.75" top="1" bottom="1" header="0.5" footer="0.5"/>
  <pageSetup paperSize="9" orientation="portrait" r:id="rId1"/>
  <headerFooter alignWithMargins="0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5.0.2.13.tgk.20150804160145"/>
  <data>
    <l refId="0" ln="0" eid="XLHiddenElement"/>
  </data>
</easyPacket>
</file>

<file path=customXml/item2.xml><?xml version="1.0" encoding="utf-8"?>
<easyPacket version="1.0">
  <header version="5.0.2.13.tgk.20150804160145"/>
  <data>
    <be refId="0" clsId="LaunchedMultiTemplateReportVO">
      <be key="multiTemplateReport" refId="1" clsId="MultiTemplateReportVO">
        <s key="code">2040_100</s>
        <a key="desc" refId="2" ln="4" eid="SYS_STR">
          <s>PL Segment by Store Brand &amp; Currency</s>
          <s>PL Segment by Store Brand &amp; Currency</s>
          <s>Segment by Store Brand</s>
          <s/>
        </a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</be>
        <m key="templates" refId="7" keid="SYS_STR" veid="Reporting.com.tagetik.report.IReportTemplateVO,Reporting">
          <key>
            <s>template</s>
          </key>
          <val>
            <be refId="8" clsId="ReportTemplateVO">
              <s key="code">template</s>
              <s key="desc">Segement Reporting</s>
              <m key="matrices" refId="9" keid="SYS_STR" veid="Reporting.com.tagetik.tables.IMatrixPositionBlockVO,Reporting"/>
              <m key="cellFields" refId="10" keid="SYS_STR" veid="CodeCellField"/>
              <m key="dictionary" refId="11" keid="SYS_STR" veid="CodeMultiDescVO"/>
              <m key="controlExpressions" refId="12" keid="SYS_STR" veid="CodedExpControlloProspetto"/>
              <m key="inlineParameters" refId="13" keid="SYS_STR" veid="CodedInlineParameter"/>
              <m key="queries" refId="14" keid="SYS_STR" veid="Reporting.com.tagetik.query.IUserDefinedQueryVO,Reporting"/>
              <be key="sheets" refId="15" clsId="FilterNode">
                <l key="dimensionOids" refId="16" ln="0" eid="DimensionOid"/>
                <l key="AdHocParamDimensionOids" refId="17" ln="0" eid="DimensionOid"/>
                <be key="data" refId="18" clsId="FilterNodeData">
                  <ref key="filterNode" refId="15"/>
                  <i key="segmentLevel">0</i>
                  <e key="segment" refId="19" id="SegmentEnum">CF</e>
                  <b key="placeHolder">N</b>
                  <e key="weight" refId="20" id="WeightEnum">S</e>
                  <e key="change" refId="21" id="ChangeEnum">CHG_CF</e>
                  <e key="dataType" refId="22" id="DataType">TYPE_U</e>
                  <b key="prevailingDataType">N</b>
                  <e key="editability" refId="23" id="EditableEnum">X</e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24" keid="SYS_STR" veid="ElaborationsLauncher"/>
              <m key="actionLists" refId="25" keid="SYS_STR" veid="Reporting.com.tagetik.actionlist.ISnapshotActionList,Reporting"/>
              <l key="areas" refId="26" ln="0" eid="SYS_STR"/>
              <l key="charts" refId="27" ln="0" eid="SYS_STR"/>
              <l key="pivots" refId="28" ln="0" eid="SYS_STR"/>
            </be>
          </val>
        </m>
        <m key="templateLayouts" refId="29" keid="SYS_STR" veid="Reporting.com.tagetik.report.IReportTemplateLayoutVO,Reporting">
          <key>
            <s>template</s>
          </key>
          <val>
            <be refId="30" clsId="ReportTemplateLayoutVO">
              <i key="index">0</i>
              <s key="code">template</s>
              <m key="cellFieldAddresses" refId="31" keid="SYS_STR" veid="Reporting.com.tagetik.spreadsheet.gridwrappers.IGridReaderVO,Reporting"/>
              <m key="controlExpressionsAddresses" refId="32" keid="SYS_STR" veid="Reporting.com.tagetik.spreadsheet.gridwrappers.IGridReaderVO,Reporting"/>
              <m key="inlineParameterAddresses" refId="33" keid="SYS_STR" veid="Reporting.com.tagetik.spreadsheet.gridwrappers.IGridReaderVO,Reporting"/>
              <m key="dictionaryAddresses" refId="34" keid="SYS_STR" veid="Reporting.com.tagetik.spreadsheet.gridwrappers.IGridReaderVO,Reporting"/>
              <m key="hyperlinkAddresses" refId="35" keid="SYS_STR" veid="Reporting.com.tagetik.spreadsheet.gridwrappers.IGridReaderVO,Reporting"/>
              <m key="matrixGridReaders" refId="36" keid="SYS_STR" veid="Reporting.com.tagetik.spreadsheet.gridwrappers.IGridReaderVO,Reporting"/>
              <m key="queryGridReaders" refId="37" keid="SYS_STR" veid="Reporting.com.tagetik.spreadsheet.gridwrappers.IGridReaderVO,Reporting"/>
            </be>
          </val>
        </m>
        <m key="adHocParameters" refId="38" keid="SYS_STR" veid="ProspParametro"/>
        <l key="parametersToBeRequested" refId="39" ln="0" eid="ParameterInfo"/>
        <be key="dashboardData" refId="40" clsId="DashboardMultiTemplateData"/>
      </be>
      <be key="launchResult" refId="41" clsId="MultiRepLaunchResult">
        <be key="elabResult" refId="42" clsId="ElabResult"/>
        <m key="valori" refId="43" keid="SYS_STR" veid="ProspElaborationTaskResult"/>
        <m key="exportedType" refId="44" keid="SYS_STR" veid="SYS_STR"/>
        <m key="exportedResult" refId="45" keid="SYS_STR" veid="System.Byte[]"/>
        <b key="flagValidation">N</b>
      </be>
      <be key="parameters" refId="46" clsId="LaunchParameters">
        <i key="descLanguage">1</i>
        <b key="dataEntry">N</b>
        <b key="checkEdit">S</b>
        <b key="createMatrixAreas">N</b>
      </be>
      <be key="launchInfo" refId="47" clsId="LaunchInfo">
        <d key="launchTime">1448896923736</d>
        <s key="handlerId">1f9b9854-5065-4c66-a0eb-ef9e17cc14b0</s>
      </be>
    </be>
  </data>
</easyPacket>
</file>

<file path=customXml/itemProps1.xml><?xml version="1.0" encoding="utf-8"?>
<ds:datastoreItem xmlns:ds="http://schemas.openxmlformats.org/officeDocument/2006/customXml" ds:itemID="{61A47043-0498-47C0-AABB-C959BD6B25CB}">
  <ds:schemaRefs/>
</ds:datastoreItem>
</file>

<file path=customXml/itemProps2.xml><?xml version="1.0" encoding="utf-8"?>
<ds:datastoreItem xmlns:ds="http://schemas.openxmlformats.org/officeDocument/2006/customXml" ds:itemID="{7AAECDD5-9A18-4409-8CDA-EA68E1F84A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Segement Reporting</vt:lpstr>
      <vt:lpstr>output</vt:lpstr>
      <vt:lpstr>stampa</vt:lpstr>
    </vt:vector>
  </TitlesOfParts>
  <Company>Gruppo Servizi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Lolli</dc:creator>
  <cp:lastModifiedBy>Alessio Lolli</cp:lastModifiedBy>
  <dcterms:created xsi:type="dcterms:W3CDTF">2006-03-01T09:34:59Z</dcterms:created>
  <dcterms:modified xsi:type="dcterms:W3CDTF">2015-11-30T15:22:25Z</dcterms:modified>
</cp:coreProperties>
</file>