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/>
  <mc:AlternateContent xmlns:mc="http://schemas.openxmlformats.org/markup-compatibility/2006">
    <mc:Choice Requires="x15">
      <x15ac:absPath xmlns:x15ac="http://schemas.microsoft.com/office/spreadsheetml/2010/11/ac" url="/Users/mtzukanov/IdeaProjects/tagetik-2017-spreadsheet/vaadin-spreadsheet/src/test/resources/test_sheets/"/>
    </mc:Choice>
  </mc:AlternateContent>
  <bookViews>
    <workbookView xWindow="0" yWindow="460" windowWidth="30200" windowHeight="16480" firstSheet="1" activeTab="1"/>
  </bookViews>
  <sheets>
    <sheet name="_TGK_HIDDEN" sheetId="2" state="veryHidden" r:id="rId1"/>
    <sheet name="Store Revenue Planning" sheetId="3" r:id="rId2"/>
    <sheet name="_tgk_hidden_styles" sheetId="4" state="hidden" r:id="rId3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V19" i="3" l="1"/>
  <c r="BV20" i="3"/>
  <c r="AO30" i="3"/>
  <c r="BJ18" i="3"/>
  <c r="AO19" i="3"/>
  <c r="BJ30" i="3"/>
  <c r="AO20" i="3"/>
  <c r="BJ19" i="3"/>
  <c r="BJ20" i="3"/>
  <c r="BU18" i="3"/>
  <c r="BU30" i="3"/>
  <c r="N18" i="3"/>
  <c r="N30" i="3"/>
  <c r="BU19" i="3"/>
  <c r="AI18" i="3"/>
  <c r="BU20" i="3"/>
  <c r="N19" i="3"/>
  <c r="AI30" i="3"/>
  <c r="N20" i="3"/>
  <c r="Y18" i="3"/>
  <c r="AI19" i="3"/>
  <c r="AI20" i="3"/>
  <c r="Y30" i="3"/>
  <c r="AT18" i="3"/>
  <c r="Y19" i="3"/>
  <c r="AT30" i="3"/>
  <c r="Y20" i="3"/>
  <c r="BO18" i="3"/>
  <c r="AT19" i="3"/>
  <c r="BO30" i="3"/>
  <c r="AT20" i="3"/>
  <c r="BE18" i="3"/>
  <c r="BO19" i="3"/>
  <c r="BO20" i="3"/>
  <c r="BE30" i="3"/>
  <c r="BE19" i="3"/>
  <c r="S18" i="3"/>
  <c r="BE20" i="3"/>
  <c r="S30" i="3"/>
  <c r="S19" i="3"/>
  <c r="S20" i="3"/>
  <c r="AD18" i="3"/>
  <c r="AD30" i="3"/>
  <c r="AY18" i="3"/>
  <c r="BV18" i="3"/>
  <c r="AD19" i="3"/>
  <c r="AY30" i="3"/>
  <c r="AD20" i="3"/>
  <c r="AO18" i="3"/>
  <c r="AY19" i="3"/>
  <c r="AY20" i="3"/>
  <c r="J15" i="3"/>
  <c r="K15" i="3"/>
  <c r="L15" i="3"/>
  <c r="M15" i="3"/>
  <c r="N15" i="3"/>
  <c r="BV15" i="3"/>
  <c r="O15" i="3"/>
  <c r="P15" i="3"/>
  <c r="Q15" i="3"/>
  <c r="S15" i="3"/>
  <c r="R15" i="3"/>
  <c r="T15" i="3"/>
  <c r="U15" i="3"/>
  <c r="Y15" i="3"/>
  <c r="V15" i="3"/>
  <c r="W15" i="3"/>
  <c r="X15" i="3"/>
  <c r="Z15" i="3"/>
  <c r="AA15" i="3"/>
  <c r="AB15" i="3"/>
  <c r="AC15" i="3"/>
  <c r="AD15" i="3"/>
  <c r="AE15" i="3"/>
  <c r="AF15" i="3"/>
  <c r="AG15" i="3"/>
  <c r="AI15" i="3"/>
  <c r="AH15" i="3"/>
  <c r="AJ15" i="3"/>
  <c r="AK15" i="3"/>
  <c r="AO15" i="3"/>
  <c r="AL15" i="3"/>
  <c r="AM15" i="3"/>
  <c r="AN15" i="3"/>
  <c r="AP15" i="3"/>
  <c r="AQ15" i="3"/>
  <c r="AR15" i="3"/>
  <c r="AS15" i="3"/>
  <c r="AT15" i="3"/>
  <c r="AU15" i="3"/>
  <c r="AV15" i="3"/>
  <c r="AW15" i="3"/>
  <c r="AY15" i="3"/>
  <c r="AX15" i="3"/>
  <c r="AZ15" i="3"/>
  <c r="BA15" i="3"/>
  <c r="BE15" i="3"/>
  <c r="BB15" i="3"/>
  <c r="BC15" i="3"/>
  <c r="BD15" i="3"/>
  <c r="BF15" i="3"/>
  <c r="BG15" i="3"/>
  <c r="BH15" i="3"/>
  <c r="BI15" i="3"/>
  <c r="BJ15" i="3"/>
  <c r="BK15" i="3"/>
  <c r="BL15" i="3"/>
  <c r="BM15" i="3"/>
  <c r="BO15" i="3"/>
  <c r="BN15" i="3"/>
  <c r="BP15" i="3"/>
  <c r="BQ15" i="3"/>
  <c r="BR15" i="3"/>
  <c r="BS15" i="3"/>
  <c r="BT15" i="3"/>
  <c r="BU15" i="3"/>
  <c r="N16" i="3"/>
  <c r="S16" i="3"/>
  <c r="Y16" i="3"/>
  <c r="BV16" i="3"/>
  <c r="AD16" i="3"/>
  <c r="AI16" i="3"/>
  <c r="AO16" i="3"/>
  <c r="AT16" i="3"/>
  <c r="AY16" i="3"/>
  <c r="BE16" i="3"/>
  <c r="BJ16" i="3"/>
  <c r="BO16" i="3"/>
  <c r="BU16" i="3"/>
  <c r="N17" i="3"/>
  <c r="S17" i="3"/>
  <c r="BV17" i="3"/>
  <c r="Y17" i="3"/>
  <c r="AD17" i="3"/>
  <c r="AI17" i="3"/>
  <c r="AO17" i="3"/>
  <c r="AT17" i="3"/>
  <c r="AY17" i="3"/>
  <c r="BE17" i="3"/>
  <c r="BJ17" i="3"/>
  <c r="BO17" i="3"/>
  <c r="BU17" i="3"/>
  <c r="J18" i="3"/>
  <c r="K18" i="3"/>
  <c r="L18" i="3"/>
  <c r="M18" i="3"/>
  <c r="O18" i="3"/>
  <c r="P18" i="3"/>
  <c r="Q18" i="3"/>
  <c r="R18" i="3"/>
  <c r="T18" i="3"/>
  <c r="U18" i="3"/>
  <c r="V18" i="3"/>
  <c r="W18" i="3"/>
  <c r="X18" i="3"/>
  <c r="Z18" i="3"/>
  <c r="AA18" i="3"/>
  <c r="AB18" i="3"/>
  <c r="AC18" i="3"/>
  <c r="AE18" i="3"/>
  <c r="AF18" i="3"/>
  <c r="AG18" i="3"/>
  <c r="AH18" i="3"/>
  <c r="AJ18" i="3"/>
  <c r="AK18" i="3"/>
  <c r="AL18" i="3"/>
  <c r="AM18" i="3"/>
  <c r="AN18" i="3"/>
  <c r="AP18" i="3"/>
  <c r="AQ18" i="3"/>
  <c r="AR18" i="3"/>
  <c r="AS18" i="3"/>
  <c r="AU18" i="3"/>
  <c r="AV18" i="3"/>
  <c r="AW18" i="3"/>
  <c r="AX18" i="3"/>
  <c r="AZ18" i="3"/>
  <c r="BA18" i="3"/>
  <c r="BB18" i="3"/>
  <c r="BC18" i="3"/>
  <c r="BD18" i="3"/>
  <c r="BF18" i="3"/>
  <c r="BG18" i="3"/>
  <c r="BH18" i="3"/>
  <c r="BI18" i="3"/>
  <c r="BK18" i="3"/>
  <c r="BL18" i="3"/>
  <c r="BM18" i="3"/>
  <c r="BN18" i="3"/>
  <c r="BP18" i="3"/>
  <c r="BQ18" i="3"/>
  <c r="BR18" i="3"/>
  <c r="BS18" i="3"/>
  <c r="BT18" i="3"/>
  <c r="J21" i="3"/>
  <c r="K21" i="3"/>
  <c r="N21" i="3"/>
  <c r="L21" i="3"/>
  <c r="M21" i="3"/>
  <c r="O21" i="3"/>
  <c r="P21" i="3"/>
  <c r="Q21" i="3"/>
  <c r="R21" i="3"/>
  <c r="S21" i="3"/>
  <c r="T21" i="3"/>
  <c r="U21" i="3"/>
  <c r="V21" i="3"/>
  <c r="W21" i="3"/>
  <c r="Y21" i="3"/>
  <c r="X21" i="3"/>
  <c r="Z21" i="3"/>
  <c r="AA21" i="3"/>
  <c r="AD21" i="3"/>
  <c r="AB21" i="3"/>
  <c r="AC21" i="3"/>
  <c r="AE21" i="3"/>
  <c r="AI21" i="3"/>
  <c r="AF21" i="3"/>
  <c r="AG21" i="3"/>
  <c r="AH21" i="3"/>
  <c r="AJ21" i="3"/>
  <c r="AK21" i="3"/>
  <c r="AL21" i="3"/>
  <c r="AM21" i="3"/>
  <c r="AO21" i="3"/>
  <c r="AN21" i="3"/>
  <c r="AP21" i="3"/>
  <c r="AQ21" i="3"/>
  <c r="AT21" i="3"/>
  <c r="AR21" i="3"/>
  <c r="AS21" i="3"/>
  <c r="AU21" i="3"/>
  <c r="AV21" i="3"/>
  <c r="AW21" i="3"/>
  <c r="AX21" i="3"/>
  <c r="AY21" i="3"/>
  <c r="AZ21" i="3"/>
  <c r="BA21" i="3"/>
  <c r="BB21" i="3"/>
  <c r="BC21" i="3"/>
  <c r="BE21" i="3"/>
  <c r="BD21" i="3"/>
  <c r="BF21" i="3"/>
  <c r="BG21" i="3"/>
  <c r="BJ21" i="3"/>
  <c r="BH21" i="3"/>
  <c r="BI21" i="3"/>
  <c r="BK21" i="3"/>
  <c r="BL21" i="3"/>
  <c r="BM21" i="3"/>
  <c r="BN21" i="3"/>
  <c r="BO21" i="3"/>
  <c r="BP21" i="3"/>
  <c r="BQ21" i="3"/>
  <c r="BR21" i="3"/>
  <c r="BS21" i="3"/>
  <c r="BU21" i="3"/>
  <c r="BT21" i="3"/>
  <c r="N22" i="3"/>
  <c r="S22" i="3"/>
  <c r="Y22" i="3"/>
  <c r="AD22" i="3"/>
  <c r="AI22" i="3"/>
  <c r="AO22" i="3"/>
  <c r="AT22" i="3"/>
  <c r="AY22" i="3"/>
  <c r="BE22" i="3"/>
  <c r="BJ22" i="3"/>
  <c r="BO22" i="3"/>
  <c r="BU22" i="3"/>
  <c r="BV22" i="3"/>
  <c r="N23" i="3"/>
  <c r="S23" i="3"/>
  <c r="Y23" i="3"/>
  <c r="AD23" i="3"/>
  <c r="BV23" i="3"/>
  <c r="AI23" i="3"/>
  <c r="AO23" i="3"/>
  <c r="AT23" i="3"/>
  <c r="AY23" i="3"/>
  <c r="BE23" i="3"/>
  <c r="BJ23" i="3"/>
  <c r="BO23" i="3"/>
  <c r="BU23" i="3"/>
  <c r="J24" i="3"/>
  <c r="K24" i="3"/>
  <c r="L24" i="3"/>
  <c r="L29" i="3"/>
  <c r="M24" i="3"/>
  <c r="O24" i="3"/>
  <c r="P24" i="3"/>
  <c r="P29" i="3"/>
  <c r="Q24" i="3"/>
  <c r="R24" i="3"/>
  <c r="T24" i="3"/>
  <c r="Y24" i="3"/>
  <c r="U24" i="3"/>
  <c r="V24" i="3"/>
  <c r="W24" i="3"/>
  <c r="X24" i="3"/>
  <c r="X29" i="3"/>
  <c r="Z24" i="3"/>
  <c r="AA24" i="3"/>
  <c r="AB24" i="3"/>
  <c r="AB29" i="3"/>
  <c r="AC24" i="3"/>
  <c r="AE24" i="3"/>
  <c r="AF24" i="3"/>
  <c r="AF29" i="3"/>
  <c r="AG24" i="3"/>
  <c r="AH24" i="3"/>
  <c r="AJ24" i="3"/>
  <c r="AO24" i="3"/>
  <c r="AK24" i="3"/>
  <c r="AL24" i="3"/>
  <c r="AM24" i="3"/>
  <c r="AN24" i="3"/>
  <c r="AN29" i="3"/>
  <c r="AP24" i="3"/>
  <c r="AQ24" i="3"/>
  <c r="AR24" i="3"/>
  <c r="AR29" i="3"/>
  <c r="AS24" i="3"/>
  <c r="AU24" i="3"/>
  <c r="AV24" i="3"/>
  <c r="AV29" i="3"/>
  <c r="AW24" i="3"/>
  <c r="AX24" i="3"/>
  <c r="AZ24" i="3"/>
  <c r="BE24" i="3"/>
  <c r="BA24" i="3"/>
  <c r="BB24" i="3"/>
  <c r="BC24" i="3"/>
  <c r="BD24" i="3"/>
  <c r="BD29" i="3"/>
  <c r="BF24" i="3"/>
  <c r="BG24" i="3"/>
  <c r="BH24" i="3"/>
  <c r="BH29" i="3"/>
  <c r="BI24" i="3"/>
  <c r="BK24" i="3"/>
  <c r="BL24" i="3"/>
  <c r="BL29" i="3"/>
  <c r="BM24" i="3"/>
  <c r="BN24" i="3"/>
  <c r="BP24" i="3"/>
  <c r="BU24" i="3"/>
  <c r="BQ24" i="3"/>
  <c r="BR24" i="3"/>
  <c r="BS24" i="3"/>
  <c r="BT24" i="3"/>
  <c r="BT29" i="3"/>
  <c r="N25" i="3"/>
  <c r="S25" i="3"/>
  <c r="BV25" i="3"/>
  <c r="Y25" i="3"/>
  <c r="AD25" i="3"/>
  <c r="AI25" i="3"/>
  <c r="AO25" i="3"/>
  <c r="AT25" i="3"/>
  <c r="AY25" i="3"/>
  <c r="BE25" i="3"/>
  <c r="BJ25" i="3"/>
  <c r="BO25" i="3"/>
  <c r="BU25" i="3"/>
  <c r="N26" i="3"/>
  <c r="S26" i="3"/>
  <c r="Y26" i="3"/>
  <c r="AD26" i="3"/>
  <c r="AI26" i="3"/>
  <c r="AO26" i="3"/>
  <c r="AT26" i="3"/>
  <c r="AY26" i="3"/>
  <c r="BE26" i="3"/>
  <c r="BJ26" i="3"/>
  <c r="BO26" i="3"/>
  <c r="BU26" i="3"/>
  <c r="BV26" i="3"/>
  <c r="N27" i="3"/>
  <c r="S27" i="3"/>
  <c r="Y27" i="3"/>
  <c r="AD27" i="3"/>
  <c r="BV27" i="3"/>
  <c r="AI27" i="3"/>
  <c r="AO27" i="3"/>
  <c r="AT27" i="3"/>
  <c r="AY27" i="3"/>
  <c r="BE27" i="3"/>
  <c r="BJ27" i="3"/>
  <c r="BO27" i="3"/>
  <c r="BU27" i="3"/>
  <c r="BV28" i="3"/>
  <c r="J29" i="3"/>
  <c r="K29" i="3"/>
  <c r="K31" i="3"/>
  <c r="M29" i="3"/>
  <c r="O29" i="3"/>
  <c r="O31" i="3"/>
  <c r="Q29" i="3"/>
  <c r="R29" i="3"/>
  <c r="U29" i="3"/>
  <c r="V29" i="3"/>
  <c r="W29" i="3"/>
  <c r="W31" i="3"/>
  <c r="Z29" i="3"/>
  <c r="AA29" i="3"/>
  <c r="AA31" i="3"/>
  <c r="AC29" i="3"/>
  <c r="AE29" i="3"/>
  <c r="AE31" i="3"/>
  <c r="AG29" i="3"/>
  <c r="AH29" i="3"/>
  <c r="AK29" i="3"/>
  <c r="AL29" i="3"/>
  <c r="AM29" i="3"/>
  <c r="AM31" i="3"/>
  <c r="AP29" i="3"/>
  <c r="AQ29" i="3"/>
  <c r="AQ31" i="3"/>
  <c r="AS29" i="3"/>
  <c r="AU29" i="3"/>
  <c r="AY29" i="3"/>
  <c r="AW29" i="3"/>
  <c r="AX29" i="3"/>
  <c r="BA29" i="3"/>
  <c r="BB29" i="3"/>
  <c r="BC29" i="3"/>
  <c r="BC31" i="3"/>
  <c r="BF29" i="3"/>
  <c r="BG29" i="3"/>
  <c r="BG31" i="3"/>
  <c r="BI29" i="3"/>
  <c r="BK29" i="3"/>
  <c r="BO29" i="3"/>
  <c r="BM29" i="3"/>
  <c r="BN29" i="3"/>
  <c r="BQ29" i="3"/>
  <c r="BR29" i="3"/>
  <c r="BS29" i="3"/>
  <c r="BS31" i="3"/>
  <c r="J31" i="3"/>
  <c r="M31" i="3"/>
  <c r="M32" i="3"/>
  <c r="M33" i="3"/>
  <c r="Q31" i="3"/>
  <c r="Q32" i="3"/>
  <c r="Q33" i="3"/>
  <c r="R31" i="3"/>
  <c r="U31" i="3"/>
  <c r="U32" i="3"/>
  <c r="U33" i="3"/>
  <c r="V31" i="3"/>
  <c r="Z31" i="3"/>
  <c r="AC31" i="3"/>
  <c r="AC32" i="3"/>
  <c r="AC33" i="3"/>
  <c r="AG31" i="3"/>
  <c r="AG32" i="3"/>
  <c r="AG33" i="3"/>
  <c r="AH31" i="3"/>
  <c r="AK31" i="3"/>
  <c r="AK32" i="3"/>
  <c r="AK33" i="3"/>
  <c r="AL31" i="3"/>
  <c r="AP31" i="3"/>
  <c r="AS31" i="3"/>
  <c r="AS32" i="3"/>
  <c r="AS33" i="3"/>
  <c r="AW31" i="3"/>
  <c r="AW32" i="3"/>
  <c r="AW33" i="3"/>
  <c r="AX31" i="3"/>
  <c r="BA31" i="3"/>
  <c r="BA32" i="3"/>
  <c r="BA33" i="3"/>
  <c r="BB31" i="3"/>
  <c r="BF31" i="3"/>
  <c r="BI31" i="3"/>
  <c r="BI32" i="3"/>
  <c r="BI33" i="3"/>
  <c r="BM31" i="3"/>
  <c r="BM32" i="3"/>
  <c r="BM33" i="3"/>
  <c r="BN31" i="3"/>
  <c r="BQ31" i="3"/>
  <c r="BQ32" i="3"/>
  <c r="BQ33" i="3"/>
  <c r="BR31" i="3"/>
  <c r="J32" i="3"/>
  <c r="R32" i="3"/>
  <c r="V32" i="3"/>
  <c r="Z32" i="3"/>
  <c r="AH32" i="3"/>
  <c r="AL32" i="3"/>
  <c r="AP32" i="3"/>
  <c r="AX32" i="3"/>
  <c r="BB32" i="3"/>
  <c r="BF32" i="3"/>
  <c r="BN32" i="3"/>
  <c r="BR32" i="3"/>
  <c r="J33" i="3"/>
  <c r="R33" i="3"/>
  <c r="V33" i="3"/>
  <c r="Z33" i="3"/>
  <c r="AH33" i="3"/>
  <c r="AL33" i="3"/>
  <c r="AP33" i="3"/>
  <c r="AX33" i="3"/>
  <c r="BB33" i="3"/>
  <c r="BF33" i="3"/>
  <c r="BN33" i="3"/>
  <c r="BR33" i="3"/>
  <c r="E16" i="3"/>
  <c r="E28" i="3"/>
  <c r="E17" i="3"/>
  <c r="E25" i="3"/>
  <c r="E22" i="3"/>
  <c r="E26" i="3"/>
  <c r="E23" i="3"/>
  <c r="E27" i="3"/>
  <c r="BV30" i="3"/>
  <c r="AI31" i="3"/>
  <c r="BH31" i="3"/>
  <c r="BH32" i="3"/>
  <c r="BH33" i="3"/>
  <c r="S31" i="3"/>
  <c r="BL31" i="3"/>
  <c r="BL32" i="3"/>
  <c r="BL33" i="3"/>
  <c r="AR31" i="3"/>
  <c r="AT31" i="3"/>
  <c r="X31" i="3"/>
  <c r="X32" i="3"/>
  <c r="X33" i="3"/>
  <c r="S29" i="3"/>
  <c r="P32" i="3"/>
  <c r="P33" i="3"/>
  <c r="P31" i="3"/>
  <c r="BT31" i="3"/>
  <c r="BT32" i="3"/>
  <c r="BT33" i="3"/>
  <c r="AV31" i="3"/>
  <c r="AV32" i="3"/>
  <c r="AV33" i="3"/>
  <c r="AB31" i="3"/>
  <c r="AD31" i="3"/>
  <c r="BJ31" i="3"/>
  <c r="AN31" i="3"/>
  <c r="AN32" i="3"/>
  <c r="AN33" i="3"/>
  <c r="BV21" i="3"/>
  <c r="N31" i="3"/>
  <c r="BD31" i="3"/>
  <c r="BD32" i="3"/>
  <c r="BD33" i="3"/>
  <c r="AI29" i="3"/>
  <c r="AF31" i="3"/>
  <c r="AF32" i="3"/>
  <c r="AF33" i="3"/>
  <c r="L32" i="3"/>
  <c r="L33" i="3"/>
  <c r="L31" i="3"/>
  <c r="BS32" i="3"/>
  <c r="BS33" i="3"/>
  <c r="BK32" i="3"/>
  <c r="BG32" i="3"/>
  <c r="BC32" i="3"/>
  <c r="BC33" i="3"/>
  <c r="AQ32" i="3"/>
  <c r="AM32" i="3"/>
  <c r="AM33" i="3"/>
  <c r="AE32" i="3"/>
  <c r="AA32" i="3"/>
  <c r="W32" i="3"/>
  <c r="W33" i="3"/>
  <c r="O32" i="3"/>
  <c r="K32" i="3"/>
  <c r="BJ29" i="3"/>
  <c r="AT29" i="3"/>
  <c r="AD29" i="3"/>
  <c r="N29" i="3"/>
  <c r="BO24" i="3"/>
  <c r="AY24" i="3"/>
  <c r="AI24" i="3"/>
  <c r="S24" i="3"/>
  <c r="BK31" i="3"/>
  <c r="BO31" i="3"/>
  <c r="AU31" i="3"/>
  <c r="AY31" i="3"/>
  <c r="BJ24" i="3"/>
  <c r="AT24" i="3"/>
  <c r="AD24" i="3"/>
  <c r="N24" i="3"/>
  <c r="BP29" i="3"/>
  <c r="AZ29" i="3"/>
  <c r="AJ29" i="3"/>
  <c r="T29" i="3"/>
  <c r="B1" i="2"/>
  <c r="E15" i="3"/>
  <c r="E19" i="3"/>
  <c r="E30" i="3"/>
  <c r="E20" i="3"/>
  <c r="E18" i="3"/>
  <c r="E21" i="3"/>
  <c r="BU29" i="3"/>
  <c r="BP31" i="3"/>
  <c r="BU31" i="3"/>
  <c r="O33" i="3"/>
  <c r="S33" i="3"/>
  <c r="S32" i="3"/>
  <c r="BJ32" i="3"/>
  <c r="BG33" i="3"/>
  <c r="BJ33" i="3"/>
  <c r="Y29" i="3"/>
  <c r="T32" i="3"/>
  <c r="T31" i="3"/>
  <c r="Y31" i="3"/>
  <c r="BV24" i="3"/>
  <c r="AT32" i="3"/>
  <c r="AQ33" i="3"/>
  <c r="BO32" i="3"/>
  <c r="BK33" i="3"/>
  <c r="BO33" i="3"/>
  <c r="AB32" i="3"/>
  <c r="AB33" i="3"/>
  <c r="AR32" i="3"/>
  <c r="AR33" i="3"/>
  <c r="AO29" i="3"/>
  <c r="AJ31" i="3"/>
  <c r="AO31" i="3"/>
  <c r="AA33" i="3"/>
  <c r="AU32" i="3"/>
  <c r="BV31" i="3"/>
  <c r="BE29" i="3"/>
  <c r="AZ31" i="3"/>
  <c r="BE31" i="3"/>
  <c r="BV29" i="3"/>
  <c r="E29" i="3"/>
  <c r="N32" i="3"/>
  <c r="K33" i="3"/>
  <c r="N33" i="3"/>
  <c r="AI32" i="3"/>
  <c r="AE33" i="3"/>
  <c r="AI33" i="3"/>
  <c r="E24" i="3"/>
  <c r="E31" i="3"/>
  <c r="AJ32" i="3"/>
  <c r="AZ32" i="3"/>
  <c r="AD33" i="3"/>
  <c r="BP32" i="3"/>
  <c r="AY32" i="3"/>
  <c r="AU33" i="3"/>
  <c r="AY33" i="3"/>
  <c r="AD32" i="3"/>
  <c r="AT33" i="3"/>
  <c r="Y32" i="3"/>
  <c r="T33" i="3"/>
  <c r="Y33" i="3"/>
  <c r="BU32" i="3"/>
  <c r="BP33" i="3"/>
  <c r="BU33" i="3"/>
  <c r="BE32" i="3"/>
  <c r="AZ33" i="3"/>
  <c r="BE33" i="3"/>
  <c r="AO32" i="3"/>
  <c r="AJ33" i="3"/>
  <c r="AO33" i="3"/>
  <c r="BV33" i="3"/>
  <c r="E33" i="3"/>
  <c r="BV32" i="3"/>
  <c r="E32" i="3"/>
</calcChain>
</file>

<file path=xl/sharedStrings.xml><?xml version="1.0" encoding="utf-8"?>
<sst xmlns="http://schemas.openxmlformats.org/spreadsheetml/2006/main" count="285" uniqueCount="204">
  <si>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</si>
  <si>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</si>
  <si>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</si>
  <si>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</si>
  <si>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</si>
  <si>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</si>
  <si>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</si>
  <si>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</si>
  <si>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</si>
  <si>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October</t>
  </si>
  <si>
    <t>November</t>
  </si>
  <si>
    <t>Week 1</t>
  </si>
  <si>
    <t>Week 2</t>
  </si>
  <si>
    <t>Week 3</t>
  </si>
  <si>
    <t>Week 4</t>
  </si>
  <si>
    <t>Week 5</t>
  </si>
  <si>
    <t>Store Traffic</t>
  </si>
  <si>
    <t>Customer Conversion Rate %</t>
  </si>
  <si>
    <t>Manual Adjustment</t>
  </si>
  <si>
    <t>Operational Coef</t>
  </si>
  <si>
    <t>Notes</t>
  </si>
  <si>
    <t>FY</t>
  </si>
  <si>
    <t>Planning Methodology</t>
  </si>
  <si>
    <t>Driver Value</t>
  </si>
  <si>
    <t>Driver Adj.</t>
  </si>
  <si>
    <t># of Transactions</t>
  </si>
  <si>
    <t>Gross Revenue</t>
  </si>
  <si>
    <t>Net Revenue</t>
  </si>
  <si>
    <t>Revenue by Sqft</t>
  </si>
  <si>
    <t>Confirm PY Actuals</t>
  </si>
  <si>
    <t>Confirm PY Budget</t>
  </si>
  <si>
    <t>Avg. Spend per Person</t>
  </si>
  <si>
    <t>Avg. Spend per Transaction</t>
  </si>
  <si>
    <t>Revenue</t>
  </si>
  <si>
    <t>Square Footage</t>
  </si>
  <si>
    <t>Manager</t>
  </si>
  <si>
    <t>Store Type</t>
  </si>
  <si>
    <t>Discounts %</t>
  </si>
  <si>
    <t>STORE MODELLING</t>
  </si>
  <si>
    <t>Septemeber</t>
  </si>
  <si>
    <t>FINANCIAL OUTPUT RESULTS</t>
  </si>
  <si>
    <t xml:space="preserve">Week 1 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</si>
  <si>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</si>
  <si>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</si>
  <si>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</si>
  <si>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</si>
  <si>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</si>
  <si>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</si>
  <si>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</si>
  <si>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</si>
  <si>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</si>
  <si>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</si>
  <si>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</si>
  <si>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</si>
  <si>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</si>
  <si>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</si>
  <si>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</si>
  <si>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</si>
  <si>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</si>
  <si>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</si>
  <si>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</si>
  <si>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</si>
  <si>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</si>
  <si>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</si>
  <si>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</si>
  <si>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</si>
  <si>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</si>
  <si>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</si>
  <si>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</si>
  <si>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</si>
  <si>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</si>
  <si>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</si>
  <si>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</si>
  <si>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</si>
  <si>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</si>
  <si>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</si>
  <si>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</si>
  <si>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</si>
  <si>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</si>
  <si>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</si>
  <si>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</si>
  <si>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</si>
  <si>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</si>
  <si>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</si>
  <si>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</si>
  <si>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</si>
  <si>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</si>
  <si>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</si>
  <si>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</si>
  <si>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 xml:space="preserve"> </t>
  </si>
  <si>
    <t>Sales Discounts</t>
  </si>
  <si>
    <t>Store Status</t>
  </si>
  <si>
    <t>Total</t>
  </si>
  <si>
    <t>60% - Accent4</t>
  </si>
  <si>
    <t>60% - Accent5</t>
  </si>
  <si>
    <t>40% - Accent2</t>
  </si>
  <si>
    <t>60% - Accent2</t>
  </si>
  <si>
    <t>40% - Accent3</t>
  </si>
  <si>
    <t>60% - Accent3</t>
  </si>
  <si>
    <t>60% - Accent6</t>
  </si>
  <si>
    <t>20% - Accent4</t>
  </si>
  <si>
    <t>20% - Accent5</t>
  </si>
  <si>
    <t>20% - Accent2</t>
  </si>
  <si>
    <t>Webdings1</t>
  </si>
  <si>
    <t>20% - Accent3</t>
  </si>
  <si>
    <t>20% - Accent1</t>
  </si>
  <si>
    <t>Fill light blue</t>
  </si>
  <si>
    <t>Currency</t>
  </si>
  <si>
    <t>Subtotal Amounts row fill</t>
  </si>
  <si>
    <t>Calculation</t>
  </si>
  <si>
    <t>R_Area_font</t>
  </si>
  <si>
    <t>Comma [0]</t>
  </si>
  <si>
    <t>Alighment Center</t>
  </si>
  <si>
    <t>Total_Amounts_Margin</t>
  </si>
  <si>
    <t>Placeholder Header Underlined bold</t>
  </si>
  <si>
    <t>TGK_TOC_TEMPLATE_ROW</t>
  </si>
  <si>
    <t>20% - Accent6</t>
  </si>
  <si>
    <t>Note</t>
  </si>
  <si>
    <t>Total_Amounts_C</t>
  </si>
  <si>
    <t>%0.00</t>
  </si>
  <si>
    <t>40% - Accent4</t>
  </si>
  <si>
    <t>Subtotal_head</t>
  </si>
  <si>
    <t>40% - Accent5</t>
  </si>
  <si>
    <t>60% - Accent1</t>
  </si>
  <si>
    <t>40% - Accent6</t>
  </si>
  <si>
    <t>Placeholder</t>
  </si>
  <si>
    <t>BDG</t>
  </si>
  <si>
    <t>TGK_TOC_SHEET_ROW</t>
  </si>
  <si>
    <t>Placeholder_column_blank</t>
  </si>
  <si>
    <t>Comma</t>
  </si>
  <si>
    <t>Subtotal_amounts</t>
  </si>
  <si>
    <t>Work new book placeholder header underlined</t>
  </si>
  <si>
    <t>Output</t>
  </si>
  <si>
    <t>Total_Headers_Margin</t>
  </si>
  <si>
    <t>TGK_TOC_REPORT_ROW</t>
  </si>
  <si>
    <t>R_formula</t>
  </si>
  <si>
    <t>Warning Text</t>
  </si>
  <si>
    <t>Normal</t>
  </si>
  <si>
    <t>R_AREA_FONT_UC</t>
  </si>
  <si>
    <t>ACT</t>
  </si>
  <si>
    <t>Total_amounts</t>
  </si>
  <si>
    <t>Accent1</t>
  </si>
  <si>
    <t>Heading 1</t>
  </si>
  <si>
    <t>Neutral</t>
  </si>
  <si>
    <t>Head_left</t>
  </si>
  <si>
    <t>Heading 4</t>
  </si>
  <si>
    <t>Placeholder_Header</t>
  </si>
  <si>
    <t>Bold+Italic</t>
  </si>
  <si>
    <t>Heading 2</t>
  </si>
  <si>
    <t>Visual Check</t>
  </si>
  <si>
    <t>Heading 3</t>
  </si>
  <si>
    <t>Blank_Row</t>
  </si>
  <si>
    <t>Accent6</t>
  </si>
  <si>
    <t>Accent5</t>
  </si>
  <si>
    <t>Accent4</t>
  </si>
  <si>
    <t>Amounts-1000</t>
  </si>
  <si>
    <t>Accent3</t>
  </si>
  <si>
    <t>Total_Head_C</t>
  </si>
  <si>
    <t>Accent2</t>
  </si>
  <si>
    <t>Amounts w/ 2 Decimals</t>
  </si>
  <si>
    <t>Formula</t>
  </si>
  <si>
    <t>Input</t>
  </si>
  <si>
    <t>Explanatory Text</t>
  </si>
  <si>
    <t>TGK_TOC_PAGE_COLUMN</t>
  </si>
  <si>
    <t>Alighment Left</t>
  </si>
  <si>
    <t>Alignment H&amp;V center</t>
  </si>
  <si>
    <t>WrappedText</t>
  </si>
  <si>
    <t>Subtotal_Head_C</t>
  </si>
  <si>
    <t>Amounts left nolocked</t>
  </si>
  <si>
    <t>Bold</t>
  </si>
  <si>
    <t>Status Check</t>
  </si>
  <si>
    <t>%0.0</t>
  </si>
  <si>
    <t>Subtotal head row fill</t>
  </si>
  <si>
    <t>Currency [0]</t>
  </si>
  <si>
    <t>Webdings</t>
  </si>
  <si>
    <t>C_Head</t>
  </si>
  <si>
    <t>R_head_font</t>
  </si>
  <si>
    <t>Total_head</t>
  </si>
  <si>
    <t>Hyperlink for amounts</t>
  </si>
  <si>
    <t>C_Amount_ACT</t>
  </si>
  <si>
    <t>Middle Headers Centered</t>
  </si>
  <si>
    <t>%0.</t>
  </si>
  <si>
    <t>Bad</t>
  </si>
  <si>
    <t>Check Cell</t>
  </si>
  <si>
    <t>Hyperlnk row header underlined bold</t>
  </si>
  <si>
    <t>Percent</t>
  </si>
  <si>
    <t>Amounts_right_nolocked</t>
  </si>
  <si>
    <t>Webdings14</t>
  </si>
  <si>
    <t>Title</t>
  </si>
  <si>
    <t>Date</t>
  </si>
  <si>
    <t>Linked Cell</t>
  </si>
  <si>
    <t>Amounts_Board</t>
  </si>
  <si>
    <t>Good</t>
  </si>
  <si>
    <t>15th Street</t>
  </si>
  <si>
    <t>New York LLC</t>
  </si>
  <si>
    <t>2018 Budget</t>
  </si>
  <si>
    <t>Paul Wright</t>
  </si>
  <si>
    <t>Expecting to increase YOY</t>
  </si>
  <si>
    <t/>
  </si>
  <si>
    <t>2017 Budget</t>
  </si>
  <si>
    <t>2017 Actuals</t>
  </si>
  <si>
    <t>Existing</t>
  </si>
  <si>
    <t>Shopping Mall</t>
  </si>
  <si>
    <t>Wrong hashes shown in random cells in rows 15-33 when scrolling right and then left again quickly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</si>
</sst>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#,##0.00,"/>
    <numFmt numFmtId="168" formatCode="#,##0,"/>
    <numFmt numFmtId="169" formatCode="_(&quot;€&quot;* #,##0.00_);_(&quot;€&quot;* \(#,##0.00\);_(&quot;€&quot;* &quot;-&quot;??_);_(@_)"/>
    <numFmt numFmtId="170" formatCode="_(&quot;€&quot;* #,##0_);_(&quot;€&quot;* \(#,##0\);_(&quot;€&quot;* &quot;-&quot;_);_(@_)"/>
    <numFmt numFmtId="171" formatCode="mm/dd/yy;@"/>
    <numFmt numFmtId="172" formatCode="_([$$-409]* #,##0.00_);_([$$-409]* \(#,##0.00\);_([$$-409]* &quot;-&quot;??_);_(@_)"/>
  </numFmts>
  <fonts count="9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3"/>
      <name val="Tahoma"/>
      <family val="2"/>
    </font>
    <font>
      <sz val="11"/>
      <color theme="3"/>
      <name val="Calibri"/>
      <family val="2"/>
      <scheme val="minor"/>
    </font>
    <font>
      <sz val="8"/>
      <color theme="0"/>
      <name val="Tahoma"/>
      <family val="2"/>
    </font>
    <font>
      <b/>
      <sz val="8"/>
      <color theme="3"/>
      <name val="Tahoma"/>
      <family val="2"/>
    </font>
    <font>
      <b/>
      <i/>
      <sz val="8"/>
      <color theme="3"/>
      <name val="Tahoma"/>
      <family val="2"/>
    </font>
    <font>
      <u/>
      <sz val="8"/>
      <color theme="3"/>
      <name val="Tahoma"/>
      <family val="2"/>
    </font>
    <font>
      <sz val="11"/>
      <color theme="3"/>
      <name val="Tahoma"/>
      <family val="2"/>
    </font>
    <font>
      <sz val="10"/>
      <color theme="3"/>
      <name val="Webdings"/>
      <family val="1"/>
      <charset val="2"/>
    </font>
    <font>
      <b/>
      <sz val="18"/>
      <color theme="3"/>
      <name val="Calibri Light"/>
      <family val="2"/>
      <scheme val="major"/>
    </font>
    <font>
      <sz val="8"/>
      <color rgb="FFFF0000"/>
      <name val="Webdings"/>
      <family val="1"/>
      <charset val="2"/>
    </font>
    <font>
      <sz val="14"/>
      <color rgb="FFFF0000"/>
      <name val="Webdings"/>
      <family val="1"/>
      <charset val="2"/>
    </font>
    <font>
      <sz val="8"/>
      <color theme="1"/>
      <name val="Webdings"/>
      <family val="1"/>
      <charset val="2"/>
    </font>
    <font>
      <sz val="14"/>
      <color theme="3"/>
      <name val="Tahoma"/>
      <family val="2"/>
    </font>
    <font>
      <b/>
      <sz val="8"/>
      <color theme="0"/>
      <name val="Tahoma"/>
      <family val="2"/>
    </font>
    <font>
      <sz val="8"/>
      <color rgb="FF44546A"/>
      <name val="Tahoma"/>
      <family val="2"/>
    </font>
    <font>
      <sz val="11"/>
      <color rgb="FFFFFFFF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8"/>
      <color rgb="FF000000"/>
      <name val="Webdings"/>
    </font>
    <font>
      <sz val="11"/>
      <color rgb="FF000000"/>
      <name val="Calibri"/>
    </font>
    <font>
      <sz val="11"/>
      <color rgb="FF000000"/>
      <name val="Calibri"/>
    </font>
    <font>
      <b/>
      <sz val="8"/>
      <color rgb="FF1F497D"/>
      <name val="Tahoma"/>
    </font>
    <font>
      <b/>
      <sz val="11"/>
      <color rgb="FFFA7D00"/>
      <name val="Calibri"/>
    </font>
    <font>
      <sz val="8"/>
      <color rgb="FF1F497D"/>
      <name val="Tahoma"/>
    </font>
    <font>
      <b/>
      <sz val="8"/>
      <color rgb="FF1F497D"/>
      <name val="Tahoma"/>
    </font>
    <font>
      <b/>
      <sz val="8"/>
      <color rgb="FF1F497D"/>
      <name val="Tahoma"/>
    </font>
    <font>
      <b/>
      <i/>
      <sz val="11"/>
      <color rgb="FF000000"/>
      <name val="Calibri"/>
    </font>
    <font>
      <sz val="11"/>
      <color rgb="FF000000"/>
      <name val="Calibri"/>
    </font>
    <font>
      <sz val="8"/>
      <color rgb="FF1F497D"/>
      <name val="Tahoma"/>
    </font>
    <font>
      <sz val="11"/>
      <color rgb="FF000000"/>
      <name val="Calibri"/>
    </font>
    <font>
      <b/>
      <sz val="8"/>
      <color rgb="FF1F497D"/>
      <name val="Tahoma"/>
    </font>
    <font>
      <sz val="11"/>
      <color rgb="FF000000"/>
      <name val="Calibri"/>
    </font>
    <font>
      <sz val="11"/>
      <color rgb="FFFFFFFF"/>
      <name val="Calibri"/>
    </font>
    <font>
      <sz val="11"/>
      <color rgb="FF000000"/>
      <name val="Calibri"/>
    </font>
    <font>
      <sz val="8"/>
      <color rgb="FF1F497D"/>
      <name val="Tahoma"/>
    </font>
    <font>
      <sz val="8"/>
      <color rgb="FF1F497D"/>
      <name val="Tahoma"/>
    </font>
    <font>
      <sz val="11"/>
      <color rgb="FFFFFFFF"/>
      <name val="Calibri"/>
    </font>
    <font>
      <b/>
      <sz val="8"/>
      <color rgb="FF1F497D"/>
      <name val="Tahoma"/>
    </font>
    <font>
      <b/>
      <sz val="8"/>
      <color rgb="FF1F497D"/>
      <name val="Tahoma"/>
    </font>
    <font>
      <b/>
      <sz val="11"/>
      <color rgb="FF3F3F3F"/>
      <name val="Calibri"/>
    </font>
    <font>
      <b/>
      <sz val="8"/>
      <color rgb="FF1F497D"/>
      <name val="Tahoma"/>
    </font>
    <font>
      <b/>
      <sz val="11"/>
      <color rgb="FF1F497D"/>
      <name val="Calibri"/>
    </font>
    <font>
      <sz val="8"/>
      <color rgb="FF1F497D"/>
      <name val="Tahoma"/>
    </font>
    <font>
      <sz val="11"/>
      <color rgb="FFFF0000"/>
      <name val="Calibri"/>
    </font>
    <font>
      <sz val="11"/>
      <color rgb="FF000000"/>
      <name val="Calibri"/>
    </font>
    <font>
      <sz val="11"/>
      <color rgb="FF1F497D"/>
      <name val="Tahoma"/>
    </font>
    <font>
      <sz val="8"/>
      <color rgb="FF1F497D"/>
      <name val="Tahoma"/>
    </font>
    <font>
      <b/>
      <sz val="8"/>
      <color rgb="FF1F497D"/>
      <name val="Tahoma"/>
    </font>
    <font>
      <sz val="11"/>
      <color rgb="FFFFFFFF"/>
      <name val="Calibri"/>
    </font>
    <font>
      <b/>
      <sz val="15"/>
      <color rgb="FF1F497D"/>
      <name val="Calibri"/>
    </font>
    <font>
      <sz val="11"/>
      <color rgb="FF9C6500"/>
      <name val="Calibri"/>
    </font>
    <font>
      <sz val="8"/>
      <color rgb="FF1F497D"/>
      <name val="Tahoma"/>
    </font>
    <font>
      <b/>
      <sz val="11"/>
      <color rgb="FF1F497D"/>
      <name val="Calibri"/>
    </font>
    <font>
      <b/>
      <sz val="8"/>
      <color rgb="FF1F497D"/>
      <name val="Tahoma"/>
    </font>
    <font>
      <b/>
      <i/>
      <sz val="8"/>
      <color rgb="FF1F497D"/>
      <name val="Tahoma"/>
    </font>
    <font>
      <b/>
      <sz val="13"/>
      <color rgb="FF1F497D"/>
      <name val="Calibri"/>
    </font>
    <font>
      <sz val="8"/>
      <color rgb="FFFF0000"/>
      <name val="Webdings"/>
    </font>
    <font>
      <b/>
      <sz val="11"/>
      <color rgb="FF1F497D"/>
      <name val="Calibri"/>
    </font>
    <font>
      <sz val="8"/>
      <color rgb="FFFFFFFF"/>
      <name val="Tahoma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11"/>
      <color rgb="FFFFFFFF"/>
      <name val="Calibri"/>
    </font>
    <font>
      <sz val="8"/>
      <color rgb="FF1F497D"/>
      <name val="Tahoma"/>
    </font>
    <font>
      <sz val="11"/>
      <color rgb="FFFFFFFF"/>
      <name val="Calibri"/>
    </font>
    <font>
      <b/>
      <sz val="8"/>
      <color rgb="FF1F497D"/>
      <name val="Tahoma"/>
    </font>
    <font>
      <sz val="11"/>
      <color rgb="FF3F3F76"/>
      <name val="Calibri"/>
    </font>
    <font>
      <i/>
      <sz val="11"/>
      <color rgb="FF7F7F7F"/>
      <name val="Calibri"/>
    </font>
    <font>
      <sz val="11"/>
      <color rgb="FF1F497D"/>
      <name val="Calibri"/>
    </font>
    <font>
      <sz val="8"/>
      <color rgb="FF1F497D"/>
      <name val="Tahoma"/>
    </font>
    <font>
      <b/>
      <sz val="8"/>
      <color rgb="FF1F497D"/>
      <name val="Tahoma"/>
    </font>
    <font>
      <b/>
      <sz val="8"/>
      <color rgb="FF1F497D"/>
      <name val="Tahoma"/>
    </font>
    <font>
      <sz val="10"/>
      <color rgb="FF1F497D"/>
      <name val="Webdings"/>
    </font>
    <font>
      <b/>
      <sz val="8"/>
      <color rgb="FF1F497D"/>
      <name val="Tahoma"/>
    </font>
    <font>
      <sz val="14"/>
      <color rgb="FFFF0000"/>
      <name val="Webdings"/>
    </font>
    <font>
      <sz val="8"/>
      <color rgb="FF1F497D"/>
      <name val="Tahoma"/>
    </font>
    <font>
      <sz val="8"/>
      <color rgb="FF1F497D"/>
      <name val="Tahoma"/>
    </font>
    <font>
      <b/>
      <sz val="8"/>
      <color rgb="FF1F497D"/>
      <name val="Tahoma"/>
    </font>
    <font>
      <u/>
      <sz val="8"/>
      <color rgb="FF1F497D"/>
      <name val="Tahoma"/>
    </font>
    <font>
      <sz val="11"/>
      <color rgb="FF9C0006"/>
      <name val="Calibri"/>
    </font>
    <font>
      <b/>
      <sz val="11"/>
      <color rgb="FFFFFFFF"/>
      <name val="Calibri"/>
    </font>
    <font>
      <u/>
      <sz val="8"/>
      <color rgb="FF1F497D"/>
      <name val="Tahoma"/>
    </font>
    <font>
      <sz val="8"/>
      <color rgb="FF1F497D"/>
      <name val="Tahoma"/>
    </font>
    <font>
      <sz val="14"/>
      <color rgb="FFFF0000"/>
      <name val="Webdings"/>
    </font>
    <font>
      <b/>
      <sz val="18"/>
      <color rgb="FF1F497D"/>
      <name val="Cambria"/>
    </font>
    <font>
      <sz val="11"/>
      <color rgb="FFFA7D00"/>
      <name val="Calibri"/>
    </font>
    <font>
      <b/>
      <sz val="11"/>
      <color rgb="FF000000"/>
      <name val="Calibri"/>
    </font>
    <font>
      <sz val="11"/>
      <color rgb="FF006100"/>
      <name val="Calibri"/>
    </font>
  </fonts>
  <fills count="43">
    <fill>
      <patternFill patternType="none"/>
    </fill>
    <fill>
      <patternFill patternType="gray125"/>
    </fill>
    <fill>
      <patternFill patternType="solid">
        <fgColor rgb="FFF8F8F2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EAF0F6"/>
        <bgColor indexed="64"/>
      </patternFill>
    </fill>
    <fill>
      <patternFill patternType="solid">
        <fgColor rgb="FFF2F2F2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C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  <fill>
      <patternFill patternType="none"/>
    </fill>
    <fill>
      <patternFill patternType="solid">
        <fgColor rgb="FFF8F8F2"/>
        <bgColor indexed="64"/>
      </patternFill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6"/>
      </patternFill>
    </fill>
    <fill>
      <patternFill patternType="solid">
        <fgColor theme="5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6EFCE"/>
      </patternFill>
    </fill>
  </fills>
  <borders count="3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/>
      <right/>
      <top/>
      <bottom style="thick">
        <color theme="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medium">
        <color theme="3"/>
      </bottom>
      <diagonal/>
    </border>
    <border>
      <left style="thin">
        <color theme="0"/>
      </left>
      <right/>
      <top/>
      <bottom style="thick">
        <color theme="3"/>
      </bottom>
      <diagonal/>
    </border>
    <border>
      <left/>
      <right style="thin">
        <color theme="0"/>
      </right>
      <top/>
      <bottom style="thick">
        <color theme="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thick">
        <color theme="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/>
      </left>
      <right style="thin">
        <color theme="0"/>
      </right>
      <top/>
      <bottom style="thin">
        <color theme="3" tint="0.79998168889431442"/>
      </bottom>
      <diagonal/>
    </border>
    <border>
      <left/>
      <right/>
      <top/>
      <bottom style="thick">
        <color theme="3" tint="0.3999450666829432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0"/>
      </left>
      <right style="thin">
        <color theme="0"/>
      </right>
      <top/>
      <bottom style="thick">
        <color theme="1" tint="0.499984740745262"/>
      </bottom>
      <diagonal/>
    </border>
    <border>
      <left/>
      <right/>
      <top/>
      <bottom style="double">
        <color theme="3" tint="0.7999816888943144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 style="thin">
        <color theme="0"/>
      </right>
      <top/>
      <bottom style="thick">
        <color theme="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9" fontId="1" fillId="0" borderId="0" applyFont="0" applyFill="0" applyBorder="0" applyAlignment="0" applyProtection="0"/>
    <xf numFmtId="166" fontId="1" fillId="0" borderId="0" applyFont="0" applyFill="0" applyBorder="0" applyAlignment="0"/>
    <xf numFmtId="10" fontId="1" fillId="0" borderId="0" applyFont="0" applyFill="0" applyBorder="0" applyAlignment="0"/>
    <xf numFmtId="167" fontId="3" fillId="2" borderId="1" applyNumberFormat="0" applyProtection="0">
      <alignment horizontal="center" vertical="center" wrapText="1"/>
    </xf>
    <xf numFmtId="9" fontId="1" fillId="0" borderId="0" applyNumberFormat="0" applyFont="0" applyFill="0" applyBorder="0" applyProtection="0">
      <alignment horizontal="center"/>
    </xf>
    <xf numFmtId="9" fontId="1" fillId="0" borderId="0" applyNumberFormat="0" applyFont="0" applyFill="0" applyBorder="0" applyProtection="0">
      <alignment horizontal="left"/>
    </xf>
    <xf numFmtId="9" fontId="1" fillId="0" borderId="0" applyNumberFormat="0" applyFont="0" applyFill="0" applyBorder="0" applyProtection="0">
      <alignment horizontal="center" vertical="center"/>
    </xf>
    <xf numFmtId="9" fontId="1" fillId="0" borderId="0" applyNumberFormat="0" applyFont="0" applyFill="0" applyBorder="0" applyProtection="0">
      <alignment horizontal="left" vertical="center" wrapText="1"/>
    </xf>
    <xf numFmtId="2" fontId="4" fillId="0" borderId="0" applyFont="0" applyFill="0" applyBorder="0" applyAlignment="0" applyProtection="0">
      <alignment horizontal="left"/>
    </xf>
    <xf numFmtId="9" fontId="1" fillId="0" borderId="2" applyNumberFormat="0" applyFont="0" applyFill="0" applyAlignment="0"/>
    <xf numFmtId="168" fontId="1" fillId="0" borderId="0" applyFont="0" applyFill="0" applyBorder="0" applyAlignment="0"/>
    <xf numFmtId="167" fontId="3" fillId="0" borderId="3" applyNumberFormat="0" applyFill="0" applyProtection="0">
      <alignment horizontal="center" vertical="center" wrapText="1"/>
    </xf>
    <xf numFmtId="9" fontId="5" fillId="0" borderId="0" applyNumberFormat="0" applyFill="0" applyAlignment="0"/>
    <xf numFmtId="9" fontId="6" fillId="0" borderId="0" applyNumberFormat="0" applyFill="0" applyBorder="0" applyAlignment="0" applyProtection="0"/>
    <xf numFmtId="9" fontId="7" fillId="0" borderId="0" applyNumberFormat="0" applyFill="0" applyBorder="0" applyAlignment="0" applyProtection="0"/>
    <xf numFmtId="167" fontId="1" fillId="2" borderId="4" applyNumberFormat="0" applyFont="0" applyAlignment="0"/>
    <xf numFmtId="0" fontId="3" fillId="3" borderId="5" applyFill="0">
      <alignment horizontal="center" vertical="center" wrapText="1"/>
    </xf>
    <xf numFmtId="171" fontId="1" fillId="0" borderId="0" applyFont="0" applyFill="0" applyBorder="0" applyAlignment="0"/>
    <xf numFmtId="9" fontId="1" fillId="4" borderId="0" applyNumberFormat="0" applyFont="0" applyBorder="0" applyAlignment="0" applyProtection="0"/>
    <xf numFmtId="167" fontId="6" fillId="0" borderId="0" applyNumberFormat="0" applyFill="0" applyBorder="0" applyProtection="0">
      <alignment horizontal="right"/>
    </xf>
    <xf numFmtId="0" fontId="3" fillId="0" borderId="2" applyNumberFormat="0" applyFill="0">
      <alignment horizontal="left" vertical="center"/>
    </xf>
    <xf numFmtId="9" fontId="8" fillId="0" borderId="0" applyNumberFormat="0" applyFill="0" applyBorder="0" applyAlignment="0"/>
    <xf numFmtId="9" fontId="8" fillId="0" borderId="0" applyNumberFormat="0" applyFill="0" applyBorder="0" applyAlignment="0"/>
    <xf numFmtId="0" fontId="1" fillId="0" borderId="0" applyNumberFormat="0" applyFont="0" applyFill="0" applyBorder="0">
      <alignment horizontal="center" vertical="center" wrapText="1"/>
    </xf>
    <xf numFmtId="0" fontId="3" fillId="0" borderId="4" applyNumberFormat="0" applyFill="0" applyAlignment="0"/>
    <xf numFmtId="9" fontId="6" fillId="0" borderId="6" applyNumberFormat="0" applyFill="0"/>
    <xf numFmtId="9" fontId="2" fillId="5" borderId="7" applyNumberFormat="0" applyAlignment="0"/>
    <xf numFmtId="3" fontId="3" fillId="0" borderId="0" applyFill="0" applyBorder="0" applyProtection="0">
      <alignment horizontal="right" vertical="center"/>
    </xf>
    <xf numFmtId="37" fontId="9" fillId="0" borderId="0" applyFill="0" applyBorder="0" applyProtection="0">
      <alignment horizontal="right" vertical="center"/>
    </xf>
    <xf numFmtId="167" fontId="3" fillId="0" borderId="0" applyNumberFormat="0" applyFill="0" applyBorder="0" applyProtection="0">
      <alignment horizontal="left"/>
    </xf>
    <xf numFmtId="0" fontId="3" fillId="0" borderId="0" applyNumberFormat="0" applyFill="0" applyBorder="0" applyProtection="0">
      <alignment horizontal="right" vertical="center" wrapText="1"/>
    </xf>
    <xf numFmtId="9" fontId="10" fillId="0" borderId="0" applyNumberFormat="0" applyFill="0" applyBorder="0" applyAlignment="0"/>
    <xf numFmtId="9" fontId="6" fillId="6" borderId="0" applyNumberFormat="0" applyBorder="0" applyProtection="0">
      <alignment horizontal="right" vertical="center"/>
    </xf>
    <xf numFmtId="9" fontId="6" fillId="6" borderId="0" applyNumberFormat="0" applyBorder="0" applyProtection="0">
      <alignment horizontal="left" vertical="center" wrapText="1"/>
    </xf>
    <xf numFmtId="167" fontId="6" fillId="6" borderId="8" applyNumberFormat="0" applyFill="0" applyBorder="0" applyAlignment="0"/>
    <xf numFmtId="0" fontId="4" fillId="0" borderId="0" applyNumberFormat="0" applyFill="0" applyBorder="0" applyProtection="0">
      <alignment horizontal="right"/>
    </xf>
    <xf numFmtId="9" fontId="12" fillId="0" borderId="0" applyFill="0" applyBorder="0" applyProtection="0">
      <alignment horizontal="center" vertical="center"/>
    </xf>
    <xf numFmtId="0" fontId="13" fillId="0" borderId="0">
      <alignment horizontal="center" vertical="center"/>
    </xf>
    <xf numFmtId="1" fontId="14" fillId="0" borderId="0" applyFill="0" applyBorder="0" applyProtection="0">
      <alignment horizontal="center" vertical="center"/>
    </xf>
    <xf numFmtId="0" fontId="13" fillId="0" borderId="9" applyFill="0" applyProtection="0">
      <alignment horizontal="center" vertical="center"/>
    </xf>
    <xf numFmtId="9" fontId="6" fillId="0" borderId="10" applyNumberFormat="0" applyFill="0">
      <alignment horizontal="left"/>
    </xf>
    <xf numFmtId="0" fontId="3" fillId="0" borderId="2">
      <alignment horizontal="left" vertical="top" wrapText="1"/>
      <protection locked="0"/>
    </xf>
    <xf numFmtId="9" fontId="6" fillId="0" borderId="0" applyNumberFormat="0" applyFill="0"/>
  </cellStyleXfs>
  <cellXfs count="154">
    <xf numFmtId="0" fontId="0" fillId="0" borderId="0" xfId="0"/>
    <xf numFmtId="0" fontId="3" fillId="0" borderId="2" xfId="13" quotePrefix="1" applyNumberFormat="1" applyFont="1" applyAlignment="1">
      <alignment horizontal="left"/>
    </xf>
    <xf numFmtId="3" fontId="3" fillId="0" borderId="2" xfId="31" applyBorder="1">
      <alignment horizontal="right" vertical="center"/>
    </xf>
    <xf numFmtId="0" fontId="0" fillId="0" borderId="0" xfId="0" applyFill="1" applyBorder="1"/>
    <xf numFmtId="0" fontId="0" fillId="0" borderId="0" xfId="0" quotePrefix="1" applyFill="1" applyBorder="1"/>
    <xf numFmtId="3" fontId="3" fillId="0" borderId="2" xfId="13" quotePrefix="1" applyNumberFormat="1" applyFont="1" applyAlignment="1">
      <alignment horizontal="right" vertical="center"/>
    </xf>
    <xf numFmtId="3" fontId="3" fillId="0" borderId="2" xfId="13" applyNumberFormat="1" applyFont="1" applyAlignment="1">
      <alignment horizontal="right" vertical="center"/>
    </xf>
    <xf numFmtId="3" fontId="3" fillId="0" borderId="2" xfId="9" quotePrefix="1" applyNumberFormat="1" applyFont="1" applyBorder="1">
      <alignment horizontal="left"/>
    </xf>
    <xf numFmtId="3" fontId="3" fillId="0" borderId="2" xfId="9" applyNumberFormat="1" applyFont="1" applyBorder="1">
      <alignment horizontal="left"/>
    </xf>
    <xf numFmtId="3" fontId="3" fillId="0" borderId="2" xfId="31" quotePrefix="1" applyBorder="1">
      <alignment horizontal="right" vertical="center"/>
    </xf>
    <xf numFmtId="3" fontId="3" fillId="0" borderId="0" xfId="31" quotePrefix="1" applyBorder="1">
      <alignment horizontal="right" vertical="center"/>
    </xf>
    <xf numFmtId="0" fontId="3" fillId="0" borderId="0" xfId="20" quotePrefix="1" applyFill="1" applyBorder="1">
      <alignment horizontal="center" vertical="center" wrapText="1"/>
    </xf>
    <xf numFmtId="3" fontId="5" fillId="0" borderId="0" xfId="16" applyNumberFormat="1" applyAlignment="1">
      <alignment horizontal="right" vertical="center"/>
    </xf>
    <xf numFmtId="0" fontId="6" fillId="0" borderId="0" xfId="46" quotePrefix="1" applyNumberFormat="1"/>
    <xf numFmtId="3" fontId="5" fillId="0" borderId="0" xfId="9" applyNumberFormat="1" applyFont="1">
      <alignment horizontal="left"/>
    </xf>
    <xf numFmtId="3" fontId="5" fillId="0" borderId="0" xfId="9" quotePrefix="1" applyNumberFormat="1" applyFont="1">
      <alignment horizontal="left"/>
    </xf>
    <xf numFmtId="9" fontId="3" fillId="0" borderId="2" xfId="4" quotePrefix="1" applyFont="1" applyBorder="1" applyAlignment="1">
      <alignment horizontal="right" vertical="center"/>
    </xf>
    <xf numFmtId="9" fontId="3" fillId="0" borderId="2" xfId="4" applyFont="1" applyBorder="1" applyAlignment="1">
      <alignment horizontal="right" vertical="center"/>
    </xf>
    <xf numFmtId="166" fontId="3" fillId="0" borderId="2" xfId="5" quotePrefix="1" applyFont="1" applyBorder="1" applyAlignment="1">
      <alignment horizontal="right" vertical="center"/>
    </xf>
    <xf numFmtId="166" fontId="3" fillId="0" borderId="2" xfId="5" applyFont="1" applyBorder="1" applyAlignment="1">
      <alignment horizontal="right" vertical="center"/>
    </xf>
    <xf numFmtId="166" fontId="5" fillId="0" borderId="0" xfId="5" applyFont="1" applyAlignment="1">
      <alignment horizontal="right" vertical="center"/>
    </xf>
    <xf numFmtId="2" fontId="3" fillId="0" borderId="2" xfId="12" quotePrefix="1" applyFont="1" applyBorder="1" applyAlignment="1">
      <alignment horizontal="right" vertical="center"/>
    </xf>
    <xf numFmtId="2" fontId="3" fillId="0" borderId="2" xfId="12" applyFont="1" applyBorder="1" applyAlignment="1">
      <alignment horizontal="right" vertical="center"/>
    </xf>
    <xf numFmtId="166" fontId="3" fillId="0" borderId="2" xfId="5" quotePrefix="1" applyFont="1" applyBorder="1" applyAlignment="1">
      <alignment horizontal="left"/>
    </xf>
    <xf numFmtId="166" fontId="3" fillId="0" borderId="2" xfId="5" applyFont="1" applyBorder="1" applyAlignment="1">
      <alignment horizontal="left"/>
    </xf>
    <xf numFmtId="3" fontId="6" fillId="0" borderId="2" xfId="38" quotePrefix="1" applyNumberFormat="1" applyFill="1" applyBorder="1" applyAlignment="1">
      <alignment horizontal="right" vertical="center"/>
    </xf>
    <xf numFmtId="3" fontId="6" fillId="0" borderId="2" xfId="38" applyNumberFormat="1" applyFill="1" applyBorder="1" applyAlignment="1">
      <alignment horizontal="right" vertical="center"/>
    </xf>
    <xf numFmtId="0" fontId="2" fillId="0" borderId="0" xfId="0" applyFont="1"/>
    <xf numFmtId="0" fontId="5" fillId="0" borderId="0" xfId="13" quotePrefix="1" applyNumberFormat="1" applyFont="1" applyFill="1" applyBorder="1" applyAlignment="1">
      <alignment horizontal="left"/>
    </xf>
    <xf numFmtId="0" fontId="16" fillId="0" borderId="0" xfId="46" quotePrefix="1" applyNumberFormat="1" applyFont="1"/>
    <xf numFmtId="0" fontId="3" fillId="0" borderId="0" xfId="13" quotePrefix="1" applyNumberFormat="1" applyFont="1" applyBorder="1" applyAlignment="1">
      <alignment horizontal="left"/>
    </xf>
    <xf numFmtId="0" fontId="15" fillId="0" borderId="0" xfId="38" quotePrefix="1" applyNumberFormat="1" applyFont="1" applyFill="1" applyBorder="1" applyAlignment="1">
      <alignment horizontal="left" vertical="center"/>
    </xf>
    <xf numFmtId="0" fontId="3" fillId="0" borderId="0" xfId="13" quotePrefix="1" applyNumberFormat="1" applyFont="1" applyBorder="1" applyAlignment="1">
      <alignment horizontal="left"/>
    </xf>
    <xf numFmtId="3" fontId="3" fillId="0" borderId="2" xfId="31" quotePrefix="1" applyFill="1" applyBorder="1">
      <alignment horizontal="right" vertical="center"/>
    </xf>
    <xf numFmtId="166" fontId="3" fillId="0" borderId="2" xfId="5" quotePrefix="1" applyFont="1" applyFill="1" applyBorder="1" applyAlignment="1">
      <alignment horizontal="right" vertical="center"/>
    </xf>
    <xf numFmtId="166" fontId="3" fillId="0" borderId="2" xfId="5" applyFont="1" applyFill="1" applyBorder="1" applyAlignment="1">
      <alignment horizontal="right" vertical="center"/>
    </xf>
    <xf numFmtId="3" fontId="3" fillId="0" borderId="2" xfId="31" applyFill="1" applyBorder="1">
      <alignment horizontal="right" vertical="center"/>
    </xf>
    <xf numFmtId="3" fontId="3" fillId="0" borderId="2" xfId="9" quotePrefix="1" applyNumberFormat="1" applyFont="1" applyFill="1" applyBorder="1">
      <alignment horizontal="left"/>
    </xf>
    <xf numFmtId="166" fontId="3" fillId="0" borderId="2" xfId="5" quotePrefix="1" applyFont="1" applyFill="1" applyBorder="1" applyAlignment="1">
      <alignment horizontal="left"/>
    </xf>
    <xf numFmtId="3" fontId="6" fillId="0" borderId="0" xfId="38" applyNumberFormat="1" applyFill="1" applyBorder="1" applyAlignment="1">
      <alignment horizontal="right" vertical="center"/>
    </xf>
    <xf numFmtId="166" fontId="6" fillId="0" borderId="2" xfId="5" quotePrefix="1" applyFont="1" applyFill="1" applyBorder="1" applyAlignment="1">
      <alignment horizontal="right" vertical="center"/>
    </xf>
    <xf numFmtId="166" fontId="6" fillId="0" borderId="2" xfId="5" applyFont="1" applyFill="1" applyBorder="1" applyAlignment="1">
      <alignment horizontal="right" vertical="center"/>
    </xf>
    <xf numFmtId="172" fontId="3" fillId="0" borderId="2" xfId="1" applyNumberFormat="1" applyFont="1" applyBorder="1" applyAlignment="1">
      <alignment horizontal="right" vertical="center"/>
    </xf>
    <xf numFmtId="0" fontId="3" fillId="0" borderId="0" xfId="13" quotePrefix="1" applyNumberFormat="1" applyFont="1" applyBorder="1" applyAlignment="1">
      <alignment horizontal="left"/>
    </xf>
    <xf numFmtId="9" fontId="17" fillId="0" borderId="2" xfId="4" applyFont="1" applyBorder="1" applyAlignment="1">
      <alignment horizontal="right" vertical="center"/>
    </xf>
    <xf numFmtId="3" fontId="17" fillId="0" borderId="2" xfId="31" applyFont="1" applyBorder="1">
      <alignment horizontal="right" vertical="center"/>
    </xf>
    <xf numFmtId="3" fontId="3" fillId="0" borderId="0" xfId="8" quotePrefix="1" applyNumberFormat="1" applyFont="1" applyBorder="1">
      <alignment horizontal="center"/>
    </xf>
    <xf numFmtId="3" fontId="3" fillId="0" borderId="0" xfId="9" quotePrefix="1" applyNumberFormat="1" applyFont="1" applyBorder="1">
      <alignment horizontal="left"/>
    </xf>
    <xf numFmtId="0" fontId="18" fillId="7" borderId="0" xfId="0" applyFont="1" applyFill="1"/>
    <xf numFmtId="0" fontId="19" fillId="8" borderId="0" xfId="0" applyFont="1" applyFill="1"/>
    <xf numFmtId="0" fontId="20" fillId="9" borderId="0" xfId="0" applyFont="1" applyFill="1"/>
    <xf numFmtId="0" fontId="21" fillId="10" borderId="0" xfId="0" applyFont="1" applyFill="1"/>
    <xf numFmtId="0" fontId="22" fillId="11" borderId="0" xfId="0" applyFont="1" applyFill="1"/>
    <xf numFmtId="0" fontId="23" fillId="12" borderId="0" xfId="0" applyFont="1" applyFill="1"/>
    <xf numFmtId="0" fontId="24" fillId="13" borderId="0" xfId="0" applyFont="1" applyFill="1"/>
    <xf numFmtId="0" fontId="25" fillId="14" borderId="0" xfId="0" applyFont="1" applyFill="1"/>
    <xf numFmtId="0" fontId="26" fillId="15" borderId="0" xfId="0" applyFont="1" applyFill="1"/>
    <xf numFmtId="0" fontId="27" fillId="16" borderId="0" xfId="0" applyFont="1" applyFill="1"/>
    <xf numFmtId="0" fontId="28" fillId="17" borderId="0" xfId="0" applyFont="1" applyFill="1"/>
    <xf numFmtId="1" fontId="29" fillId="0" borderId="0" xfId="0" applyNumberFormat="1" applyFont="1" applyAlignment="1">
      <alignment horizontal="center" vertical="center"/>
    </xf>
    <xf numFmtId="0" fontId="30" fillId="18" borderId="0" xfId="0" applyFont="1" applyFill="1"/>
    <xf numFmtId="0" fontId="31" fillId="19" borderId="0" xfId="0" applyFont="1" applyFill="1"/>
    <xf numFmtId="0" fontId="0" fillId="20" borderId="0" xfId="0" applyFill="1"/>
    <xf numFmtId="169" fontId="0" fillId="0" borderId="0" xfId="0" applyNumberFormat="1"/>
    <xf numFmtId="0" fontId="32" fillId="21" borderId="0" xfId="0" applyFont="1" applyFill="1" applyAlignment="1">
      <alignment horizontal="right" vertical="center"/>
    </xf>
    <xf numFmtId="0" fontId="33" fillId="22" borderId="13" xfId="0" applyFont="1" applyFill="1" applyBorder="1"/>
    <xf numFmtId="3" fontId="34" fillId="0" borderId="0" xfId="0" applyNumberFormat="1" applyFont="1" applyAlignment="1">
      <alignment horizontal="right" vertical="center"/>
    </xf>
    <xf numFmtId="164" fontId="0" fillId="0" borderId="0" xfId="0" applyNumberFormat="1"/>
    <xf numFmtId="0" fontId="0" fillId="0" borderId="0" xfId="0" applyAlignment="1">
      <alignment horizontal="center" vertical="center"/>
    </xf>
    <xf numFmtId="0" fontId="35" fillId="21" borderId="14" xfId="0" applyFont="1" applyFill="1" applyBorder="1" applyAlignment="1">
      <alignment horizontal="right" vertical="center"/>
    </xf>
    <xf numFmtId="0" fontId="36" fillId="0" borderId="15" xfId="0" applyFont="1" applyBorder="1"/>
    <xf numFmtId="0" fontId="37" fillId="0" borderId="0" xfId="0" applyFont="1" applyAlignment="1">
      <alignment horizontal="left" indent="1"/>
    </xf>
    <xf numFmtId="0" fontId="38" fillId="23" borderId="0" xfId="0" applyFont="1" applyFill="1"/>
    <xf numFmtId="0" fontId="0" fillId="24" borderId="16" xfId="0" applyFill="1" applyBorder="1"/>
    <xf numFmtId="0" fontId="39" fillId="21" borderId="0" xfId="0" applyFont="1" applyFill="1" applyAlignment="1">
      <alignment horizontal="right" vertical="center"/>
    </xf>
    <xf numFmtId="10" fontId="0" fillId="0" borderId="0" xfId="0" applyNumberFormat="1"/>
    <xf numFmtId="0" fontId="40" fillId="25" borderId="0" xfId="0" applyFont="1" applyFill="1"/>
    <xf numFmtId="0" fontId="41" fillId="0" borderId="0" xfId="0" applyFont="1" applyAlignment="1">
      <alignment horizontal="left" vertical="center"/>
    </xf>
    <xf numFmtId="0" fontId="42" fillId="26" borderId="0" xfId="0" applyFont="1" applyFill="1"/>
    <xf numFmtId="0" fontId="43" fillId="27" borderId="0" xfId="0" applyFont="1" applyFill="1"/>
    <xf numFmtId="0" fontId="44" fillId="28" borderId="0" xfId="0" applyFont="1" applyFill="1"/>
    <xf numFmtId="0" fontId="45" fillId="0" borderId="17" xfId="0" applyFont="1" applyBorder="1"/>
    <xf numFmtId="0" fontId="46" fillId="0" borderId="18" xfId="0" applyFont="1" applyBorder="1" applyAlignment="1">
      <alignment horizontal="center" vertical="center" wrapText="1"/>
    </xf>
    <xf numFmtId="0" fontId="0" fillId="0" borderId="0" xfId="0" applyAlignment="1">
      <alignment horizontal="left" indent="2"/>
    </xf>
    <xf numFmtId="0" fontId="47" fillId="29" borderId="19" xfId="0" applyFont="1" applyFill="1" applyBorder="1"/>
    <xf numFmtId="165" fontId="0" fillId="0" borderId="0" xfId="0" applyNumberFormat="1"/>
    <xf numFmtId="0" fontId="48" fillId="0" borderId="0" xfId="0" applyFont="1"/>
    <xf numFmtId="0" fontId="49" fillId="0" borderId="20" xfId="0" applyFont="1" applyBorder="1" applyAlignment="1">
      <alignment horizontal="left"/>
    </xf>
    <xf numFmtId="0" fontId="50" fillId="22" borderId="21" xfId="0" applyFont="1" applyFill="1" applyBorder="1"/>
    <xf numFmtId="0" fontId="51" fillId="21" borderId="14" xfId="0" applyFont="1" applyFill="1" applyBorder="1" applyAlignment="1">
      <alignment horizontal="left" vertical="center" wrapText="1"/>
    </xf>
    <xf numFmtId="0" fontId="52" fillId="0" borderId="0" xfId="0" applyFont="1"/>
    <xf numFmtId="0" fontId="53" fillId="0" borderId="0" xfId="0" applyFont="1" applyAlignment="1">
      <alignment horizontal="left"/>
    </xf>
    <xf numFmtId="0" fontId="54" fillId="0" borderId="0" xfId="0" applyFont="1"/>
    <xf numFmtId="0" fontId="55" fillId="30" borderId="0" xfId="0" applyNumberFormat="1" applyFont="1" applyFill="1"/>
    <xf numFmtId="37" fontId="56" fillId="0" borderId="0" xfId="0" applyNumberFormat="1" applyFont="1" applyAlignment="1">
      <alignment horizontal="right" vertical="center"/>
    </xf>
    <xf numFmtId="0" fontId="57" fillId="31" borderId="22" xfId="0" applyFont="1" applyFill="1" applyBorder="1" applyAlignment="1">
      <alignment horizontal="center" vertical="center" wrapText="1"/>
    </xf>
    <xf numFmtId="0" fontId="58" fillId="21" borderId="23" xfId="0" applyFont="1" applyFill="1" applyBorder="1" applyAlignment="1">
      <alignment horizontal="right"/>
    </xf>
    <xf numFmtId="0" fontId="59" fillId="32" borderId="0" xfId="0" applyFont="1" applyFill="1"/>
    <xf numFmtId="0" fontId="60" fillId="0" borderId="24" xfId="0" applyFont="1" applyBorder="1"/>
    <xf numFmtId="0" fontId="61" fillId="33" borderId="0" xfId="0" applyFont="1" applyFill="1"/>
    <xf numFmtId="0" fontId="62" fillId="0" borderId="14" xfId="0" applyFont="1" applyBorder="1" applyAlignment="1">
      <alignment horizontal="left" vertical="center"/>
    </xf>
    <xf numFmtId="0" fontId="63" fillId="0" borderId="0" xfId="0" applyFont="1"/>
    <xf numFmtId="0" fontId="64" fillId="0" borderId="0" xfId="0" applyFont="1"/>
    <xf numFmtId="0" fontId="65" fillId="0" borderId="0" xfId="0" applyFont="1"/>
    <xf numFmtId="0" fontId="66" fillId="0" borderId="25" xfId="0" applyFont="1" applyBorder="1"/>
    <xf numFmtId="9" fontId="67" fillId="0" borderId="0" xfId="0" applyNumberFormat="1" applyFont="1" applyAlignment="1">
      <alignment horizontal="center" vertical="center"/>
    </xf>
    <xf numFmtId="0" fontId="68" fillId="0" borderId="26" xfId="0" applyFont="1" applyBorder="1"/>
    <xf numFmtId="0" fontId="69" fillId="0" borderId="0" xfId="0" applyFont="1"/>
    <xf numFmtId="0" fontId="70" fillId="34" borderId="0" xfId="0" applyFont="1" applyFill="1"/>
    <xf numFmtId="0" fontId="71" fillId="35" borderId="0" xfId="0" applyFont="1" applyFill="1"/>
    <xf numFmtId="0" fontId="72" fillId="36" borderId="0" xfId="0" applyFont="1" applyFill="1"/>
    <xf numFmtId="168" fontId="0" fillId="0" borderId="0" xfId="0" applyNumberFormat="1"/>
    <xf numFmtId="0" fontId="73" fillId="37" borderId="0" xfId="0" applyFont="1" applyFill="1"/>
    <xf numFmtId="0" fontId="74" fillId="21" borderId="15" xfId="0" applyFont="1" applyFill="1" applyBorder="1" applyAlignment="1">
      <alignment horizontal="center" vertical="center" wrapText="1"/>
    </xf>
    <xf numFmtId="0" fontId="75" fillId="38" borderId="0" xfId="0" applyFont="1" applyFill="1"/>
    <xf numFmtId="2" fontId="0" fillId="0" borderId="0" xfId="0" applyNumberFormat="1"/>
    <xf numFmtId="0" fontId="76" fillId="0" borderId="0" xfId="0" applyFont="1" applyAlignment="1">
      <alignment horizontal="right"/>
    </xf>
    <xf numFmtId="0" fontId="77" fillId="39" borderId="13" xfId="0" applyFont="1" applyFill="1" applyBorder="1"/>
    <xf numFmtId="0" fontId="78" fillId="0" borderId="0" xfId="0" applyFont="1"/>
    <xf numFmtId="0" fontId="79" fillId="0" borderId="0" xfId="0" applyFont="1" applyAlignment="1">
      <alignment horizontal="righ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80" fillId="30" borderId="14" xfId="0" applyNumberFormat="1" applyFont="1" applyFill="1" applyBorder="1" applyAlignment="1" applyProtection="1">
      <alignment horizontal="left" vertical="top" wrapText="1"/>
      <protection locked="0"/>
    </xf>
    <xf numFmtId="0" fontId="81" fillId="0" borderId="15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82" fillId="0" borderId="0" xfId="0" applyFont="1"/>
    <xf numFmtId="0" fontId="83" fillId="0" borderId="0" xfId="0" applyFont="1"/>
    <xf numFmtId="166" fontId="0" fillId="0" borderId="0" xfId="0" applyNumberFormat="1"/>
    <xf numFmtId="0" fontId="84" fillId="21" borderId="0" xfId="0" applyFont="1" applyFill="1" applyAlignment="1">
      <alignment horizontal="left" vertical="center" wrapText="1"/>
    </xf>
    <xf numFmtId="170" fontId="0" fillId="0" borderId="0" xfId="0" applyNumberFormat="1"/>
    <xf numFmtId="0" fontId="85" fillId="30" borderId="0" xfId="0" applyNumberFormat="1" applyFont="1" applyFill="1" applyAlignment="1">
      <alignment horizontal="center" vertical="center"/>
    </xf>
    <xf numFmtId="0" fontId="86" fillId="0" borderId="27" xfId="0" applyNumberFormat="1" applyFont="1" applyBorder="1" applyAlignment="1">
      <alignment horizontal="center" vertical="center" wrapText="1"/>
    </xf>
    <xf numFmtId="0" fontId="87" fillId="0" borderId="0" xfId="0" applyFont="1" applyAlignment="1">
      <alignment horizontal="right" vertical="center" wrapText="1"/>
    </xf>
    <xf numFmtId="49" fontId="88" fillId="21" borderId="23" xfId="0" applyNumberFormat="1" applyFont="1" applyFill="1" applyBorder="1" applyAlignment="1">
      <alignment horizontal="left"/>
    </xf>
    <xf numFmtId="0" fontId="89" fillId="0" borderId="0" xfId="0" applyFont="1"/>
    <xf numFmtId="0" fontId="0" fillId="31" borderId="17" xfId="0" applyFill="1" applyBorder="1"/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90" fillId="40" borderId="0" xfId="0" applyFont="1" applyFill="1"/>
    <xf numFmtId="0" fontId="91" fillId="41" borderId="28" xfId="0" applyFont="1" applyFill="1" applyBorder="1"/>
    <xf numFmtId="0" fontId="92" fillId="0" borderId="0" xfId="0" applyFont="1"/>
    <xf numFmtId="9" fontId="0" fillId="0" borderId="0" xfId="0" applyNumberFormat="1"/>
    <xf numFmtId="0" fontId="93" fillId="0" borderId="14" xfId="0" applyFont="1" applyBorder="1" applyAlignment="1">
      <alignment horizontal="right" vertical="center"/>
    </xf>
    <xf numFmtId="0" fontId="94" fillId="0" borderId="29" xfId="0" applyNumberFormat="1" applyFont="1" applyBorder="1" applyAlignment="1">
      <alignment horizontal="center" vertical="center"/>
    </xf>
    <xf numFmtId="0" fontId="95" fillId="0" borderId="0" xfId="0" applyFont="1"/>
    <xf numFmtId="171" fontId="0" fillId="0" borderId="0" xfId="0" applyNumberFormat="1"/>
    <xf numFmtId="0" fontId="96" fillId="0" borderId="30" xfId="0" applyFont="1" applyBorder="1"/>
    <xf numFmtId="0" fontId="0" fillId="0" borderId="14" xfId="0" applyBorder="1"/>
    <xf numFmtId="0" fontId="97" fillId="0" borderId="31" xfId="0" applyFont="1" applyBorder="1"/>
    <xf numFmtId="0" fontId="98" fillId="42" borderId="0" xfId="0" applyFont="1" applyFill="1"/>
    <xf numFmtId="0" fontId="3" fillId="0" borderId="0" xfId="13" quotePrefix="1" applyNumberFormat="1" applyFont="1" applyBorder="1" applyAlignment="1">
      <alignment horizontal="left"/>
    </xf>
    <xf numFmtId="0" fontId="6" fillId="0" borderId="11" xfId="20" quotePrefix="1" applyFont="1" applyFill="1" applyBorder="1" applyAlignment="1">
      <alignment horizontal="center" vertical="center" wrapText="1"/>
    </xf>
    <xf numFmtId="0" fontId="6" fillId="0" borderId="6" xfId="20" quotePrefix="1" applyFont="1" applyFill="1" applyBorder="1" applyAlignment="1">
      <alignment horizontal="center" vertical="center" wrapText="1"/>
    </xf>
    <xf numFmtId="0" fontId="6" fillId="0" borderId="12" xfId="20" quotePrefix="1" applyFont="1" applyFill="1" applyBorder="1" applyAlignment="1">
      <alignment horizontal="center" vertical="center" wrapText="1"/>
    </xf>
  </cellXfs>
  <cellStyles count="47">
    <cellStyle name="%0." xfId="4"/>
    <cellStyle name="%0.0" xfId="5"/>
    <cellStyle name="%0.00" xfId="6"/>
    <cellStyle name="ACT" xfId="7"/>
    <cellStyle name="Alighment Center" xfId="8"/>
    <cellStyle name="Alighment Left" xfId="9"/>
    <cellStyle name="Alignment H&amp;V center" xfId="10"/>
    <cellStyle name="Amounts left nolocked" xfId="11"/>
    <cellStyle name="Amounts w/ 2 Decimals" xfId="12"/>
    <cellStyle name="Amounts_Board" xfId="13"/>
    <cellStyle name="Amounts-1000" xfId="14"/>
    <cellStyle name="BDG" xfId="15"/>
    <cellStyle name="Blank_Row" xfId="16"/>
    <cellStyle name="Bold" xfId="17"/>
    <cellStyle name="Bold+Italic" xfId="18"/>
    <cellStyle name="C_Amount_ACT" xfId="19"/>
    <cellStyle name="C_Head" xfId="20"/>
    <cellStyle name="Date" xfId="21"/>
    <cellStyle name="Fill light blue" xfId="22"/>
    <cellStyle name="Formula" xfId="23"/>
    <cellStyle name="Head_left" xfId="24"/>
    <cellStyle name="Hyperlink for amounts" xfId="25"/>
    <cellStyle name="Hyperlnk row header underlined bold" xfId="26"/>
    <cellStyle name="Middle Headers Centered" xfId="27"/>
    <cellStyle name="Norm." xfId="0" builtinId="0"/>
    <cellStyle name="Otsikko" xfId="3" builtinId="15" customBuiltin="1"/>
    <cellStyle name="Placeholder" xfId="28"/>
    <cellStyle name="Placeholder Header Underlined bold" xfId="29"/>
    <cellStyle name="Placeholder_column_blank" xfId="30"/>
    <cellStyle name="Placeholder_Header" xfId="46"/>
    <cellStyle name="R_Area_font" xfId="31"/>
    <cellStyle name="R_AREA_FONT_UC" xfId="32"/>
    <cellStyle name="R_formula" xfId="33"/>
    <cellStyle name="R_head_font" xfId="34"/>
    <cellStyle name="Status Check" xfId="35"/>
    <cellStyle name="Subtotal Amounts row fill" xfId="36"/>
    <cellStyle name="Subtotal head row fill" xfId="37"/>
    <cellStyle name="Subtotal_amounts" xfId="38"/>
    <cellStyle name="TGK_TOC_PAGE_COLUMN" xfId="39"/>
    <cellStyle name="Valuutta" xfId="1" builtinId="4" customBuiltin="1"/>
    <cellStyle name="Valuutta [0]" xfId="2" builtinId="7" customBuiltin="1"/>
    <cellStyle name="Visual Check" xfId="40"/>
    <cellStyle name="Webdings" xfId="41"/>
    <cellStyle name="Webdings1" xfId="42"/>
    <cellStyle name="Webdings14" xfId="43"/>
    <cellStyle name="Work new book placeholder header underlined" xfId="44"/>
    <cellStyle name="WrappedText" xf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864635123027"/>
          <c:y val="0.0857699805068226"/>
          <c:w val="0.839394184488268"/>
          <c:h val="0.87140335528234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'Store Revenue Planning'!$I$32</c:f>
              <c:strCache>
                <c:ptCount val="1"/>
                <c:pt idx="0">
                  <c:v>Net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'Store Revenue Planning'!$J$12:$BU$12</c15:sqref>
                  </c15:fullRef>
                </c:ext>
              </c:extLst>
              <c:f>('Store Revenue Planning'!$J$12:$M$12,'Store Revenue Planning'!$O$12:$R$12,'Store Revenue Planning'!$T$12:$X$12,'Store Revenue Planning'!$Z$12:$AC$12,'Store Revenue Planning'!$AE$12:$AH$12,'Store Revenue Planning'!$AJ$12:$AN$12,'Store Revenue Planning'!$AP$12:$AS$12,'Store Revenue Planning'!$AU$12:$AX$12,'Store Revenue Planning'!$AZ$12:$BD$12,'Store Revenue Planning'!$BF$12:$BI$12,'Store Revenue Planning'!$BK$12:$BN$12,'Store Revenue Planning'!$BP$12:$BT$12)</c:f>
              <c:strCache>
                <c:ptCount val="52"/>
                <c:pt idx="0">
                  <c:v>Week 1 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  <c:pt idx="37">
                  <c:v>Week 38</c:v>
                </c:pt>
                <c:pt idx="38">
                  <c:v>Week 39</c:v>
                </c:pt>
                <c:pt idx="39">
                  <c:v>Week 40</c:v>
                </c:pt>
                <c:pt idx="40">
                  <c:v>Week 41</c:v>
                </c:pt>
                <c:pt idx="41">
                  <c:v>Week 42</c:v>
                </c:pt>
                <c:pt idx="42">
                  <c:v>Week 43</c:v>
                </c:pt>
                <c:pt idx="43">
                  <c:v>Week 44</c:v>
                </c:pt>
                <c:pt idx="44">
                  <c:v>Week 45</c:v>
                </c:pt>
                <c:pt idx="45">
                  <c:v>Week 46</c:v>
                </c:pt>
                <c:pt idx="46">
                  <c:v>Week 47</c:v>
                </c:pt>
                <c:pt idx="47">
                  <c:v>Week 48</c:v>
                </c:pt>
                <c:pt idx="48">
                  <c:v>Week 49</c:v>
                </c:pt>
                <c:pt idx="49">
                  <c:v>Week 50</c:v>
                </c:pt>
                <c:pt idx="50">
                  <c:v>Week 51</c:v>
                </c:pt>
                <c:pt idx="51">
                  <c:v>Week 52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'Store Revenue Planning'!$J$32:$BV$32</c15:sqref>
                  </c15:fullRef>
                </c:ext>
              </c:extLst>
              <c:f>('Store Revenue Planning'!$J$32:$M$32,'Store Revenue Planning'!$O$32:$R$32,'Store Revenue Planning'!$T$32:$X$32,'Store Revenue Planning'!$Z$32:$AC$32,'Store Revenue Planning'!$AE$32:$AH$32,'Store Revenue Planning'!$AJ$32:$AN$32,'Store Revenue Planning'!$AP$32:$AS$32,'Store Revenue Planning'!$AU$32:$AX$32,'Store Revenue Planning'!$AZ$32:$BD$32,'Store Revenue Planning'!$BF$32:$BI$32,'Store Revenue Planning'!$BK$32:$BN$32,'Store Revenue Planning'!$BP$32:$BT$32)</c:f>
              <c:numCache>
                <c:formatCode>#,##0</c:formatCode>
                <c:ptCount val="52"/>
                <c:pt idx="0">
                  <c:v>3093.589894742199</c:v>
                </c:pt>
                <c:pt idx="1">
                  <c:v>3166.79198684104</c:v>
                </c:pt>
                <c:pt idx="2">
                  <c:v>4843.78774342023</c:v>
                </c:pt>
                <c:pt idx="3">
                  <c:v>6764.922882232368</c:v>
                </c:pt>
                <c:pt idx="4">
                  <c:v>5976.28552167919</c:v>
                </c:pt>
                <c:pt idx="5">
                  <c:v>5902.866780638154</c:v>
                </c:pt>
                <c:pt idx="6">
                  <c:v>6167.174248412424</c:v>
                </c:pt>
                <c:pt idx="7">
                  <c:v>8779.657784219658</c:v>
                </c:pt>
                <c:pt idx="8">
                  <c:v>6120.43262347167</c:v>
                </c:pt>
                <c:pt idx="9">
                  <c:v>5089.39201069929</c:v>
                </c:pt>
                <c:pt idx="10">
                  <c:v>4146.09951131838</c:v>
                </c:pt>
                <c:pt idx="11">
                  <c:v>6224.38425</c:v>
                </c:pt>
                <c:pt idx="12">
                  <c:v>7370.84357567712</c:v>
                </c:pt>
                <c:pt idx="13">
                  <c:v>5351.8974821133</c:v>
                </c:pt>
                <c:pt idx="14">
                  <c:v>5286.149355787281</c:v>
                </c:pt>
                <c:pt idx="15">
                  <c:v>5522.842610529192</c:v>
                </c:pt>
                <c:pt idx="16">
                  <c:v>7862.380105252886</c:v>
                </c:pt>
                <c:pt idx="17">
                  <c:v>4357.492758617977</c:v>
                </c:pt>
                <c:pt idx="18">
                  <c:v>6004.583322873701</c:v>
                </c:pt>
                <c:pt idx="19">
                  <c:v>5254.010407514488</c:v>
                </c:pt>
                <c:pt idx="20">
                  <c:v>7479.667594046766</c:v>
                </c:pt>
                <c:pt idx="21">
                  <c:v>4879.67033176119</c:v>
                </c:pt>
                <c:pt idx="22">
                  <c:v>4108.367601888058</c:v>
                </c:pt>
                <c:pt idx="23">
                  <c:v>4887.540767764069</c:v>
                </c:pt>
                <c:pt idx="24">
                  <c:v>6098.800871079945</c:v>
                </c:pt>
                <c:pt idx="25">
                  <c:v>6800.056720376944</c:v>
                </c:pt>
                <c:pt idx="26">
                  <c:v>4168.036551729842</c:v>
                </c:pt>
                <c:pt idx="27">
                  <c:v>5743.514482768672</c:v>
                </c:pt>
                <c:pt idx="28">
                  <c:v>5025.575172422588</c:v>
                </c:pt>
                <c:pt idx="29">
                  <c:v>7154.46465516668</c:v>
                </c:pt>
                <c:pt idx="30">
                  <c:v>3626.191800000001</c:v>
                </c:pt>
                <c:pt idx="31">
                  <c:v>4996.8576</c:v>
                </c:pt>
                <c:pt idx="32">
                  <c:v>4372.250400000001</c:v>
                </c:pt>
                <c:pt idx="33">
                  <c:v>6722.334990000002</c:v>
                </c:pt>
                <c:pt idx="34">
                  <c:v>5708.121824640443</c:v>
                </c:pt>
                <c:pt idx="35">
                  <c:v>6182.991042661276</c:v>
                </c:pt>
                <c:pt idx="36">
                  <c:v>6279.903127962269</c:v>
                </c:pt>
                <c:pt idx="37">
                  <c:v>5840.891381515208</c:v>
                </c:pt>
                <c:pt idx="38">
                  <c:v>7752.96682464317</c:v>
                </c:pt>
                <c:pt idx="39">
                  <c:v>7804.850494735838</c:v>
                </c:pt>
                <c:pt idx="40">
                  <c:v>7708.967810531795</c:v>
                </c:pt>
                <c:pt idx="41">
                  <c:v>8054.14547368613</c:v>
                </c:pt>
                <c:pt idx="42">
                  <c:v>11465.97098683526</c:v>
                </c:pt>
                <c:pt idx="43">
                  <c:v>4694.759999991019</c:v>
                </c:pt>
                <c:pt idx="44">
                  <c:v>6424.408421047463</c:v>
                </c:pt>
                <c:pt idx="45">
                  <c:v>2470.926315787487</c:v>
                </c:pt>
                <c:pt idx="46">
                  <c:v>42427.86394736531</c:v>
                </c:pt>
                <c:pt idx="47">
                  <c:v>5336.890703546372</c:v>
                </c:pt>
                <c:pt idx="48">
                  <c:v>5263.470480376647</c:v>
                </c:pt>
                <c:pt idx="49">
                  <c:v>11354.81727010036</c:v>
                </c:pt>
                <c:pt idx="50">
                  <c:v>7712.667855428788</c:v>
                </c:pt>
                <c:pt idx="51">
                  <c:v>6993.909188105294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1458752"/>
        <c:axId val="-20714551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'Store Revenue Planning'!$I$33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'Store Revenue Planning'!$J$12:$BU$12</c15:sqref>
                        </c15:fullRef>
                        <c15:formulaRef>
                          <c15:sqref>('Store Revenue Planning'!$J$12:$M$12,'Store Revenue Planning'!$O$12:$R$12,'Store Revenue Planning'!$T$12:$X$12,'Store Revenue Planning'!$Z$12:$AC$12,'Store Revenue Planning'!$AE$12:$AH$12,'Store Revenue Planning'!$AJ$12:$AN$12,'Store Revenue Planning'!$AP$12:$AS$12,'Store Revenue Planning'!$AU$12:$AX$12,'Store Revenue Planning'!$AZ$12:$BD$12,'Store Revenue Planning'!$BF$12:$BI$12,'Store Revenue Planning'!$BK$12:$BN$12,'Store Revenue Planning'!$BP$12:$BT$12)</c15:sqref>
                        </c15:formulaRef>
                      </c:ext>
                    </c:extLst>
                    <c:strCache>
                      <c:ptCount val="52"/>
                      <c:pt idx="0">
                        <c:v>Week 1 </c:v>
                      </c:pt>
                      <c:pt idx="1">
                        <c:v>Week 2</c:v>
                      </c:pt>
                      <c:pt idx="2">
                        <c:v>Week 3</c:v>
                      </c:pt>
                      <c:pt idx="3">
                        <c:v>Week 4</c:v>
                      </c:pt>
                      <c:pt idx="4">
                        <c:v>Week 5</c:v>
                      </c:pt>
                      <c:pt idx="5">
                        <c:v>Week 6</c:v>
                      </c:pt>
                      <c:pt idx="6">
                        <c:v>Week 7</c:v>
                      </c:pt>
                      <c:pt idx="7">
                        <c:v>Week 8</c:v>
                      </c:pt>
                      <c:pt idx="8">
                        <c:v>Week 9</c:v>
                      </c:pt>
                      <c:pt idx="9">
                        <c:v>Week 10</c:v>
                      </c:pt>
                      <c:pt idx="10">
                        <c:v>Week 11</c:v>
                      </c:pt>
                      <c:pt idx="11">
                        <c:v>Week 12</c:v>
                      </c:pt>
                      <c:pt idx="12">
                        <c:v>Week 13</c:v>
                      </c:pt>
                      <c:pt idx="13">
                        <c:v>Week 14</c:v>
                      </c:pt>
                      <c:pt idx="14">
                        <c:v>Week 15</c:v>
                      </c:pt>
                      <c:pt idx="15">
                        <c:v>Week 16</c:v>
                      </c:pt>
                      <c:pt idx="16">
                        <c:v>Week 17</c:v>
                      </c:pt>
                      <c:pt idx="17">
                        <c:v>Week 18</c:v>
                      </c:pt>
                      <c:pt idx="18">
                        <c:v>Week 19</c:v>
                      </c:pt>
                      <c:pt idx="19">
                        <c:v>Week 20</c:v>
                      </c:pt>
                      <c:pt idx="20">
                        <c:v>Week 21</c:v>
                      </c:pt>
                      <c:pt idx="21">
                        <c:v>Week 22</c:v>
                      </c:pt>
                      <c:pt idx="22">
                        <c:v>Week 23</c:v>
                      </c:pt>
                      <c:pt idx="23">
                        <c:v>Week 24</c:v>
                      </c:pt>
                      <c:pt idx="24">
                        <c:v>Week 25</c:v>
                      </c:pt>
                      <c:pt idx="25">
                        <c:v>Week 26</c:v>
                      </c:pt>
                      <c:pt idx="26">
                        <c:v>Week 27</c:v>
                      </c:pt>
                      <c:pt idx="27">
                        <c:v>Week 28</c:v>
                      </c:pt>
                      <c:pt idx="28">
                        <c:v>Week 29</c:v>
                      </c:pt>
                      <c:pt idx="29">
                        <c:v>Week 30</c:v>
                      </c:pt>
                      <c:pt idx="30">
                        <c:v>Week 31</c:v>
                      </c:pt>
                      <c:pt idx="31">
                        <c:v>Week 32</c:v>
                      </c:pt>
                      <c:pt idx="32">
                        <c:v>Week 33</c:v>
                      </c:pt>
                      <c:pt idx="33">
                        <c:v>Week 34</c:v>
                      </c:pt>
                      <c:pt idx="34">
                        <c:v>Week 35</c:v>
                      </c:pt>
                      <c:pt idx="35">
                        <c:v>Week 36</c:v>
                      </c:pt>
                      <c:pt idx="36">
                        <c:v>Week 37</c:v>
                      </c:pt>
                      <c:pt idx="37">
                        <c:v>Week 38</c:v>
                      </c:pt>
                      <c:pt idx="38">
                        <c:v>Week 39</c:v>
                      </c:pt>
                      <c:pt idx="39">
                        <c:v>Week 40</c:v>
                      </c:pt>
                      <c:pt idx="40">
                        <c:v>Week 41</c:v>
                      </c:pt>
                      <c:pt idx="41">
                        <c:v>Week 42</c:v>
                      </c:pt>
                      <c:pt idx="42">
                        <c:v>Week 43</c:v>
                      </c:pt>
                      <c:pt idx="43">
                        <c:v>Week 44</c:v>
                      </c:pt>
                      <c:pt idx="44">
                        <c:v>Week 45</c:v>
                      </c:pt>
                      <c:pt idx="45">
                        <c:v>Week 46</c:v>
                      </c:pt>
                      <c:pt idx="46">
                        <c:v>Week 47</c:v>
                      </c:pt>
                      <c:pt idx="47">
                        <c:v>Week 48</c:v>
                      </c:pt>
                      <c:pt idx="48">
                        <c:v>Week 49</c:v>
                      </c:pt>
                      <c:pt idx="49">
                        <c:v>Week 50</c:v>
                      </c:pt>
                      <c:pt idx="50">
                        <c:v>Week 51</c:v>
                      </c:pt>
                      <c:pt idx="51">
                        <c:v>Week 52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'Store Revenue Planning'!$J$33:$BV$33</c15:sqref>
                        </c15:fullRef>
                        <c15:formulaRef>
                          <c15:sqref>('Store Revenue Planning'!$J$33:$M$33,'Store Revenue Planning'!$O$33:$R$33,'Store Revenue Planning'!$T$33:$X$33,'Store Revenue Planning'!$Z$33:$AC$33,'Store Revenue Planning'!$AE$33:$AH$33,'Store Revenue Planning'!$AJ$33:$AN$33,'Store Revenue Planning'!$AP$33:$AS$33,'Store Revenue Planning'!$AU$33:$AX$33,'Store Revenue Planning'!$AZ$33:$BD$33,'Store Revenue Planning'!$BF$33:$BI$33,'Store Revenue Planning'!$BK$33:$BN$33,'Store Revenue Planning'!$BP$33:$BT$33)</c15:sqref>
                        </c15:formulaRef>
                      </c:ext>
                    </c:extLst>
                    <c:numCache>
                      <c:formatCode>0.00</c:formatCode>
                      <c:ptCount val="52"/>
                      <c:pt idx="0">
                        <c:v>0.103119663158073</c:v>
                      </c:pt>
                      <c:pt idx="1">
                        <c:v>0.105559732894701</c:v>
                      </c:pt>
                      <c:pt idx="2">
                        <c:v>0.161459591447341</c:v>
                      </c:pt>
                      <c:pt idx="3">
                        <c:v>0.225497429407746</c:v>
                      </c:pt>
                      <c:pt idx="4">
                        <c:v>0.199209517389306</c:v>
                      </c:pt>
                      <c:pt idx="5">
                        <c:v>0.196762226021272</c:v>
                      </c:pt>
                      <c:pt idx="6">
                        <c:v>0.205572474947081</c:v>
                      </c:pt>
                      <c:pt idx="7">
                        <c:v>0.292655259473989</c:v>
                      </c:pt>
                      <c:pt idx="8">
                        <c:v>0.204014420782389</c:v>
                      </c:pt>
                      <c:pt idx="9">
                        <c:v>0.169646400356643</c:v>
                      </c:pt>
                      <c:pt idx="10">
                        <c:v>0.138203317043946</c:v>
                      </c:pt>
                      <c:pt idx="11">
                        <c:v>0.207479475</c:v>
                      </c:pt>
                      <c:pt idx="12">
                        <c:v>0.245694785855904</c:v>
                      </c:pt>
                      <c:pt idx="13">
                        <c:v>0.17839658273711</c:v>
                      </c:pt>
                      <c:pt idx="14">
                        <c:v>0.176204978526243</c:v>
                      </c:pt>
                      <c:pt idx="15">
                        <c:v>0.184094753684306</c:v>
                      </c:pt>
                      <c:pt idx="16">
                        <c:v>0.262079336841763</c:v>
                      </c:pt>
                      <c:pt idx="17">
                        <c:v>0.145249758620599</c:v>
                      </c:pt>
                      <c:pt idx="18">
                        <c:v>0.200152777429123</c:v>
                      </c:pt>
                      <c:pt idx="19">
                        <c:v>0.175133680250483</c:v>
                      </c:pt>
                      <c:pt idx="20">
                        <c:v>0.249322253134892</c:v>
                      </c:pt>
                      <c:pt idx="21">
                        <c:v>0.162655677725373</c:v>
                      </c:pt>
                      <c:pt idx="22">
                        <c:v>0.136945586729602</c:v>
                      </c:pt>
                      <c:pt idx="23">
                        <c:v>0.162918025592136</c:v>
                      </c:pt>
                      <c:pt idx="24">
                        <c:v>0.203293362369332</c:v>
                      </c:pt>
                      <c:pt idx="25">
                        <c:v>0.226668557345898</c:v>
                      </c:pt>
                      <c:pt idx="26">
                        <c:v>0.138934551724328</c:v>
                      </c:pt>
                      <c:pt idx="27">
                        <c:v>0.191450482758956</c:v>
                      </c:pt>
                      <c:pt idx="28">
                        <c:v>0.167519172414086</c:v>
                      </c:pt>
                      <c:pt idx="29">
                        <c:v>0.238482155172223</c:v>
                      </c:pt>
                      <c:pt idx="30">
                        <c:v>0.12087306</c:v>
                      </c:pt>
                      <c:pt idx="31">
                        <c:v>0.16656192</c:v>
                      </c:pt>
                      <c:pt idx="32">
                        <c:v>0.14574168</c:v>
                      </c:pt>
                      <c:pt idx="33">
                        <c:v>0.224077833</c:v>
                      </c:pt>
                      <c:pt idx="34">
                        <c:v>0.190270727488015</c:v>
                      </c:pt>
                      <c:pt idx="35">
                        <c:v>0.206099701422043</c:v>
                      </c:pt>
                      <c:pt idx="36">
                        <c:v>0.209330104265409</c:v>
                      </c:pt>
                      <c:pt idx="37">
                        <c:v>0.19469637938384</c:v>
                      </c:pt>
                      <c:pt idx="38">
                        <c:v>0.258432227488106</c:v>
                      </c:pt>
                      <c:pt idx="39">
                        <c:v>0.260161683157861</c:v>
                      </c:pt>
                      <c:pt idx="40">
                        <c:v>0.256965593684393</c:v>
                      </c:pt>
                      <c:pt idx="41">
                        <c:v>0.268471515789538</c:v>
                      </c:pt>
                      <c:pt idx="42">
                        <c:v>0.382199032894509</c:v>
                      </c:pt>
                      <c:pt idx="43">
                        <c:v>0.156491999999701</c:v>
                      </c:pt>
                      <c:pt idx="44">
                        <c:v>0.214146947368249</c:v>
                      </c:pt>
                      <c:pt idx="45">
                        <c:v>0.0823642105262495</c:v>
                      </c:pt>
                      <c:pt idx="46">
                        <c:v>1.414262131578844</c:v>
                      </c:pt>
                      <c:pt idx="47">
                        <c:v>0.177896356784879</c:v>
                      </c:pt>
                      <c:pt idx="48">
                        <c:v>0.175449016012555</c:v>
                      </c:pt>
                      <c:pt idx="49">
                        <c:v>0.378493909003345</c:v>
                      </c:pt>
                      <c:pt idx="50">
                        <c:v>0.257088928514293</c:v>
                      </c:pt>
                      <c:pt idx="51">
                        <c:v>0.233130306270176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2071458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1455120"/>
        <c:crosses val="autoZero"/>
        <c:auto val="1"/>
        <c:lblAlgn val="ctr"/>
        <c:lblOffset val="100"/>
        <c:noMultiLvlLbl val="0"/>
      </c:catAx>
      <c:valAx>
        <c:axId val="-20714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-207145875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5</xdr:row>
      <xdr:rowOff>133350</xdr:rowOff>
    </xdr:from>
    <xdr:to>
      <xdr:col>13</xdr:col>
      <xdr:colOff>666749</xdr:colOff>
      <xdr:row>11</xdr:row>
      <xdr:rowOff>171449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customProperty" Target="../customProperty1.bin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"/>
  <sheetViews>
    <sheetView workbookViewId="0"/>
  </sheetViews>
  <sheetFormatPr baseColWidth="10" defaultColWidth="8.83203125" defaultRowHeight="15" x14ac:dyDescent="0.2"/>
  <sheetData>
    <row r="1" spans="1:102" ht="45" x14ac:dyDescent="0.25">
      <c r="A1" s="48" t="s">
        <v>93</v>
      </c>
      <c r="B1" s="49">
        <f>'Store Revenue Planning'!A65544</f>
        <v>0</v>
      </c>
      <c r="C1" s="50" t="s">
        <v>94</v>
      </c>
      <c r="D1" s="51" t="s">
        <v>95</v>
      </c>
      <c r="E1" s="52" t="s">
        <v>96</v>
      </c>
      <c r="F1" s="53" t="s">
        <v>97</v>
      </c>
      <c r="G1" s="54" t="s">
        <v>98</v>
      </c>
      <c r="H1" s="55" t="s">
        <v>99</v>
      </c>
      <c r="I1" s="56" t="s">
        <v>100</v>
      </c>
      <c r="J1" s="57" t="s">
        <v>101</v>
      </c>
      <c r="K1" s="58" t="s">
        <v>102</v>
      </c>
      <c r="L1" s="59" t="s">
        <v>103</v>
      </c>
      <c r="M1" s="60" t="s">
        <v>104</v>
      </c>
      <c r="N1" s="61" t="s">
        <v>105</v>
      </c>
      <c r="O1" s="62" t="s">
        <v>106</v>
      </c>
      <c r="P1" s="63" t="s">
        <v>107</v>
      </c>
      <c r="Q1" s="64" t="s">
        <v>108</v>
      </c>
      <c r="R1" s="65" t="s">
        <v>109</v>
      </c>
      <c r="S1" s="66" t="s">
        <v>110</v>
      </c>
      <c r="T1" s="67" t="s">
        <v>111</v>
      </c>
      <c r="U1" s="68" t="s">
        <v>112</v>
      </c>
      <c r="V1" s="69" t="s">
        <v>113</v>
      </c>
      <c r="W1" s="70" t="s">
        <v>114</v>
      </c>
      <c r="X1" s="71" t="s">
        <v>115</v>
      </c>
      <c r="Y1" s="72" t="s">
        <v>116</v>
      </c>
      <c r="Z1" s="73" t="s">
        <v>117</v>
      </c>
      <c r="AA1" s="74" t="s">
        <v>118</v>
      </c>
      <c r="AB1" s="75" t="s">
        <v>119</v>
      </c>
      <c r="AC1" s="76" t="s">
        <v>120</v>
      </c>
      <c r="AD1" s="77" t="s">
        <v>121</v>
      </c>
      <c r="AE1" s="78" t="s">
        <v>122</v>
      </c>
      <c r="AF1" s="79" t="s">
        <v>123</v>
      </c>
      <c r="AG1" s="80" t="s">
        <v>124</v>
      </c>
      <c r="AH1" s="81" t="s">
        <v>125</v>
      </c>
      <c r="AI1" s="82" t="s">
        <v>126</v>
      </c>
      <c r="AJ1" s="83" t="s">
        <v>127</v>
      </c>
      <c r="AK1" s="84" t="s">
        <v>128</v>
      </c>
      <c r="AL1" s="85" t="s">
        <v>129</v>
      </c>
      <c r="AM1" s="86" t="s">
        <v>130</v>
      </c>
      <c r="AN1" s="87" t="s">
        <v>131</v>
      </c>
      <c r="AO1" s="88" t="s">
        <v>132</v>
      </c>
      <c r="AP1" s="89" t="s">
        <v>133</v>
      </c>
      <c r="AQ1" s="90" t="s">
        <v>134</v>
      </c>
      <c r="AR1" s="91" t="s">
        <v>135</v>
      </c>
      <c r="AS1" s="92" t="s">
        <v>136</v>
      </c>
      <c r="AT1" s="93" t="s">
        <v>137</v>
      </c>
      <c r="AU1" s="94" t="s">
        <v>138</v>
      </c>
      <c r="AV1" s="95" t="s">
        <v>139</v>
      </c>
      <c r="AW1" s="96" t="s">
        <v>140</v>
      </c>
      <c r="AX1" s="97" t="s">
        <v>141</v>
      </c>
      <c r="AY1" s="98" t="s">
        <v>142</v>
      </c>
      <c r="AZ1" s="99" t="s">
        <v>143</v>
      </c>
      <c r="BA1" s="100" t="s">
        <v>144</v>
      </c>
      <c r="BB1" s="101" t="s">
        <v>145</v>
      </c>
      <c r="BC1" s="102" t="s">
        <v>146</v>
      </c>
      <c r="BD1" s="103" t="s">
        <v>147</v>
      </c>
      <c r="BE1" s="104" t="s">
        <v>148</v>
      </c>
      <c r="BF1" s="105" t="s">
        <v>149</v>
      </c>
      <c r="BG1" s="106" t="s">
        <v>150</v>
      </c>
      <c r="BH1" s="107" t="s">
        <v>151</v>
      </c>
      <c r="BI1" s="108" t="s">
        <v>152</v>
      </c>
      <c r="BJ1" s="109" t="s">
        <v>153</v>
      </c>
      <c r="BK1" s="110" t="s">
        <v>154</v>
      </c>
      <c r="BL1" s="111" t="s">
        <v>155</v>
      </c>
      <c r="BM1" s="112" t="s">
        <v>156</v>
      </c>
      <c r="BN1" s="113" t="s">
        <v>157</v>
      </c>
      <c r="BO1" s="114" t="s">
        <v>158</v>
      </c>
      <c r="BP1" s="115" t="s">
        <v>159</v>
      </c>
      <c r="BQ1" s="116" t="s">
        <v>160</v>
      </c>
      <c r="BR1" s="117" t="s">
        <v>161</v>
      </c>
      <c r="BS1" s="118" t="s">
        <v>162</v>
      </c>
      <c r="BT1" s="119" t="s">
        <v>163</v>
      </c>
      <c r="BU1" s="120" t="s">
        <v>164</v>
      </c>
      <c r="BV1" s="121" t="s">
        <v>165</v>
      </c>
      <c r="BW1" s="122" t="s">
        <v>166</v>
      </c>
      <c r="BX1" s="123" t="s">
        <v>167</v>
      </c>
      <c r="BY1" s="124" t="s">
        <v>168</v>
      </c>
      <c r="BZ1" s="125" t="s">
        <v>169</v>
      </c>
      <c r="CA1" s="126" t="s">
        <v>170</v>
      </c>
      <c r="CB1" s="127" t="s">
        <v>171</v>
      </c>
      <c r="CC1" s="128" t="s">
        <v>172</v>
      </c>
      <c r="CD1" s="129" t="s">
        <v>173</v>
      </c>
      <c r="CE1" s="130" t="s">
        <v>174</v>
      </c>
      <c r="CF1" s="131" t="s">
        <v>175</v>
      </c>
      <c r="CG1" s="132" t="s">
        <v>176</v>
      </c>
      <c r="CH1" s="133" t="s">
        <v>177</v>
      </c>
      <c r="CI1" s="134" t="s">
        <v>178</v>
      </c>
      <c r="CJ1" s="135" t="s">
        <v>179</v>
      </c>
      <c r="CK1" s="136" t="s">
        <v>180</v>
      </c>
      <c r="CL1" s="137" t="s">
        <v>181</v>
      </c>
      <c r="CM1" s="138" t="s">
        <v>182</v>
      </c>
      <c r="CN1" s="139" t="s">
        <v>183</v>
      </c>
      <c r="CO1" s="140" t="s">
        <v>184</v>
      </c>
      <c r="CP1" s="141" t="s">
        <v>185</v>
      </c>
      <c r="CQ1" s="142" t="s">
        <v>186</v>
      </c>
      <c r="CR1" s="143" t="s">
        <v>187</v>
      </c>
      <c r="CS1" s="144" t="s">
        <v>188</v>
      </c>
      <c r="CT1" s="145" t="s">
        <v>189</v>
      </c>
      <c r="CU1" s="146" t="s">
        <v>190</v>
      </c>
      <c r="CV1" s="147" t="s">
        <v>191</v>
      </c>
      <c r="CW1" s="148" t="s">
        <v>92</v>
      </c>
      <c r="CX1" s="149" t="s">
        <v>192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E54"/>
  <sheetViews>
    <sheetView showGridLines="0" tabSelected="1" topLeftCell="A5" workbookViewId="0">
      <selection activeCell="I32" sqref="I32"/>
    </sheetView>
  </sheetViews>
  <sheetFormatPr baseColWidth="10" defaultColWidth="8.83203125" defaultRowHeight="15" outlineLevelRow="1" outlineLevelCol="1" x14ac:dyDescent="0.2"/>
  <cols>
    <col min="1" max="1" width="2.83203125" customWidth="1"/>
    <col min="2" max="2" width="23.1640625" customWidth="1"/>
    <col min="3" max="3" width="12.33203125" customWidth="1"/>
    <col min="4" max="4" width="37.83203125" customWidth="1"/>
    <col min="5" max="5" width="9.5" customWidth="1"/>
    <col min="6" max="6" width="20.6640625" customWidth="1"/>
    <col min="7" max="8" width="9.33203125" customWidth="1"/>
    <col min="9" max="9" width="1.1640625" customWidth="1"/>
    <col min="10" max="12" width="11.5" hidden="1" customWidth="1" outlineLevel="1"/>
    <col min="13" max="13" width="11.5" hidden="1" customWidth="1" outlineLevel="1" collapsed="1"/>
    <col min="14" max="14" width="10.33203125" customWidth="1" collapsed="1"/>
    <col min="15" max="18" width="10.33203125" customWidth="1" outlineLevel="1"/>
    <col min="19" max="19" width="10.33203125" customWidth="1"/>
    <col min="20" max="23" width="10.33203125" customWidth="1" outlineLevel="1"/>
    <col min="24" max="24" width="10.33203125" customWidth="1" outlineLevel="1" collapsed="1"/>
    <col min="25" max="25" width="10.33203125" customWidth="1"/>
    <col min="26" max="28" width="10.33203125" hidden="1" customWidth="1" outlineLevel="1"/>
    <col min="29" max="29" width="10.33203125" hidden="1" customWidth="1" outlineLevel="1" collapsed="1"/>
    <col min="30" max="30" width="10.33203125" customWidth="1" collapsed="1"/>
    <col min="31" max="34" width="10.33203125" hidden="1" customWidth="1" outlineLevel="1"/>
    <col min="35" max="35" width="10.33203125" customWidth="1" collapsed="1"/>
    <col min="36" max="39" width="10.33203125" hidden="1" customWidth="1" outlineLevel="1"/>
    <col min="40" max="40" width="10.33203125" hidden="1" customWidth="1" outlineLevel="1" collapsed="1"/>
    <col min="41" max="41" width="10.33203125" customWidth="1" collapsed="1"/>
    <col min="42" max="44" width="10.33203125" hidden="1" customWidth="1" outlineLevel="1"/>
    <col min="45" max="45" width="10.33203125" hidden="1" customWidth="1" outlineLevel="1" collapsed="1"/>
    <col min="46" max="46" width="10.33203125" customWidth="1" collapsed="1"/>
    <col min="47" max="50" width="10.33203125" hidden="1" customWidth="1" outlineLevel="1"/>
    <col min="51" max="51" width="10.33203125" customWidth="1" collapsed="1"/>
    <col min="52" max="55" width="10.33203125" hidden="1" customWidth="1" outlineLevel="1"/>
    <col min="56" max="56" width="10.33203125" hidden="1" customWidth="1" outlineLevel="1" collapsed="1"/>
    <col min="57" max="57" width="10.33203125" customWidth="1" collapsed="1"/>
    <col min="58" max="60" width="10.33203125" hidden="1" customWidth="1" outlineLevel="1"/>
    <col min="61" max="61" width="10.33203125" hidden="1" customWidth="1" outlineLevel="1" collapsed="1"/>
    <col min="62" max="62" width="10.33203125" customWidth="1" collapsed="1"/>
    <col min="63" max="66" width="10.33203125" hidden="1" customWidth="1" outlineLevel="1"/>
    <col min="67" max="67" width="10.33203125" customWidth="1" collapsed="1"/>
    <col min="68" max="72" width="10.33203125" hidden="1" customWidth="1" outlineLevel="1"/>
    <col min="73" max="73" width="10.33203125" customWidth="1" collapsed="1"/>
    <col min="74" max="74" width="10.33203125" customWidth="1"/>
    <col min="75" max="79" width="9.6640625" customWidth="1"/>
    <col min="80" max="80" width="9.6640625" customWidth="1" collapsed="1"/>
    <col min="81" max="85" width="9.6640625" customWidth="1"/>
    <col min="86" max="86" width="9.6640625" customWidth="1" collapsed="1"/>
    <col min="87" max="90" width="9.6640625" customWidth="1"/>
    <col min="91" max="91" width="9.6640625" customWidth="1" collapsed="1"/>
    <col min="92" max="95" width="9.6640625" customWidth="1"/>
    <col min="96" max="96" width="9.6640625" customWidth="1" collapsed="1"/>
    <col min="97" max="101" width="9.6640625" customWidth="1"/>
    <col min="102" max="102" width="9.6640625" customWidth="1" collapsed="1"/>
    <col min="103" max="106" width="9.6640625" customWidth="1"/>
    <col min="107" max="107" width="9.6640625" customWidth="1" collapsed="1"/>
    <col min="108" max="111" width="9.6640625" customWidth="1"/>
    <col min="112" max="112" width="9.6640625" customWidth="1" collapsed="1"/>
    <col min="113" max="117" width="9.6640625" customWidth="1"/>
    <col min="118" max="118" width="9.6640625" customWidth="1" collapsed="1"/>
    <col min="119" max="122" width="9.6640625" customWidth="1"/>
    <col min="123" max="123" width="9.6640625" customWidth="1" collapsed="1"/>
    <col min="124" max="127" width="9.6640625" customWidth="1"/>
    <col min="128" max="128" width="9.6640625" customWidth="1" collapsed="1"/>
    <col min="129" max="133" width="9.6640625" customWidth="1"/>
    <col min="134" max="134" width="9.6640625" customWidth="1" collapsed="1"/>
    <col min="135" max="137" width="9.6640625" customWidth="1"/>
  </cols>
  <sheetData>
    <row r="1" spans="2:135" hidden="1" x14ac:dyDescent="0.2">
      <c r="B1" t="s">
        <v>29</v>
      </c>
      <c r="C1" t="s">
        <v>31</v>
      </c>
    </row>
    <row r="2" spans="2:135" hidden="1" x14ac:dyDescent="0.2">
      <c r="B2" t="s">
        <v>30</v>
      </c>
      <c r="C2" t="s">
        <v>32</v>
      </c>
    </row>
    <row r="3" spans="2:135" hidden="1" x14ac:dyDescent="0.2">
      <c r="C3" t="s">
        <v>29</v>
      </c>
    </row>
    <row r="4" spans="2:135" hidden="1" x14ac:dyDescent="0.2"/>
    <row r="5" spans="2:135" ht="51.75" customHeight="1" x14ac:dyDescent="0.2">
      <c r="B5" s="31" t="s">
        <v>203</v>
      </c>
    </row>
    <row r="6" spans="2:135" ht="27.75" customHeight="1" outlineLevel="1" x14ac:dyDescent="0.2">
      <c r="B6" s="150" t="s">
        <v>195</v>
      </c>
      <c r="C6" s="150"/>
    </row>
    <row r="7" spans="2:135" ht="27.75" customHeight="1" outlineLevel="1" x14ac:dyDescent="0.2">
      <c r="B7" s="150" t="s">
        <v>194</v>
      </c>
      <c r="C7" s="150"/>
    </row>
    <row r="8" spans="2:135" ht="27.75" customHeight="1" outlineLevel="1" x14ac:dyDescent="0.2">
      <c r="B8" s="150" t="s">
        <v>193</v>
      </c>
      <c r="C8" s="150"/>
    </row>
    <row r="9" spans="2:135" ht="34.5" customHeight="1" outlineLevel="1" x14ac:dyDescent="0.2">
      <c r="B9" s="32" t="s">
        <v>91</v>
      </c>
      <c r="C9" s="32" t="s">
        <v>201</v>
      </c>
      <c r="D9" s="4"/>
    </row>
    <row r="10" spans="2:135" ht="22.5" customHeight="1" outlineLevel="1" x14ac:dyDescent="0.2">
      <c r="B10" s="30" t="s">
        <v>36</v>
      </c>
      <c r="C10" s="30" t="s">
        <v>202</v>
      </c>
      <c r="D10" s="3"/>
    </row>
    <row r="11" spans="2:135" ht="22.5" customHeight="1" outlineLevel="1" x14ac:dyDescent="0.2">
      <c r="B11" s="43" t="s">
        <v>34</v>
      </c>
      <c r="C11" s="46">
        <v>30000</v>
      </c>
      <c r="D11" s="3"/>
    </row>
    <row r="12" spans="2:135" ht="22.5" customHeight="1" outlineLevel="1" x14ac:dyDescent="0.2">
      <c r="B12" s="43" t="s">
        <v>35</v>
      </c>
      <c r="C12" s="47" t="s">
        <v>196</v>
      </c>
      <c r="J12" s="27" t="s">
        <v>41</v>
      </c>
      <c r="K12" s="27" t="s">
        <v>12</v>
      </c>
      <c r="L12" s="27" t="s">
        <v>13</v>
      </c>
      <c r="M12" s="27" t="s">
        <v>14</v>
      </c>
      <c r="N12" s="27"/>
      <c r="O12" s="27" t="s">
        <v>15</v>
      </c>
      <c r="P12" s="27" t="s">
        <v>42</v>
      </c>
      <c r="Q12" s="27" t="s">
        <v>43</v>
      </c>
      <c r="R12" s="27" t="s">
        <v>44</v>
      </c>
      <c r="S12" s="27"/>
      <c r="T12" s="27" t="s">
        <v>45</v>
      </c>
      <c r="U12" s="27" t="s">
        <v>46</v>
      </c>
      <c r="V12" s="27" t="s">
        <v>47</v>
      </c>
      <c r="W12" s="27" t="s">
        <v>48</v>
      </c>
      <c r="X12" s="27" t="s">
        <v>49</v>
      </c>
      <c r="Y12" s="27"/>
      <c r="Z12" s="27" t="s">
        <v>50</v>
      </c>
      <c r="AA12" s="27" t="s">
        <v>51</v>
      </c>
      <c r="AB12" s="27" t="s">
        <v>52</v>
      </c>
      <c r="AC12" s="27" t="s">
        <v>53</v>
      </c>
      <c r="AD12" s="27"/>
      <c r="AE12" s="27" t="s">
        <v>54</v>
      </c>
      <c r="AF12" s="27" t="s">
        <v>55</v>
      </c>
      <c r="AG12" s="27" t="s">
        <v>56</v>
      </c>
      <c r="AH12" s="27" t="s">
        <v>57</v>
      </c>
      <c r="AI12" s="27"/>
      <c r="AJ12" s="27" t="s">
        <v>58</v>
      </c>
      <c r="AK12" s="27" t="s">
        <v>59</v>
      </c>
      <c r="AL12" s="27" t="s">
        <v>60</v>
      </c>
      <c r="AM12" s="27" t="s">
        <v>61</v>
      </c>
      <c r="AN12" s="27" t="s">
        <v>62</v>
      </c>
      <c r="AO12" s="27"/>
      <c r="AP12" s="27" t="s">
        <v>63</v>
      </c>
      <c r="AQ12" s="27" t="s">
        <v>64</v>
      </c>
      <c r="AR12" s="27" t="s">
        <v>65</v>
      </c>
      <c r="AS12" s="27" t="s">
        <v>66</v>
      </c>
      <c r="AT12" s="27"/>
      <c r="AU12" s="27" t="s">
        <v>67</v>
      </c>
      <c r="AV12" s="27" t="s">
        <v>68</v>
      </c>
      <c r="AW12" s="27" t="s">
        <v>69</v>
      </c>
      <c r="AX12" s="27" t="s">
        <v>70</v>
      </c>
      <c r="AY12" s="27"/>
      <c r="AZ12" s="27" t="s">
        <v>71</v>
      </c>
      <c r="BA12" s="27" t="s">
        <v>72</v>
      </c>
      <c r="BB12" s="27" t="s">
        <v>73</v>
      </c>
      <c r="BC12" s="27" t="s">
        <v>74</v>
      </c>
      <c r="BD12" s="27" t="s">
        <v>75</v>
      </c>
      <c r="BE12" s="27"/>
      <c r="BF12" s="27" t="s">
        <v>76</v>
      </c>
      <c r="BG12" s="27" t="s">
        <v>77</v>
      </c>
      <c r="BH12" s="27" t="s">
        <v>78</v>
      </c>
      <c r="BI12" s="27" t="s">
        <v>79</v>
      </c>
      <c r="BJ12" s="27"/>
      <c r="BK12" s="27" t="s">
        <v>80</v>
      </c>
      <c r="BL12" s="27" t="s">
        <v>81</v>
      </c>
      <c r="BM12" s="27" t="s">
        <v>82</v>
      </c>
      <c r="BN12" s="27" t="s">
        <v>83</v>
      </c>
      <c r="BO12" s="27"/>
      <c r="BP12" s="27" t="s">
        <v>84</v>
      </c>
      <c r="BQ12" s="27" t="s">
        <v>85</v>
      </c>
      <c r="BR12" s="27" t="s">
        <v>86</v>
      </c>
      <c r="BS12" s="27" t="s">
        <v>87</v>
      </c>
      <c r="BT12" s="27" t="s">
        <v>88</v>
      </c>
    </row>
    <row r="13" spans="2:135" ht="27" customHeight="1" thickBot="1" x14ac:dyDescent="0.25">
      <c r="B13" s="30"/>
      <c r="C13" s="10"/>
      <c r="D13" s="151" t="s">
        <v>38</v>
      </c>
      <c r="E13" s="152"/>
      <c r="F13" s="152"/>
      <c r="G13" s="152"/>
      <c r="H13" s="153"/>
      <c r="J13" s="151" t="s">
        <v>40</v>
      </c>
      <c r="K13" s="152"/>
      <c r="L13" s="152"/>
      <c r="M13" s="152"/>
      <c r="N13" s="152"/>
      <c r="O13" s="152"/>
      <c r="P13" s="152"/>
      <c r="Q13" s="152"/>
      <c r="R13" s="152"/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  <c r="BA13" s="152"/>
      <c r="BB13" s="152"/>
      <c r="BC13" s="152"/>
      <c r="BD13" s="152"/>
      <c r="BE13" s="152"/>
      <c r="BF13" s="152"/>
      <c r="BG13" s="152"/>
      <c r="BH13" s="152"/>
      <c r="BI13" s="152"/>
      <c r="BJ13" s="152"/>
      <c r="BK13" s="152"/>
      <c r="BL13" s="152"/>
      <c r="BM13" s="152"/>
      <c r="BN13" s="152"/>
      <c r="BO13" s="152"/>
      <c r="BP13" s="152"/>
      <c r="BQ13" s="152"/>
      <c r="BR13" s="152"/>
      <c r="BS13" s="152"/>
      <c r="BT13" s="152"/>
      <c r="BU13" s="152"/>
      <c r="BV13" s="153"/>
    </row>
    <row r="14" spans="2:135" ht="16" thickTop="1" x14ac:dyDescent="0.2">
      <c r="D14" s="11" t="s">
        <v>20</v>
      </c>
      <c r="E14" s="11" t="s">
        <v>21</v>
      </c>
      <c r="F14" s="11" t="s">
        <v>22</v>
      </c>
      <c r="G14" s="11" t="s">
        <v>23</v>
      </c>
      <c r="H14" s="11" t="s">
        <v>24</v>
      </c>
      <c r="J14" s="11" t="s">
        <v>11</v>
      </c>
      <c r="K14" s="11" t="s">
        <v>12</v>
      </c>
      <c r="L14" s="11" t="s">
        <v>13</v>
      </c>
      <c r="M14" s="11" t="s">
        <v>14</v>
      </c>
      <c r="N14" s="11" t="s">
        <v>1</v>
      </c>
      <c r="O14" s="11" t="s">
        <v>11</v>
      </c>
      <c r="P14" s="11" t="s">
        <v>12</v>
      </c>
      <c r="Q14" s="11" t="s">
        <v>13</v>
      </c>
      <c r="R14" s="11" t="s">
        <v>14</v>
      </c>
      <c r="S14" s="11" t="s">
        <v>2</v>
      </c>
      <c r="T14" s="11" t="s">
        <v>11</v>
      </c>
      <c r="U14" s="11" t="s">
        <v>12</v>
      </c>
      <c r="V14" s="11" t="s">
        <v>13</v>
      </c>
      <c r="W14" s="11" t="s">
        <v>14</v>
      </c>
      <c r="X14" s="11" t="s">
        <v>15</v>
      </c>
      <c r="Y14" s="11" t="s">
        <v>3</v>
      </c>
      <c r="Z14" s="11" t="s">
        <v>11</v>
      </c>
      <c r="AA14" s="11" t="s">
        <v>12</v>
      </c>
      <c r="AB14" s="11" t="s">
        <v>13</v>
      </c>
      <c r="AC14" s="11" t="s">
        <v>14</v>
      </c>
      <c r="AD14" s="11" t="s">
        <v>4</v>
      </c>
      <c r="AE14" s="11" t="s">
        <v>11</v>
      </c>
      <c r="AF14" s="11" t="s">
        <v>12</v>
      </c>
      <c r="AG14" s="11" t="s">
        <v>13</v>
      </c>
      <c r="AH14" s="11" t="s">
        <v>14</v>
      </c>
      <c r="AI14" s="11" t="s">
        <v>5</v>
      </c>
      <c r="AJ14" s="11" t="s">
        <v>11</v>
      </c>
      <c r="AK14" s="11" t="s">
        <v>12</v>
      </c>
      <c r="AL14" s="11" t="s">
        <v>13</v>
      </c>
      <c r="AM14" s="11" t="s">
        <v>14</v>
      </c>
      <c r="AN14" s="11" t="s">
        <v>15</v>
      </c>
      <c r="AO14" s="11" t="s">
        <v>6</v>
      </c>
      <c r="AP14" s="11" t="s">
        <v>11</v>
      </c>
      <c r="AQ14" s="11" t="s">
        <v>12</v>
      </c>
      <c r="AR14" s="11" t="s">
        <v>13</v>
      </c>
      <c r="AS14" s="11" t="s">
        <v>14</v>
      </c>
      <c r="AT14" s="11" t="s">
        <v>7</v>
      </c>
      <c r="AU14" s="11" t="s">
        <v>11</v>
      </c>
      <c r="AV14" s="11" t="s">
        <v>12</v>
      </c>
      <c r="AW14" s="11" t="s">
        <v>13</v>
      </c>
      <c r="AX14" s="11" t="s">
        <v>14</v>
      </c>
      <c r="AY14" s="11" t="s">
        <v>8</v>
      </c>
      <c r="AZ14" s="11" t="s">
        <v>11</v>
      </c>
      <c r="BA14" s="11" t="s">
        <v>12</v>
      </c>
      <c r="BB14" s="11" t="s">
        <v>13</v>
      </c>
      <c r="BC14" s="11" t="s">
        <v>14</v>
      </c>
      <c r="BD14" s="11" t="s">
        <v>15</v>
      </c>
      <c r="BE14" s="11" t="s">
        <v>39</v>
      </c>
      <c r="BF14" s="11" t="s">
        <v>11</v>
      </c>
      <c r="BG14" s="11" t="s">
        <v>12</v>
      </c>
      <c r="BH14" s="11" t="s">
        <v>13</v>
      </c>
      <c r="BI14" s="11" t="s">
        <v>14</v>
      </c>
      <c r="BJ14" s="11" t="s">
        <v>9</v>
      </c>
      <c r="BK14" s="11" t="s">
        <v>11</v>
      </c>
      <c r="BL14" s="11" t="s">
        <v>12</v>
      </c>
      <c r="BM14" s="11" t="s">
        <v>13</v>
      </c>
      <c r="BN14" s="11" t="s">
        <v>14</v>
      </c>
      <c r="BO14" s="11" t="s">
        <v>10</v>
      </c>
      <c r="BP14" s="11" t="s">
        <v>11</v>
      </c>
      <c r="BQ14" s="11" t="s">
        <v>12</v>
      </c>
      <c r="BR14" s="11" t="s">
        <v>13</v>
      </c>
      <c r="BS14" s="11" t="s">
        <v>14</v>
      </c>
      <c r="BT14" s="11" t="s">
        <v>15</v>
      </c>
      <c r="BU14" s="11" t="s">
        <v>0</v>
      </c>
      <c r="BV14" s="11" t="s">
        <v>92</v>
      </c>
    </row>
    <row r="15" spans="2:135" x14ac:dyDescent="0.2">
      <c r="B15" s="1" t="s">
        <v>16</v>
      </c>
      <c r="C15" s="1" t="s">
        <v>89</v>
      </c>
      <c r="D15" s="7" t="s">
        <v>197</v>
      </c>
      <c r="E15" s="25">
        <f t="shared" ref="E15:E28" si="0">INDIRECT(ADDRESS(ROW(),74))</f>
        <v>18269.999999997901</v>
      </c>
      <c r="F15" s="7" t="s">
        <v>29</v>
      </c>
      <c r="G15" s="33"/>
      <c r="H15" s="18">
        <v>0.05</v>
      </c>
      <c r="I15" s="4"/>
      <c r="J15" s="5">
        <f>IF(ISBLANK($H$15),IF($F$15="Confirm PY Actuals",J16,IF($F$15="Confirm PY Budget",J17,"")),IF($F$15="Confirm PY Actuals",J16*(1+$H$15),IF($F$15="Confirm PY Budget",J17*(1+$H$15),0)))</f>
        <v>302.10526315830003</v>
      </c>
      <c r="K15" s="5">
        <f>IF(ISBLANK($H$15),IF($F$15="Confirm PY Actuals",K16,IF($F$15="Confirm PY Budget",K17,"")),IF($F$15="Confirm PY Actuals",K16*(1+$H$15),IF($F$15="Confirm PY Budget",K17*(1+$H$15),0)))</f>
        <v>273.78289473675005</v>
      </c>
      <c r="L15" s="6">
        <f>IF(ISBLANK($H$15),IF($F$15="Confirm PY Actuals",L16,IF($F$15="Confirm PY Budget",L17,"")),IF($F$15="Confirm PY Actuals",L16*(1+$H$15),IF($F$15="Confirm PY Budget",L17*(1+$H$15),0)))</f>
        <v>325.70723684205001</v>
      </c>
      <c r="M15" s="6">
        <f>IF(ISBLANK($H$15),IF($F$15="Confirm PY Actuals",M16,IF($F$15="Confirm PY Budget",M17,"")),IF($F$15="Confirm PY Actuals",M16*(1+$H$15),IF($F$15="Confirm PY Budget",M17*(1+$H$15),0)))</f>
        <v>389.90460526290002</v>
      </c>
      <c r="N15" s="6">
        <f>SUM(J15:M15)</f>
        <v>1291.5000000000002</v>
      </c>
      <c r="O15" s="6">
        <f>IF(ISBLANK($H$15),IF($F$15="Confirm PY Actuals",O16,IF($F$15="Confirm PY Budget",O17,"")),IF($F$15="Confirm PY Actuals",O16*(1+$H$15),IF($F$15="Confirm PY Budget",O17*(1+$H$15),0)))</f>
        <v>328.79368421025003</v>
      </c>
      <c r="P15" s="6">
        <f>IF(ISBLANK($H$15),IF($F$15="Confirm PY Actuals",P16,IF($F$15="Confirm PY Budget",P17,"")),IF($F$15="Confirm PY Actuals",P16*(1+$H$15),IF($F$15="Confirm PY Budget",P17*(1+$H$15),0)))</f>
        <v>297.69157894770001</v>
      </c>
      <c r="Q15" s="6">
        <f>IF(ISBLANK($H$15),IF($F$15="Confirm PY Actuals",Q16,IF($F$15="Confirm PY Budget",Q17,"")),IF($F$15="Confirm PY Actuals",Q16*(1+$H$15),IF($F$15="Confirm PY Budget",Q17*(1+$H$15),0)))</f>
        <v>355.45263157845005</v>
      </c>
      <c r="R15" s="6">
        <f>IF(ISBLANK($H$15),IF($F$15="Confirm PY Actuals",R16,IF($F$15="Confirm PY Budget",R17,"")),IF($F$15="Confirm PY Actuals",R16*(1+$H$15),IF($F$15="Confirm PY Budget",R17*(1+$H$15),0)))</f>
        <v>425.06210526360002</v>
      </c>
      <c r="S15" s="6">
        <f>SUM(O15:R15)</f>
        <v>1407</v>
      </c>
      <c r="T15" s="6">
        <f>IF(ISBLANK($H$15),IF($F$15="Confirm PY Actuals",T16,IF($F$15="Confirm PY Budget",T17,"")),IF($F$15="Confirm PY Actuals",T16*(1+$H$15),IF($F$15="Confirm PY Budget",T17*(1+$H$15),0)))</f>
        <v>325.5</v>
      </c>
      <c r="U15" s="6">
        <f>IF(ISBLANK($H$15),IF($F$15="Confirm PY Actuals",U16,IF($F$15="Confirm PY Budget",U17,"")),IF($F$15="Confirm PY Actuals",U16*(1+$H$15),IF($F$15="Confirm PY Budget",U17*(1+$H$15),0)))</f>
        <v>304.5</v>
      </c>
      <c r="V15" s="6">
        <f>IF(ISBLANK($H$15),IF($F$15="Confirm PY Actuals",V16,IF($F$15="Confirm PY Budget",V17,"")),IF($F$15="Confirm PY Actuals",V16*(1+$H$15),IF($F$15="Confirm PY Budget",V17*(1+$H$15),0)))</f>
        <v>283.5</v>
      </c>
      <c r="W15" s="6">
        <f>IF(ISBLANK($H$15),IF($F$15="Confirm PY Actuals",W16,IF($F$15="Confirm PY Budget",W17,"")),IF($F$15="Confirm PY Actuals",W16*(1+$H$15),IF($F$15="Confirm PY Budget",W17*(1+$H$15),0)))</f>
        <v>301.35000000000002</v>
      </c>
      <c r="X15" s="6">
        <f>IF(ISBLANK($H$15),IF($F$15="Confirm PY Actuals",X16,IF($F$15="Confirm PY Budget",X17,"")),IF($F$15="Confirm PY Actuals",X16*(1+$H$15),IF($F$15="Confirm PY Budget",X17*(1+$H$15),0)))</f>
        <v>336</v>
      </c>
      <c r="Y15" s="6">
        <f>SUM(T15:X15)</f>
        <v>1550.85</v>
      </c>
      <c r="Z15" s="6">
        <f>IF(ISBLANK($H$15),IF($F$15="Confirm PY Actuals",Z16,IF($F$15="Confirm PY Budget",Z17,"")),IF($F$15="Confirm PY Actuals",Z16*(1+$H$15),IF($F$15="Confirm PY Budget",Z17*(1+$H$15),0)))</f>
        <v>294.44210526360001</v>
      </c>
      <c r="AA15" s="6">
        <f>IF(ISBLANK($H$15),IF($F$15="Confirm PY Actuals",AA16,IF($F$15="Confirm PY Budget",AA17,"")),IF($F$15="Confirm PY Actuals",AA16*(1+$H$15),IF($F$15="Confirm PY Budget",AA17*(1+$H$15),0)))</f>
        <v>266.58947368409997</v>
      </c>
      <c r="AB15" s="6">
        <f>IF(ISBLANK($H$15),IF($F$15="Confirm PY Actuals",AB16,IF($F$15="Confirm PY Budget",AB17,"")),IF($F$15="Confirm PY Actuals",AB16*(1+$H$15),IF($F$15="Confirm PY Budget",AB17*(1+$H$15),0)))</f>
        <v>318.31578947385003</v>
      </c>
      <c r="AC15" s="6">
        <f>IF(ISBLANK($H$15),IF($F$15="Confirm PY Actuals",AC16,IF($F$15="Confirm PY Budget",AC17,"")),IF($F$15="Confirm PY Actuals",AC16*(1+$H$15),IF($F$15="Confirm PY Budget",AC17*(1+$H$15),0)))</f>
        <v>380.65263157845004</v>
      </c>
      <c r="AD15" s="6">
        <f>SUM(Z15:AC15)</f>
        <v>1260</v>
      </c>
      <c r="AE15" s="6">
        <f>IF(ISBLANK($H$15),IF($F$15="Confirm PY Actuals",AE16,IF($F$15="Confirm PY Budget",AE17,"")),IF($F$15="Confirm PY Actuals",AE16*(1+$H$15),IF($F$15="Confirm PY Budget",AE17*(1+$H$15),0)))</f>
        <v>239.73354231959999</v>
      </c>
      <c r="AF15" s="6">
        <f>IF(ISBLANK($H$15),IF($F$15="Confirm PY Actuals",AF16,IF($F$15="Confirm PY Budget",AF17,"")),IF($F$15="Confirm PY Actuals",AF16*(1+$H$15),IF($F$15="Confirm PY Budget",AF17*(1+$H$15),0)))</f>
        <v>302.82131661390002</v>
      </c>
      <c r="AG15" s="6">
        <f>IF(ISBLANK($H$15),IF($F$15="Confirm PY Actuals",AG16,IF($F$15="Confirm PY Budget",AG17,"")),IF($F$15="Confirm PY Actuals",AG16*(1+$H$15),IF($F$15="Confirm PY Budget",AG17*(1+$H$15),0)))</f>
        <v>302.82131661390002</v>
      </c>
      <c r="AH15" s="6">
        <f>IF(ISBLANK($H$15),IF($F$15="Confirm PY Actuals",AH16,IF($F$15="Confirm PY Budget",AH17,"")),IF($F$15="Confirm PY Actuals",AH16*(1+$H$15),IF($F$15="Confirm PY Budget",AH17*(1+$H$15),0)))</f>
        <v>362.12382445155004</v>
      </c>
      <c r="AI15" s="6">
        <f>SUM(AE15:AH15)</f>
        <v>1207.49999999895</v>
      </c>
      <c r="AJ15" s="6">
        <f>IF(ISBLANK($H$15),IF($F$15="Confirm PY Actuals",AJ16,IF($F$15="Confirm PY Budget",AJ17,"")),IF($F$15="Confirm PY Actuals",AJ16*(1+$H$15),IF($F$15="Confirm PY Budget",AJ17*(1+$H$15),0)))</f>
        <v>295.3080568725</v>
      </c>
      <c r="AK15" s="6">
        <f>IF(ISBLANK($H$15),IF($F$15="Confirm PY Actuals",AK16,IF($F$15="Confirm PY Budget",AK17,"")),IF($F$15="Confirm PY Actuals",AK16*(1+$H$15),IF($F$15="Confirm PY Budget",AK17*(1+$H$15),0)))</f>
        <v>276.2559241701</v>
      </c>
      <c r="AL15" s="6">
        <f>IF(ISBLANK($H$15),IF($F$15="Confirm PY Actuals",AL16,IF($F$15="Confirm PY Budget",AL17,"")),IF($F$15="Confirm PY Actuals",AL16*(1+$H$15),IF($F$15="Confirm PY Budget",AL17*(1+$H$15),0)))</f>
        <v>257.20379146875001</v>
      </c>
      <c r="AM15" s="6">
        <f>IF(ISBLANK($H$15),IF($F$15="Confirm PY Actuals",AM16,IF($F$15="Confirm PY Budget",AM17,"")),IF($F$15="Confirm PY Actuals",AM16*(1+$H$15),IF($F$15="Confirm PY Budget",AM17*(1+$H$15),0)))</f>
        <v>273.39810426495001</v>
      </c>
      <c r="AN15" s="6">
        <f>IF(ISBLANK($H$15),IF($F$15="Confirm PY Actuals",AN16,IF($F$15="Confirm PY Budget",AN17,"")),IF($F$15="Confirm PY Actuals",AN16*(1+$H$15),IF($F$15="Confirm PY Budget",AN17*(1+$H$15),0)))</f>
        <v>304.83412322265002</v>
      </c>
      <c r="AO15" s="6">
        <f>SUM(AJ15:AN15)</f>
        <v>1406.9999999989502</v>
      </c>
      <c r="AP15" s="6">
        <f>IF(ISBLANK($H$15),IF($F$15="Confirm PY Actuals",AP16,IF($F$15="Confirm PY Budget",AP17,"")),IF($F$15="Confirm PY Actuals",AP16*(1+$H$15),IF($F$15="Confirm PY Budget",AP17*(1+$H$15),0)))</f>
        <v>229.3103448279</v>
      </c>
      <c r="AQ15" s="6">
        <f>IF(ISBLANK($H$15),IF($F$15="Confirm PY Actuals",AQ16,IF($F$15="Confirm PY Budget",AQ17,"")),IF($F$15="Confirm PY Actuals",AQ16*(1+$H$15),IF($F$15="Confirm PY Budget",AQ17*(1+$H$15),0)))</f>
        <v>289.65517241430001</v>
      </c>
      <c r="AR15" s="6">
        <f>IF(ISBLANK($H$15),IF($F$15="Confirm PY Actuals",AR16,IF($F$15="Confirm PY Budget",AR17,"")),IF($F$15="Confirm PY Actuals",AR16*(1+$H$15),IF($F$15="Confirm PY Budget",AR17*(1+$H$15),0)))</f>
        <v>289.65517241430001</v>
      </c>
      <c r="AS15" s="6">
        <f>IF(ISBLANK($H$15),IF($F$15="Confirm PY Actuals",AS16,IF($F$15="Confirm PY Budget",AS17,"")),IF($F$15="Confirm PY Actuals",AS16*(1+$H$15),IF($F$15="Confirm PY Budget",AS17*(1+$H$15),0)))</f>
        <v>346.37931034454999</v>
      </c>
      <c r="AT15" s="6">
        <f>SUM(AP15:AS15)</f>
        <v>1155.00000000105</v>
      </c>
      <c r="AU15" s="6">
        <f>IF(ISBLANK($H$15),IF($F$15="Confirm PY Actuals",AU16,IF($F$15="Confirm PY Budget",AU17,"")),IF($F$15="Confirm PY Actuals",AU16*(1+$H$15),IF($F$15="Confirm PY Budget",AU17*(1+$H$15),0)))</f>
        <v>199.5</v>
      </c>
      <c r="AV15" s="6">
        <f>IF(ISBLANK($H$15),IF($F$15="Confirm PY Actuals",AV16,IF($F$15="Confirm PY Budget",AV17,"")),IF($F$15="Confirm PY Actuals",AV16*(1+$H$15),IF($F$15="Confirm PY Budget",AV17*(1+$H$15),0)))</f>
        <v>252</v>
      </c>
      <c r="AW15" s="6">
        <f>IF(ISBLANK($H$15),IF($F$15="Confirm PY Actuals",AW16,IF($F$15="Confirm PY Budget",AW17,"")),IF($F$15="Confirm PY Actuals",AW16*(1+$H$15),IF($F$15="Confirm PY Budget",AW17*(1+$H$15),0)))</f>
        <v>252</v>
      </c>
      <c r="AX15" s="6">
        <f>IF(ISBLANK($H$15),IF($F$15="Confirm PY Actuals",AX16,IF($F$15="Confirm PY Budget",AX17,"")),IF($F$15="Confirm PY Actuals",AX16*(1+$H$15),IF($F$15="Confirm PY Budget",AX17*(1+$H$15),0)))</f>
        <v>301.35000000000002</v>
      </c>
      <c r="AY15" s="6">
        <f>SUM(AU15:AX15)</f>
        <v>1004.85</v>
      </c>
      <c r="AZ15" s="6">
        <f>IF(ISBLANK($H$15),IF($F$15="Confirm PY Actuals",AZ16,IF($F$15="Confirm PY Budget",AZ17,"")),IF($F$15="Confirm PY Actuals",AZ16*(1+$H$15),IF($F$15="Confirm PY Budget",AZ17*(1+$H$15),0)))</f>
        <v>363.62559241680003</v>
      </c>
      <c r="BA15" s="6">
        <f>IF(ISBLANK($H$15),IF($F$15="Confirm PY Actuals",BA16,IF($F$15="Confirm PY Budget",BA17,"")),IF($F$15="Confirm PY Actuals",BA16*(1+$H$15),IF($F$15="Confirm PY Budget",BA17*(1+$H$15),0)))</f>
        <v>340.16587677765</v>
      </c>
      <c r="BB15" s="6">
        <f>IF(ISBLANK($H$15),IF($F$15="Confirm PY Actuals",BB16,IF($F$15="Confirm PY Budget",BB17,"")),IF($F$15="Confirm PY Actuals",BB16*(1+$H$15),IF($F$15="Confirm PY Budget",BB17*(1+$H$15),0)))</f>
        <v>316.70616113745001</v>
      </c>
      <c r="BC15" s="6">
        <f>IF(ISBLANK($H$15),IF($F$15="Confirm PY Actuals",BC16,IF($F$15="Confirm PY Budget",BC17,"")),IF($F$15="Confirm PY Actuals",BC16*(1+$H$15),IF($F$15="Confirm PY Budget",BC17*(1+$H$15),0)))</f>
        <v>336.64691943120005</v>
      </c>
      <c r="BD15" s="6">
        <f>IF(ISBLANK($H$15),IF($F$15="Confirm PY Actuals",BD16,IF($F$15="Confirm PY Budget",BD17,"")),IF($F$15="Confirm PY Actuals",BD16*(1+$H$15),IF($F$15="Confirm PY Budget",BD17*(1+$H$15),0)))</f>
        <v>375.35545023690003</v>
      </c>
      <c r="BE15" s="6">
        <f>SUM(AZ15:BD15)</f>
        <v>1732.5</v>
      </c>
      <c r="BF15" s="6">
        <f>IF(ISBLANK($H$15),IF($F$15="Confirm PY Actuals",BF16,IF($F$15="Confirm PY Budget",BF17,"")),IF($F$15="Confirm PY Actuals",BF16*(1+$H$15),IF($F$15="Confirm PY Budget",BF17*(1+$H$15),0)))</f>
        <v>429.39473684205007</v>
      </c>
      <c r="BG15" s="6">
        <f>IF(ISBLANK($H$15),IF($F$15="Confirm PY Actuals",BG16,IF($F$15="Confirm PY Budget",BG17,"")),IF($F$15="Confirm PY Actuals",BG16*(1+$H$15),IF($F$15="Confirm PY Budget",BG17*(1+$H$15),0)))</f>
        <v>388.77631578975002</v>
      </c>
      <c r="BH15" s="6">
        <f>IF(ISBLANK($H$15),IF($F$15="Confirm PY Actuals",BH16,IF($F$15="Confirm PY Budget",BH17,"")),IF($F$15="Confirm PY Actuals",BH16*(1+$H$15),IF($F$15="Confirm PY Budget",BH17*(1+$H$15),0)))</f>
        <v>464.21052631590004</v>
      </c>
      <c r="BI15" s="6">
        <f>IF(ISBLANK($H$15),IF($F$15="Confirm PY Actuals",BI16,IF($F$15="Confirm PY Budget",BI17,"")),IF($F$15="Confirm PY Actuals",BI16*(1+$H$15),IF($F$15="Confirm PY Budget",BI17*(1+$H$15),0)))</f>
        <v>555.11842105230005</v>
      </c>
      <c r="BJ15" s="6">
        <f>SUM(BF15:BI15)</f>
        <v>1837.5</v>
      </c>
      <c r="BK15" s="6">
        <f>IF(ISBLANK($H$15),IF($F$15="Confirm PY Actuals",BK16,IF($F$15="Confirm PY Budget",BK17,"")),IF($F$15="Confirm PY Actuals",BK16*(1+$H$15),IF($F$15="Confirm PY Budget",BK17*(1+$H$15),0)))</f>
        <v>236.7647058819</v>
      </c>
      <c r="BL15" s="6">
        <f>IF(ISBLANK($H$15),IF($F$15="Confirm PY Actuals",BL16,IF($F$15="Confirm PY Budget",BL17,"")),IF($F$15="Confirm PY Actuals",BL16*(1+$H$15),IF($F$15="Confirm PY Budget",BL17*(1+$H$15),0)))</f>
        <v>299.0712074301</v>
      </c>
      <c r="BM15" s="6">
        <f>IF(ISBLANK($H$15),IF($F$15="Confirm PY Actuals",BM16,IF($F$15="Confirm PY Budget",BM17,"")),IF($F$15="Confirm PY Actuals",BM16*(1+$H$15),IF($F$15="Confirm PY Budget",BM17*(1+$H$15),0)))</f>
        <v>299.0712074301</v>
      </c>
      <c r="BN15" s="6">
        <f>IF(ISBLANK($H$15),IF($F$15="Confirm PY Actuals",BN16,IF($F$15="Confirm PY Budget",BN17,"")),IF($F$15="Confirm PY Actuals",BN16*(1+$H$15),IF($F$15="Confirm PY Budget",BN17*(1+$H$15),0)))</f>
        <v>1580.09287925685</v>
      </c>
      <c r="BO15" s="6">
        <f>SUM(BK15:BN15)</f>
        <v>2414.99999999895</v>
      </c>
      <c r="BP15" s="6">
        <f>IF(ISBLANK($H$15),IF($F$15="Confirm PY Actuals",BP16,IF($F$15="Confirm PY Budget",BP17,"")),IF($F$15="Confirm PY Actuals",BP16*(1+$H$15),IF($F$15="Confirm PY Budget",BP17*(1+$H$15),0)))</f>
        <v>284.98070739600001</v>
      </c>
      <c r="BQ15" s="6">
        <f>IF(ISBLANK($H$15),IF($F$15="Confirm PY Actuals",BQ16,IF($F$15="Confirm PY Budget",BQ17,"")),IF($F$15="Confirm PY Actuals",BQ16*(1+$H$15),IF($F$15="Confirm PY Budget",BQ17*(1+$H$15),0)))</f>
        <v>289.57717041749999</v>
      </c>
      <c r="BR15" s="6">
        <f>IF(ISBLANK($H$15),IF($F$15="Confirm PY Actuals",BR16,IF($F$15="Confirm PY Budget",BR17,"")),IF($F$15="Confirm PY Actuals",BR16*(1+$H$15),IF($F$15="Confirm PY Budget",BR17*(1+$H$15),0)))</f>
        <v>597.54019292625003</v>
      </c>
      <c r="BS15" s="6">
        <f>IF(ISBLANK($H$15),IF($F$15="Confirm PY Actuals",BS16,IF($F$15="Confirm PY Budget",BS17,"")),IF($F$15="Confirm PY Actuals",BS16*(1+$H$15),IF($F$15="Confirm PY Budget",BS17*(1+$H$15),0)))</f>
        <v>470.67781350450002</v>
      </c>
      <c r="BT15" s="6">
        <f>IF(ISBLANK($H$15),IF($F$15="Confirm PY Actuals",BT16,IF($F$15="Confirm PY Budget",BT17,"")),IF($F$15="Confirm PY Actuals",BT16*(1+$H$15),IF($F$15="Confirm PY Budget",BT17*(1+$H$15),0)))</f>
        <v>358.52411575575002</v>
      </c>
      <c r="BU15" s="6">
        <f>SUM(BP15:BT15)</f>
        <v>2001.3</v>
      </c>
      <c r="BV15" s="6">
        <f>N15+S15+Y15+AD15+AI15+AO15+AT15+AY15+BE15+BJ15+BO15+BU15</f>
        <v>18269.999999997901</v>
      </c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</row>
    <row r="16" spans="2:135" hidden="1" outlineLevel="1" x14ac:dyDescent="0.2">
      <c r="B16" s="1" t="s">
        <v>198</v>
      </c>
      <c r="C16" s="1" t="s">
        <v>200</v>
      </c>
      <c r="D16" s="7"/>
      <c r="E16" s="25">
        <f t="shared" ca="1" si="0"/>
        <v>17399.999999997999</v>
      </c>
      <c r="F16" s="8"/>
      <c r="G16" s="33"/>
      <c r="H16" s="18"/>
      <c r="I16" s="4"/>
      <c r="J16" s="2">
        <v>287.71929824599999</v>
      </c>
      <c r="K16" s="9">
        <v>260.74561403500002</v>
      </c>
      <c r="L16" s="2">
        <v>310.19736842100002</v>
      </c>
      <c r="M16" s="2">
        <v>371.33771929800002</v>
      </c>
      <c r="N16" s="2">
        <f>SUM(J16:M16)</f>
        <v>1230</v>
      </c>
      <c r="O16" s="2">
        <v>313.13684210500003</v>
      </c>
      <c r="P16" s="2">
        <v>283.51578947399997</v>
      </c>
      <c r="Q16" s="2">
        <v>338.52631578900002</v>
      </c>
      <c r="R16" s="2">
        <v>404.82105263199998</v>
      </c>
      <c r="S16" s="2">
        <f>SUM(O16:R16)</f>
        <v>1340</v>
      </c>
      <c r="T16" s="2">
        <v>310</v>
      </c>
      <c r="U16" s="2">
        <v>290</v>
      </c>
      <c r="V16" s="2">
        <v>270</v>
      </c>
      <c r="W16" s="2">
        <v>287</v>
      </c>
      <c r="X16" s="2">
        <v>320</v>
      </c>
      <c r="Y16" s="2">
        <f>SUM(T16:X16)</f>
        <v>1477</v>
      </c>
      <c r="Z16" s="2">
        <v>280.421052632</v>
      </c>
      <c r="AA16" s="2">
        <v>253.89473684199999</v>
      </c>
      <c r="AB16" s="2">
        <v>303.15789473699999</v>
      </c>
      <c r="AC16" s="2">
        <v>362.52631578900002</v>
      </c>
      <c r="AD16" s="2">
        <f>SUM(Z16:AC16)</f>
        <v>1200</v>
      </c>
      <c r="AE16" s="2">
        <v>228.31765935199999</v>
      </c>
      <c r="AF16" s="2">
        <v>288.40125391800001</v>
      </c>
      <c r="AG16" s="2">
        <v>288.40125391800001</v>
      </c>
      <c r="AH16" s="2">
        <v>344.87983281100003</v>
      </c>
      <c r="AI16" s="2">
        <f>SUM(AE16:AH16)</f>
        <v>1149.999999999</v>
      </c>
      <c r="AJ16" s="2">
        <v>281.24576845000001</v>
      </c>
      <c r="AK16" s="2">
        <v>263.10088016200001</v>
      </c>
      <c r="AL16" s="2">
        <v>244.955991875</v>
      </c>
      <c r="AM16" s="2">
        <v>260.37914691899999</v>
      </c>
      <c r="AN16" s="2">
        <v>290.318212593</v>
      </c>
      <c r="AO16" s="2">
        <f>SUM(AJ16:AN16)</f>
        <v>1339.999999999</v>
      </c>
      <c r="AP16" s="2">
        <v>218.39080459799999</v>
      </c>
      <c r="AQ16" s="2">
        <v>275.86206896599998</v>
      </c>
      <c r="AR16" s="2">
        <v>275.86206896599998</v>
      </c>
      <c r="AS16" s="2">
        <v>329.88505747099998</v>
      </c>
      <c r="AT16" s="2">
        <f>SUM(AP16:AS16)</f>
        <v>1100.000000001</v>
      </c>
      <c r="AU16" s="2">
        <v>190</v>
      </c>
      <c r="AV16" s="2">
        <v>240</v>
      </c>
      <c r="AW16" s="2">
        <v>240</v>
      </c>
      <c r="AX16" s="2">
        <v>287</v>
      </c>
      <c r="AY16" s="2">
        <f>SUM(AU16:AX16)</f>
        <v>957</v>
      </c>
      <c r="AZ16" s="2">
        <v>346.31008801600001</v>
      </c>
      <c r="BA16" s="2">
        <v>323.96750169299997</v>
      </c>
      <c r="BB16" s="2">
        <v>301.62491536900001</v>
      </c>
      <c r="BC16" s="2">
        <v>320.61611374400002</v>
      </c>
      <c r="BD16" s="2">
        <v>357.48138117799999</v>
      </c>
      <c r="BE16" s="2">
        <f>SUM(AZ16:BD16)</f>
        <v>1650</v>
      </c>
      <c r="BF16" s="2">
        <v>408.94736842100002</v>
      </c>
      <c r="BG16" s="2">
        <v>370.26315789500001</v>
      </c>
      <c r="BH16" s="2">
        <v>442.10526315800001</v>
      </c>
      <c r="BI16" s="2">
        <v>528.68421052600002</v>
      </c>
      <c r="BJ16" s="2">
        <f>SUM(BF16:BI16)</f>
        <v>1750</v>
      </c>
      <c r="BK16" s="2">
        <v>225.490196078</v>
      </c>
      <c r="BL16" s="2">
        <v>284.82972136199999</v>
      </c>
      <c r="BM16" s="2">
        <v>284.82972136199999</v>
      </c>
      <c r="BN16" s="2">
        <v>1504.850361197</v>
      </c>
      <c r="BO16" s="2">
        <f>SUM(BK16:BN16)</f>
        <v>2299.999999999</v>
      </c>
      <c r="BP16" s="2">
        <v>271.41019752</v>
      </c>
      <c r="BQ16" s="2">
        <v>275.78778134999999</v>
      </c>
      <c r="BR16" s="2">
        <v>569.08589802500001</v>
      </c>
      <c r="BS16" s="2">
        <v>448.26458429000002</v>
      </c>
      <c r="BT16" s="2">
        <v>341.45153881499999</v>
      </c>
      <c r="BU16" s="2">
        <f>SUM(BP16:BT16)</f>
        <v>1906.0000000000002</v>
      </c>
      <c r="BV16" s="2">
        <f>N16+S16+Y16+AD16+AI16+AO16+AT16+AY16+BE16+BJ16+BO16+BU16</f>
        <v>17399.999999997999</v>
      </c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3"/>
    </row>
    <row r="17" spans="2:135" hidden="1" outlineLevel="1" x14ac:dyDescent="0.2">
      <c r="B17" s="1" t="s">
        <v>198</v>
      </c>
      <c r="C17" s="1" t="s">
        <v>199</v>
      </c>
      <c r="D17" s="7"/>
      <c r="E17" s="25">
        <f t="shared" ca="1" si="0"/>
        <v>15889.999999996002</v>
      </c>
      <c r="F17" s="7"/>
      <c r="G17" s="33"/>
      <c r="H17" s="18"/>
      <c r="I17" s="4"/>
      <c r="J17" s="2">
        <v>279.131776855</v>
      </c>
      <c r="K17" s="9">
        <v>253.26972724199999</v>
      </c>
      <c r="L17" s="2">
        <v>302.31844202500002</v>
      </c>
      <c r="M17" s="2">
        <v>361.17689976399998</v>
      </c>
      <c r="N17" s="2">
        <f>SUM(J17:M17)</f>
        <v>1195.8968458859999</v>
      </c>
      <c r="O17" s="2">
        <v>249.702547985</v>
      </c>
      <c r="P17" s="2">
        <v>226.515882815</v>
      </c>
      <c r="Q17" s="2">
        <v>270.213828713</v>
      </c>
      <c r="R17" s="2">
        <v>323.72151756699998</v>
      </c>
      <c r="S17" s="2">
        <f>SUM(O17:R17)</f>
        <v>1070.1537770800001</v>
      </c>
      <c r="T17" s="2">
        <v>250.594342799</v>
      </c>
      <c r="U17" s="2">
        <v>234.54203614299999</v>
      </c>
      <c r="V17" s="2">
        <v>218.48972948700001</v>
      </c>
      <c r="W17" s="2">
        <v>231.866651701</v>
      </c>
      <c r="X17" s="2">
        <v>258.62049612800001</v>
      </c>
      <c r="Y17" s="2">
        <f>SUM(T17:X17)</f>
        <v>1194.1132562580001</v>
      </c>
      <c r="Z17" s="2">
        <v>279.131776855</v>
      </c>
      <c r="AA17" s="2">
        <v>253.26972724199999</v>
      </c>
      <c r="AB17" s="2">
        <v>302.31844202500002</v>
      </c>
      <c r="AC17" s="2">
        <v>361.17689976399998</v>
      </c>
      <c r="AD17" s="2">
        <f>SUM(Z17:AC17)</f>
        <v>1195.8968458859999</v>
      </c>
      <c r="AE17" s="2">
        <v>256.83690649900001</v>
      </c>
      <c r="AF17" s="2">
        <v>232.758446515</v>
      </c>
      <c r="AG17" s="2">
        <v>276.45639241200001</v>
      </c>
      <c r="AH17" s="2">
        <v>330.85587607999997</v>
      </c>
      <c r="AI17" s="2">
        <f>SUM(AE17:AH17)</f>
        <v>1096.9076215059999</v>
      </c>
      <c r="AJ17" s="2">
        <v>276.45639241200001</v>
      </c>
      <c r="AK17" s="2">
        <v>258.62049612800001</v>
      </c>
      <c r="AL17" s="2">
        <v>240.784599843</v>
      </c>
      <c r="AM17" s="2">
        <v>255.945111685</v>
      </c>
      <c r="AN17" s="2">
        <v>285.37434055400001</v>
      </c>
      <c r="AO17" s="2">
        <f>SUM(AJ17:AN17)</f>
        <v>1317.180940622</v>
      </c>
      <c r="AP17" s="2">
        <v>203.329217645</v>
      </c>
      <c r="AQ17" s="2">
        <v>256.83690649900001</v>
      </c>
      <c r="AR17" s="2">
        <v>256.83690649900001</v>
      </c>
      <c r="AS17" s="2">
        <v>307.66921091</v>
      </c>
      <c r="AT17" s="2">
        <f>SUM(AP17:AS17)</f>
        <v>1024.672241553</v>
      </c>
      <c r="AU17" s="2">
        <v>194.411269503</v>
      </c>
      <c r="AV17" s="2">
        <v>246.135368728</v>
      </c>
      <c r="AW17" s="2">
        <v>246.135368728</v>
      </c>
      <c r="AX17" s="2">
        <v>294.292288697</v>
      </c>
      <c r="AY17" s="2">
        <f>SUM(AU17:AX17)</f>
        <v>980.97429565599998</v>
      </c>
      <c r="AZ17" s="2">
        <v>241.676394657</v>
      </c>
      <c r="BA17" s="2">
        <v>246.135368728</v>
      </c>
      <c r="BB17" s="2">
        <v>507.43124929800001</v>
      </c>
      <c r="BC17" s="2">
        <v>399.52407677600002</v>
      </c>
      <c r="BD17" s="2">
        <v>304.10203165299998</v>
      </c>
      <c r="BE17" s="2">
        <f>SUM(AZ17:BD17)</f>
        <v>1698.8691211120001</v>
      </c>
      <c r="BF17" s="2">
        <v>364.744079021</v>
      </c>
      <c r="BG17" s="2">
        <v>329.96408126599999</v>
      </c>
      <c r="BH17" s="2">
        <v>394.17330789099998</v>
      </c>
      <c r="BI17" s="2">
        <v>471.75945672900002</v>
      </c>
      <c r="BJ17" s="2">
        <f>SUM(BF17:BI17)</f>
        <v>1560.640924907</v>
      </c>
      <c r="BK17" s="2">
        <v>364.744079021</v>
      </c>
      <c r="BL17" s="2">
        <v>329.96408126599999</v>
      </c>
      <c r="BM17" s="2">
        <v>394.17330789099998</v>
      </c>
      <c r="BN17" s="2">
        <v>766.94354023999995</v>
      </c>
      <c r="BO17" s="2">
        <f>SUM(BK17:BN17)</f>
        <v>1855.8250084179999</v>
      </c>
      <c r="BP17" s="2">
        <v>241.676394657</v>
      </c>
      <c r="BQ17" s="2">
        <v>246.135368728</v>
      </c>
      <c r="BR17" s="2">
        <v>507.43124929800001</v>
      </c>
      <c r="BS17" s="2">
        <v>399.52407677600002</v>
      </c>
      <c r="BT17" s="2">
        <v>304.10203165299998</v>
      </c>
      <c r="BU17" s="2">
        <f>SUM(BP17:BT17)</f>
        <v>1698.8691211120001</v>
      </c>
      <c r="BV17" s="2">
        <f>N17+S17+Y17+AD17+AI17+AO17+AT17+AY17+BE17+BJ17+BO17+BU17</f>
        <v>15889.999999996002</v>
      </c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3"/>
    </row>
    <row r="18" spans="2:135" collapsed="1" x14ac:dyDescent="0.2">
      <c r="B18" s="1" t="s">
        <v>17</v>
      </c>
      <c r="C18" s="1" t="s">
        <v>89</v>
      </c>
      <c r="D18" s="23"/>
      <c r="E18" s="40">
        <f t="shared" ca="1" si="0"/>
        <v>0.23175103448099998</v>
      </c>
      <c r="F18" s="23" t="s">
        <v>29</v>
      </c>
      <c r="G18" s="34"/>
      <c r="H18" s="18">
        <v>0.02</v>
      </c>
      <c r="I18" s="4"/>
      <c r="J18" s="16">
        <f>IF(ISBLANK($H$18),IF($F$18="Confirm PY Actuals",J19,IF($F$18="Confirm PY Budget",J20,"")),IF($F$18="Confirm PY Actuals",J19*(1+$H$18),IF($F$18="Confirm PY Budget",J20*(1+$H$18),0)))</f>
        <v>0.16320000000000001</v>
      </c>
      <c r="K18" s="16">
        <f>IF(ISBLANK($H$18),IF($F$18="Confirm PY Actuals",K19,IF($F$18="Confirm PY Budget",K20,"")),IF($F$18="Confirm PY Actuals",K19*(1+$H$18),IF($F$18="Confirm PY Budget",K20*(1+$H$18),0)))</f>
        <v>0.14280000000000001</v>
      </c>
      <c r="L18" s="17">
        <f>IF(ISBLANK($H$18),IF($F$18="Confirm PY Actuals",L19,IF($F$18="Confirm PY Budget",L20,"")),IF($F$18="Confirm PY Actuals",L19*(1+$H$18),IF($F$18="Confirm PY Budget",L20*(1+$H$18),0)))</f>
        <v>0.18359999999999999</v>
      </c>
      <c r="M18" s="17">
        <f>IF(ISBLANK($H$18),IF($F$18="Confirm PY Actuals",M19,IF($F$18="Confirm PY Budget",M20,"")),IF($F$18="Confirm PY Actuals",M19*(1+$H$18),IF($F$18="Confirm PY Budget",M20*(1+$H$18),0)))</f>
        <v>0.2142</v>
      </c>
      <c r="N18" s="44">
        <f>IFERROR(AVERAGE(J18:M18),0)</f>
        <v>0.17595</v>
      </c>
      <c r="O18" s="17">
        <f>IF(ISBLANK($H$18),IF($F$18="Confirm PY Actuals",O19,IF($F$18="Confirm PY Budget",O20,"")),IF($F$18="Confirm PY Actuals",O19*(1+$H$18),IF($F$18="Confirm PY Budget",O20*(1+$H$18),0)))</f>
        <v>0.22440000000000002</v>
      </c>
      <c r="P18" s="17">
        <f>IF(ISBLANK($H$18),IF($F$18="Confirm PY Actuals",P19,IF($F$18="Confirm PY Budget",P20,"")),IF($F$18="Confirm PY Actuals",P19*(1+$H$18),IF($F$18="Confirm PY Budget",P20*(1+$H$18),0)))</f>
        <v>0.24479999999999999</v>
      </c>
      <c r="Q18" s="17">
        <f>IF(ISBLANK($H$18),IF($F$18="Confirm PY Actuals",Q19,IF($F$18="Confirm PY Budget",Q20,"")),IF($F$18="Confirm PY Actuals",Q19*(1+$H$18),IF($F$18="Confirm PY Budget",Q20*(1+$H$18),0)))</f>
        <v>0.2142</v>
      </c>
      <c r="R18" s="17">
        <f>IF(ISBLANK($H$18),IF($F$18="Confirm PY Actuals",R19,IF($F$18="Confirm PY Budget",R20,"")),IF($F$18="Confirm PY Actuals",R19*(1+$H$18),IF($F$18="Confirm PY Budget",R20*(1+$H$18),0)))</f>
        <v>0.255</v>
      </c>
      <c r="S18" s="44">
        <f>IFERROR(AVERAGE(O18:R18),0)</f>
        <v>0.2346</v>
      </c>
      <c r="T18" s="17">
        <f>IF(ISBLANK($H$18),IF($F$18="Confirm PY Actuals",T19,IF($F$18="Confirm PY Budget",T20,"")),IF($F$18="Confirm PY Actuals",T19*(1+$H$18),IF($F$18="Confirm PY Budget",T20*(1+$H$18),0)))</f>
        <v>0.23213793114</v>
      </c>
      <c r="U18" s="17">
        <f>IF(ISBLANK($H$18),IF($F$18="Confirm PY Actuals",U19,IF($F$18="Confirm PY Budget",U20,"")),IF($F$18="Confirm PY Actuals",U19*(1+$H$18),IF($F$18="Confirm PY Budget",U20*(1+$H$18),0)))</f>
        <v>0.20634482802000001</v>
      </c>
      <c r="V18" s="17">
        <f>IF(ISBLANK($H$18),IF($F$18="Confirm PY Actuals",V19,IF($F$18="Confirm PY Budget",V20,"")),IF($F$18="Confirm PY Actuals",V19*(1+$H$18),IF($F$18="Confirm PY Budget",V20*(1+$H$18),0)))</f>
        <v>0.18055172387999999</v>
      </c>
      <c r="W18" s="17">
        <f>IF(ISBLANK($H$18),IF($F$18="Confirm PY Actuals",W19,IF($F$18="Confirm PY Budget",W20,"")),IF($F$18="Confirm PY Actuals",W19*(1+$H$18),IF($F$18="Confirm PY Budget",W20*(1+$H$18),0)))</f>
        <v>0.255</v>
      </c>
      <c r="X18" s="17">
        <f>IF(ISBLANK($H$18),IF($F$18="Confirm PY Actuals",X19,IF($F$18="Confirm PY Budget",X20,"")),IF($F$18="Confirm PY Actuals",X19*(1+$H$18),IF($F$18="Confirm PY Budget",X20*(1+$H$18),0)))</f>
        <v>0.27082758581999999</v>
      </c>
      <c r="Y18" s="44">
        <f>IFERROR(AVERAGE(T18:X18),0)</f>
        <v>0.22897241377200001</v>
      </c>
      <c r="Z18" s="17">
        <f>IF(ISBLANK($H$18),IF($F$18="Confirm PY Actuals",Z19,IF($F$18="Confirm PY Budget",Z20,"")),IF($F$18="Confirm PY Actuals",Z19*(1+$H$18),IF($F$18="Confirm PY Budget",Z20*(1+$H$18),0)))</f>
        <v>0.22440000000000002</v>
      </c>
      <c r="AA18" s="17">
        <f>IF(ISBLANK($H$18),IF($F$18="Confirm PY Actuals",AA19,IF($F$18="Confirm PY Budget",AA20,"")),IF($F$18="Confirm PY Actuals",AA19*(1+$H$18),IF($F$18="Confirm PY Budget",AA20*(1+$H$18),0)))</f>
        <v>0.24479999999999999</v>
      </c>
      <c r="AB18" s="17">
        <f>IF(ISBLANK($H$18),IF($F$18="Confirm PY Actuals",AB19,IF($F$18="Confirm PY Budget",AB20,"")),IF($F$18="Confirm PY Actuals",AB19*(1+$H$18),IF($F$18="Confirm PY Budget",AB20*(1+$H$18),0)))</f>
        <v>0.2142</v>
      </c>
      <c r="AC18" s="17">
        <f>IF(ISBLANK($H$18),IF($F$18="Confirm PY Actuals",AC19,IF($F$18="Confirm PY Budget",AC20,"")),IF($F$18="Confirm PY Actuals",AC19*(1+$H$18),IF($F$18="Confirm PY Budget",AC20*(1+$H$18),0)))</f>
        <v>0.255</v>
      </c>
      <c r="AD18" s="44">
        <f>IFERROR(AVERAGE(Z18:AC18),0)</f>
        <v>0.2346</v>
      </c>
      <c r="AE18" s="17">
        <f>IF(ISBLANK($H$18),IF($F$18="Confirm PY Actuals",AE19,IF($F$18="Confirm PY Budget",AE20,"")),IF($F$18="Confirm PY Actuals",AE19*(1+$H$18),IF($F$18="Confirm PY Budget",AE20*(1+$H$18),0)))</f>
        <v>0.22440000000000002</v>
      </c>
      <c r="AF18" s="17">
        <f>IF(ISBLANK($H$18),IF($F$18="Confirm PY Actuals",AF19,IF($F$18="Confirm PY Budget",AF20,"")),IF($F$18="Confirm PY Actuals",AF19*(1+$H$18),IF($F$18="Confirm PY Budget",AF20*(1+$H$18),0)))</f>
        <v>0.24479999999999999</v>
      </c>
      <c r="AG18" s="17">
        <f>IF(ISBLANK($H$18),IF($F$18="Confirm PY Actuals",AG19,IF($F$18="Confirm PY Budget",AG20,"")),IF($F$18="Confirm PY Actuals",AG19*(1+$H$18),IF($F$18="Confirm PY Budget",AG20*(1+$H$18),0)))</f>
        <v>0.2142</v>
      </c>
      <c r="AH18" s="17">
        <f>IF(ISBLANK($H$18),IF($F$18="Confirm PY Actuals",AH19,IF($F$18="Confirm PY Budget",AH20,"")),IF($F$18="Confirm PY Actuals",AH19*(1+$H$18),IF($F$18="Confirm PY Budget",AH20*(1+$H$18),0)))</f>
        <v>0.255</v>
      </c>
      <c r="AI18" s="44">
        <f>IFERROR(AVERAGE(AE18:AH18),0)</f>
        <v>0.2346</v>
      </c>
      <c r="AJ18" s="17">
        <f>IF(ISBLANK($H$18),IF($F$18="Confirm PY Actuals",AJ19,IF($F$18="Confirm PY Budget",AJ20,"")),IF($F$18="Confirm PY Actuals",AJ19*(1+$H$18),IF($F$18="Confirm PY Budget",AJ20*(1+$H$18),0)))</f>
        <v>0.20400000000000001</v>
      </c>
      <c r="AK18" s="17">
        <f>IF(ISBLANK($H$18),IF($F$18="Confirm PY Actuals",AK19,IF($F$18="Confirm PY Budget",AK20,"")),IF($F$18="Confirm PY Actuals",AK19*(1+$H$18),IF($F$18="Confirm PY Budget",AK20*(1+$H$18),0)))</f>
        <v>0.18359999999999999</v>
      </c>
      <c r="AL18" s="17">
        <f>IF(ISBLANK($H$18),IF($F$18="Confirm PY Actuals",AL19,IF($F$18="Confirm PY Budget",AL20,"")),IF($F$18="Confirm PY Actuals",AL19*(1+$H$18),IF($F$18="Confirm PY Budget",AL20*(1+$H$18),0)))</f>
        <v>0.2346</v>
      </c>
      <c r="AM18" s="17">
        <f>IF(ISBLANK($H$18),IF($F$18="Confirm PY Actuals",AM19,IF($F$18="Confirm PY Budget",AM20,"")),IF($F$18="Confirm PY Actuals",AM19*(1+$H$18),IF($F$18="Confirm PY Budget",AM20*(1+$H$18),0)))</f>
        <v>0.27540000000000003</v>
      </c>
      <c r="AN18" s="17">
        <f>IF(ISBLANK($H$18),IF($F$18="Confirm PY Actuals",AN19,IF($F$18="Confirm PY Budget",AN20,"")),IF($F$18="Confirm PY Actuals",AN19*(1+$H$18),IF($F$18="Confirm PY Budget",AN20*(1+$H$18),0)))</f>
        <v>0.27540000000000003</v>
      </c>
      <c r="AO18" s="44">
        <f>IFERROR(AVERAGE(AJ18:AN18),0)</f>
        <v>0.2346</v>
      </c>
      <c r="AP18" s="17">
        <f>IF(ISBLANK($H$18),IF($F$18="Confirm PY Actuals",AP19,IF($F$18="Confirm PY Budget",AP20,"")),IF($F$18="Confirm PY Actuals",AP19*(1+$H$18),IF($F$18="Confirm PY Budget",AP20*(1+$H$18),0)))</f>
        <v>0.22440000000000002</v>
      </c>
      <c r="AQ18" s="17">
        <f>IF(ISBLANK($H$18),IF($F$18="Confirm PY Actuals",AQ19,IF($F$18="Confirm PY Budget",AQ20,"")),IF($F$18="Confirm PY Actuals",AQ19*(1+$H$18),IF($F$18="Confirm PY Budget",AQ20*(1+$H$18),0)))</f>
        <v>0.24479999999999999</v>
      </c>
      <c r="AR18" s="17">
        <f>IF(ISBLANK($H$18),IF($F$18="Confirm PY Actuals",AR19,IF($F$18="Confirm PY Budget",AR20,"")),IF($F$18="Confirm PY Actuals",AR19*(1+$H$18),IF($F$18="Confirm PY Budget",AR20*(1+$H$18),0)))</f>
        <v>0.2142</v>
      </c>
      <c r="AS18" s="17">
        <f>IF(ISBLANK($H$18),IF($F$18="Confirm PY Actuals",AS19,IF($F$18="Confirm PY Budget",AS20,"")),IF($F$18="Confirm PY Actuals",AS19*(1+$H$18),IF($F$18="Confirm PY Budget",AS20*(1+$H$18),0)))</f>
        <v>0.255</v>
      </c>
      <c r="AT18" s="44">
        <f>IFERROR(AVERAGE(AP18:AS18),0)</f>
        <v>0.2346</v>
      </c>
      <c r="AU18" s="17">
        <f>IF(ISBLANK($H$18),IF($F$18="Confirm PY Actuals",AU19,IF($F$18="Confirm PY Budget",AU20,"")),IF($F$18="Confirm PY Actuals",AU19*(1+$H$18),IF($F$18="Confirm PY Budget",AU20*(1+$H$18),0)))</f>
        <v>0.22440000000000002</v>
      </c>
      <c r="AV18" s="17">
        <f>IF(ISBLANK($H$18),IF($F$18="Confirm PY Actuals",AV19,IF($F$18="Confirm PY Budget",AV20,"")),IF($F$18="Confirm PY Actuals",AV19*(1+$H$18),IF($F$18="Confirm PY Budget",AV20*(1+$H$18),0)))</f>
        <v>0.24479999999999999</v>
      </c>
      <c r="AW18" s="17">
        <f>IF(ISBLANK($H$18),IF($F$18="Confirm PY Actuals",AW19,IF($F$18="Confirm PY Budget",AW20,"")),IF($F$18="Confirm PY Actuals",AW19*(1+$H$18),IF($F$18="Confirm PY Budget",AW20*(1+$H$18),0)))</f>
        <v>0.2142</v>
      </c>
      <c r="AX18" s="17">
        <f>IF(ISBLANK($H$18),IF($F$18="Confirm PY Actuals",AX19,IF($F$18="Confirm PY Budget",AX20,"")),IF($F$18="Confirm PY Actuals",AX19*(1+$H$18),IF($F$18="Confirm PY Budget",AX20*(1+$H$18),0)))</f>
        <v>0.27540000000000003</v>
      </c>
      <c r="AY18" s="44">
        <f>IFERROR(AVERAGE(AU18:AX18),0)</f>
        <v>0.23970000000000002</v>
      </c>
      <c r="AZ18" s="17">
        <f>IF(ISBLANK($H$18),IF($F$18="Confirm PY Actuals",AZ19,IF($F$18="Confirm PY Budget",AZ20,"")),IF($F$18="Confirm PY Actuals",AZ19*(1+$H$18),IF($F$18="Confirm PY Budget",AZ20*(1+$H$18),0)))</f>
        <v>0.1938</v>
      </c>
      <c r="BA18" s="17">
        <f>IF(ISBLANK($H$18),IF($F$18="Confirm PY Actuals",BA19,IF($F$18="Confirm PY Budget",BA20,"")),IF($F$18="Confirm PY Actuals",BA19*(1+$H$18),IF($F$18="Confirm PY Budget",BA20*(1+$H$18),0)))</f>
        <v>0.22440000000000002</v>
      </c>
      <c r="BB18" s="17">
        <f>IF(ISBLANK($H$18),IF($F$18="Confirm PY Actuals",BB19,IF($F$18="Confirm PY Budget",BB20,"")),IF($F$18="Confirm PY Actuals",BB19*(1+$H$18),IF($F$18="Confirm PY Budget",BB20*(1+$H$18),0)))</f>
        <v>0.24479999999999999</v>
      </c>
      <c r="BC18" s="17">
        <f>IF(ISBLANK($H$18),IF($F$18="Confirm PY Actuals",BC19,IF($F$18="Confirm PY Budget",BC20,"")),IF($F$18="Confirm PY Actuals",BC19*(1+$H$18),IF($F$18="Confirm PY Budget",BC20*(1+$H$18),0)))</f>
        <v>0.2142</v>
      </c>
      <c r="BD18" s="17">
        <f>IF(ISBLANK($H$18),IF($F$18="Confirm PY Actuals",BD19,IF($F$18="Confirm PY Budget",BD20,"")),IF($F$18="Confirm PY Actuals",BD19*(1+$H$18),IF($F$18="Confirm PY Budget",BD20*(1+$H$18),0)))</f>
        <v>0.255</v>
      </c>
      <c r="BE18" s="44">
        <f>IFERROR(AVERAGE(AZ18:BD18),0)</f>
        <v>0.22644000000000003</v>
      </c>
      <c r="BF18" s="17">
        <f>IF(ISBLANK($H$18),IF($F$18="Confirm PY Actuals",BF19,IF($F$18="Confirm PY Budget",BF20,"")),IF($F$18="Confirm PY Actuals",BF19*(1+$H$18),IF($F$18="Confirm PY Budget",BF20*(1+$H$18),0)))</f>
        <v>0.22440000000000002</v>
      </c>
      <c r="BG18" s="17">
        <f>IF(ISBLANK($H$18),IF($F$18="Confirm PY Actuals",BG19,IF($F$18="Confirm PY Budget",BG20,"")),IF($F$18="Confirm PY Actuals",BG19*(1+$H$18),IF($F$18="Confirm PY Budget",BG20*(1+$H$18),0)))</f>
        <v>0.24479999999999999</v>
      </c>
      <c r="BH18" s="17">
        <f>IF(ISBLANK($H$18),IF($F$18="Confirm PY Actuals",BH19,IF($F$18="Confirm PY Budget",BH20,"")),IF($F$18="Confirm PY Actuals",BH19*(1+$H$18),IF($F$18="Confirm PY Budget",BH20*(1+$H$18),0)))</f>
        <v>0.2142</v>
      </c>
      <c r="BI18" s="17">
        <f>IF(ISBLANK($H$18),IF($F$18="Confirm PY Actuals",BI19,IF($F$18="Confirm PY Budget",BI20,"")),IF($F$18="Confirm PY Actuals",BI19*(1+$H$18),IF($F$18="Confirm PY Budget",BI20*(1+$H$18),0)))</f>
        <v>0.255</v>
      </c>
      <c r="BJ18" s="44">
        <f>IFERROR(AVERAGE(BF18:BI18),0)</f>
        <v>0.2346</v>
      </c>
      <c r="BK18" s="17">
        <f>IF(ISBLANK($H$18),IF($F$18="Confirm PY Actuals",BK19,IF($F$18="Confirm PY Budget",BK20,"")),IF($F$18="Confirm PY Actuals",BK19*(1+$H$18),IF($F$18="Confirm PY Budget",BK20*(1+$H$18),0)))</f>
        <v>0.24479999999999999</v>
      </c>
      <c r="BL18" s="17">
        <f>IF(ISBLANK($H$18),IF($F$18="Confirm PY Actuals",BL19,IF($F$18="Confirm PY Budget",BL20,"")),IF($F$18="Confirm PY Actuals",BL19*(1+$H$18),IF($F$18="Confirm PY Budget",BL20*(1+$H$18),0)))</f>
        <v>0.26519999999999999</v>
      </c>
      <c r="BM18" s="17">
        <f>IF(ISBLANK($H$18),IF($F$18="Confirm PY Actuals",BM19,IF($F$18="Confirm PY Budget",BM20,"")),IF($F$18="Confirm PY Actuals",BM19*(1+$H$18),IF($F$18="Confirm PY Budget",BM20*(1+$H$18),0)))</f>
        <v>0.10200000000000001</v>
      </c>
      <c r="BN18" s="17">
        <f>IF(ISBLANK($H$18),IF($F$18="Confirm PY Actuals",BN19,IF($F$18="Confirm PY Budget",BN20,"")),IF($F$18="Confirm PY Actuals",BN19*(1+$H$18),IF($F$18="Confirm PY Budget",BN20*(1+$H$18),0)))</f>
        <v>0.45900000000000002</v>
      </c>
      <c r="BO18" s="44">
        <f>IFERROR(AVERAGE(BK18:BN18),0)</f>
        <v>0.26774999999999999</v>
      </c>
      <c r="BP18" s="17">
        <f>IF(ISBLANK($H$18),IF($F$18="Confirm PY Actuals",BP19,IF($F$18="Confirm PY Budget",BP20,"")),IF($F$18="Confirm PY Actuals",BP19*(1+$H$18),IF($F$18="Confirm PY Budget",BP20*(1+$H$18),0)))</f>
        <v>0.24479999999999999</v>
      </c>
      <c r="BQ18" s="17">
        <f>IF(ISBLANK($H$18),IF($F$18="Confirm PY Actuals",BQ19,IF($F$18="Confirm PY Budget",BQ20,"")),IF($F$18="Confirm PY Actuals",BQ19*(1+$H$18),IF($F$18="Confirm PY Budget",BQ20*(1+$H$18),0)))</f>
        <v>0.22440000000000002</v>
      </c>
      <c r="BR18" s="17">
        <f>IF(ISBLANK($H$18),IF($F$18="Confirm PY Actuals",BR19,IF($F$18="Confirm PY Budget",BR20,"")),IF($F$18="Confirm PY Actuals",BR19*(1+$H$18),IF($F$18="Confirm PY Budget",BR20*(1+$H$18),0)))</f>
        <v>0.2346</v>
      </c>
      <c r="BS18" s="17">
        <f>IF(ISBLANK($H$18),IF($F$18="Confirm PY Actuals",BS19,IF($F$18="Confirm PY Budget",BS20,"")),IF($F$18="Confirm PY Actuals",BS19*(1+$H$18),IF($F$18="Confirm PY Budget",BS20*(1+$H$18),0)))</f>
        <v>0.2142</v>
      </c>
      <c r="BT18" s="17">
        <f>IF(ISBLANK($H$18),IF($F$18="Confirm PY Actuals",BT19,IF($F$18="Confirm PY Budget",BT20,"")),IF($F$18="Confirm PY Actuals",BT19*(1+$H$18),IF($F$18="Confirm PY Budget",BT20*(1+$H$18),0)))</f>
        <v>0.255</v>
      </c>
      <c r="BU18" s="44">
        <f>IFERROR(AVERAGE(BP18:BT18),0)</f>
        <v>0.2346</v>
      </c>
      <c r="BV18" s="44">
        <f>IFERROR(AVERAGE(N18,S18,Y18,AD18,AI18,AO18,AT18,AY18,BE18,BJ18,BO18,BU18),0)</f>
        <v>0.23175103448099998</v>
      </c>
      <c r="BW18" s="4"/>
      <c r="BX18" s="4"/>
      <c r="BY18" s="4"/>
      <c r="BZ18" s="4"/>
      <c r="CA18" s="4"/>
      <c r="CB18" s="3"/>
      <c r="CC18" s="4"/>
      <c r="CD18" s="4"/>
      <c r="CE18" s="4"/>
      <c r="CF18" s="4"/>
      <c r="CG18" s="4"/>
      <c r="CH18" s="3"/>
      <c r="CI18" s="4"/>
      <c r="CJ18" s="4"/>
      <c r="CK18" s="4"/>
      <c r="CL18" s="4"/>
      <c r="CM18" s="3"/>
      <c r="CN18" s="4"/>
      <c r="CO18" s="4"/>
      <c r="CP18" s="4"/>
      <c r="CQ18" s="4"/>
      <c r="CR18" s="3"/>
      <c r="CS18" s="4"/>
      <c r="CT18" s="4"/>
      <c r="CU18" s="4"/>
      <c r="CV18" s="4"/>
      <c r="CW18" s="4"/>
      <c r="CX18" s="3"/>
      <c r="CY18" s="4"/>
      <c r="CZ18" s="4"/>
      <c r="DA18" s="4"/>
      <c r="DB18" s="4"/>
      <c r="DC18" s="3"/>
      <c r="DD18" s="4"/>
      <c r="DE18" s="4"/>
      <c r="DF18" s="4"/>
      <c r="DG18" s="4"/>
      <c r="DH18" s="3"/>
      <c r="DI18" s="4"/>
      <c r="DJ18" s="4"/>
      <c r="DK18" s="4"/>
      <c r="DL18" s="4"/>
      <c r="DM18" s="4"/>
      <c r="DN18" s="3"/>
      <c r="DO18" s="4"/>
      <c r="DP18" s="4"/>
      <c r="DQ18" s="4"/>
      <c r="DR18" s="4"/>
      <c r="DS18" s="3"/>
      <c r="DT18" s="4"/>
      <c r="DU18" s="4"/>
      <c r="DV18" s="4"/>
      <c r="DW18" s="4"/>
      <c r="DX18" s="3"/>
      <c r="DY18" s="4"/>
      <c r="DZ18" s="4"/>
      <c r="EA18" s="4"/>
      <c r="EB18" s="4"/>
      <c r="EC18" s="4"/>
      <c r="ED18" s="3"/>
      <c r="EE18" s="4"/>
    </row>
    <row r="19" spans="2:135" hidden="1" outlineLevel="1" x14ac:dyDescent="0.2">
      <c r="B19" s="1" t="s">
        <v>198</v>
      </c>
      <c r="C19" s="1" t="s">
        <v>200</v>
      </c>
      <c r="D19" s="24"/>
      <c r="E19" s="41">
        <f t="shared" ca="1" si="0"/>
        <v>0.22720689655000001</v>
      </c>
      <c r="F19" s="24"/>
      <c r="G19" s="35"/>
      <c r="H19" s="19"/>
      <c r="I19" s="3"/>
      <c r="J19" s="17">
        <v>0.16</v>
      </c>
      <c r="K19" s="16">
        <v>0.14000000000000001</v>
      </c>
      <c r="L19" s="17">
        <v>0.18</v>
      </c>
      <c r="M19" s="17">
        <v>0.21</v>
      </c>
      <c r="N19" s="44">
        <f>IFERROR(AVERAGE(J19:M19),0)</f>
        <v>0.17250000000000001</v>
      </c>
      <c r="O19" s="17">
        <v>0.22</v>
      </c>
      <c r="P19" s="17">
        <v>0.24</v>
      </c>
      <c r="Q19" s="17">
        <v>0.21</v>
      </c>
      <c r="R19" s="17">
        <v>0.25</v>
      </c>
      <c r="S19" s="44">
        <f>IFERROR(AVERAGE(O19:R19),0)</f>
        <v>0.22999999999999998</v>
      </c>
      <c r="T19" s="17">
        <v>0.22758620700000001</v>
      </c>
      <c r="U19" s="17">
        <v>0.202298851</v>
      </c>
      <c r="V19" s="17">
        <v>0.17701149399999999</v>
      </c>
      <c r="W19" s="17">
        <v>0.25</v>
      </c>
      <c r="X19" s="17">
        <v>0.26551724100000001</v>
      </c>
      <c r="Y19" s="44">
        <f>IFERROR(AVERAGE(T19:X19),0)</f>
        <v>0.2244827586</v>
      </c>
      <c r="Z19" s="17">
        <v>0.22</v>
      </c>
      <c r="AA19" s="17">
        <v>0.24</v>
      </c>
      <c r="AB19" s="17">
        <v>0.21</v>
      </c>
      <c r="AC19" s="17">
        <v>0.25</v>
      </c>
      <c r="AD19" s="44">
        <f>IFERROR(AVERAGE(Z19:AC19),0)</f>
        <v>0.22999999999999998</v>
      </c>
      <c r="AE19" s="17">
        <v>0.22</v>
      </c>
      <c r="AF19" s="17">
        <v>0.24</v>
      </c>
      <c r="AG19" s="17">
        <v>0.21</v>
      </c>
      <c r="AH19" s="17">
        <v>0.25</v>
      </c>
      <c r="AI19" s="44">
        <f>IFERROR(AVERAGE(AE19:AH19),0)</f>
        <v>0.22999999999999998</v>
      </c>
      <c r="AJ19" s="17">
        <v>0.2</v>
      </c>
      <c r="AK19" s="17">
        <v>0.18</v>
      </c>
      <c r="AL19" s="17">
        <v>0.23</v>
      </c>
      <c r="AM19" s="17">
        <v>0.27</v>
      </c>
      <c r="AN19" s="17">
        <v>0.27</v>
      </c>
      <c r="AO19" s="44">
        <f>IFERROR(AVERAGE(AJ19:AN19),0)</f>
        <v>0.22999999999999998</v>
      </c>
      <c r="AP19" s="17">
        <v>0.22</v>
      </c>
      <c r="AQ19" s="17">
        <v>0.24</v>
      </c>
      <c r="AR19" s="17">
        <v>0.21</v>
      </c>
      <c r="AS19" s="17">
        <v>0.25</v>
      </c>
      <c r="AT19" s="44">
        <f>IFERROR(AVERAGE(AP19:AS19),0)</f>
        <v>0.22999999999999998</v>
      </c>
      <c r="AU19" s="17">
        <v>0.22</v>
      </c>
      <c r="AV19" s="17">
        <v>0.24</v>
      </c>
      <c r="AW19" s="17">
        <v>0.21</v>
      </c>
      <c r="AX19" s="17">
        <v>0.27</v>
      </c>
      <c r="AY19" s="44">
        <f>IFERROR(AVERAGE(AU19:AX19),0)</f>
        <v>0.23499999999999999</v>
      </c>
      <c r="AZ19" s="17">
        <v>0.19</v>
      </c>
      <c r="BA19" s="17">
        <v>0.22</v>
      </c>
      <c r="BB19" s="17">
        <v>0.24</v>
      </c>
      <c r="BC19" s="17">
        <v>0.21</v>
      </c>
      <c r="BD19" s="17">
        <v>0.25</v>
      </c>
      <c r="BE19" s="44">
        <f>IFERROR(AVERAGE(AZ19:BD19),0)</f>
        <v>0.22199999999999998</v>
      </c>
      <c r="BF19" s="17">
        <v>0.22</v>
      </c>
      <c r="BG19" s="17">
        <v>0.24</v>
      </c>
      <c r="BH19" s="17">
        <v>0.21</v>
      </c>
      <c r="BI19" s="17">
        <v>0.25</v>
      </c>
      <c r="BJ19" s="44">
        <f>IFERROR(AVERAGE(BF19:BI19),0)</f>
        <v>0.22999999999999998</v>
      </c>
      <c r="BK19" s="17">
        <v>0.24</v>
      </c>
      <c r="BL19" s="17">
        <v>0.26</v>
      </c>
      <c r="BM19" s="17">
        <v>0.1</v>
      </c>
      <c r="BN19" s="17">
        <v>0.45</v>
      </c>
      <c r="BO19" s="44">
        <f>IFERROR(AVERAGE(BK19:BN19),0)</f>
        <v>0.26250000000000001</v>
      </c>
      <c r="BP19" s="17">
        <v>0.24</v>
      </c>
      <c r="BQ19" s="17">
        <v>0.22</v>
      </c>
      <c r="BR19" s="17">
        <v>0.23</v>
      </c>
      <c r="BS19" s="17">
        <v>0.21</v>
      </c>
      <c r="BT19" s="17">
        <v>0.25</v>
      </c>
      <c r="BU19" s="44">
        <f>IFERROR(AVERAGE(BP19:BT19),0)</f>
        <v>0.22999999999999998</v>
      </c>
      <c r="BV19" s="44">
        <f>IFERROR(AVERAGE(N19,S19,Y19,AD19,AI19,AO19,AT19,AY19,BE19,BJ19,BO19,BU19),0)</f>
        <v>0.22720689655000001</v>
      </c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</row>
    <row r="20" spans="2:135" hidden="1" outlineLevel="1" x14ac:dyDescent="0.2">
      <c r="B20" s="1" t="s">
        <v>198</v>
      </c>
      <c r="C20" s="1" t="s">
        <v>199</v>
      </c>
      <c r="D20" s="24"/>
      <c r="E20" s="41">
        <f t="shared" ca="1" si="0"/>
        <v>0.21657019518333331</v>
      </c>
      <c r="F20" s="23"/>
      <c r="G20" s="35"/>
      <c r="H20" s="19"/>
      <c r="I20" s="3"/>
      <c r="J20" s="17">
        <v>0.22</v>
      </c>
      <c r="K20" s="16">
        <v>0.19</v>
      </c>
      <c r="L20" s="17">
        <v>0.21</v>
      </c>
      <c r="M20" s="17">
        <v>0.2</v>
      </c>
      <c r="N20" s="44">
        <f>IFERROR(AVERAGE(J20:M20),0)</f>
        <v>0.20500000000000002</v>
      </c>
      <c r="O20" s="17">
        <v>0.18550724599999999</v>
      </c>
      <c r="P20" s="17">
        <v>0.16231884099999999</v>
      </c>
      <c r="Q20" s="17">
        <v>0.20869565200000001</v>
      </c>
      <c r="R20" s="17">
        <v>0.243478261</v>
      </c>
      <c r="S20" s="44">
        <f>IFERROR(AVERAGE(O20:R20),0)</f>
        <v>0.19999999999999998</v>
      </c>
      <c r="T20" s="17">
        <v>0.19</v>
      </c>
      <c r="U20" s="17">
        <v>0.207207207</v>
      </c>
      <c r="V20" s="17">
        <v>0.18648648600000001</v>
      </c>
      <c r="W20" s="17">
        <v>0.23828828799999999</v>
      </c>
      <c r="X20" s="17">
        <v>0.27972973000000001</v>
      </c>
      <c r="Y20" s="44">
        <f>IFERROR(AVERAGE(T20:X20),0)</f>
        <v>0.22034234220000001</v>
      </c>
      <c r="Z20" s="17">
        <v>0.2</v>
      </c>
      <c r="AA20" s="17">
        <v>0.19</v>
      </c>
      <c r="AB20" s="17">
        <v>0.21</v>
      </c>
      <c r="AC20" s="17">
        <v>0.21</v>
      </c>
      <c r="AD20" s="44">
        <f>IFERROR(AVERAGE(Z20:AC20),0)</f>
        <v>0.20249999999999999</v>
      </c>
      <c r="AE20" s="17">
        <v>0.2</v>
      </c>
      <c r="AF20" s="17">
        <v>0.18</v>
      </c>
      <c r="AG20" s="17">
        <v>0.21</v>
      </c>
      <c r="AH20" s="17">
        <v>0.22</v>
      </c>
      <c r="AI20" s="44">
        <f>IFERROR(AVERAGE(AE20:AH20),0)</f>
        <v>0.20249999999999999</v>
      </c>
      <c r="AJ20" s="17">
        <v>0.19</v>
      </c>
      <c r="AK20" s="17">
        <v>0.22</v>
      </c>
      <c r="AL20" s="17">
        <v>0.21</v>
      </c>
      <c r="AM20" s="17">
        <v>0.21</v>
      </c>
      <c r="AN20" s="17">
        <v>0.23</v>
      </c>
      <c r="AO20" s="44">
        <f>IFERROR(AVERAGE(AJ20:AN20),0)</f>
        <v>0.21200000000000002</v>
      </c>
      <c r="AP20" s="17">
        <v>0.2</v>
      </c>
      <c r="AQ20" s="17">
        <v>0.18</v>
      </c>
      <c r="AR20" s="17">
        <v>0.2</v>
      </c>
      <c r="AS20" s="17">
        <v>0.27</v>
      </c>
      <c r="AT20" s="44">
        <f>IFERROR(AVERAGE(AP20:AS20),0)</f>
        <v>0.21250000000000002</v>
      </c>
      <c r="AU20" s="17">
        <v>0.22</v>
      </c>
      <c r="AV20" s="17">
        <v>0.19</v>
      </c>
      <c r="AW20" s="17">
        <v>0.21</v>
      </c>
      <c r="AX20" s="17">
        <v>0.25</v>
      </c>
      <c r="AY20" s="44">
        <f>IFERROR(AVERAGE(AU20:AX20),0)</f>
        <v>0.2175</v>
      </c>
      <c r="AZ20" s="17">
        <v>0.22</v>
      </c>
      <c r="BA20" s="17">
        <v>0.24</v>
      </c>
      <c r="BB20" s="17">
        <v>0.21</v>
      </c>
      <c r="BC20" s="17">
        <v>0.25</v>
      </c>
      <c r="BD20" s="17">
        <v>0.26</v>
      </c>
      <c r="BE20" s="44">
        <f>IFERROR(AVERAGE(AZ20:BD20),0)</f>
        <v>0.23599999999999999</v>
      </c>
      <c r="BF20" s="17">
        <v>0.22</v>
      </c>
      <c r="BG20" s="17">
        <v>0.24</v>
      </c>
      <c r="BH20" s="17">
        <v>0.21</v>
      </c>
      <c r="BI20" s="17">
        <v>0.21</v>
      </c>
      <c r="BJ20" s="44">
        <f>IFERROR(AVERAGE(BF20:BI20),0)</f>
        <v>0.21999999999999997</v>
      </c>
      <c r="BK20" s="17">
        <v>0.22</v>
      </c>
      <c r="BL20" s="17">
        <v>0.26</v>
      </c>
      <c r="BM20" s="17">
        <v>0.12</v>
      </c>
      <c r="BN20" s="17">
        <v>0.41</v>
      </c>
      <c r="BO20" s="44">
        <f>IFERROR(AVERAGE(BK20:BN20),0)</f>
        <v>0.2525</v>
      </c>
      <c r="BP20" s="17">
        <v>0.19</v>
      </c>
      <c r="BQ20" s="17">
        <v>0.2</v>
      </c>
      <c r="BR20" s="17">
        <v>0.22</v>
      </c>
      <c r="BS20" s="17">
        <v>0.21</v>
      </c>
      <c r="BT20" s="17">
        <v>0.27</v>
      </c>
      <c r="BU20" s="44">
        <f>IFERROR(AVERAGE(BP20:BT20),0)</f>
        <v>0.21799999999999997</v>
      </c>
      <c r="BV20" s="44">
        <f>IFERROR(AVERAGE(N20,S20,Y20,AD20,AI20,AO20,AT20,AY20,BE20,BJ20,BO20,BU20),0)</f>
        <v>0.21657019518333331</v>
      </c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</row>
    <row r="21" spans="2:135" collapsed="1" x14ac:dyDescent="0.2">
      <c r="B21" s="1" t="s">
        <v>25</v>
      </c>
      <c r="C21" s="1" t="s">
        <v>89</v>
      </c>
      <c r="D21" s="8"/>
      <c r="E21" s="26">
        <f t="shared" ca="1" si="0"/>
        <v>3628.8000000000006</v>
      </c>
      <c r="F21" s="7" t="s">
        <v>29</v>
      </c>
      <c r="G21" s="36"/>
      <c r="H21" s="19">
        <v>0.05</v>
      </c>
      <c r="I21" s="3"/>
      <c r="J21" s="5">
        <f>IF(ISBLANK($H$21),IF($F$21="Confirm PY Actuals",J22,IF($F$21="Confirm PY Budget",J23,"")),IF($F$21="Confirm PY Actuals",J22*(1+$H$21),IF($F$21="Confirm PY Budget",J23*(1+$H$21),0)))</f>
        <v>73.452693437549996</v>
      </c>
      <c r="K21" s="5">
        <f>IF(ISBLANK($H$21),IF($F$21="Confirm PY Actuals",K22,IF($F$21="Confirm PY Budget",K23,"")),IF($F$21="Confirm PY Actuals",K22*(1+$H$21),IF($F$21="Confirm PY Budget",K23*(1+$H$21),0)))</f>
        <v>60.420763957050006</v>
      </c>
      <c r="L21" s="6">
        <f>IF(ISBLANK($H$21),IF($F$21="Confirm PY Actuals",L22,IF($F$21="Confirm PY Budget",L23,"")),IF($F$21="Confirm PY Actuals",L22*(1+$H$21),IF($F$21="Confirm PY Budget",L23*(1+$H$21),0)))</f>
        <v>58.051322232750003</v>
      </c>
      <c r="M21" s="6">
        <f>IF(ISBLANK($H$21),IF($F$21="Confirm PY Actuals",M22,IF($F$21="Confirm PY Budget",M23,"")),IF($F$21="Confirm PY Actuals",M22*(1+$H$21),IF($F$21="Confirm PY Budget",M23*(1+$H$21),0)))</f>
        <v>81.74573947155001</v>
      </c>
      <c r="N21" s="6">
        <f t="shared" ref="N21:N27" si="1">SUM(J21:M21)</f>
        <v>273.6705190989</v>
      </c>
      <c r="O21" s="6">
        <f>IF(ISBLANK($H$21),IF($F$21="Confirm PY Actuals",O22,IF($F$21="Confirm PY Budget",O23,"")),IF($F$21="Confirm PY Actuals",O22*(1+$H$21),IF($F$21="Confirm PY Budget",O23*(1+$H$21),0)))</f>
        <v>65.159647404600008</v>
      </c>
      <c r="P21" s="6">
        <f>IF(ISBLANK($H$21),IF($F$21="Confirm PY Actuals",P22,IF($F$21="Confirm PY Budget",P23,"")),IF($F$21="Confirm PY Actuals",P22*(1+$H$21),IF($F$21="Confirm PY Budget",P23*(1+$H$21),0)))</f>
        <v>72.267972575400009</v>
      </c>
      <c r="Q21" s="6">
        <f>IF(ISBLANK($H$21),IF($F$21="Confirm PY Actuals",Q22,IF($F$21="Confirm PY Budget",Q23,"")),IF($F$21="Confirm PY Actuals",Q22*(1+$H$21),IF($F$21="Confirm PY Budget",Q23*(1+$H$21),0)))</f>
        <v>66.34436826675001</v>
      </c>
      <c r="R21" s="6">
        <f>IF(ISBLANK($H$21),IF($F$21="Confirm PY Actuals",R22,IF($F$21="Confirm PY Budget",R23,"")),IF($F$21="Confirm PY Actuals",R22*(1+$H$21),IF($F$21="Confirm PY Budget",R23*(1+$H$21),0)))</f>
        <v>85.299902056950003</v>
      </c>
      <c r="S21" s="6">
        <f t="shared" ref="S21:S27" si="2">SUM(O21:R21)</f>
        <v>289.0718903037</v>
      </c>
      <c r="T21" s="6">
        <f>IF(ISBLANK($H$21),IF($F$21="Confirm PY Actuals",T22,IF($F$21="Confirm PY Budget",T23,"")),IF($F$21="Confirm PY Actuals",T22*(1+$H$21),IF($F$21="Confirm PY Budget",T23*(1+$H$21),0)))</f>
        <v>74.637414299699998</v>
      </c>
      <c r="U21" s="6">
        <f>IF(ISBLANK($H$21),IF($F$21="Confirm PY Actuals",U22,IF($F$21="Confirm PY Budget",U23,"")),IF($F$21="Confirm PY Actuals",U22*(1+$H$21),IF($F$21="Confirm PY Budget",U23*(1+$H$21),0)))</f>
        <v>73.452693437549996</v>
      </c>
      <c r="V21" s="6">
        <f>IF(ISBLANK($H$21),IF($F$21="Confirm PY Actuals",V22,IF($F$21="Confirm PY Budget",V23,"")),IF($F$21="Confirm PY Actuals",V22*(1+$H$21),IF($F$21="Confirm PY Budget",V23*(1+$H$21),0)))</f>
        <v>60.420763957050006</v>
      </c>
      <c r="W21" s="6">
        <f>IF(ISBLANK($H$21),IF($F$21="Confirm PY Actuals",W22,IF($F$21="Confirm PY Budget",W23,"")),IF($F$21="Confirm PY Actuals",W22*(1+$H$21),IF($F$21="Confirm PY Budget",W23*(1+$H$21),0)))</f>
        <v>58.051322232750003</v>
      </c>
      <c r="X21" s="6">
        <f>IF(ISBLANK($H$21),IF($F$21="Confirm PY Actuals",X22,IF($F$21="Confirm PY Budget",X23,"")),IF($F$21="Confirm PY Actuals",X22*(1+$H$21),IF($F$21="Confirm PY Budget",X23*(1+$H$21),0)))</f>
        <v>81.74573947155001</v>
      </c>
      <c r="Y21" s="6">
        <f t="shared" ref="Y21:Y27" si="3">SUM(T21:X21)</f>
        <v>348.30793339859997</v>
      </c>
      <c r="Z21" s="6">
        <f>IF(ISBLANK($H$21),IF($F$21="Confirm PY Actuals",Z22,IF($F$21="Confirm PY Budget",Z23,"")),IF($F$21="Confirm PY Actuals",Z22*(1+$H$21),IF($F$21="Confirm PY Budget",Z23*(1+$H$21),0)))</f>
        <v>73.452693437549996</v>
      </c>
      <c r="AA21" s="6">
        <f>IF(ISBLANK($H$21),IF($F$21="Confirm PY Actuals",AA22,IF($F$21="Confirm PY Budget",AA23,"")),IF($F$21="Confirm PY Actuals",AA22*(1+$H$21),IF($F$21="Confirm PY Budget",AA23*(1+$H$21),0)))</f>
        <v>60.420763957050006</v>
      </c>
      <c r="AB21" s="6">
        <f>IF(ISBLANK($H$21),IF($F$21="Confirm PY Actuals",AB22,IF($F$21="Confirm PY Budget",AB23,"")),IF($F$21="Confirm PY Actuals",AB22*(1+$H$21),IF($F$21="Confirm PY Budget",AB23*(1+$H$21),0)))</f>
        <v>58.051322232750003</v>
      </c>
      <c r="AC21" s="6">
        <f>IF(ISBLANK($H$21),IF($F$21="Confirm PY Actuals",AC22,IF($F$21="Confirm PY Budget",AC23,"")),IF($F$21="Confirm PY Actuals",AC22*(1+$H$21),IF($F$21="Confirm PY Budget",AC23*(1+$H$21),0)))</f>
        <v>81.74573947155001</v>
      </c>
      <c r="AD21" s="6">
        <f t="shared" ref="AD21:AD27" si="4">SUM(Z21:AC21)</f>
        <v>273.6705190989</v>
      </c>
      <c r="AE21" s="6">
        <f>IF(ISBLANK($H$21),IF($F$21="Confirm PY Actuals",AE22,IF($F$21="Confirm PY Budget",AE23,"")),IF($F$21="Confirm PY Actuals",AE22*(1+$H$21),IF($F$21="Confirm PY Budget",AE23*(1+$H$21),0)))</f>
        <v>73.452693437549996</v>
      </c>
      <c r="AF21" s="6">
        <f>IF(ISBLANK($H$21),IF($F$21="Confirm PY Actuals",AF22,IF($F$21="Confirm PY Budget",AF23,"")),IF($F$21="Confirm PY Actuals",AF22*(1+$H$21),IF($F$21="Confirm PY Budget",AF23*(1+$H$21),0)))</f>
        <v>60.420763957050006</v>
      </c>
      <c r="AG21" s="6">
        <f>IF(ISBLANK($H$21),IF($F$21="Confirm PY Actuals",AG22,IF($F$21="Confirm PY Budget",AG23,"")),IF($F$21="Confirm PY Actuals",AG22*(1+$H$21),IF($F$21="Confirm PY Budget",AG23*(1+$H$21),0)))</f>
        <v>58.051322232750003</v>
      </c>
      <c r="AH21" s="6">
        <f>IF(ISBLANK($H$21),IF($F$21="Confirm PY Actuals",AH22,IF($F$21="Confirm PY Budget",AH23,"")),IF($F$21="Confirm PY Actuals",AH22*(1+$H$21),IF($F$21="Confirm PY Budget",AH23*(1+$H$21),0)))</f>
        <v>81.74573947155001</v>
      </c>
      <c r="AI21" s="6">
        <f t="shared" ref="AI21:AI27" si="5">SUM(AE21:AH21)</f>
        <v>273.6705190989</v>
      </c>
      <c r="AJ21" s="6">
        <f>IF(ISBLANK($H$21),IF($F$21="Confirm PY Actuals",AJ22,IF($F$21="Confirm PY Budget",AJ23,"")),IF($F$21="Confirm PY Actuals",AJ22*(1+$H$21),IF($F$21="Confirm PY Budget",AJ23*(1+$H$21),0)))</f>
        <v>73.452693437549996</v>
      </c>
      <c r="AK21" s="6">
        <f>IF(ISBLANK($H$21),IF($F$21="Confirm PY Actuals",AK22,IF($F$21="Confirm PY Budget",AK23,"")),IF($F$21="Confirm PY Actuals",AK22*(1+$H$21),IF($F$21="Confirm PY Budget",AK23*(1+$H$21),0)))</f>
        <v>60.420763957050006</v>
      </c>
      <c r="AL21" s="6">
        <f>IF(ISBLANK($H$21),IF($F$21="Confirm PY Actuals",AL22,IF($F$21="Confirm PY Budget",AL23,"")),IF($F$21="Confirm PY Actuals",AL22*(1+$H$21),IF($F$21="Confirm PY Budget",AL23*(1+$H$21),0)))</f>
        <v>58.051322232750003</v>
      </c>
      <c r="AM21" s="6">
        <f>IF(ISBLANK($H$21),IF($F$21="Confirm PY Actuals",AM22,IF($F$21="Confirm PY Budget",AM23,"")),IF($F$21="Confirm PY Actuals",AM22*(1+$H$21),IF($F$21="Confirm PY Budget",AM23*(1+$H$21),0)))</f>
        <v>81.74573947155001</v>
      </c>
      <c r="AN21" s="6">
        <f>IF(ISBLANK($H$21),IF($F$21="Confirm PY Actuals",AN22,IF($F$21="Confirm PY Budget",AN23,"")),IF($F$21="Confirm PY Actuals",AN22*(1+$H$21),IF($F$21="Confirm PY Budget",AN23*(1+$H$21),0)))</f>
        <v>92.408227227750004</v>
      </c>
      <c r="AO21" s="6">
        <f t="shared" ref="AO21:AO27" si="6">SUM(AJ21:AN21)</f>
        <v>366.07874632664999</v>
      </c>
      <c r="AP21" s="6">
        <f>IF(ISBLANK($H$21),IF($F$21="Confirm PY Actuals",AP22,IF($F$21="Confirm PY Budget",AP23,"")),IF($F$21="Confirm PY Actuals",AP22*(1+$H$21),IF($F$21="Confirm PY Budget",AP23*(1+$H$21),0)))</f>
        <v>73.452693437549996</v>
      </c>
      <c r="AQ21" s="6">
        <f>IF(ISBLANK($H$21),IF($F$21="Confirm PY Actuals",AQ22,IF($F$21="Confirm PY Budget",AQ23,"")),IF($F$21="Confirm PY Actuals",AQ22*(1+$H$21),IF($F$21="Confirm PY Budget",AQ23*(1+$H$21),0)))</f>
        <v>60.420763957050006</v>
      </c>
      <c r="AR21" s="6">
        <f>IF(ISBLANK($H$21),IF($F$21="Confirm PY Actuals",AR22,IF($F$21="Confirm PY Budget",AR23,"")),IF($F$21="Confirm PY Actuals",AR22*(1+$H$21),IF($F$21="Confirm PY Budget",AR23*(1+$H$21),0)))</f>
        <v>58.051322232750003</v>
      </c>
      <c r="AS21" s="6">
        <f>IF(ISBLANK($H$21),IF($F$21="Confirm PY Actuals",AS22,IF($F$21="Confirm PY Budget",AS23,"")),IF($F$21="Confirm PY Actuals",AS22*(1+$H$21),IF($F$21="Confirm PY Budget",AS23*(1+$H$21),0)))</f>
        <v>81.74573947155001</v>
      </c>
      <c r="AT21" s="6">
        <f t="shared" ref="AT21:AT27" si="7">SUM(AP21:AS21)</f>
        <v>273.6705190989</v>
      </c>
      <c r="AU21" s="6">
        <f>IF(ISBLANK($H$21),IF($F$21="Confirm PY Actuals",AU22,IF($F$21="Confirm PY Budget",AU23,"")),IF($F$21="Confirm PY Actuals",AU22*(1+$H$21),IF($F$21="Confirm PY Budget",AU23*(1+$H$21),0)))</f>
        <v>60.420763957050006</v>
      </c>
      <c r="AV21" s="6">
        <f>IF(ISBLANK($H$21),IF($F$21="Confirm PY Actuals",AV22,IF($F$21="Confirm PY Budget",AV23,"")),IF($F$21="Confirm PY Actuals",AV22*(1+$H$21),IF($F$21="Confirm PY Budget",AV23*(1+$H$21),0)))</f>
        <v>58.051322232750003</v>
      </c>
      <c r="AW21" s="6">
        <f>IF(ISBLANK($H$21),IF($F$21="Confirm PY Actuals",AW22,IF($F$21="Confirm PY Budget",AW23,"")),IF($F$21="Confirm PY Actuals",AW22*(1+$H$21),IF($F$21="Confirm PY Budget",AW23*(1+$H$21),0)))</f>
        <v>81.74573947155001</v>
      </c>
      <c r="AX21" s="6">
        <f>IF(ISBLANK($H$21),IF($F$21="Confirm PY Actuals",AX22,IF($F$21="Confirm PY Budget",AX23,"")),IF($F$21="Confirm PY Actuals",AX22*(1+$H$21),IF($F$21="Confirm PY Budget",AX23*(1+$H$21),0)))</f>
        <v>85.299902056950003</v>
      </c>
      <c r="AY21" s="6">
        <f t="shared" ref="AY21:AY27" si="8">SUM(AU21:AX21)</f>
        <v>285.51772771830002</v>
      </c>
      <c r="AZ21" s="6">
        <f>IF(ISBLANK($H$21),IF($F$21="Confirm PY Actuals",AZ22,IF($F$21="Confirm PY Budget",AZ23,"")),IF($F$21="Confirm PY Actuals",AZ22*(1+$H$21),IF($F$21="Confirm PY Budget",AZ23*(1+$H$21),0)))</f>
        <v>73.452693437549996</v>
      </c>
      <c r="BA21" s="6">
        <f>IF(ISBLANK($H$21),IF($F$21="Confirm PY Actuals",BA22,IF($F$21="Confirm PY Budget",BA23,"")),IF($F$21="Confirm PY Actuals",BA22*(1+$H$21),IF($F$21="Confirm PY Budget",BA23*(1+$H$21),0)))</f>
        <v>60.420763957050006</v>
      </c>
      <c r="BB21" s="6">
        <f>IF(ISBLANK($H$21),IF($F$21="Confirm PY Actuals",BB22,IF($F$21="Confirm PY Budget",BB23,"")),IF($F$21="Confirm PY Actuals",BB22*(1+$H$21),IF($F$21="Confirm PY Budget",BB23*(1+$H$21),0)))</f>
        <v>58.051322232750003</v>
      </c>
      <c r="BC21" s="6">
        <f>IF(ISBLANK($H$21),IF($F$21="Confirm PY Actuals",BC22,IF($F$21="Confirm PY Budget",BC23,"")),IF($F$21="Confirm PY Actuals",BC22*(1+$H$21),IF($F$21="Confirm PY Budget",BC23*(1+$H$21),0)))</f>
        <v>81.74573947155001</v>
      </c>
      <c r="BD21" s="6">
        <f>IF(ISBLANK($H$21),IF($F$21="Confirm PY Actuals",BD22,IF($F$21="Confirm PY Budget",BD23,"")),IF($F$21="Confirm PY Actuals",BD22*(1+$H$21),IF($F$21="Confirm PY Budget",BD23*(1+$H$21),0)))</f>
        <v>85.299902056950003</v>
      </c>
      <c r="BE21" s="6">
        <f t="shared" ref="BE21:BE27" si="9">SUM(AZ21:BD21)</f>
        <v>358.97042115584998</v>
      </c>
      <c r="BF21" s="6">
        <f>IF(ISBLANK($H$21),IF($F$21="Confirm PY Actuals",BF22,IF($F$21="Confirm PY Budget",BF23,"")),IF($F$21="Confirm PY Actuals",BF22*(1+$H$21),IF($F$21="Confirm PY Budget",BF23*(1+$H$21),0)))</f>
        <v>73.452693437549996</v>
      </c>
      <c r="BG21" s="6">
        <f>IF(ISBLANK($H$21),IF($F$21="Confirm PY Actuals",BG22,IF($F$21="Confirm PY Budget",BG23,"")),IF($F$21="Confirm PY Actuals",BG22*(1+$H$21),IF($F$21="Confirm PY Budget",BG23*(1+$H$21),0)))</f>
        <v>60.420763957050006</v>
      </c>
      <c r="BH21" s="6">
        <f>IF(ISBLANK($H$21),IF($F$21="Confirm PY Actuals",BH22,IF($F$21="Confirm PY Budget",BH23,"")),IF($F$21="Confirm PY Actuals",BH22*(1+$H$21),IF($F$21="Confirm PY Budget",BH23*(1+$H$21),0)))</f>
        <v>58.051322232750003</v>
      </c>
      <c r="BI21" s="6">
        <f>IF(ISBLANK($H$21),IF($F$21="Confirm PY Actuals",BI22,IF($F$21="Confirm PY Budget",BI23,"")),IF($F$21="Confirm PY Actuals",BI22*(1+$H$21),IF($F$21="Confirm PY Budget",BI23*(1+$H$21),0)))</f>
        <v>81.74573947155001</v>
      </c>
      <c r="BJ21" s="6">
        <f t="shared" ref="BJ21:BJ27" si="10">SUM(BF21:BI21)</f>
        <v>273.6705190989</v>
      </c>
      <c r="BK21" s="6">
        <f>IF(ISBLANK($H$21),IF($F$21="Confirm PY Actuals",BK22,IF($F$21="Confirm PY Budget",BK23,"")),IF($F$21="Confirm PY Actuals",BK22*(1+$H$21),IF($F$21="Confirm PY Budget",BK23*(1+$H$21),0)))</f>
        <v>73.452693437549996</v>
      </c>
      <c r="BL21" s="6">
        <f>IF(ISBLANK($H$21),IF($F$21="Confirm PY Actuals",BL22,IF($F$21="Confirm PY Budget",BL23,"")),IF($F$21="Confirm PY Actuals",BL22*(1+$H$21),IF($F$21="Confirm PY Budget",BL23*(1+$H$21),0)))</f>
        <v>60.420763957050006</v>
      </c>
      <c r="BM21" s="6">
        <f>IF(ISBLANK($H$21),IF($F$21="Confirm PY Actuals",BM22,IF($F$21="Confirm PY Budget",BM23,"")),IF($F$21="Confirm PY Actuals",BM22*(1+$H$21),IF($F$21="Confirm PY Budget",BM23*(1+$H$21),0)))</f>
        <v>58.051322232750003</v>
      </c>
      <c r="BN21" s="6">
        <f>IF(ISBLANK($H$21),IF($F$21="Confirm PY Actuals",BN22,IF($F$21="Confirm PY Budget",BN23,"")),IF($F$21="Confirm PY Actuals",BN22*(1+$H$21),IF($F$21="Confirm PY Budget",BN23*(1+$H$21),0)))</f>
        <v>81.74573947155001</v>
      </c>
      <c r="BO21" s="6">
        <f t="shared" ref="BO21:BO27" si="11">SUM(BK21:BN21)</f>
        <v>273.6705190989</v>
      </c>
      <c r="BP21" s="6">
        <f>IF(ISBLANK($H$21),IF($F$21="Confirm PY Actuals",BP22,IF($F$21="Confirm PY Budget",BP23,"")),IF($F$21="Confirm PY Actuals",BP22*(1+$H$21),IF($F$21="Confirm PY Budget",BP23*(1+$H$21),0)))</f>
        <v>65.159647404600008</v>
      </c>
      <c r="BQ21" s="6">
        <f>IF(ISBLANK($H$21),IF($F$21="Confirm PY Actuals",BQ22,IF($F$21="Confirm PY Budget",BQ23,"")),IF($F$21="Confirm PY Actuals",BQ22*(1+$H$21),IF($F$21="Confirm PY Budget",BQ23*(1+$H$21),0)))</f>
        <v>73.452693437549996</v>
      </c>
      <c r="BR21" s="6">
        <f>IF(ISBLANK($H$21),IF($F$21="Confirm PY Actuals",BR22,IF($F$21="Confirm PY Budget",BR23,"")),IF($F$21="Confirm PY Actuals",BR22*(1+$H$21),IF($F$21="Confirm PY Budget",BR23*(1+$H$21),0)))</f>
        <v>60.420763957050006</v>
      </c>
      <c r="BS21" s="6">
        <f>IF(ISBLANK($H$21),IF($F$21="Confirm PY Actuals",BS22,IF($F$21="Confirm PY Budget",BS23,"")),IF($F$21="Confirm PY Actuals",BS22*(1+$H$21),IF($F$21="Confirm PY Budget",BS23*(1+$H$21),0)))</f>
        <v>58.051322232750003</v>
      </c>
      <c r="BT21" s="6">
        <f>IF(ISBLANK($H$21),IF($F$21="Confirm PY Actuals",BT22,IF($F$21="Confirm PY Budget",BT23,"")),IF($F$21="Confirm PY Actuals",BT22*(1+$H$21),IF($F$21="Confirm PY Budget",BT23*(1+$H$21),0)))</f>
        <v>81.74573947155001</v>
      </c>
      <c r="BU21" s="6">
        <f t="shared" ref="BU21:BU27" si="12">SUM(BP21:BT21)</f>
        <v>338.83016650349998</v>
      </c>
      <c r="BV21" s="6">
        <f t="shared" ref="BV21:BV29" si="13">N21+S21+Y21+AD21+AI21+AO21+AT21+AY21+BE21+BJ21+BO21+BU21</f>
        <v>3628.8000000000006</v>
      </c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</row>
    <row r="22" spans="2:135" hidden="1" outlineLevel="1" x14ac:dyDescent="0.2">
      <c r="B22" s="1" t="s">
        <v>198</v>
      </c>
      <c r="C22" s="1" t="s">
        <v>200</v>
      </c>
      <c r="D22" s="8"/>
      <c r="E22" s="26">
        <f t="shared" ca="1" si="0"/>
        <v>3456</v>
      </c>
      <c r="F22" s="8"/>
      <c r="G22" s="36"/>
      <c r="H22" s="19"/>
      <c r="I22" s="3"/>
      <c r="J22" s="2">
        <v>69.954946131</v>
      </c>
      <c r="K22" s="9">
        <v>57.543584721000002</v>
      </c>
      <c r="L22" s="2">
        <v>55.286973555000003</v>
      </c>
      <c r="M22" s="2">
        <v>77.853085211000007</v>
      </c>
      <c r="N22" s="2">
        <f t="shared" si="1"/>
        <v>260.63858961800003</v>
      </c>
      <c r="O22" s="2">
        <v>62.056807052000003</v>
      </c>
      <c r="P22" s="2">
        <v>68.826640548</v>
      </c>
      <c r="Q22" s="2">
        <v>63.185112635000003</v>
      </c>
      <c r="R22" s="2">
        <v>81.238001959000002</v>
      </c>
      <c r="S22" s="2">
        <f t="shared" si="2"/>
        <v>275.30656219399998</v>
      </c>
      <c r="T22" s="2">
        <v>71.083251713999999</v>
      </c>
      <c r="U22" s="2">
        <v>69.954946131</v>
      </c>
      <c r="V22" s="2">
        <v>57.543584721000002</v>
      </c>
      <c r="W22" s="2">
        <v>55.286973555000003</v>
      </c>
      <c r="X22" s="2">
        <v>77.853085211000007</v>
      </c>
      <c r="Y22" s="2">
        <f t="shared" si="3"/>
        <v>331.72184133200005</v>
      </c>
      <c r="Z22" s="2">
        <v>69.954946131</v>
      </c>
      <c r="AA22" s="2">
        <v>57.543584721000002</v>
      </c>
      <c r="AB22" s="2">
        <v>55.286973555000003</v>
      </c>
      <c r="AC22" s="2">
        <v>77.853085211000007</v>
      </c>
      <c r="AD22" s="2">
        <f t="shared" si="4"/>
        <v>260.63858961800003</v>
      </c>
      <c r="AE22" s="2">
        <v>69.954946131</v>
      </c>
      <c r="AF22" s="2">
        <v>57.543584721000002</v>
      </c>
      <c r="AG22" s="2">
        <v>55.286973555000003</v>
      </c>
      <c r="AH22" s="2">
        <v>77.853085211000007</v>
      </c>
      <c r="AI22" s="2">
        <f t="shared" si="5"/>
        <v>260.63858961800003</v>
      </c>
      <c r="AJ22" s="2">
        <v>69.954946131</v>
      </c>
      <c r="AK22" s="2">
        <v>57.543584721000002</v>
      </c>
      <c r="AL22" s="2">
        <v>55.286973555000003</v>
      </c>
      <c r="AM22" s="2">
        <v>77.853085211000007</v>
      </c>
      <c r="AN22" s="2">
        <v>88.007835455000006</v>
      </c>
      <c r="AO22" s="2">
        <f t="shared" si="6"/>
        <v>348.64642507300005</v>
      </c>
      <c r="AP22" s="2">
        <v>69.954946131</v>
      </c>
      <c r="AQ22" s="2">
        <v>57.543584721000002</v>
      </c>
      <c r="AR22" s="2">
        <v>55.286973555000003</v>
      </c>
      <c r="AS22" s="2">
        <v>77.853085211000007</v>
      </c>
      <c r="AT22" s="2">
        <f t="shared" si="7"/>
        <v>260.63858961800003</v>
      </c>
      <c r="AU22" s="2">
        <v>57.543584721000002</v>
      </c>
      <c r="AV22" s="2">
        <v>55.286973555000003</v>
      </c>
      <c r="AW22" s="2">
        <v>77.853085211000007</v>
      </c>
      <c r="AX22" s="2">
        <v>81.238001959000002</v>
      </c>
      <c r="AY22" s="2">
        <f t="shared" si="8"/>
        <v>271.92164544600001</v>
      </c>
      <c r="AZ22" s="2">
        <v>69.954946131</v>
      </c>
      <c r="BA22" s="2">
        <v>57.543584721000002</v>
      </c>
      <c r="BB22" s="2">
        <v>55.286973555000003</v>
      </c>
      <c r="BC22" s="2">
        <v>77.853085211000007</v>
      </c>
      <c r="BD22" s="2">
        <v>81.238001959000002</v>
      </c>
      <c r="BE22" s="2">
        <f t="shared" si="9"/>
        <v>341.876591577</v>
      </c>
      <c r="BF22" s="2">
        <v>69.954946131</v>
      </c>
      <c r="BG22" s="2">
        <v>57.543584721000002</v>
      </c>
      <c r="BH22" s="2">
        <v>55.286973555000003</v>
      </c>
      <c r="BI22" s="2">
        <v>77.853085211000007</v>
      </c>
      <c r="BJ22" s="2">
        <f t="shared" si="10"/>
        <v>260.63858961800003</v>
      </c>
      <c r="BK22" s="2">
        <v>69.954946131</v>
      </c>
      <c r="BL22" s="2">
        <v>57.543584721000002</v>
      </c>
      <c r="BM22" s="2">
        <v>55.286973555000003</v>
      </c>
      <c r="BN22" s="2">
        <v>77.853085211000007</v>
      </c>
      <c r="BO22" s="2">
        <f t="shared" si="11"/>
        <v>260.63858961800003</v>
      </c>
      <c r="BP22" s="2">
        <v>62.056807052000003</v>
      </c>
      <c r="BQ22" s="2">
        <v>69.954946131</v>
      </c>
      <c r="BR22" s="2">
        <v>57.543584721000002</v>
      </c>
      <c r="BS22" s="2">
        <v>55.286973555000003</v>
      </c>
      <c r="BT22" s="2">
        <v>77.853085211000007</v>
      </c>
      <c r="BU22" s="2">
        <f t="shared" si="12"/>
        <v>322.69539667000004</v>
      </c>
      <c r="BV22" s="2">
        <f t="shared" si="13"/>
        <v>3456</v>
      </c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</row>
    <row r="23" spans="2:135" ht="14.25" hidden="1" customHeight="1" outlineLevel="1" x14ac:dyDescent="0.2">
      <c r="B23" s="1" t="s">
        <v>198</v>
      </c>
      <c r="C23" s="1" t="s">
        <v>199</v>
      </c>
      <c r="D23" s="8"/>
      <c r="E23" s="26">
        <f t="shared" ca="1" si="0"/>
        <v>2960.000000002</v>
      </c>
      <c r="F23" s="7"/>
      <c r="G23" s="36"/>
      <c r="H23" s="19"/>
      <c r="I23" s="3"/>
      <c r="J23" s="2">
        <v>67.690297287999996</v>
      </c>
      <c r="K23" s="9">
        <v>47.383208101999998</v>
      </c>
      <c r="L23" s="2">
        <v>53.185233584000002</v>
      </c>
      <c r="M23" s="2">
        <v>63.822280300999999</v>
      </c>
      <c r="N23" s="2">
        <f t="shared" si="1"/>
        <v>232.08101927499999</v>
      </c>
      <c r="O23" s="2">
        <v>59.954263312999998</v>
      </c>
      <c r="P23" s="2">
        <v>49.317216596000002</v>
      </c>
      <c r="Q23" s="2">
        <v>47.383208101999998</v>
      </c>
      <c r="R23" s="2">
        <v>66.723293041000005</v>
      </c>
      <c r="S23" s="2">
        <f t="shared" si="2"/>
        <v>223.377981052</v>
      </c>
      <c r="T23" s="2">
        <v>59.954263312999998</v>
      </c>
      <c r="U23" s="2">
        <v>49.317216596000002</v>
      </c>
      <c r="V23" s="2">
        <v>47.383208101999998</v>
      </c>
      <c r="W23" s="2">
        <v>66.723293041000005</v>
      </c>
      <c r="X23" s="2">
        <v>53.185233584000002</v>
      </c>
      <c r="Y23" s="2">
        <f t="shared" si="3"/>
        <v>276.563214636</v>
      </c>
      <c r="Z23" s="2">
        <v>53.185233584000002</v>
      </c>
      <c r="AA23" s="2">
        <v>58.987259066</v>
      </c>
      <c r="AB23" s="2">
        <v>54.152237831000001</v>
      </c>
      <c r="AC23" s="2">
        <v>69.624305781999993</v>
      </c>
      <c r="AD23" s="2">
        <f t="shared" si="4"/>
        <v>235.94903626300001</v>
      </c>
      <c r="AE23" s="2">
        <v>62.855276054000001</v>
      </c>
      <c r="AF23" s="2">
        <v>47.383208101999998</v>
      </c>
      <c r="AG23" s="2">
        <v>53.185233584000002</v>
      </c>
      <c r="AH23" s="2">
        <v>69.624305781999993</v>
      </c>
      <c r="AI23" s="2">
        <f t="shared" si="5"/>
        <v>233.04802352199999</v>
      </c>
      <c r="AJ23" s="2">
        <v>57.053250572000003</v>
      </c>
      <c r="AK23" s="2">
        <v>49.317216596000002</v>
      </c>
      <c r="AL23" s="2">
        <v>50.284220843</v>
      </c>
      <c r="AM23" s="2">
        <v>66.723293041000005</v>
      </c>
      <c r="AN23" s="2">
        <v>69.624305781999993</v>
      </c>
      <c r="AO23" s="2">
        <f t="shared" si="6"/>
        <v>293.00228683400002</v>
      </c>
      <c r="AP23" s="2">
        <v>49.317216596000002</v>
      </c>
      <c r="AQ23" s="2">
        <v>47.383208101999998</v>
      </c>
      <c r="AR23" s="2">
        <v>66.723293041000005</v>
      </c>
      <c r="AS23" s="2">
        <v>69.624305781999993</v>
      </c>
      <c r="AT23" s="2">
        <f t="shared" si="7"/>
        <v>233.048023521</v>
      </c>
      <c r="AU23" s="2">
        <v>59.954263312999998</v>
      </c>
      <c r="AV23" s="2">
        <v>49.317216596000002</v>
      </c>
      <c r="AW23" s="2">
        <v>47.383208101999998</v>
      </c>
      <c r="AX23" s="2">
        <v>66.723293041000005</v>
      </c>
      <c r="AY23" s="2">
        <f t="shared" si="8"/>
        <v>223.377981052</v>
      </c>
      <c r="AZ23" s="2">
        <v>57.053250572000003</v>
      </c>
      <c r="BA23" s="2">
        <v>59.954263312999998</v>
      </c>
      <c r="BB23" s="2">
        <v>49.317216596000002</v>
      </c>
      <c r="BC23" s="2">
        <v>47.383208101999998</v>
      </c>
      <c r="BD23" s="2">
        <v>66.723293041000005</v>
      </c>
      <c r="BE23" s="2">
        <f t="shared" si="9"/>
        <v>280.43123162400002</v>
      </c>
      <c r="BF23" s="2">
        <v>57.053250572000003</v>
      </c>
      <c r="BG23" s="2">
        <v>56.086246324999998</v>
      </c>
      <c r="BH23" s="2">
        <v>51.251225089999998</v>
      </c>
      <c r="BI23" s="2">
        <v>59.954263312999998</v>
      </c>
      <c r="BJ23" s="2">
        <f t="shared" si="10"/>
        <v>224.34498530000002</v>
      </c>
      <c r="BK23" s="2">
        <v>59.954263312999998</v>
      </c>
      <c r="BL23" s="2">
        <v>49.317216596000002</v>
      </c>
      <c r="BM23" s="2">
        <v>47.383208101999998</v>
      </c>
      <c r="BN23" s="2">
        <v>66.723293041000005</v>
      </c>
      <c r="BO23" s="2">
        <f t="shared" si="11"/>
        <v>223.377981052</v>
      </c>
      <c r="BP23" s="2">
        <v>59.954263312999998</v>
      </c>
      <c r="BQ23" s="2">
        <v>49.317216596000002</v>
      </c>
      <c r="BR23" s="2">
        <v>47.383208101999998</v>
      </c>
      <c r="BS23" s="2">
        <v>66.723293041000005</v>
      </c>
      <c r="BT23" s="2">
        <v>58.020254819000002</v>
      </c>
      <c r="BU23" s="2">
        <f t="shared" si="12"/>
        <v>281.398235871</v>
      </c>
      <c r="BV23" s="2">
        <f t="shared" si="13"/>
        <v>2960.000000002</v>
      </c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</row>
    <row r="24" spans="2:135" collapsed="1" x14ac:dyDescent="0.2">
      <c r="B24" s="1" t="s">
        <v>33</v>
      </c>
      <c r="C24" s="1" t="s">
        <v>89</v>
      </c>
      <c r="D24" s="8"/>
      <c r="E24" s="26">
        <f t="shared" ca="1" si="0"/>
        <v>408027.63807673851</v>
      </c>
      <c r="F24" s="7" t="s">
        <v>31</v>
      </c>
      <c r="G24" s="42">
        <v>90</v>
      </c>
      <c r="H24" s="35"/>
      <c r="I24" s="3"/>
      <c r="J24" s="5">
        <f>IF($F$24="Avg. Spend per Person",J15*J18*$G$24,IF($F$24="Avg. Spend per Transaction",J21*$G$24,IF($F$24="Confirm PY Actuals",J25,0)))</f>
        <v>4437.3221052691106</v>
      </c>
      <c r="K24" s="5">
        <f>IF($F$24="Avg. Spend per Person",K15*K18*$G$24,IF($F$24="Avg. Spend per Transaction",K21*$G$24,IF($F$24="Confirm PY Actuals",K25,0)))</f>
        <v>3518.6577631567116</v>
      </c>
      <c r="L24" s="6">
        <f>IF($F$24="Avg. Spend per Person",L15*L18*$G$24,IF($F$24="Avg. Spend per Transaction",L21*$G$24,IF($F$24="Confirm PY Actuals",L25,0)))</f>
        <v>5381.9863815780336</v>
      </c>
      <c r="M24" s="6">
        <f>IF($F$24="Avg. Spend per Person",M15*M18*$G$24,IF($F$24="Avg. Spend per Transaction",M21*$G$24,IF($F$24="Confirm PY Actuals",M25,0)))</f>
        <v>7516.5809802581871</v>
      </c>
      <c r="N24" s="6">
        <f t="shared" si="1"/>
        <v>20854.547230262044</v>
      </c>
      <c r="O24" s="6">
        <f>IF($F$24="Avg. Spend per Person",O15*O18*$G$24,IF($F$24="Avg. Spend per Transaction",O21*$G$24,IF($F$24="Confirm PY Actuals",O25,0)))</f>
        <v>6640.317246310211</v>
      </c>
      <c r="P24" s="6">
        <f>IF($F$24="Avg. Spend per Person",P15*P18*$G$24,IF($F$24="Avg. Spend per Transaction",P21*$G$24,IF($F$24="Confirm PY Actuals",P25,0)))</f>
        <v>6558.7408673757263</v>
      </c>
      <c r="Q24" s="6">
        <f>IF($F$24="Avg. Spend per Person",Q15*Q18*$G$24,IF($F$24="Avg. Spend per Transaction",Q21*$G$24,IF($F$24="Confirm PY Actuals",Q25,0)))</f>
        <v>6852.4158315693603</v>
      </c>
      <c r="R24" s="6">
        <f>IF($F$24="Avg. Spend per Person",R15*R18*$G$24,IF($F$24="Avg. Spend per Transaction",R21*$G$24,IF($F$24="Confirm PY Actuals",R25,0)))</f>
        <v>9755.1753157996209</v>
      </c>
      <c r="S24" s="6">
        <f t="shared" si="2"/>
        <v>29806.649261054918</v>
      </c>
      <c r="T24" s="6">
        <f>IF($F$24="Avg. Spend per Person",T15*T18*$G$24,IF($F$24="Avg. Spend per Transaction",T21*$G$24,IF($F$24="Confirm PY Actuals",T25,0)))</f>
        <v>6800.4806927463005</v>
      </c>
      <c r="U24" s="6">
        <f>IF($F$24="Avg. Spend per Person",U15*U18*$G$24,IF($F$24="Avg. Spend per Transaction",U21*$G$24,IF($F$24="Confirm PY Actuals",U25,0)))</f>
        <v>5654.8800118880999</v>
      </c>
      <c r="V24" s="6">
        <f>IF($F$24="Avg. Spend per Person",V15*V18*$G$24,IF($F$24="Avg. Spend per Transaction",V21*$G$24,IF($F$24="Confirm PY Actuals",V25,0)))</f>
        <v>4606.7772347982</v>
      </c>
      <c r="W24" s="6">
        <f>IF($F$24="Avg. Spend per Person",W15*W18*$G$24,IF($F$24="Avg. Spend per Transaction",W21*$G$24,IF($F$24="Confirm PY Actuals",W25,0)))</f>
        <v>6915.9825000000001</v>
      </c>
      <c r="X24" s="6">
        <f>IF($F$24="Avg. Spend per Person",X15*X18*$G$24,IF($F$24="Avg. Spend per Transaction",X21*$G$24,IF($F$24="Confirm PY Actuals",X25,0)))</f>
        <v>8189.8261951967997</v>
      </c>
      <c r="Y24" s="6">
        <f t="shared" si="3"/>
        <v>32167.946634629399</v>
      </c>
      <c r="Z24" s="6">
        <f>IF($F$24="Avg. Spend per Person",Z15*Z18*$G$24,IF($F$24="Avg. Spend per Transaction",Z21*$G$24,IF($F$24="Confirm PY Actuals",Z25,0)))</f>
        <v>5946.5527579036661</v>
      </c>
      <c r="AA24" s="6">
        <f>IF($F$24="Avg. Spend per Person",AA15*AA18*$G$24,IF($F$24="Avg. Spend per Transaction",AA21*$G$24,IF($F$24="Confirm PY Actuals",AA25,0)))</f>
        <v>5873.4992842080901</v>
      </c>
      <c r="AB24" s="6">
        <f>IF($F$24="Avg. Spend per Person",AB15*AB18*$G$24,IF($F$24="Avg. Spend per Transaction",AB21*$G$24,IF($F$24="Confirm PY Actuals",AB25,0)))</f>
        <v>6136.4917894768805</v>
      </c>
      <c r="AC24" s="6">
        <f>IF($F$24="Avg. Spend per Person",AC15*AC18*$G$24,IF($F$24="Avg. Spend per Transaction",AC21*$G$24,IF($F$24="Confirm PY Actuals",AC25,0)))</f>
        <v>8735.977894725429</v>
      </c>
      <c r="AD24" s="6">
        <f t="shared" si="4"/>
        <v>26692.521726314066</v>
      </c>
      <c r="AE24" s="6">
        <f>IF($F$24="Avg. Spend per Person",AE15*AE18*$G$24,IF($F$24="Avg. Spend per Transaction",AE21*$G$24,IF($F$24="Confirm PY Actuals",AE25,0)))</f>
        <v>4841.6586206866414</v>
      </c>
      <c r="AF24" s="6">
        <f>IF($F$24="Avg. Spend per Person",AF15*AF18*$G$24,IF($F$24="Avg. Spend per Transaction",AF21*$G$24,IF($F$24="Confirm PY Actuals",AF25,0)))</f>
        <v>6671.7592476374457</v>
      </c>
      <c r="AG24" s="6">
        <f>IF($F$24="Avg. Spend per Person",AG15*AG18*$G$24,IF($F$24="Avg. Spend per Transaction",AG21*$G$24,IF($F$24="Confirm PY Actuals",AG25,0)))</f>
        <v>5837.7893416827646</v>
      </c>
      <c r="AH24" s="6">
        <f>IF($F$24="Avg. Spend per Person",AH15*AH18*$G$24,IF($F$24="Avg. Spend per Transaction",AH21*$G$24,IF($F$24="Confirm PY Actuals",AH25,0)))</f>
        <v>8310.7417711630733</v>
      </c>
      <c r="AI24" s="6">
        <f t="shared" si="5"/>
        <v>25661.948981169924</v>
      </c>
      <c r="AJ24" s="6">
        <f>IF($F$24="Avg. Spend per Person",AJ15*AJ18*$G$24,IF($F$24="Avg. Spend per Transaction",AJ21*$G$24,IF($F$24="Confirm PY Actuals",AJ25,0)))</f>
        <v>5421.8559241790999</v>
      </c>
      <c r="AK24" s="6">
        <f>IF($F$24="Avg. Spend per Person",AK15*AK18*$G$24,IF($F$24="Avg. Spend per Transaction",AK21*$G$24,IF($F$24="Confirm PY Actuals",AK25,0)))</f>
        <v>4564.8528909867318</v>
      </c>
      <c r="AL24" s="6">
        <f>IF($F$24="Avg. Spend per Person",AL15*AL18*$G$24,IF($F$24="Avg. Spend per Transaction",AL21*$G$24,IF($F$24="Confirm PY Actuals",AL25,0)))</f>
        <v>5430.6008530711879</v>
      </c>
      <c r="AM24" s="6">
        <f>IF($F$24="Avg. Spend per Person",AM15*AM18*$G$24,IF($F$24="Avg. Spend per Transaction",AM21*$G$24,IF($F$24="Confirm PY Actuals",AM25,0)))</f>
        <v>6776.4454123110509</v>
      </c>
      <c r="AN24" s="6">
        <f>IF($F$24="Avg. Spend per Person",AN15*AN18*$G$24,IF($F$24="Avg. Spend per Transaction",AN21*$G$24,IF($F$24="Confirm PY Actuals",AN25,0)))</f>
        <v>7555.6185781966051</v>
      </c>
      <c r="AO24" s="6">
        <f t="shared" si="6"/>
        <v>29749.373658744677</v>
      </c>
      <c r="AP24" s="6">
        <f>IF($F$24="Avg. Spend per Person",AP15*AP18*$G$24,IF($F$24="Avg. Spend per Transaction",AP21*$G$24,IF($F$24="Confirm PY Actuals",AP25,0)))</f>
        <v>4631.1517241442689</v>
      </c>
      <c r="AQ24" s="6">
        <f>IF($F$24="Avg. Spend per Person",AQ15*AQ18*$G$24,IF($F$24="Avg. Spend per Transaction",AQ21*$G$24,IF($F$24="Confirm PY Actuals",AQ25,0)))</f>
        <v>6381.6827586318577</v>
      </c>
      <c r="AR24" s="6">
        <f>IF($F$24="Avg. Spend per Person",AR15*AR18*$G$24,IF($F$24="Avg. Spend per Transaction",AR21*$G$24,IF($F$24="Confirm PY Actuals",AR25,0)))</f>
        <v>5583.972413802876</v>
      </c>
      <c r="AS24" s="6">
        <f>IF($F$24="Avg. Spend per Person",AS15*AS18*$G$24,IF($F$24="Avg. Spend per Transaction",AS21*$G$24,IF($F$24="Confirm PY Actuals",AS25,0)))</f>
        <v>7949.4051724074225</v>
      </c>
      <c r="AT24" s="6">
        <f t="shared" si="7"/>
        <v>24546.212068986424</v>
      </c>
      <c r="AU24" s="6">
        <f>IF($F$24="Avg. Spend per Person",AU15*AU18*$G$24,IF($F$24="Avg. Spend per Transaction",AU21*$G$24,IF($F$24="Confirm PY Actuals",AU25,0)))</f>
        <v>4029.1020000000003</v>
      </c>
      <c r="AV24" s="6">
        <f>IF($F$24="Avg. Spend per Person",AV15*AV18*$G$24,IF($F$24="Avg. Spend per Transaction",AV21*$G$24,IF($F$24="Confirm PY Actuals",AV25,0)))</f>
        <v>5552.0640000000003</v>
      </c>
      <c r="AW24" s="6">
        <f>IF($F$24="Avg. Spend per Person",AW15*AW18*$G$24,IF($F$24="Avg. Spend per Transaction",AW21*$G$24,IF($F$24="Confirm PY Actuals",AW25,0)))</f>
        <v>4858.0560000000005</v>
      </c>
      <c r="AX24" s="6">
        <f>IF($F$24="Avg. Spend per Person",AX15*AX18*$G$24,IF($F$24="Avg. Spend per Transaction",AX21*$G$24,IF($F$24="Confirm PY Actuals",AX25,0)))</f>
        <v>7469.2611000000024</v>
      </c>
      <c r="AY24" s="6">
        <f t="shared" si="8"/>
        <v>21908.483100000005</v>
      </c>
      <c r="AZ24" s="6">
        <f>IF($F$24="Avg. Spend per Person",AZ15*AZ18*$G$24,IF($F$24="Avg. Spend per Transaction",AZ21*$G$24,IF($F$24="Confirm PY Actuals",AZ25,0)))</f>
        <v>6342.3575829338261</v>
      </c>
      <c r="BA24" s="6">
        <f>IF($F$24="Avg. Spend per Person",BA15*BA18*$G$24,IF($F$24="Avg. Spend per Transaction",BA21*$G$24,IF($F$24="Confirm PY Actuals",BA25,0)))</f>
        <v>6869.9900474014194</v>
      </c>
      <c r="BB24" s="6">
        <f>IF($F$24="Avg. Spend per Person",BB15*BB18*$G$24,IF($F$24="Avg. Spend per Transaction",BB21*$G$24,IF($F$24="Confirm PY Actuals",BB25,0)))</f>
        <v>6977.6701421802982</v>
      </c>
      <c r="BC24" s="6">
        <f>IF($F$24="Avg. Spend per Person",BC15*BC18*$G$24,IF($F$24="Avg. Spend per Transaction",BC21*$G$24,IF($F$24="Confirm PY Actuals",BC25,0)))</f>
        <v>6489.8793127946756</v>
      </c>
      <c r="BD24" s="6">
        <f>IF($F$24="Avg. Spend per Person",BD15*BD18*$G$24,IF($F$24="Avg. Spend per Transaction",BD21*$G$24,IF($F$24="Confirm PY Actuals",BD25,0)))</f>
        <v>8614.4075829368558</v>
      </c>
      <c r="BE24" s="6">
        <f t="shared" si="9"/>
        <v>35294.304668247074</v>
      </c>
      <c r="BF24" s="6">
        <f>IF($F$24="Avg. Spend per Person",BF15*BF18*$G$24,IF($F$24="Avg. Spend per Transaction",BF21*$G$24,IF($F$24="Confirm PY Actuals",BF25,0)))</f>
        <v>8672.0561052620433</v>
      </c>
      <c r="BG24" s="6">
        <f>IF($F$24="Avg. Spend per Person",BG15*BG18*$G$24,IF($F$24="Avg. Spend per Transaction",BG21*$G$24,IF($F$24="Confirm PY Actuals",BG25,0)))</f>
        <v>8565.519789479773</v>
      </c>
      <c r="BH24" s="6">
        <f>IF($F$24="Avg. Spend per Person",BH15*BH18*$G$24,IF($F$24="Avg. Spend per Transaction",BH21*$G$24,IF($F$24="Confirm PY Actuals",BH25,0)))</f>
        <v>8949.050526317922</v>
      </c>
      <c r="BI24" s="6">
        <f>IF($F$24="Avg. Spend per Person",BI15*BI18*$G$24,IF($F$24="Avg. Spend per Transaction",BI21*$G$24,IF($F$24="Confirm PY Actuals",BI25,0)))</f>
        <v>12739.967763150285</v>
      </c>
      <c r="BJ24" s="6">
        <f t="shared" si="10"/>
        <v>38926.594184210022</v>
      </c>
      <c r="BK24" s="6">
        <f>IF($F$24="Avg. Spend per Person",BK15*BK18*$G$24,IF($F$24="Avg. Spend per Transaction",BK21*$G$24,IF($F$24="Confirm PY Actuals",BK25,0)))</f>
        <v>5216.3999999900207</v>
      </c>
      <c r="BL24" s="6">
        <f>IF($F$24="Avg. Spend per Person",BL15*BL18*$G$24,IF($F$24="Avg. Spend per Transaction",BL21*$G$24,IF($F$24="Confirm PY Actuals",BL25,0)))</f>
        <v>7138.2315789416261</v>
      </c>
      <c r="BM24" s="6">
        <f>IF($F$24="Avg. Spend per Person",BM15*BM18*$G$24,IF($F$24="Avg. Spend per Transaction",BM21*$G$24,IF($F$24="Confirm PY Actuals",BM25,0)))</f>
        <v>2745.4736842083184</v>
      </c>
      <c r="BN24" s="6">
        <f>IF($F$24="Avg. Spend per Person",BN15*BN18*$G$24,IF($F$24="Avg. Spend per Transaction",BN21*$G$24,IF($F$24="Confirm PY Actuals",BN25,0)))</f>
        <v>65273.636842100474</v>
      </c>
      <c r="BO24" s="6">
        <f t="shared" si="11"/>
        <v>80373.742105240439</v>
      </c>
      <c r="BP24" s="6">
        <f>IF($F$24="Avg. Spend per Person",BP15*BP18*$G$24,IF($F$24="Avg. Spend per Transaction",BP21*$G$24,IF($F$24="Confirm PY Actuals",BP25,0)))</f>
        <v>6278.6949453486723</v>
      </c>
      <c r="BQ24" s="6">
        <f>IF($F$24="Avg. Spend per Person",BQ15*BQ18*$G$24,IF($F$24="Avg. Spend per Transaction",BQ21*$G$24,IF($F$24="Confirm PY Actuals",BQ25,0)))</f>
        <v>5848.3005337518298</v>
      </c>
      <c r="BR24" s="6">
        <f>IF($F$24="Avg. Spend per Person",BR15*BR18*$G$24,IF($F$24="Avg. Spend per Transaction",BR21*$G$24,IF($F$24="Confirm PY Actuals",BR25,0)))</f>
        <v>12616.463633444844</v>
      </c>
      <c r="BS24" s="6">
        <f>IF($F$24="Avg. Spend per Person",BS15*BS18*$G$24,IF($F$24="Avg. Spend per Transaction",BS21*$G$24,IF($F$24="Confirm PY Actuals",BS25,0)))</f>
        <v>9073.7268887397513</v>
      </c>
      <c r="BT24" s="6">
        <f>IF($F$24="Avg. Spend per Person",BT15*BT18*$G$24,IF($F$24="Avg. Spend per Transaction",BT21*$G$24,IF($F$24="Confirm PY Actuals",BT25,0)))</f>
        <v>8228.1284565944625</v>
      </c>
      <c r="BU24" s="6">
        <f t="shared" si="12"/>
        <v>42045.314457879562</v>
      </c>
      <c r="BV24" s="6">
        <f t="shared" si="13"/>
        <v>408027.63807673851</v>
      </c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</row>
    <row r="25" spans="2:135" outlineLevel="1" x14ac:dyDescent="0.2">
      <c r="B25" s="1" t="s">
        <v>198</v>
      </c>
      <c r="C25" s="1" t="s">
        <v>200</v>
      </c>
      <c r="D25" s="8"/>
      <c r="E25" s="26">
        <f t="shared" ca="1" si="0"/>
        <v>389245.99999999895</v>
      </c>
      <c r="F25" s="8"/>
      <c r="G25" s="36"/>
      <c r="H25" s="35"/>
      <c r="I25" s="3"/>
      <c r="J25" s="2">
        <v>4233.1193789079998</v>
      </c>
      <c r="K25" s="9">
        <v>3356.9392002479999</v>
      </c>
      <c r="L25" s="2">
        <v>5134.2582133320002</v>
      </c>
      <c r="M25" s="2">
        <v>7170.3590782840001</v>
      </c>
      <c r="N25" s="2">
        <f t="shared" si="1"/>
        <v>19894.675870772</v>
      </c>
      <c r="O25" s="2">
        <v>6334.9009169230003</v>
      </c>
      <c r="P25" s="2">
        <v>6256.740915978</v>
      </c>
      <c r="Q25" s="2">
        <v>6537.1973899570003</v>
      </c>
      <c r="R25" s="2">
        <v>9306.2945662919992</v>
      </c>
      <c r="S25" s="2">
        <f t="shared" si="2"/>
        <v>28435.133789150001</v>
      </c>
      <c r="T25" s="2">
        <v>6487.2800784299998</v>
      </c>
      <c r="U25" s="2">
        <v>5394.3536786619998</v>
      </c>
      <c r="V25" s="2">
        <v>4394.6938346429997</v>
      </c>
      <c r="W25" s="2">
        <v>6597.6236091749997</v>
      </c>
      <c r="X25" s="2">
        <v>7812.71606084</v>
      </c>
      <c r="Y25" s="2">
        <f t="shared" si="3"/>
        <v>30686.667261750001</v>
      </c>
      <c r="Z25" s="2">
        <v>5672.8397324489997</v>
      </c>
      <c r="AA25" s="2">
        <v>5603.2182190020003</v>
      </c>
      <c r="AB25" s="2">
        <v>5854.1183901020004</v>
      </c>
      <c r="AC25" s="2">
        <v>8333.5637982299995</v>
      </c>
      <c r="AD25" s="2">
        <f t="shared" si="4"/>
        <v>25463.740139783</v>
      </c>
      <c r="AE25" s="2">
        <v>4618.6649297880003</v>
      </c>
      <c r="AF25" s="2">
        <v>6364.4572198019996</v>
      </c>
      <c r="AG25" s="2">
        <v>5569.0642690089999</v>
      </c>
      <c r="AH25" s="2">
        <v>7928.3140454309996</v>
      </c>
      <c r="AI25" s="2">
        <f t="shared" si="5"/>
        <v>24480.500464029996</v>
      </c>
      <c r="AJ25" s="2">
        <v>5172.3530037090004</v>
      </c>
      <c r="AK25" s="2">
        <v>4354.6286240749996</v>
      </c>
      <c r="AL25" s="2">
        <v>5180.8914912070004</v>
      </c>
      <c r="AM25" s="2">
        <v>6464.2918428570001</v>
      </c>
      <c r="AN25" s="2">
        <v>7207.7970619300004</v>
      </c>
      <c r="AO25" s="2">
        <f t="shared" si="6"/>
        <v>28379.962023778</v>
      </c>
      <c r="AP25" s="2">
        <v>4417.6820702149998</v>
      </c>
      <c r="AQ25" s="2">
        <v>6087.941586207</v>
      </c>
      <c r="AR25" s="2">
        <v>5326.7025854069998</v>
      </c>
      <c r="AS25" s="2">
        <v>7583.4905118500001</v>
      </c>
      <c r="AT25" s="2">
        <f t="shared" si="7"/>
        <v>23415.816753678999</v>
      </c>
      <c r="AU25" s="2">
        <v>3843.632987645</v>
      </c>
      <c r="AV25" s="2">
        <v>5296.4894757980001</v>
      </c>
      <c r="AW25" s="2">
        <v>4634.4282913229999</v>
      </c>
      <c r="AX25" s="2">
        <v>7125.6962206019998</v>
      </c>
      <c r="AY25" s="2">
        <f t="shared" si="8"/>
        <v>20900.246975367998</v>
      </c>
      <c r="AZ25" s="2">
        <v>6050.5036025609998</v>
      </c>
      <c r="BA25" s="2">
        <v>6553.6175582229998</v>
      </c>
      <c r="BB25" s="2">
        <v>6656.7362149319997</v>
      </c>
      <c r="BC25" s="2">
        <v>6191.0602429159999</v>
      </c>
      <c r="BD25" s="2">
        <v>8217.9658136390008</v>
      </c>
      <c r="BE25" s="2">
        <f t="shared" si="9"/>
        <v>33669.883432270995</v>
      </c>
      <c r="BF25" s="2">
        <v>8273.1375790120001</v>
      </c>
      <c r="BG25" s="2">
        <v>8171.3325357639997</v>
      </c>
      <c r="BH25" s="2">
        <v>8537.1738847249999</v>
      </c>
      <c r="BI25" s="2">
        <v>12153.551743571999</v>
      </c>
      <c r="BJ25" s="2">
        <f t="shared" si="10"/>
        <v>37135.195743072996</v>
      </c>
      <c r="BK25" s="2">
        <v>4975.9677912509997</v>
      </c>
      <c r="BL25" s="2">
        <v>6809.7721831689996</v>
      </c>
      <c r="BM25" s="2">
        <v>2619.3452417509998</v>
      </c>
      <c r="BN25" s="2">
        <v>62269.218904079004</v>
      </c>
      <c r="BO25" s="2">
        <f t="shared" si="11"/>
        <v>76674.304120250003</v>
      </c>
      <c r="BP25" s="2">
        <v>5989.4205766120003</v>
      </c>
      <c r="BQ25" s="2">
        <v>5578.9163699689998</v>
      </c>
      <c r="BR25" s="2">
        <v>12035.983338788999</v>
      </c>
      <c r="BS25" s="2">
        <v>8656.0559029689994</v>
      </c>
      <c r="BT25" s="2">
        <v>7849.4972377559998</v>
      </c>
      <c r="BU25" s="2">
        <f t="shared" si="12"/>
        <v>40109.873426094993</v>
      </c>
      <c r="BV25" s="2">
        <f t="shared" si="13"/>
        <v>389245.99999999895</v>
      </c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3"/>
      <c r="CM25" s="3"/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</row>
    <row r="26" spans="2:135" outlineLevel="1" x14ac:dyDescent="0.2">
      <c r="B26" s="1" t="s">
        <v>198</v>
      </c>
      <c r="C26" s="1" t="s">
        <v>199</v>
      </c>
      <c r="D26" s="8"/>
      <c r="E26" s="26">
        <f t="shared" ca="1" si="0"/>
        <v>363659.076758385</v>
      </c>
      <c r="F26" s="7"/>
      <c r="G26" s="36"/>
      <c r="H26" s="35"/>
      <c r="I26" s="3"/>
      <c r="J26" s="2">
        <v>6353.5393339700004</v>
      </c>
      <c r="K26" s="9">
        <v>5224.4920869139996</v>
      </c>
      <c r="L26" s="2">
        <v>5021.6873535280001</v>
      </c>
      <c r="M26" s="2">
        <v>7070.9232416169998</v>
      </c>
      <c r="N26" s="2">
        <f t="shared" si="1"/>
        <v>23670.642016029</v>
      </c>
      <c r="O26" s="2">
        <v>5636.155426323</v>
      </c>
      <c r="P26" s="2">
        <v>6250.6234991179999</v>
      </c>
      <c r="Q26" s="2">
        <v>5739.0712611749996</v>
      </c>
      <c r="R26" s="2">
        <v>7376.6438098540002</v>
      </c>
      <c r="S26" s="2">
        <f t="shared" si="2"/>
        <v>25002.493996470002</v>
      </c>
      <c r="T26" s="2">
        <v>6453.4282325029999</v>
      </c>
      <c r="U26" s="2">
        <v>6353.5393339700004</v>
      </c>
      <c r="V26" s="2">
        <v>5224.4920869139996</v>
      </c>
      <c r="W26" s="2">
        <v>5021.6873535280001</v>
      </c>
      <c r="X26" s="2">
        <v>7070.9232416169998</v>
      </c>
      <c r="Y26" s="2">
        <f t="shared" si="3"/>
        <v>30124.070248532</v>
      </c>
      <c r="Z26" s="2">
        <v>6353.5393339700004</v>
      </c>
      <c r="AA26" s="2">
        <v>5224.4920869139996</v>
      </c>
      <c r="AB26" s="2">
        <v>5021.6873535280001</v>
      </c>
      <c r="AC26" s="2">
        <v>7070.9232416169998</v>
      </c>
      <c r="AD26" s="2">
        <f t="shared" si="4"/>
        <v>23670.642016029</v>
      </c>
      <c r="AE26" s="2">
        <v>6353.5393339700004</v>
      </c>
      <c r="AF26" s="2">
        <v>5224.4920869139996</v>
      </c>
      <c r="AG26" s="2">
        <v>5021.6873535280001</v>
      </c>
      <c r="AH26" s="2">
        <v>7070.9232416169998</v>
      </c>
      <c r="AI26" s="2">
        <f t="shared" si="5"/>
        <v>23670.642016029</v>
      </c>
      <c r="AJ26" s="2">
        <v>6353.5393339700004</v>
      </c>
      <c r="AK26" s="2">
        <v>5224.4920869139996</v>
      </c>
      <c r="AL26" s="2">
        <v>5021.6873535280001</v>
      </c>
      <c r="AM26" s="2">
        <v>7070.9232416169998</v>
      </c>
      <c r="AN26" s="2">
        <v>7991.1118826490001</v>
      </c>
      <c r="AO26" s="2">
        <f t="shared" si="6"/>
        <v>31661.753898677998</v>
      </c>
      <c r="AP26" s="2">
        <v>6353.5393339700004</v>
      </c>
      <c r="AQ26" s="2">
        <v>5224.4920869139996</v>
      </c>
      <c r="AR26" s="2">
        <v>5021.6873535280001</v>
      </c>
      <c r="AS26" s="2">
        <v>7070.9232416169998</v>
      </c>
      <c r="AT26" s="2">
        <f t="shared" si="7"/>
        <v>23670.642016029</v>
      </c>
      <c r="AU26" s="2">
        <v>5224.4920869139996</v>
      </c>
      <c r="AV26" s="2">
        <v>5021.6873535280001</v>
      </c>
      <c r="AW26" s="2">
        <v>7070.9232416169998</v>
      </c>
      <c r="AX26" s="2">
        <v>7376.6438098540002</v>
      </c>
      <c r="AY26" s="2">
        <f t="shared" si="8"/>
        <v>24693.746491913</v>
      </c>
      <c r="AZ26" s="2">
        <v>6353.5393339700004</v>
      </c>
      <c r="BA26" s="2">
        <v>5224.4920869139996</v>
      </c>
      <c r="BB26" s="2">
        <v>5021.6873535280001</v>
      </c>
      <c r="BC26" s="2">
        <v>7070.9232416169998</v>
      </c>
      <c r="BD26" s="2">
        <v>7376.6438098540002</v>
      </c>
      <c r="BE26" s="2">
        <f t="shared" si="9"/>
        <v>31047.285825883002</v>
      </c>
      <c r="BF26" s="2">
        <v>6353.5393339700004</v>
      </c>
      <c r="BG26" s="2">
        <v>5224.4920869139996</v>
      </c>
      <c r="BH26" s="2">
        <v>5021.6873535280001</v>
      </c>
      <c r="BI26" s="2">
        <v>7070.9232416169998</v>
      </c>
      <c r="BJ26" s="2">
        <f t="shared" si="10"/>
        <v>23670.642016029</v>
      </c>
      <c r="BK26" s="2">
        <v>6353.5393339700004</v>
      </c>
      <c r="BL26" s="2">
        <v>5224.4920869139996</v>
      </c>
      <c r="BM26" s="2">
        <v>5021.6873535280001</v>
      </c>
      <c r="BN26" s="2">
        <v>56870</v>
      </c>
      <c r="BO26" s="2">
        <f t="shared" si="11"/>
        <v>73469.718774412002</v>
      </c>
      <c r="BP26" s="2">
        <v>5636.155426323</v>
      </c>
      <c r="BQ26" s="2">
        <v>6353.5393339700004</v>
      </c>
      <c r="BR26" s="2">
        <v>5224.4920869139996</v>
      </c>
      <c r="BS26" s="2">
        <v>5021.6873535280001</v>
      </c>
      <c r="BT26" s="2">
        <v>7070.9232416169998</v>
      </c>
      <c r="BU26" s="2">
        <f t="shared" si="12"/>
        <v>29306.797442351999</v>
      </c>
      <c r="BV26" s="2">
        <f t="shared" si="13"/>
        <v>363659.076758385</v>
      </c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3"/>
      <c r="CM26" s="3"/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</row>
    <row r="27" spans="2:135" x14ac:dyDescent="0.2">
      <c r="B27" s="1" t="s">
        <v>18</v>
      </c>
      <c r="C27" s="1" t="s">
        <v>89</v>
      </c>
      <c r="D27" s="8"/>
      <c r="E27" s="26">
        <f t="shared" ca="1" si="0"/>
        <v>-1000</v>
      </c>
      <c r="F27" s="37"/>
      <c r="G27" s="36"/>
      <c r="H27" s="35"/>
      <c r="I27" s="3"/>
      <c r="J27" s="9">
        <v>-1000</v>
      </c>
      <c r="K27" s="9"/>
      <c r="L27" s="2"/>
      <c r="M27" s="2"/>
      <c r="N27" s="2">
        <f t="shared" si="1"/>
        <v>-1000</v>
      </c>
      <c r="O27" s="2">
        <v>0</v>
      </c>
      <c r="P27" s="2"/>
      <c r="Q27" s="2"/>
      <c r="R27" s="2"/>
      <c r="S27" s="2">
        <f t="shared" si="2"/>
        <v>0</v>
      </c>
      <c r="T27" s="2">
        <v>0</v>
      </c>
      <c r="U27" s="2"/>
      <c r="V27" s="2"/>
      <c r="W27" s="2"/>
      <c r="X27" s="2"/>
      <c r="Y27" s="2">
        <f t="shared" si="3"/>
        <v>0</v>
      </c>
      <c r="Z27" s="2">
        <v>0</v>
      </c>
      <c r="AA27" s="2"/>
      <c r="AB27" s="2"/>
      <c r="AC27" s="2"/>
      <c r="AD27" s="2">
        <f t="shared" si="4"/>
        <v>0</v>
      </c>
      <c r="AE27" s="2">
        <v>0</v>
      </c>
      <c r="AF27" s="2"/>
      <c r="AG27" s="2"/>
      <c r="AH27" s="2"/>
      <c r="AI27" s="2">
        <f t="shared" si="5"/>
        <v>0</v>
      </c>
      <c r="AJ27" s="2">
        <v>0</v>
      </c>
      <c r="AK27" s="2"/>
      <c r="AL27" s="2"/>
      <c r="AM27" s="2"/>
      <c r="AN27" s="2"/>
      <c r="AO27" s="2">
        <f t="shared" si="6"/>
        <v>0</v>
      </c>
      <c r="AP27" s="2">
        <v>0</v>
      </c>
      <c r="AQ27" s="2"/>
      <c r="AR27" s="2"/>
      <c r="AS27" s="2"/>
      <c r="AT27" s="2">
        <f t="shared" si="7"/>
        <v>0</v>
      </c>
      <c r="AU27" s="2">
        <v>0</v>
      </c>
      <c r="AV27" s="2"/>
      <c r="AW27" s="2"/>
      <c r="AX27" s="2"/>
      <c r="AY27" s="2">
        <f t="shared" si="8"/>
        <v>0</v>
      </c>
      <c r="AZ27" s="2">
        <v>0</v>
      </c>
      <c r="BA27" s="2"/>
      <c r="BB27" s="2"/>
      <c r="BC27" s="2"/>
      <c r="BD27" s="2"/>
      <c r="BE27" s="2">
        <f t="shared" si="9"/>
        <v>0</v>
      </c>
      <c r="BF27" s="2">
        <v>0</v>
      </c>
      <c r="BG27" s="2"/>
      <c r="BH27" s="2"/>
      <c r="BI27" s="2"/>
      <c r="BJ27" s="2">
        <f t="shared" si="10"/>
        <v>0</v>
      </c>
      <c r="BK27" s="2">
        <v>0</v>
      </c>
      <c r="BL27" s="2"/>
      <c r="BM27" s="2"/>
      <c r="BN27" s="2"/>
      <c r="BO27" s="2">
        <f t="shared" si="11"/>
        <v>0</v>
      </c>
      <c r="BP27" s="2">
        <v>0</v>
      </c>
      <c r="BQ27" s="2"/>
      <c r="BR27" s="2"/>
      <c r="BS27" s="2"/>
      <c r="BT27" s="2"/>
      <c r="BU27" s="2">
        <f t="shared" si="12"/>
        <v>0</v>
      </c>
      <c r="BV27" s="2">
        <f t="shared" si="13"/>
        <v>-1000</v>
      </c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</row>
    <row r="28" spans="2:135" hidden="1" x14ac:dyDescent="0.2">
      <c r="B28" s="1" t="s">
        <v>19</v>
      </c>
      <c r="C28" s="1" t="s">
        <v>198</v>
      </c>
      <c r="D28" s="8"/>
      <c r="E28" s="26">
        <f t="shared" ca="1" si="0"/>
        <v>0</v>
      </c>
      <c r="F28" s="37"/>
      <c r="G28" s="36"/>
      <c r="H28" s="35"/>
      <c r="I28" s="3"/>
      <c r="J28" s="9">
        <v>1</v>
      </c>
      <c r="K28" s="9">
        <v>1</v>
      </c>
      <c r="L28" s="2">
        <v>1</v>
      </c>
      <c r="M28" s="2">
        <v>1</v>
      </c>
      <c r="N28" s="45"/>
      <c r="O28" s="2">
        <v>1</v>
      </c>
      <c r="P28" s="2">
        <v>1</v>
      </c>
      <c r="Q28" s="2">
        <v>1</v>
      </c>
      <c r="R28" s="2">
        <v>1</v>
      </c>
      <c r="S28" s="45"/>
      <c r="T28" s="2">
        <v>1</v>
      </c>
      <c r="U28" s="2">
        <v>1</v>
      </c>
      <c r="V28" s="2">
        <v>1</v>
      </c>
      <c r="W28" s="2">
        <v>1</v>
      </c>
      <c r="X28" s="2">
        <v>1</v>
      </c>
      <c r="Y28" s="45"/>
      <c r="Z28" s="2">
        <v>1</v>
      </c>
      <c r="AA28" s="2">
        <v>1</v>
      </c>
      <c r="AB28" s="2">
        <v>1</v>
      </c>
      <c r="AC28" s="2">
        <v>1</v>
      </c>
      <c r="AD28" s="45"/>
      <c r="AE28" s="2">
        <v>1</v>
      </c>
      <c r="AF28" s="2">
        <v>1</v>
      </c>
      <c r="AG28" s="2">
        <v>1</v>
      </c>
      <c r="AH28" s="2">
        <v>1</v>
      </c>
      <c r="AI28" s="45"/>
      <c r="AJ28" s="2">
        <v>1</v>
      </c>
      <c r="AK28" s="2">
        <v>1</v>
      </c>
      <c r="AL28" s="2">
        <v>1</v>
      </c>
      <c r="AM28" s="2">
        <v>1</v>
      </c>
      <c r="AN28" s="2">
        <v>1</v>
      </c>
      <c r="AO28" s="45"/>
      <c r="AP28" s="2">
        <v>1</v>
      </c>
      <c r="AQ28" s="2">
        <v>1</v>
      </c>
      <c r="AR28" s="2">
        <v>1</v>
      </c>
      <c r="AS28" s="2">
        <v>1</v>
      </c>
      <c r="AT28" s="45"/>
      <c r="AU28" s="2">
        <v>1</v>
      </c>
      <c r="AV28" s="2">
        <v>1</v>
      </c>
      <c r="AW28" s="2">
        <v>1</v>
      </c>
      <c r="AX28" s="2">
        <v>1</v>
      </c>
      <c r="AY28" s="45"/>
      <c r="AZ28" s="2">
        <v>1</v>
      </c>
      <c r="BA28" s="2">
        <v>1</v>
      </c>
      <c r="BB28" s="2">
        <v>1</v>
      </c>
      <c r="BC28" s="2">
        <v>1</v>
      </c>
      <c r="BD28" s="2">
        <v>1</v>
      </c>
      <c r="BE28" s="45"/>
      <c r="BF28" s="2">
        <v>1</v>
      </c>
      <c r="BG28" s="2">
        <v>1</v>
      </c>
      <c r="BH28" s="2">
        <v>1</v>
      </c>
      <c r="BI28" s="2">
        <v>1</v>
      </c>
      <c r="BJ28" s="45"/>
      <c r="BK28" s="2">
        <v>1</v>
      </c>
      <c r="BL28" s="2">
        <v>1</v>
      </c>
      <c r="BM28" s="2">
        <v>1</v>
      </c>
      <c r="BN28" s="2">
        <v>1</v>
      </c>
      <c r="BO28" s="45"/>
      <c r="BP28" s="2">
        <v>1</v>
      </c>
      <c r="BQ28" s="2">
        <v>1</v>
      </c>
      <c r="BR28" s="2">
        <v>1</v>
      </c>
      <c r="BS28" s="2">
        <v>1</v>
      </c>
      <c r="BT28" s="2">
        <v>1</v>
      </c>
      <c r="BU28" s="45"/>
      <c r="BV28" s="2">
        <f t="shared" si="13"/>
        <v>0</v>
      </c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</row>
    <row r="29" spans="2:135" x14ac:dyDescent="0.2">
      <c r="B29" s="13" t="s">
        <v>26</v>
      </c>
      <c r="C29" s="13" t="s">
        <v>198</v>
      </c>
      <c r="D29" s="14"/>
      <c r="E29" s="39">
        <f>BV29</f>
        <v>407027.63807673851</v>
      </c>
      <c r="F29" s="15"/>
      <c r="G29" s="12"/>
      <c r="H29" s="20"/>
      <c r="I29" s="3"/>
      <c r="J29" s="25">
        <f>IFERROR((J24+J27)*J28,0)</f>
        <v>3437.3221052691106</v>
      </c>
      <c r="K29" s="26">
        <f>IFERROR((K24+K27)*K28,0)</f>
        <v>3518.6577631567116</v>
      </c>
      <c r="L29" s="26">
        <f>IFERROR((L24+L27)*L28,0)</f>
        <v>5381.9863815780336</v>
      </c>
      <c r="M29" s="26">
        <f>IFERROR((M24+M27)*M28,0)</f>
        <v>7516.5809802581871</v>
      </c>
      <c r="N29" s="26">
        <f>SUM(J29:M29)</f>
        <v>19854.547230262044</v>
      </c>
      <c r="O29" s="26">
        <f>IFERROR((O24+O27)*O28,0)</f>
        <v>6640.317246310211</v>
      </c>
      <c r="P29" s="26">
        <f>IFERROR((P24+P27)*P28,0)</f>
        <v>6558.7408673757263</v>
      </c>
      <c r="Q29" s="26">
        <f>IFERROR((Q24+Q27)*Q28,0)</f>
        <v>6852.4158315693603</v>
      </c>
      <c r="R29" s="26">
        <f>IFERROR((R24+R27)*R28,0)</f>
        <v>9755.1753157996209</v>
      </c>
      <c r="S29" s="26">
        <f>SUM(O29:R29)</f>
        <v>29806.649261054918</v>
      </c>
      <c r="T29" s="26">
        <f>IFERROR((T24+T27)*T28,0)</f>
        <v>6800.4806927463005</v>
      </c>
      <c r="U29" s="26">
        <f>IFERROR((U24+U27)*U28,0)</f>
        <v>5654.8800118880999</v>
      </c>
      <c r="V29" s="26">
        <f>IFERROR((V24+V27)*V28,0)</f>
        <v>4606.7772347982</v>
      </c>
      <c r="W29" s="26">
        <f>IFERROR((W24+W27)*W28,0)</f>
        <v>6915.9825000000001</v>
      </c>
      <c r="X29" s="26">
        <f>IFERROR((X24+X27)*X28,0)</f>
        <v>8189.8261951967997</v>
      </c>
      <c r="Y29" s="26">
        <f>SUM(T29:X29)</f>
        <v>32167.946634629399</v>
      </c>
      <c r="Z29" s="26">
        <f>IFERROR((Z24+Z27)*Z28,0)</f>
        <v>5946.5527579036661</v>
      </c>
      <c r="AA29" s="26">
        <f>IFERROR((AA24+AA27)*AA28,0)</f>
        <v>5873.4992842080901</v>
      </c>
      <c r="AB29" s="26">
        <f>IFERROR((AB24+AB27)*AB28,0)</f>
        <v>6136.4917894768805</v>
      </c>
      <c r="AC29" s="26">
        <f>IFERROR((AC24+AC27)*AC28,0)</f>
        <v>8735.977894725429</v>
      </c>
      <c r="AD29" s="26">
        <f>SUM(Z29:AC29)</f>
        <v>26692.521726314066</v>
      </c>
      <c r="AE29" s="26">
        <f>IFERROR((AE24+AE27)*AE28,0)</f>
        <v>4841.6586206866414</v>
      </c>
      <c r="AF29" s="26">
        <f>IFERROR((AF24+AF27)*AF28,0)</f>
        <v>6671.7592476374457</v>
      </c>
      <c r="AG29" s="26">
        <f>IFERROR((AG24+AG27)*AG28,0)</f>
        <v>5837.7893416827646</v>
      </c>
      <c r="AH29" s="26">
        <f>IFERROR((AH24+AH27)*AH28,0)</f>
        <v>8310.7417711630733</v>
      </c>
      <c r="AI29" s="26">
        <f>SUM(AE29:AH29)</f>
        <v>25661.948981169924</v>
      </c>
      <c r="AJ29" s="26">
        <f>IFERROR((AJ24+AJ27)*AJ28,0)</f>
        <v>5421.8559241790999</v>
      </c>
      <c r="AK29" s="26">
        <f>IFERROR((AK24+AK27)*AK28,0)</f>
        <v>4564.8528909867318</v>
      </c>
      <c r="AL29" s="26">
        <f>IFERROR((AL24+AL27)*AL28,0)</f>
        <v>5430.6008530711879</v>
      </c>
      <c r="AM29" s="26">
        <f>IFERROR((AM24+AM27)*AM28,0)</f>
        <v>6776.4454123110509</v>
      </c>
      <c r="AN29" s="26">
        <f>IFERROR((AN24+AN27)*AN28,0)</f>
        <v>7555.6185781966051</v>
      </c>
      <c r="AO29" s="26">
        <f>SUM(AJ29:AN29)</f>
        <v>29749.373658744677</v>
      </c>
      <c r="AP29" s="26">
        <f>IFERROR((AP24+AP27)*AP28,0)</f>
        <v>4631.1517241442689</v>
      </c>
      <c r="AQ29" s="26">
        <f>IFERROR((AQ24+AQ27)*AQ28,0)</f>
        <v>6381.6827586318577</v>
      </c>
      <c r="AR29" s="26">
        <f>IFERROR((AR24+AR27)*AR28,0)</f>
        <v>5583.972413802876</v>
      </c>
      <c r="AS29" s="26">
        <f>IFERROR((AS24+AS27)*AS28,0)</f>
        <v>7949.4051724074225</v>
      </c>
      <c r="AT29" s="26">
        <f>SUM(AP29:AS29)</f>
        <v>24546.212068986424</v>
      </c>
      <c r="AU29" s="26">
        <f>IFERROR((AU24+AU27)*AU28,0)</f>
        <v>4029.1020000000003</v>
      </c>
      <c r="AV29" s="26">
        <f>IFERROR((AV24+AV27)*AV28,0)</f>
        <v>5552.0640000000003</v>
      </c>
      <c r="AW29" s="26">
        <f>IFERROR((AW24+AW27)*AW28,0)</f>
        <v>4858.0560000000005</v>
      </c>
      <c r="AX29" s="26">
        <f>IFERROR((AX24+AX27)*AX28,0)</f>
        <v>7469.2611000000024</v>
      </c>
      <c r="AY29" s="26">
        <f>SUM(AU29:AX29)</f>
        <v>21908.483100000005</v>
      </c>
      <c r="AZ29" s="26">
        <f>IFERROR((AZ24+AZ27)*AZ28,0)</f>
        <v>6342.3575829338261</v>
      </c>
      <c r="BA29" s="26">
        <f>IFERROR((BA24+BA27)*BA28,0)</f>
        <v>6869.9900474014194</v>
      </c>
      <c r="BB29" s="26">
        <f>IFERROR((BB24+BB27)*BB28,0)</f>
        <v>6977.6701421802982</v>
      </c>
      <c r="BC29" s="26">
        <f>IFERROR((BC24+BC27)*BC28,0)</f>
        <v>6489.8793127946756</v>
      </c>
      <c r="BD29" s="26">
        <f>IFERROR((BD24+BD27)*BD28,0)</f>
        <v>8614.4075829368558</v>
      </c>
      <c r="BE29" s="26">
        <f>SUM(AZ29:BD29)</f>
        <v>35294.304668247074</v>
      </c>
      <c r="BF29" s="26">
        <f>IFERROR((BF24+BF27)*BF28,0)</f>
        <v>8672.0561052620433</v>
      </c>
      <c r="BG29" s="26">
        <f>IFERROR((BG24+BG27)*BG28,0)</f>
        <v>8565.519789479773</v>
      </c>
      <c r="BH29" s="26">
        <f>IFERROR((BH24+BH27)*BH28,0)</f>
        <v>8949.050526317922</v>
      </c>
      <c r="BI29" s="26">
        <f>IFERROR((BI24+BI27)*BI28,0)</f>
        <v>12739.967763150285</v>
      </c>
      <c r="BJ29" s="26">
        <f>SUM(BF29:BI29)</f>
        <v>38926.594184210022</v>
      </c>
      <c r="BK29" s="26">
        <f>IFERROR((BK24+BK27)*BK28,0)</f>
        <v>5216.3999999900207</v>
      </c>
      <c r="BL29" s="26">
        <f>IFERROR((BL24+BL27)*BL28,0)</f>
        <v>7138.2315789416261</v>
      </c>
      <c r="BM29" s="26">
        <f>IFERROR((BM24+BM27)*BM28,0)</f>
        <v>2745.4736842083184</v>
      </c>
      <c r="BN29" s="26">
        <f>IFERROR((BN24+BN27)*BN28,0)</f>
        <v>65273.636842100474</v>
      </c>
      <c r="BO29" s="26">
        <f>SUM(BK29:BN29)</f>
        <v>80373.742105240439</v>
      </c>
      <c r="BP29" s="26">
        <f>IFERROR((BP24+BP27)*BP28,0)</f>
        <v>6278.6949453486723</v>
      </c>
      <c r="BQ29" s="26">
        <f>IFERROR((BQ24+BQ27)*BQ28,0)</f>
        <v>5848.3005337518298</v>
      </c>
      <c r="BR29" s="26">
        <f>IFERROR((BR24+BR27)*BR28,0)</f>
        <v>12616.463633444844</v>
      </c>
      <c r="BS29" s="26">
        <f>IFERROR((BS24+BS27)*BS28,0)</f>
        <v>9073.7268887397513</v>
      </c>
      <c r="BT29" s="26">
        <f>IFERROR((BT24+BT27)*BT28,0)</f>
        <v>8228.1284565944625</v>
      </c>
      <c r="BU29" s="26">
        <f>SUM(BP29:BT29)</f>
        <v>42045.314457879562</v>
      </c>
      <c r="BV29" s="26">
        <f t="shared" si="13"/>
        <v>407027.63807673851</v>
      </c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</row>
    <row r="30" spans="2:135" x14ac:dyDescent="0.2">
      <c r="B30" s="1" t="s">
        <v>37</v>
      </c>
      <c r="C30" s="1" t="s">
        <v>89</v>
      </c>
      <c r="D30" s="24"/>
      <c r="E30" s="41">
        <f ca="1">INDIRECT(ADDRESS(ROW(),74))</f>
        <v>0.10770833333333334</v>
      </c>
      <c r="F30" s="38"/>
      <c r="G30" s="35"/>
      <c r="H30" s="35"/>
      <c r="I30" s="3"/>
      <c r="J30" s="16">
        <v>0.1</v>
      </c>
      <c r="K30" s="16">
        <v>0.1</v>
      </c>
      <c r="L30" s="17">
        <v>0.1</v>
      </c>
      <c r="M30" s="17">
        <v>0.1</v>
      </c>
      <c r="N30" s="44">
        <f>IFERROR(AVERAGE(J30:M30),0)</f>
        <v>0.1</v>
      </c>
      <c r="O30" s="17">
        <v>0.1</v>
      </c>
      <c r="P30" s="17">
        <v>0.1</v>
      </c>
      <c r="Q30" s="17">
        <v>0.1</v>
      </c>
      <c r="R30" s="17">
        <v>0.1</v>
      </c>
      <c r="S30" s="44">
        <f>IFERROR(AVERAGE(O30:R30),0)</f>
        <v>0.1</v>
      </c>
      <c r="T30" s="17">
        <v>0.1</v>
      </c>
      <c r="U30" s="17">
        <v>0.1</v>
      </c>
      <c r="V30" s="17">
        <v>0.1</v>
      </c>
      <c r="W30" s="17">
        <v>0.1</v>
      </c>
      <c r="X30" s="17">
        <v>0.1</v>
      </c>
      <c r="Y30" s="44">
        <f>IFERROR(AVERAGE(T30:X30),0)</f>
        <v>0.1</v>
      </c>
      <c r="Z30" s="17">
        <v>0.1</v>
      </c>
      <c r="AA30" s="17">
        <v>0.1</v>
      </c>
      <c r="AB30" s="17">
        <v>0.1</v>
      </c>
      <c r="AC30" s="17">
        <v>0.1</v>
      </c>
      <c r="AD30" s="44">
        <f>IFERROR(AVERAGE(Z30:AC30),0)</f>
        <v>0.1</v>
      </c>
      <c r="AE30" s="17">
        <v>0.1</v>
      </c>
      <c r="AF30" s="17">
        <v>0.1</v>
      </c>
      <c r="AG30" s="17">
        <v>0.1</v>
      </c>
      <c r="AH30" s="17">
        <v>0.1</v>
      </c>
      <c r="AI30" s="44">
        <f>IFERROR(AVERAGE(AE30:AH30),0)</f>
        <v>0.1</v>
      </c>
      <c r="AJ30" s="17">
        <v>0.1</v>
      </c>
      <c r="AK30" s="17">
        <v>0.1</v>
      </c>
      <c r="AL30" s="17">
        <v>0.1</v>
      </c>
      <c r="AM30" s="17">
        <v>0.1</v>
      </c>
      <c r="AN30" s="17">
        <v>0.1</v>
      </c>
      <c r="AO30" s="44">
        <f>IFERROR(AVERAGE(AJ30:AN30),0)</f>
        <v>0.1</v>
      </c>
      <c r="AP30" s="17">
        <v>0.1</v>
      </c>
      <c r="AQ30" s="17">
        <v>0.1</v>
      </c>
      <c r="AR30" s="17">
        <v>0.1</v>
      </c>
      <c r="AS30" s="17">
        <v>0.1</v>
      </c>
      <c r="AT30" s="44">
        <f>IFERROR(AVERAGE(AP30:AS30),0)</f>
        <v>0.1</v>
      </c>
      <c r="AU30" s="17">
        <v>0.1</v>
      </c>
      <c r="AV30" s="17">
        <v>0.1</v>
      </c>
      <c r="AW30" s="17">
        <v>0.1</v>
      </c>
      <c r="AX30" s="17">
        <v>0.1</v>
      </c>
      <c r="AY30" s="44">
        <f>IFERROR(AVERAGE(AU30:AX30),0)</f>
        <v>0.1</v>
      </c>
      <c r="AZ30" s="17">
        <v>0.1</v>
      </c>
      <c r="BA30" s="17">
        <v>0.1</v>
      </c>
      <c r="BB30" s="17">
        <v>0.1</v>
      </c>
      <c r="BC30" s="17">
        <v>0.1</v>
      </c>
      <c r="BD30" s="17">
        <v>0.1</v>
      </c>
      <c r="BE30" s="44">
        <f>IFERROR(AVERAGE(AZ30:BD30),0)</f>
        <v>0.1</v>
      </c>
      <c r="BF30" s="17">
        <v>0.1</v>
      </c>
      <c r="BG30" s="17">
        <v>0.1</v>
      </c>
      <c r="BH30" s="17">
        <v>0.1</v>
      </c>
      <c r="BI30" s="17">
        <v>0.1</v>
      </c>
      <c r="BJ30" s="44">
        <f>IFERROR(AVERAGE(BF30:BI30),0)</f>
        <v>0.1</v>
      </c>
      <c r="BK30" s="17">
        <v>0.1</v>
      </c>
      <c r="BL30" s="17">
        <v>0.1</v>
      </c>
      <c r="BM30" s="17">
        <v>0.1</v>
      </c>
      <c r="BN30" s="17">
        <v>0.35</v>
      </c>
      <c r="BO30" s="44">
        <f>IFERROR(AVERAGE(BK30:BN30),0)</f>
        <v>0.16250000000000001</v>
      </c>
      <c r="BP30" s="17">
        <v>0.15</v>
      </c>
      <c r="BQ30" s="17">
        <v>0.1</v>
      </c>
      <c r="BR30" s="17">
        <v>0.1</v>
      </c>
      <c r="BS30" s="17">
        <v>0.15</v>
      </c>
      <c r="BT30" s="17">
        <v>0.15</v>
      </c>
      <c r="BU30" s="44">
        <f>IFERROR(AVERAGE(BP30:BT30),0)</f>
        <v>0.13</v>
      </c>
      <c r="BV30" s="44">
        <f>IFERROR(AVERAGE(N30,S30,Y30,AD30,AI30,AO30,AT30,AY30,BE30,BJ30,BO30,BU30),0)</f>
        <v>0.10770833333333334</v>
      </c>
    </row>
    <row r="31" spans="2:135" x14ac:dyDescent="0.2">
      <c r="B31" s="1" t="s">
        <v>90</v>
      </c>
      <c r="C31" s="1" t="s">
        <v>198</v>
      </c>
      <c r="D31" s="8"/>
      <c r="E31" s="26">
        <f ca="1">INDIRECT(ADDRESS(ROW(),74))</f>
        <v>58200.200532733114</v>
      </c>
      <c r="F31" s="37"/>
      <c r="G31" s="36"/>
      <c r="H31" s="35"/>
      <c r="I31" s="3"/>
      <c r="J31" s="5">
        <f>IFERROR(J29*J30,0)</f>
        <v>343.7322105269111</v>
      </c>
      <c r="K31" s="5">
        <f>IFERROR(K29*K30,0)</f>
        <v>351.86577631567116</v>
      </c>
      <c r="L31" s="6">
        <f>IFERROR(L29*L30,0)</f>
        <v>538.19863815780343</v>
      </c>
      <c r="M31" s="6">
        <f>IFERROR(M29*M30,0)</f>
        <v>751.65809802581873</v>
      </c>
      <c r="N31" s="6">
        <f>SUM(J31:M31)</f>
        <v>1985.4547230262042</v>
      </c>
      <c r="O31" s="6">
        <f>IFERROR(O29*O30,0)</f>
        <v>664.03172463102112</v>
      </c>
      <c r="P31" s="6">
        <f>IFERROR(P29*P30,0)</f>
        <v>655.87408673757272</v>
      </c>
      <c r="Q31" s="6">
        <f>IFERROR(Q29*Q30,0)</f>
        <v>685.24158315693603</v>
      </c>
      <c r="R31" s="6">
        <f>IFERROR(R29*R30,0)</f>
        <v>975.51753157996211</v>
      </c>
      <c r="S31" s="6">
        <f>SUM(O31:R31)</f>
        <v>2980.6649261054918</v>
      </c>
      <c r="T31" s="6">
        <f>IFERROR(T29*T30,0)</f>
        <v>680.04806927463005</v>
      </c>
      <c r="U31" s="6">
        <f>IFERROR(U29*U30,0)</f>
        <v>565.48800118881002</v>
      </c>
      <c r="V31" s="6">
        <f>IFERROR(V29*V30,0)</f>
        <v>460.67772347982003</v>
      </c>
      <c r="W31" s="6">
        <f>IFERROR(W29*W30,0)</f>
        <v>691.59825000000001</v>
      </c>
      <c r="X31" s="6">
        <f>IFERROR(X29*X30,0)</f>
        <v>818.98261951968004</v>
      </c>
      <c r="Y31" s="6">
        <f>SUM(T31:X31)</f>
        <v>3216.7946634629402</v>
      </c>
      <c r="Z31" s="6">
        <f>IFERROR(Z29*Z30,0)</f>
        <v>594.65527579036666</v>
      </c>
      <c r="AA31" s="6">
        <f>IFERROR(AA29*AA30,0)</f>
        <v>587.34992842080908</v>
      </c>
      <c r="AB31" s="6">
        <f>IFERROR(AB29*AB30,0)</f>
        <v>613.64917894768803</v>
      </c>
      <c r="AC31" s="6">
        <f>IFERROR(AC29*AC30,0)</f>
        <v>873.5977894725429</v>
      </c>
      <c r="AD31" s="6">
        <f>SUM(Z31:AC31)</f>
        <v>2669.2521726314067</v>
      </c>
      <c r="AE31" s="6">
        <f>IFERROR(AE29*AE30,0)</f>
        <v>484.16586206866418</v>
      </c>
      <c r="AF31" s="6">
        <f>IFERROR(AF29*AF30,0)</f>
        <v>667.17592476374466</v>
      </c>
      <c r="AG31" s="6">
        <f>IFERROR(AG29*AG30,0)</f>
        <v>583.77893416827646</v>
      </c>
      <c r="AH31" s="6">
        <f>IFERROR(AH29*AH30,0)</f>
        <v>831.0741771163074</v>
      </c>
      <c r="AI31" s="6">
        <f>SUM(AE31:AH31)</f>
        <v>2566.1948981169926</v>
      </c>
      <c r="AJ31" s="6">
        <f>IFERROR(AJ29*AJ30,0)</f>
        <v>542.18559241791002</v>
      </c>
      <c r="AK31" s="6">
        <f>IFERROR(AK29*AK30,0)</f>
        <v>456.48528909867321</v>
      </c>
      <c r="AL31" s="6">
        <f>IFERROR(AL29*AL30,0)</f>
        <v>543.06008530711881</v>
      </c>
      <c r="AM31" s="6">
        <f>IFERROR(AM29*AM30,0)</f>
        <v>677.64454123110511</v>
      </c>
      <c r="AN31" s="6">
        <f>IFERROR(AN29*AN30,0)</f>
        <v>755.56185781966053</v>
      </c>
      <c r="AO31" s="6">
        <f>SUM(AJ31:AN31)</f>
        <v>2974.9373658744676</v>
      </c>
      <c r="AP31" s="6">
        <f>IFERROR(AP29*AP30,0)</f>
        <v>463.11517241442692</v>
      </c>
      <c r="AQ31" s="6">
        <f>IFERROR(AQ29*AQ30,0)</f>
        <v>638.16827586318584</v>
      </c>
      <c r="AR31" s="6">
        <f>IFERROR(AR29*AR30,0)</f>
        <v>558.3972413802876</v>
      </c>
      <c r="AS31" s="6">
        <f>IFERROR(AS29*AS30,0)</f>
        <v>794.94051724074234</v>
      </c>
      <c r="AT31" s="6">
        <f>SUM(AP31:AS31)</f>
        <v>2454.6212068986424</v>
      </c>
      <c r="AU31" s="6">
        <f>IFERROR(AU29*AU30,0)</f>
        <v>402.91020000000003</v>
      </c>
      <c r="AV31" s="6">
        <f>IFERROR(AV29*AV30,0)</f>
        <v>555.20640000000003</v>
      </c>
      <c r="AW31" s="6">
        <f>IFERROR(AW29*AW30,0)</f>
        <v>485.80560000000008</v>
      </c>
      <c r="AX31" s="6">
        <f>IFERROR(AX29*AX30,0)</f>
        <v>746.92611000000034</v>
      </c>
      <c r="AY31" s="6">
        <f>SUM(AU31:AX31)</f>
        <v>2190.8483100000003</v>
      </c>
      <c r="AZ31" s="6">
        <f>IFERROR(AZ29*AZ30,0)</f>
        <v>634.23575829338267</v>
      </c>
      <c r="BA31" s="6">
        <f>IFERROR(BA29*BA30,0)</f>
        <v>686.99900474014203</v>
      </c>
      <c r="BB31" s="6">
        <f>IFERROR(BB29*BB30,0)</f>
        <v>697.76701421802989</v>
      </c>
      <c r="BC31" s="6">
        <f>IFERROR(BC29*BC30,0)</f>
        <v>648.9879312794676</v>
      </c>
      <c r="BD31" s="6">
        <f>IFERROR(BD29*BD30,0)</f>
        <v>861.44075829368558</v>
      </c>
      <c r="BE31" s="6">
        <f>SUM(AZ31:BD31)</f>
        <v>3529.4304668247078</v>
      </c>
      <c r="BF31" s="6">
        <f>IFERROR(BF29*BF30,0)</f>
        <v>867.2056105262044</v>
      </c>
      <c r="BG31" s="6">
        <f>IFERROR(BG29*BG30,0)</f>
        <v>856.55197894797732</v>
      </c>
      <c r="BH31" s="6">
        <f>IFERROR(BH29*BH30,0)</f>
        <v>894.90505263179227</v>
      </c>
      <c r="BI31" s="6">
        <f>IFERROR(BI29*BI30,0)</f>
        <v>1273.9967763150287</v>
      </c>
      <c r="BJ31" s="6">
        <f>SUM(BF31:BI31)</f>
        <v>3892.6594184210026</v>
      </c>
      <c r="BK31" s="6">
        <f>IFERROR(BK29*BK30,0)</f>
        <v>521.63999999900204</v>
      </c>
      <c r="BL31" s="6">
        <f>IFERROR(BL29*BL30,0)</f>
        <v>713.8231578941627</v>
      </c>
      <c r="BM31" s="6">
        <f>IFERROR(BM29*BM30,0)</f>
        <v>274.54736842083184</v>
      </c>
      <c r="BN31" s="6">
        <f>IFERROR(BN29*BN30,0)</f>
        <v>22845.772894735164</v>
      </c>
      <c r="BO31" s="6">
        <f>SUM(BK31:BN31)</f>
        <v>24355.78342104916</v>
      </c>
      <c r="BP31" s="6">
        <f>IFERROR(BP29*BP30,0)</f>
        <v>941.80424180230079</v>
      </c>
      <c r="BQ31" s="6">
        <f>IFERROR(BQ29*BQ30,0)</f>
        <v>584.83005337518296</v>
      </c>
      <c r="BR31" s="6">
        <f>IFERROR(BR29*BR30,0)</f>
        <v>1261.6463633444846</v>
      </c>
      <c r="BS31" s="6">
        <f>IFERROR(BS29*BS30,0)</f>
        <v>1361.0590333109626</v>
      </c>
      <c r="BT31" s="6">
        <f>IFERROR(BT29*BT30,0)</f>
        <v>1234.2192684891693</v>
      </c>
      <c r="BU31" s="6">
        <f>SUM(BP31:BT31)</f>
        <v>5383.5589603220997</v>
      </c>
      <c r="BV31" s="6">
        <f>N31+S31+Y31+AD31+AI31+AO31+AT31+AY31+BE31+BJ31+BO31+BU31</f>
        <v>58200.200532733114</v>
      </c>
    </row>
    <row r="32" spans="2:135" x14ac:dyDescent="0.2">
      <c r="B32" s="13" t="s">
        <v>27</v>
      </c>
      <c r="C32" s="13" t="s">
        <v>198</v>
      </c>
      <c r="D32" s="14"/>
      <c r="E32" s="39">
        <f>BV32</f>
        <v>348827.43754400546</v>
      </c>
      <c r="F32" s="15"/>
      <c r="G32" s="12"/>
      <c r="H32" s="20"/>
      <c r="I32" s="29" t="s">
        <v>27</v>
      </c>
      <c r="J32" s="25">
        <f>IFERROR(J29-J31,0)</f>
        <v>3093.5898947421992</v>
      </c>
      <c r="K32" s="26">
        <f>IFERROR(K29-K31,0)</f>
        <v>3166.7919868410404</v>
      </c>
      <c r="L32" s="26">
        <f>IFERROR(L29-L31,0)</f>
        <v>4843.7877434202301</v>
      </c>
      <c r="M32" s="26">
        <f>IFERROR(M29-M31,0)</f>
        <v>6764.9228822323685</v>
      </c>
      <c r="N32" s="26">
        <f>SUM(J32:M32)</f>
        <v>17869.092507235837</v>
      </c>
      <c r="O32" s="26">
        <f>IFERROR(O29-O31,0)</f>
        <v>5976.2855216791895</v>
      </c>
      <c r="P32" s="26">
        <f>IFERROR(P29-P31,0)</f>
        <v>5902.8667806381536</v>
      </c>
      <c r="Q32" s="26">
        <f>IFERROR(Q29-Q31,0)</f>
        <v>6167.1742484124243</v>
      </c>
      <c r="R32" s="26">
        <f>IFERROR(R29-R31,0)</f>
        <v>8779.6577842196584</v>
      </c>
      <c r="S32" s="26">
        <f>SUM(O32:R32)</f>
        <v>26825.984334949426</v>
      </c>
      <c r="T32" s="26">
        <f>IFERROR(T29-T31,0)</f>
        <v>6120.43262347167</v>
      </c>
      <c r="U32" s="26">
        <f>IFERROR(U29-U31,0)</f>
        <v>5089.39201069929</v>
      </c>
      <c r="V32" s="26">
        <f>IFERROR(V29-V31,0)</f>
        <v>4146.0995113183799</v>
      </c>
      <c r="W32" s="26">
        <f>IFERROR(W29-W31,0)</f>
        <v>6224.3842500000001</v>
      </c>
      <c r="X32" s="26">
        <f>IFERROR(X29-X31,0)</f>
        <v>7370.8435756771196</v>
      </c>
      <c r="Y32" s="26">
        <f>SUM(T32:X32)</f>
        <v>28951.151971166459</v>
      </c>
      <c r="Z32" s="26">
        <f>IFERROR(Z29-Z31,0)</f>
        <v>5351.8974821132997</v>
      </c>
      <c r="AA32" s="26">
        <f>IFERROR(AA29-AA31,0)</f>
        <v>5286.1493557872809</v>
      </c>
      <c r="AB32" s="26">
        <f>IFERROR(AB29-AB31,0)</f>
        <v>5522.8426105291928</v>
      </c>
      <c r="AC32" s="26">
        <f>IFERROR(AC29-AC31,0)</f>
        <v>7862.3801052528861</v>
      </c>
      <c r="AD32" s="26">
        <f>SUM(Z32:AC32)</f>
        <v>24023.269553682658</v>
      </c>
      <c r="AE32" s="26">
        <f>IFERROR(AE29-AE31,0)</f>
        <v>4357.4927586179774</v>
      </c>
      <c r="AF32" s="26">
        <f>IFERROR(AF29-AF31,0)</f>
        <v>6004.583322873701</v>
      </c>
      <c r="AG32" s="26">
        <f>IFERROR(AG29-AG31,0)</f>
        <v>5254.0104075144882</v>
      </c>
      <c r="AH32" s="26">
        <f>IFERROR(AH29-AH31,0)</f>
        <v>7479.6675940467658</v>
      </c>
      <c r="AI32" s="26">
        <f>SUM(AE32:AH32)</f>
        <v>23095.754083052932</v>
      </c>
      <c r="AJ32" s="26">
        <f>IFERROR(AJ29-AJ31,0)</f>
        <v>4879.67033176119</v>
      </c>
      <c r="AK32" s="26">
        <f>IFERROR(AK29-AK31,0)</f>
        <v>4108.3676018880587</v>
      </c>
      <c r="AL32" s="26">
        <f>IFERROR(AL29-AL31,0)</f>
        <v>4887.5407677640687</v>
      </c>
      <c r="AM32" s="26">
        <f>IFERROR(AM29-AM31,0)</f>
        <v>6098.8008710799459</v>
      </c>
      <c r="AN32" s="26">
        <f>IFERROR(AN29-AN31,0)</f>
        <v>6800.0567203769442</v>
      </c>
      <c r="AO32" s="26">
        <f>SUM(AJ32:AN32)</f>
        <v>26774.43629287021</v>
      </c>
      <c r="AP32" s="26">
        <f>IFERROR(AP29-AP31,0)</f>
        <v>4168.0365517298424</v>
      </c>
      <c r="AQ32" s="26">
        <f>IFERROR(AQ29-AQ31,0)</f>
        <v>5743.5144827686718</v>
      </c>
      <c r="AR32" s="26">
        <f>IFERROR(AR29-AR31,0)</f>
        <v>5025.5751724225884</v>
      </c>
      <c r="AS32" s="26">
        <f>IFERROR(AS29-AS31,0)</f>
        <v>7154.4646551666801</v>
      </c>
      <c r="AT32" s="26">
        <f>SUM(AP32:AS32)</f>
        <v>22091.590862087782</v>
      </c>
      <c r="AU32" s="26">
        <f>IFERROR(AU29-AU31,0)</f>
        <v>3626.1918000000005</v>
      </c>
      <c r="AV32" s="26">
        <f>IFERROR(AV29-AV31,0)</f>
        <v>4996.8576000000003</v>
      </c>
      <c r="AW32" s="26">
        <f>IFERROR(AW29-AW31,0)</f>
        <v>4372.2504000000008</v>
      </c>
      <c r="AX32" s="26">
        <f>IFERROR(AX29-AX31,0)</f>
        <v>6722.3349900000021</v>
      </c>
      <c r="AY32" s="26">
        <f>SUM(AU32:AX32)</f>
        <v>19717.634790000004</v>
      </c>
      <c r="AZ32" s="26">
        <f>IFERROR(AZ29-AZ31,0)</f>
        <v>5708.1218246404433</v>
      </c>
      <c r="BA32" s="26">
        <f>IFERROR(BA29-BA31,0)</f>
        <v>6182.9910426612769</v>
      </c>
      <c r="BB32" s="26">
        <f>IFERROR(BB29-BB31,0)</f>
        <v>6279.9031279622686</v>
      </c>
      <c r="BC32" s="26">
        <f>IFERROR(BC29-BC31,0)</f>
        <v>5840.8913815152082</v>
      </c>
      <c r="BD32" s="26">
        <f>IFERROR(BD29-BD31,0)</f>
        <v>7752.9668246431702</v>
      </c>
      <c r="BE32" s="26">
        <f>SUM(AZ32:BD32)</f>
        <v>31764.874201422368</v>
      </c>
      <c r="BF32" s="26">
        <f>IFERROR(BF29-BF31,0)</f>
        <v>7804.8504947358388</v>
      </c>
      <c r="BG32" s="26">
        <f>IFERROR(BG29-BG31,0)</f>
        <v>7708.9678105317953</v>
      </c>
      <c r="BH32" s="26">
        <f>IFERROR(BH29-BH31,0)</f>
        <v>8054.1454736861297</v>
      </c>
      <c r="BI32" s="26">
        <f>IFERROR(BI29-BI31,0)</f>
        <v>11465.970986835257</v>
      </c>
      <c r="BJ32" s="26">
        <f>SUM(BF32:BI32)</f>
        <v>35033.934765789018</v>
      </c>
      <c r="BK32" s="26">
        <f>IFERROR(BK29-BK31,0)</f>
        <v>4694.759999991019</v>
      </c>
      <c r="BL32" s="26">
        <f>IFERROR(BL29-BL31,0)</f>
        <v>6424.408421047463</v>
      </c>
      <c r="BM32" s="26">
        <f>IFERROR(BM29-BM31,0)</f>
        <v>2470.9263157874866</v>
      </c>
      <c r="BN32" s="26">
        <f>IFERROR(BN29-BN31,0)</f>
        <v>42427.863947365309</v>
      </c>
      <c r="BO32" s="26">
        <f>SUM(BK32:BN32)</f>
        <v>56017.958684191275</v>
      </c>
      <c r="BP32" s="26">
        <f>IFERROR(BP29-BP31,0)</f>
        <v>5336.8907035463717</v>
      </c>
      <c r="BQ32" s="26">
        <f>IFERROR(BQ29-BQ31,0)</f>
        <v>5263.4704803766472</v>
      </c>
      <c r="BR32" s="26">
        <f>IFERROR(BR29-BR31,0)</f>
        <v>11354.81727010036</v>
      </c>
      <c r="BS32" s="26">
        <f>IFERROR(BS29-BS31,0)</f>
        <v>7712.6678554287882</v>
      </c>
      <c r="BT32" s="26">
        <f>IFERROR(BT29-BT31,0)</f>
        <v>6993.9091881052937</v>
      </c>
      <c r="BU32" s="26">
        <f>SUM(BP32:BT32)</f>
        <v>36661.75549755746</v>
      </c>
      <c r="BV32" s="26">
        <f>N32+S32+Y32+AD32+AI32+AO32+AT32+AY32+BE32+BJ32+BO32+BU32</f>
        <v>348827.43754400546</v>
      </c>
    </row>
    <row r="33" spans="2:74" x14ac:dyDescent="0.2">
      <c r="B33" s="1" t="s">
        <v>28</v>
      </c>
      <c r="C33" s="1" t="s">
        <v>89</v>
      </c>
      <c r="D33" s="8"/>
      <c r="E33" s="26">
        <f ca="1">INDIRECT(ADDRESS(ROW(),74))</f>
        <v>11.627581251466848</v>
      </c>
      <c r="F33" s="37"/>
      <c r="G33" s="36"/>
      <c r="H33" s="35"/>
      <c r="I33" s="3"/>
      <c r="J33" s="21">
        <f>IFERROR(J32/$C$11,0)</f>
        <v>0.1031196631580733</v>
      </c>
      <c r="K33" s="21">
        <f>IFERROR(K32/$C$11,0)</f>
        <v>0.10555973289470134</v>
      </c>
      <c r="L33" s="22">
        <f>IFERROR(L32/$C$11,0)</f>
        <v>0.16145959144734101</v>
      </c>
      <c r="M33" s="22">
        <f>IFERROR(M32/$C$11,0)</f>
        <v>0.22549742940774561</v>
      </c>
      <c r="N33" s="22">
        <f>SUM(J33:M33)</f>
        <v>0.59563641690786129</v>
      </c>
      <c r="O33" s="22">
        <f>IFERROR(O32/$C$11,0)</f>
        <v>0.19920951738930631</v>
      </c>
      <c r="P33" s="22">
        <f>IFERROR(P32/$C$11,0)</f>
        <v>0.19676222602127177</v>
      </c>
      <c r="Q33" s="22">
        <f>IFERROR(Q32/$C$11,0)</f>
        <v>0.20557247494708081</v>
      </c>
      <c r="R33" s="22">
        <f>IFERROR(R32/$C$11,0)</f>
        <v>0.29265525947398863</v>
      </c>
      <c r="S33" s="22">
        <f>SUM(O33:R33)</f>
        <v>0.89419947783164755</v>
      </c>
      <c r="T33" s="22">
        <f>IFERROR(T32/$C$11,0)</f>
        <v>0.20401442078238899</v>
      </c>
      <c r="U33" s="22">
        <f>IFERROR(U32/$C$11,0)</f>
        <v>0.169646400356643</v>
      </c>
      <c r="V33" s="22">
        <f>IFERROR(V32/$C$11,0)</f>
        <v>0.13820331704394601</v>
      </c>
      <c r="W33" s="22">
        <f>IFERROR(W32/$C$11,0)</f>
        <v>0.207479475</v>
      </c>
      <c r="X33" s="22">
        <f>IFERROR(X32/$C$11,0)</f>
        <v>0.24569478585590399</v>
      </c>
      <c r="Y33" s="22">
        <f>SUM(T33:X33)</f>
        <v>0.965038399038882</v>
      </c>
      <c r="Z33" s="22">
        <f>IFERROR(Z32/$C$11,0)</f>
        <v>0.17839658273710998</v>
      </c>
      <c r="AA33" s="22">
        <f>IFERROR(AA32/$C$11,0)</f>
        <v>0.1762049785262427</v>
      </c>
      <c r="AB33" s="22">
        <f>IFERROR(AB32/$C$11,0)</f>
        <v>0.18409475368430642</v>
      </c>
      <c r="AC33" s="22">
        <f>IFERROR(AC32/$C$11,0)</f>
        <v>0.26207933684176288</v>
      </c>
      <c r="AD33" s="22">
        <f>SUM(Z33:AC33)</f>
        <v>0.800775651789422</v>
      </c>
      <c r="AE33" s="22">
        <f>IFERROR(AE32/$C$11,0)</f>
        <v>0.14524975862059925</v>
      </c>
      <c r="AF33" s="22">
        <f>IFERROR(AF32/$C$11,0)</f>
        <v>0.20015277742912338</v>
      </c>
      <c r="AG33" s="22">
        <f>IFERROR(AG32/$C$11,0)</f>
        <v>0.17513368025048293</v>
      </c>
      <c r="AH33" s="22">
        <f>IFERROR(AH32/$C$11,0)</f>
        <v>0.2493222531348922</v>
      </c>
      <c r="AI33" s="22">
        <f>SUM(AE33:AH33)</f>
        <v>0.76985846943509773</v>
      </c>
      <c r="AJ33" s="22">
        <f>IFERROR(AJ32/$C$11,0)</f>
        <v>0.16265567772537301</v>
      </c>
      <c r="AK33" s="22">
        <f>IFERROR(AK32/$C$11,0)</f>
        <v>0.13694558672960197</v>
      </c>
      <c r="AL33" s="22">
        <f>IFERROR(AL32/$C$11,0)</f>
        <v>0.16291802559213561</v>
      </c>
      <c r="AM33" s="22">
        <f>IFERROR(AM32/$C$11,0)</f>
        <v>0.20329336236933152</v>
      </c>
      <c r="AN33" s="22">
        <f>IFERROR(AN32/$C$11,0)</f>
        <v>0.22666855734589814</v>
      </c>
      <c r="AO33" s="22">
        <f>SUM(AJ33:AN33)</f>
        <v>0.89248120976234024</v>
      </c>
      <c r="AP33" s="22">
        <f>IFERROR(AP32/$C$11,0)</f>
        <v>0.13893455172432809</v>
      </c>
      <c r="AQ33" s="22">
        <f>IFERROR(AQ32/$C$11,0)</f>
        <v>0.19145048275895574</v>
      </c>
      <c r="AR33" s="22">
        <f>IFERROR(AR32/$C$11,0)</f>
        <v>0.16751917241408629</v>
      </c>
      <c r="AS33" s="22">
        <f>IFERROR(AS32/$C$11,0)</f>
        <v>0.23848215517222268</v>
      </c>
      <c r="AT33" s="22">
        <f>SUM(AP33:AS33)</f>
        <v>0.73638636206959285</v>
      </c>
      <c r="AU33" s="22">
        <f>IFERROR(AU32/$C$11,0)</f>
        <v>0.12087306000000002</v>
      </c>
      <c r="AV33" s="22">
        <f>IFERROR(AV32/$C$11,0)</f>
        <v>0.16656192</v>
      </c>
      <c r="AW33" s="22">
        <f>IFERROR(AW32/$C$11,0)</f>
        <v>0.14574168000000004</v>
      </c>
      <c r="AX33" s="22">
        <f>IFERROR(AX32/$C$11,0)</f>
        <v>0.22407783300000006</v>
      </c>
      <c r="AY33" s="22">
        <f>SUM(AU33:AX33)</f>
        <v>0.65725449300000016</v>
      </c>
      <c r="AZ33" s="22">
        <f>IFERROR(AZ32/$C$11,0)</f>
        <v>0.19027072748801477</v>
      </c>
      <c r="BA33" s="22">
        <f>IFERROR(BA32/$C$11,0)</f>
        <v>0.20609970142204256</v>
      </c>
      <c r="BB33" s="22">
        <f>IFERROR(BB32/$C$11,0)</f>
        <v>0.20933010426540896</v>
      </c>
      <c r="BC33" s="22">
        <f>IFERROR(BC32/$C$11,0)</f>
        <v>0.19469637938384027</v>
      </c>
      <c r="BD33" s="22">
        <f>IFERROR(BD32/$C$11,0)</f>
        <v>0.25843222748810568</v>
      </c>
      <c r="BE33" s="22">
        <f>SUM(AZ33:BD33)</f>
        <v>1.0588291400474124</v>
      </c>
      <c r="BF33" s="22">
        <f>IFERROR(BF32/$C$11,0)</f>
        <v>0.26016168315786131</v>
      </c>
      <c r="BG33" s="22">
        <f>IFERROR(BG32/$C$11,0)</f>
        <v>0.2569655936843932</v>
      </c>
      <c r="BH33" s="22">
        <f>IFERROR(BH32/$C$11,0)</f>
        <v>0.26847151578953765</v>
      </c>
      <c r="BI33" s="22">
        <f>IFERROR(BI32/$C$11,0)</f>
        <v>0.38219903289450857</v>
      </c>
      <c r="BJ33" s="22">
        <f>SUM(BF33:BI33)</f>
        <v>1.1677978255263008</v>
      </c>
      <c r="BK33" s="22">
        <f>IFERROR(BK32/$C$11,0)</f>
        <v>0.15649199999970062</v>
      </c>
      <c r="BL33" s="22">
        <f>IFERROR(BL32/$C$11,0)</f>
        <v>0.21414694736824877</v>
      </c>
      <c r="BM33" s="22">
        <f>IFERROR(BM32/$C$11,0)</f>
        <v>8.2364210526249551E-2</v>
      </c>
      <c r="BN33" s="22">
        <f>IFERROR(BN32/$C$11,0)</f>
        <v>1.4142621315788437</v>
      </c>
      <c r="BO33" s="22">
        <f>SUM(BK33:BN33)</f>
        <v>1.8672652894730426</v>
      </c>
      <c r="BP33" s="22">
        <f>IFERROR(BP32/$C$11,0)</f>
        <v>0.17789635678487906</v>
      </c>
      <c r="BQ33" s="22">
        <f>IFERROR(BQ32/$C$11,0)</f>
        <v>0.17544901601255491</v>
      </c>
      <c r="BR33" s="22">
        <f>IFERROR(BR32/$C$11,0)</f>
        <v>0.37849390900334534</v>
      </c>
      <c r="BS33" s="22">
        <f>IFERROR(BS32/$C$11,0)</f>
        <v>0.25708892851429294</v>
      </c>
      <c r="BT33" s="22">
        <f>IFERROR(BT32/$C$11,0)</f>
        <v>0.23313030627017645</v>
      </c>
      <c r="BU33" s="22">
        <f>SUM(BP33:BT33)</f>
        <v>1.2220585165852487</v>
      </c>
      <c r="BV33" s="22">
        <f>N33+S33+Y33+AD33+AI33+AO33+AT33+AY33+BE33+BJ33+BO33+BU33</f>
        <v>11.627581251466848</v>
      </c>
    </row>
    <row r="34" spans="2:74" x14ac:dyDescent="0.2">
      <c r="B34" s="28"/>
      <c r="C34" s="4"/>
      <c r="D34" s="3"/>
      <c r="E34" s="3"/>
      <c r="F34" s="10"/>
      <c r="G34" s="3"/>
      <c r="H34" s="3"/>
      <c r="I34" s="3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V34" s="3"/>
    </row>
    <row r="35" spans="2:74" x14ac:dyDescent="0.2">
      <c r="B35" s="4"/>
      <c r="C35" s="4"/>
      <c r="D35" s="3"/>
      <c r="E35" s="3"/>
      <c r="F35" s="3"/>
      <c r="G35" s="3"/>
      <c r="H35" s="3"/>
      <c r="I35" s="3"/>
    </row>
    <row r="54" spans="72:74" x14ac:dyDescent="0.2">
      <c r="BT54" s="3"/>
      <c r="BU54" s="3"/>
      <c r="BV54" s="3"/>
    </row>
  </sheetData>
  <mergeCells count="5">
    <mergeCell ref="B6:C6"/>
    <mergeCell ref="B7:C7"/>
    <mergeCell ref="B8:C8"/>
    <mergeCell ref="D13:H13"/>
    <mergeCell ref="J13:BV13"/>
  </mergeCells>
  <dataValidations disablePrompts="1" count="2">
    <dataValidation type="list" showInputMessage="1" showErrorMessage="1" sqref="F15 F18 F21">
      <formula1>$B$1:$B$3</formula1>
    </dataValidation>
    <dataValidation type="list" showInputMessage="1" showErrorMessage="1" sqref="F24">
      <formula1>$C$1:$C$4</formula1>
    </dataValidation>
  </dataValidations>
  <pageMargins left="0.7" right="0.7" top="0.75" bottom="0.75" header="0.3" footer="0.3"/>
  <pageSetup orientation="portrait" r:id="rId1"/>
  <customProperties>
    <customPr name="TGK_SHEET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easyPacket version="1.0">
  <header version="5.2.4.4.tgk.20170406165823"/>
  <data>
    <be refId="0" clsId="MultiTemplateReportVO">
      <s key="code">DE_105</s>
      <a key="desc" refId="1" ln="4" eid="SYS_STR">
        <s>Existing Store Sales Plan</s>
        <s>Store Revenue Planning</s>
        <nl/>
        <nl/>
      </a>
      <d key="dateStyleApplied">1482338907633</d>
      <be key="options" refId="2" clsId="OpzioniProspetto">
        <b key="lockSheets">N</b>
        <s key="separator"> - </s>
        <i key="elabType">2</i>
        <i key="saveType">2</i>
        <i key="runElabType">2</i>
        <b key="enableSaveZeroValues">N</b>
        <b key="enableLogData">N</b>
        <b key="refreshAfterSave">N</b>
        <b key="closeFormOnSave">N</b>
        <b key="drillOnlyOnUsedDims">N</b>
        <b key="forceExportReport">N</b>
        <i key="colorEditRGB">13434879</i>
        <i key="colorProtectedRGB">16777164</i>
        <i key="colorIRGB">13434879</i>
        <i key="colorEditTransactionCurencyRGB">13434879</i>
        <e key="parallelDegree" refId="3" id="ParallelDegreeEnum">D</e>
        <e key="parallelizeWhat" refId="4" id="ParallWhatEnum">C</e>
        <s key="styleSheetCode">TGK_01</s>
        <b key="sheetNamesWithCode">N</b>
        <b key="eventsWithUnlockedSheets">N</b>
        <e key="includeTemplateInSheetName" refId="5" id="IncludeTemplateInSheetNameEnum">0</e>
        <b key="enableDrillDown">S</b>
        <u key="expControlloThreshold">1E-09</u>
        <b key="disableTGKFunctions">N</b>
        <e key="validateTransactional" refId="6" id="ValidateTransactionalEnum">C</e>
        <e key="disableLock" refId="7" id="DisableLockEnum">C</e>
        <e key="headManipPosition" refId="8" id="HeaderManipulatorPositionEnum">A</e>
        <e key="repEngine" refId="9" id="RepEngineEnum">CFG</e>
        <i key="grainSize">1000</i>
        <i key="dataLoadPSize">4</i>
        <i key="dataProcPSize">6</i>
      </be>
      <m key="templates" refId="10" keid="SYS_STR" veid="Reporting.com.tagetik.report.IReportTemplateVO,Reporting">
        <key>
          <s>Template00</s>
        </key>
        <val>
          <be refId="11" clsId="ReportTemplateVO">
            <s key="code">Template00</s>
            <s key="desc">Store Revenue Planning</s>
            <m key="matrices" refId="12" keid="SYS_STR" veid="Reporting.com.tagetik.tables.IMatrixPositionBlockVO,Reporting">
              <key>
                <s>Financial Output</s>
              </key>
              <val>
                <be refId="13" clsId="MatrixPositionBlockVO">
                  <s key="positionID">Financial Output</s>
                  <be key="rows" refId="14" clsId="FilterNode">
                    <l key="dimensionOids" refId="15" ln="0" eid="DimensionOid"/>
                    <l key="AdHocParamDimensionOids" refId="16" ln="0" eid="DimensionOid"/>
                    <be key="data" refId="17" clsId="FilterNodeData">
                      <be key="filterNode" refId="18" clsId="FilterNode">
                        <l key="dimensionOids" refId="19" ln="0" eid="DimensionOid"/>
                        <l key="AdHocParamDimensionOids" refId="20" ln="0" eid="DimensionOid"/>
                        <be key="data" refId="21" clsId="FilterNodeData">
                          <ref key="filterNode" refId="18"/>
                          <i key="segmentLevel">0</i>
                          <e key="segment" refId="22" id="SegmentEnum">CF</e>
                          <b key="placeHolder">N</b>
                          <e key="weight" refId="23" id="WeightEnum">S</e>
                          <be key="textMatchingCondition" refId="24" clsId="TextMatchingCondition">
                            <e key="op" refId="25" id="ComparisonOperatorEnum">=</e>
                            <s key="val"/>
                          </be>
                          <e key="change" refId="26" id="ChangeEnum">CHG_CF</e>
                          <e key="dataType" refId="27" id="DataType">TYPE_U</e>
                          <b key="prevailingDataType">N</b>
                          <e key="editability" refId="28" id="EditableEnum">X</e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1</cust>
                        <s key="cod">ROOT</s>
                        <s key="desc">Rows</s>
                        <i key="index">0</i>
                        <l key="children" refId="29" ln="8" eid="Framework.com.tagetik.trees.INode,framework">
                          <be refId="30" clsId="FilterNode">
                            <l key="dimensionOids" refId="31" ln="1" eid="DimensionOid">
                              <cust clsId="DimensionOid">564F43-45-53545F393330---</cust>
                            </l>
                            <l key="AdHocParamDimensionOids" refId="32" ln="0" eid="DimensionOid"/>
                            <be key="data" refId="33" clsId="FilterNodeData">
                              <ref key="filterNode" refId="30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34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35" keid="SYS_STR" veid="EFReportingNodeType">
                                <key>
                                  <s>564F43-45-53545F393430---</s>
                                </key>
                                <val>
                                  <e refId="36" id="EFReportingNodeType">N</e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</cust>
                            <i key="index">0</i>
                            <ref key="parent" refId="18"/>
                          </be>
                          <be refId="37" clsId="FilterNode">
                            <l key="dimensionOids" refId="38" ln="1" eid="DimensionOid">
                              <cust clsId="DimensionOid">564F43-45-53545F393335---</cust>
                            </l>
                            <l key="AdHocParamDimensionOids" refId="39" ln="0" eid="DimensionOid"/>
                            <be key="data" refId="40" clsId="FilterNodeData">
                              <ref key="filterNode" refId="37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4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42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</cust>
                            <i key="index">0</i>
                            <ref key="parent" refId="18"/>
                          </be>
                          <be refId="43" clsId="FilterNode">
                            <l key="dimensionOids" refId="44" ln="1" eid="DimensionOid">
                              <cust clsId="DimensionOid">564F43-45-53545F393430---</cust>
                            </l>
                            <l key="AdHocParamDimensionOids" refId="45" ln="0" eid="DimensionOid"/>
                            <be key="data" refId="46" clsId="FilterNodeData">
                              <ref key="filterNode" refId="43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47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48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4</cust>
                            <i key="index">0</i>
                            <ref key="parent" refId="18"/>
                          </be>
                          <be refId="49" clsId="FilterNode">
                            <l key="dimensionOids" refId="50" ln="1" eid="DimensionOid">
                              <cust clsId="DimensionOid">564F43-45-53545F393435---</cust>
                            </l>
                            <l key="AdHocParamDimensionOids" refId="51" ln="0" eid="DimensionOid"/>
                            <be key="data" refId="52" clsId="FilterNodeData">
                              <ref key="filterNode" refId="49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53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54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5</cust>
                            <i key="index">0</i>
                            <ref key="parent" refId="18"/>
                          </be>
                          <be refId="55" clsId="FilterNode">
                            <l key="dimensionOids" refId="56" ln="1" eid="DimensionOid">
                              <cust clsId="DimensionOid">564F43-45-53545F393530---</cust>
                            </l>
                            <l key="AdHocParamDimensionOids" refId="57" ln="0" eid="DimensionOid"/>
                            <be key="data" refId="58" clsId="FilterNodeData">
                              <ref key="filterNode" refId="55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59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60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6</cust>
                            <i key="index">0</i>
                            <ref key="parent" refId="18"/>
                          </be>
                          <be refId="61" clsId="FilterNode">
                            <l key="dimensionOids" refId="62" ln="1" eid="DimensionOid">
                              <cust clsId="DimensionOid">564F43-45-53545F393535---</cust>
                            </l>
                            <l key="AdHocParamDimensionOids" refId="63" ln="0" eid="DimensionOid"/>
                            <be key="data" refId="64" clsId="FilterNodeData">
                              <ref key="filterNode" refId="61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65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66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7</cust>
                            <i key="index">0</i>
                            <ref key="parent" refId="18"/>
                          </be>
                          <be refId="67" clsId="FilterNode">
                            <l key="dimensionOids" refId="68" ln="1" eid="DimensionOid">
                              <cust clsId="DimensionOid">564F43-45-53545F393630---</cust>
                            </l>
                            <l key="AdHocParamDimensionOids" refId="69" ln="0" eid="DimensionOid"/>
                            <be key="data" refId="70" clsId="FilterNodeData">
                              <ref key="filterNode" refId="67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7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72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8</cust>
                            <i key="index">0</i>
                            <ref key="parent" refId="18"/>
                          </be>
                          <be refId="73" clsId="FilterNode">
                            <l key="dimensionOids" refId="74" ln="1" eid="DimensionOid">
                              <cust clsId="DimensionOid">564F43-45-3530303130---</cust>
                            </l>
                            <l key="AdHocParamDimensionOids" refId="75" ln="0" eid="DimensionOid"/>
                            <be key="data" refId="76" clsId="FilterNodeData">
                              <ref key="filterNode" refId="73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77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S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78" keid="SYS_STR" veid="EFReportingNodeType">
                                <key>
                                  <s>564F43-45-3530303130---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9</cust>
                            <i key="index">0</i>
                            <ref key="parent" refId="18"/>
                          </be>
                        </l>
                      </be>
                      <i key="segmentLevel">0</i>
                      <ref key="segment" refId="22"/>
                      <b key="placeHolder">N</b>
                      <ref key="weight" refId="23"/>
                      <be key="textMatchingCondition" refId="79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Rows</s>
                    <i key="index">0</i>
                    <l key="children" refId="80" ln="11" eid="Framework.com.tagetik.trees.INode,framework">
                      <be refId="81" clsId="FilterNode">
                        <l key="dimensionOids" refId="82" ln="1" eid="DimensionOid">
                          <cust clsId="DimensionOid">564F43-45-53545F393330---</cust>
                        </l>
                        <l key="AdHocParamDimensionOids" refId="83" ln="0" eid="DimensionOid"/>
                        <be key="data" refId="84" clsId="FilterNodeData">
                          <ref key="filterNode" refId="81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34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85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86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2</cust>
                        <s key="cod"/>
                        <s key="desc"/>
                        <i key="index">0</i>
                        <l key="children" refId="87" ln="3" eid="Framework.com.tagetik.trees.INode,framework">
                          <be refId="88" clsId="FilterNode">
                            <l key="dimensionOids" refId="89" ln="1" eid="DimensionOid">
                              <cust clsId="DimensionOid">5343455F24-45-5343455F424447--50-</cust>
                            </l>
                            <l key="AdHocParamDimensionOids" refId="90" ln="0" eid="DimensionOid"/>
                            <be key="data" refId="91" clsId="FilterNodeData">
                              <ref key="filterNode" refId="88"/>
                              <s key="dim">SCE_$</s>
                              <i key="segmentLevel">0</i>
                              <ref key="segment" refId="22"/>
                              <be key="reportingFormula" refId="92" clsId="ReportingFormula">
                                <b key="serverFormula">N</b>
                                <b key="formulaRule">N</b>
                                <s key="formula">IF(ISBLANK($H$15),IF($F$15="Confirm PY Actuals",{24},IF($F$15="Confirm PY Budget",{25},"")),IF($F$15="Confirm PY Actuals",{24}*(1+$H$15),IF($F$15="Confirm PY Budget",{25}*(1+$H$15),0)))</s>
                              </be>
                              <b key="placeHolder">N</b>
                              <ref key="weight" refId="23"/>
                              <be key="textMatchingCondition" refId="93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e key="editability" refId="94" id="EditableEnum">P</e>
                              <b key="signChange">N</b>
                              <b key="nativeSignChange">N</b>
                              <l key="nav" refId="95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96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13</cust>
                            <s key="cod"/>
                            <s key="desc"/>
                            <i key="index">0</i>
                            <l key="children" refId="97" ln="0" eid="Framework.com.tagetik.trees.INode,framework"/>
                            <ref key="parent" refId="81"/>
                          </be>
                          <be refId="98" clsId="FilterNode">
                            <l key="dimensionOids" refId="99" ln="1" eid="DimensionOid">
                              <cust clsId="DimensionOid">5343455F24-45-5343455F424447--50-</cust>
                            </l>
                            <l key="AdHocParamDimensionOids" refId="100" ln="0" eid="DimensionOid"/>
                            <be key="data" refId="101" clsId="FilterNodeData">
                              <ref key="filterNode" refId="98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0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03" ln="1" eid="ScenarioModifierValue">
                                <e refId="104" id="ScenarioModifierValue">PREC</e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05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24</cust>
                            <s key="cod"/>
                            <s key="desc"/>
                            <i key="index">1</i>
                            <l key="children" refId="106" ln="0" eid="Framework.com.tagetik.trees.INode,framework"/>
                            <ref key="parent" refId="81"/>
                          </be>
                          <be refId="107" clsId="FilterNode">
                            <l key="dimensionOids" refId="108" ln="1" eid="DimensionOid">
                              <cust clsId="DimensionOid">5343455F24-45-5343455F424447--50-</cust>
                            </l>
                            <l key="AdHocParamDimensionOids" refId="109" ln="0" eid="DimensionOid"/>
                            <be key="data" refId="110" clsId="FilterNodeData">
                              <ref key="filterNode" refId="107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1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12" ln="1" eid="ScenarioModifierValue">
                                <e refId="113" id="ScenarioModifierValue">RIF1</e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14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25</cust>
                            <s key="cod"/>
                            <s key="desc"/>
                            <i key="index">2</i>
                            <l key="children" refId="115" ln="0" eid="Framework.com.tagetik.trees.INode,framework"/>
                            <ref key="parent" refId="81"/>
                          </be>
                        </l>
                        <ref key="parent" refId="14"/>
                      </be>
                      <be refId="116" clsId="FilterNode">
                        <l key="dimensionOids" refId="117" ln="1" eid="DimensionOid">
                          <cust clsId="DimensionOid">564F43-45-53545F393335---</cust>
                        </l>
                        <l key="AdHocParamDimensionOids" refId="118" ln="0" eid="DimensionOid"/>
                        <be key="data" refId="119" clsId="FilterNodeData">
                          <ref key="filterNode" refId="116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41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20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21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3</cust>
                        <s key="cod"/>
                        <s key="desc"/>
                        <i key="index">1</i>
                        <l key="children" refId="122" ln="3" eid="Framework.com.tagetik.trees.INode,framework">
                          <be refId="123" clsId="FilterNode">
                            <l key="dimensionOids" refId="124" ln="1" eid="DimensionOid">
                              <cust clsId="DimensionOid">5343455F24-45-5343455F424447--50-</cust>
                            </l>
                            <l key="AdHocParamDimensionOids" refId="125" ln="0" eid="DimensionOid"/>
                            <be key="data" refId="126" clsId="FilterNodeData">
                              <ref key="filterNode" refId="123"/>
                              <s key="dim">SCE_$</s>
                              <i key="segmentLevel">0</i>
                              <ref key="segment" refId="22"/>
                              <be key="reportingFormula" refId="127" clsId="ReportingFormula">
                                <b key="serverFormula">N</b>
                                <b key="formulaRule">N</b>
                                <s key="formula">IF(ISBLANK($H$18),IF($F$18="Confirm PY Actuals",{26},IF($F$18="Confirm PY Budget",{27},"")),IF($F$18="Confirm PY Actuals",{26}*(1+$H$18),IF($F$18="Confirm PY Budget",{27}*(1+$H$18),0)))</s>
                              </be>
                              <b key="placeHolder">N</b>
                              <ref key="weight" refId="23"/>
                              <be key="textMatchingCondition" refId="12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94"/>
                              <b key="signChange">N</b>
                              <b key="nativeSignChange">N</b>
                              <l key="nav" refId="129" ln="0" eid="ScenarioModifierValue"/>
                              <i key="sco">0</i>
                              <b key="applyFiltersForForcedScenarioPeriodoMap">N</b>
                              <b key="lineSplit">N</b>
                              <s key="adHocStyleSheetId">1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0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14</cust>
                            <s key="cod"/>
                            <s key="desc"/>
                            <i key="index">0</i>
                            <l key="children" refId="131" ln="0" eid="Framework.com.tagetik.trees.INode,framework"/>
                            <ref key="parent" refId="116"/>
                          </be>
                          <be refId="132" clsId="FilterNode">
                            <l key="dimensionOids" refId="133" ln="1" eid="DimensionOid">
                              <cust clsId="DimensionOid">5343455F24-45-5343455F424447--50-</cust>
                            </l>
                            <l key="AdHocParamDimensionOids" refId="134" ln="0" eid="DimensionOid"/>
                            <be key="data" refId="135" clsId="FilterNodeData">
                              <ref key="filterNode" refId="132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6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37" ln="1" eid="ScenarioModifierValue">
                                <ref refId="104"/>
                              </l>
                              <i key="sco">0</i>
                              <b key="applyFiltersForForcedScenarioPeriodoMap">N</b>
                              <b key="lineSplit">N</b>
                              <s key="adHocStyleSheetId">1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8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26</cust>
                            <s key="cod"/>
                            <s key="desc"/>
                            <i key="index">1</i>
                            <l key="children" refId="139" ln="0" eid="Framework.com.tagetik.trees.INode,framework"/>
                            <ref key="parent" refId="116"/>
                          </be>
                          <be refId="140" clsId="FilterNode">
                            <l key="dimensionOids" refId="141" ln="1" eid="DimensionOid">
                              <cust clsId="DimensionOid">5343455F24-45-5343455F424447--50-</cust>
                            </l>
                            <l key="AdHocParamDimensionOids" refId="142" ln="0" eid="DimensionOid"/>
                            <be key="data" refId="143" clsId="FilterNodeData">
                              <ref key="filterNode" refId="140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44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45" ln="1" eid="ScenarioModifierValue">
                                <ref refId="113"/>
                              </l>
                              <i key="sco">0</i>
                              <b key="applyFiltersForForcedScenarioPeriodoMap">N</b>
                              <b key="lineSplit">N</b>
                              <s key="adHocStyleSheetId">1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46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27</cust>
                            <s key="cod"/>
                            <s key="desc"/>
                            <i key="index">2</i>
                            <l key="children" refId="147" ln="0" eid="Framework.com.tagetik.trees.INode,framework"/>
                            <ref key="parent" refId="116"/>
                          </be>
                        </l>
                        <ref key="parent" refId="14"/>
                      </be>
                      <be refId="148" clsId="FilterNode">
                        <l key="dimensionOids" refId="149" ln="1" eid="DimensionOid">
                          <cust clsId="DimensionOid">564F43-45-53545F393430---</cust>
                        </l>
                        <l key="AdHocParamDimensionOids" refId="150" ln="0" eid="DimensionOid"/>
                        <be key="data" refId="151" clsId="FilterNodeData">
                          <ref key="filterNode" refId="148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47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52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53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4</cust>
                        <s key="cod"/>
                        <s key="desc"/>
                        <i key="index">2</i>
                        <l key="children" refId="154" ln="3" eid="Framework.com.tagetik.trees.INode,framework">
                          <be refId="155" clsId="FilterNode">
                            <l key="dimensionOids" refId="156" ln="1" eid="DimensionOid">
                              <cust clsId="DimensionOid">5343455F24-45-5343455F424447--50-</cust>
                            </l>
                            <l key="AdHocParamDimensionOids" refId="157" ln="0" eid="DimensionOid"/>
                            <be key="data" refId="158" clsId="FilterNodeData">
                              <ref key="filterNode" refId="155"/>
                              <s key="dim">SCE_$</s>
                              <i key="segmentLevel">0</i>
                              <ref key="segment" refId="22"/>
                              <be key="reportingFormula" refId="159" clsId="ReportingFormula">
                                <b key="serverFormula">N</b>
                                <b key="formulaRule">N</b>
                                <s key="formula">
                                  IF(ISBLANK($H$21),IF($F$21="Confirm PY Actuals",{28},IF($F$21="Confirm PY Budget",{29},"")),IF($F$21="Confirm PY Actuals",{28}*(1+$H$21),IF($F$21="Confirm PY Budget",{29}*(1+$H$21),0)))
                                  <ch cod="0a"/>
                                </s>
                              </be>
                              <b key="placeHolder">N</b>
                              <ref key="weight" refId="23"/>
                              <be key="textMatchingCondition" refId="160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94"/>
                              <b key="signChange">N</b>
                              <b key="nativeSignChange">N</b>
                              <l key="nav" refId="161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62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15</cust>
                            <s key="cod"/>
                            <s key="desc"/>
                            <i key="index">0</i>
                            <l key="children" refId="163" ln="0" eid="Framework.com.tagetik.trees.INode,framework"/>
                            <ref key="parent" refId="148"/>
                          </be>
                          <be refId="164" clsId="FilterNode">
                            <l key="dimensionOids" refId="165" ln="1" eid="DimensionOid">
                              <cust clsId="DimensionOid">5343455F24-45-5343455F424447--50-</cust>
                            </l>
                            <l key="AdHocParamDimensionOids" refId="166" ln="0" eid="DimensionOid"/>
                            <be key="data" refId="167" clsId="FilterNodeData">
                              <ref key="filterNode" refId="164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6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69" ln="1" eid="ScenarioModifierValue">
                                <ref refId="104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70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28</cust>
                            <s key="cod"/>
                            <s key="desc"/>
                            <i key="index">1</i>
                            <l key="children" refId="171" ln="0" eid="Framework.com.tagetik.trees.INode,framework"/>
                            <ref key="parent" refId="148"/>
                          </be>
                          <be refId="172" clsId="FilterNode">
                            <l key="dimensionOids" refId="173" ln="1" eid="DimensionOid">
                              <cust clsId="DimensionOid">5343455F24-45-5343455F424447--50-</cust>
                            </l>
                            <l key="AdHocParamDimensionOids" refId="174" ln="0" eid="DimensionOid"/>
                            <be key="data" refId="175" clsId="FilterNodeData">
                              <ref key="filterNode" refId="172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76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77" ln="1" eid="ScenarioModifierValue">
                                <ref refId="113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78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29</cust>
                            <s key="cod"/>
                            <s key="desc"/>
                            <i key="index">2</i>
                            <l key="children" refId="179" ln="0" eid="Framework.com.tagetik.trees.INode,framework"/>
                            <ref key="parent" refId="148"/>
                          </be>
                        </l>
                        <ref key="parent" refId="14"/>
                      </be>
                      <be refId="180" clsId="FilterNode">
                        <l key="dimensionOids" refId="181" ln="1" eid="DimensionOid">
                          <cust clsId="DimensionOid">564F43-45-3530303130---</cust>
                        </l>
                        <l key="AdHocParamDimensionOids" refId="182" ln="0" eid="DimensionOid"/>
                        <be key="data" refId="183" clsId="FilterNodeData">
                          <ref key="filterNode" refId="180"/>
                          <s key="dim">VOC</s>
                          <i key="segmentLevel">0</i>
                          <ref key="segment" refId="22"/>
                          <be key="dictionaryHeader" refId="184" clsId="MultiDesc">
                            <a key="desc" refId="185" ln="4" eid="SYS_STR">
                              <s>Revenue</s>
                              <s>Revenue</s>
                              <nl/>
                              <nl/>
                            </a>
                          </be>
                          <b key="placeHolder">N</b>
                          <ref key="weight" refId="23"/>
                          <ref key="textMatchingCondition" refId="77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S</b>
                          <b key="nativeSignChange">S</b>
                          <l key="nav" refId="186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87" keid="SYS_STR" veid="EFReportingNodeType">
                            <key>
                              <s>564F43-45-3530303130---</s>
                            </key>
                            <val>
                              <ref refId="36"/>
                            </val>
                          </m>
                        </be>
                        <cust key="id" clsId="FilterOid">9</cust>
                        <s key="cod"/>
                        <s key="desc"/>
                        <i key="index">3</i>
                        <l key="children" refId="188" ln="3" eid="Framework.com.tagetik.trees.INode,framework">
                          <be refId="189" clsId="FilterNode">
                            <l key="dimensionOids" refId="190" ln="1" eid="DimensionOid">
                              <cust clsId="DimensionOid">5343455F24-45-5343455F424447--50-</cust>
                            </l>
                            <l key="AdHocParamDimensionOids" refId="191" ln="0" eid="DimensionOid"/>
                            <be key="data" refId="192" clsId="FilterNodeData">
                              <ref key="filterNode" refId="189"/>
                              <s key="dim">SCE_$</s>
                              <i key="segmentLevel">0</i>
                              <ref key="segment" refId="22"/>
                              <be key="reportingFormula" refId="193" clsId="ReportingFormula">
                                <b key="serverFormula">N</b>
                                <b key="formulaRule">N</b>
                                <s key="formula">IF($F$24="Avg. Spend per Person",{13}*{14}*$G$24,IF($F$24="Avg. Spend per Transaction",{15}*$G$24,IF($F$24="Confirm PY Actuals",{30},0)))</s>
                              </be>
                              <b key="placeHolder">N</b>
                              <ref key="weight" refId="23"/>
                              <be key="textMatchingCondition" refId="194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94"/>
                              <b key="signChange">S</b>
                              <b key="nativeSignChange">S</b>
                              <l key="nav" refId="195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96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23</cust>
                            <s key="cod"/>
                            <s key="desc"/>
                            <i key="index">0</i>
                            <l key="children" refId="197" ln="0" eid="Framework.com.tagetik.trees.INode,framework"/>
                            <ref key="parent" refId="180"/>
                          </be>
                          <be refId="198" clsId="FilterNode">
                            <l key="dimensionOids" refId="199" ln="1" eid="DimensionOid">
                              <cust clsId="DimensionOid">5343455F24-45-5343455F424447--50-</cust>
                            </l>
                            <l key="AdHocParamDimensionOids" refId="200" ln="0" eid="DimensionOid"/>
                            <be key="data" refId="201" clsId="FilterNodeData">
                              <ref key="filterNode" refId="198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20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S</b>
                              <b key="nativeSignChange">S</b>
                              <l key="nav" refId="203" ln="1" eid="ScenarioModifierValue">
                                <ref refId="104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204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30</cust>
                            <s key="cod"/>
                            <s key="desc"/>
                            <i key="index">1</i>
                            <l key="children" refId="205" ln="0" eid="Framework.com.tagetik.trees.INode,framework"/>
                            <ref key="parent" refId="180"/>
                          </be>
                          <be refId="206" clsId="FilterNode">
                            <l key="dimensionOids" refId="207" ln="1" eid="DimensionOid">
                              <cust clsId="DimensionOid">5343455F24-45-5343455F424447--50-</cust>
                            </l>
                            <l key="AdHocParamDimensionOids" refId="208" ln="0" eid="DimensionOid"/>
                            <be key="data" refId="209" clsId="FilterNodeData">
                              <ref key="filterNode" refId="206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210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S</b>
                              <b key="nativeSignChange">S</b>
                              <l key="nav" refId="211" ln="1" eid="ScenarioModifierValue">
                                <ref refId="113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212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31</cust>
                            <s key="cod"/>
                            <s key="desc"/>
                            <i key="index">2</i>
                            <l key="children" refId="213" ln="0" eid="Framework.com.tagetik.trees.INode,framework"/>
                            <ref key="parent" refId="180"/>
                          </be>
                        </l>
                        <ref key="parent" refId="14"/>
                      </be>
                      <be refId="214" clsId="FilterNode">
                        <l key="dimensionOids" refId="215" ln="1" eid="DimensionOid">
                          <cust clsId="DimensionOid">564F43-45-53545F393535---</cust>
                        </l>
                        <l key="AdHocParamDimensionOids" refId="216" ln="0" eid="DimensionOid"/>
                        <be key="data" refId="217" clsId="FilterNodeData">
                          <ref key="filterNode" refId="214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65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218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219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7</cust>
                        <s key="cod"/>
                        <s key="desc"/>
                        <i key="index">4</i>
                        <l key="children" refId="220" ln="1" eid="Framework.com.tagetik.trees.INode,framework">
                          <be refId="221" clsId="FilterNode">
                            <l key="dimensionOids" refId="222" ln="1" eid="DimensionOid">
                              <cust clsId="DimensionOid">5343455F24-45-5343455F424447--50-</cust>
                            </l>
                            <l key="AdHocParamDimensionOids" refId="223" ln="0" eid="DimensionOid"/>
                            <be key="data" refId="224" clsId="FilterNodeData">
                              <ref key="filterNode" refId="221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225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e key="editability" refId="226" id="EditableEnum">S</e>
                              <b key="signChange">N</b>
                              <b key="nativeSignChange">N</b>
                              <l key="nav" refId="227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228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20</cust>
                            <s key="cod"/>
                            <s key="desc"/>
                            <i key="index">0</i>
                            <l key="children" refId="229" ln="0" eid="Framework.com.tagetik.trees.INode,framework"/>
                            <ref key="parent" refId="214"/>
                          </be>
                        </l>
                        <ref key="parent" refId="14"/>
                      </be>
                      <be refId="230" clsId="FilterNode">
                        <l key="dimensionOids" refId="231" ln="1" eid="DimensionOid">
                          <cust clsId="DimensionOid">564F43-45-53545F393630---</cust>
                        </l>
                        <l key="AdHocParamDimensionOids" refId="232" ln="0" eid="DimensionOid"/>
                        <be key="data" refId="233" clsId="FilterNodeData">
                          <ref key="filterNode" refId="230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71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234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235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8</cust>
                        <s key="cod"/>
                        <s key="desc"/>
                        <i key="index">5</i>
                        <l key="children" refId="236" ln="1" eid="Framework.com.tagetik.trees.INode,framework">
                          <be refId="237" clsId="FilterNode">
                            <l key="dimensionOids" refId="238" ln="1" eid="DimensionOid">
                              <cust clsId="DimensionOid">5343455F24-45-5343455F424447--50-</cust>
                            </l>
                            <l key="AdHocParamDimensionOids" refId="239" ln="0" eid="DimensionOid"/>
                            <be key="data" refId="240" clsId="FilterNodeData">
                              <ref key="filterNode" refId="237"/>
                              <s key="dim">SCE_$</s>
                              <i key="segmentLevel">0</i>
                              <ref key="segment" refId="22"/>
                              <be key="HideRC" refId="241" clsId="HideRCBean">
                                <e key="HideMode" refId="242" id="HideRCSEnum">HA</e>
                                <b key="ExcludeFormulas">N</b>
                                <b key="ExcludeTextCells">N</b>
                                <b key="ExcludeHeaders">S</b>
                                <b key="CheckAllMatrices">N</b>
                              </be>
                              <b key="placeHolder">N</b>
                              <ref key="weight" refId="23"/>
                              <be key="textMatchingCondition" refId="243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244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245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21</cust>
                            <s key="cod"/>
                            <s key="desc"/>
                            <i key="index">0</i>
                            <l key="children" refId="246" ln="0" eid="Framework.com.tagetik.trees.INode,framework"/>
                            <ref key="parent" refId="230"/>
                          </be>
                        </l>
                        <ref key="parent" refId="14"/>
                      </be>
                      <be refId="247" clsId="FilterNode">
                        <l key="dimensionOids" refId="248" ln="0" eid="DimensionOid"/>
                        <l key="AdHocParamDimensionOids" refId="249" ln="0" eid="DimensionOid"/>
                        <be key="data" refId="250" clsId="FilterNodeData">
                          <ref key="filterNode" refId="247"/>
                          <s key="dim">VOC</s>
                          <i key="segmentLevel">0</i>
                          <ref key="segment" refId="22"/>
                          <be key="dictionaryHeader" refId="251" clsId="MultiDesc">
                            <a key="desc" refId="252" ln="4" eid="SYS_STR">
                              <s>Gross Revenue</s>
                              <s>Gross Revenue</s>
                              <nl/>
                              <nl/>
                            </a>
                          </be>
                          <b key="placeHolder">S</b>
                          <ref key="weight" refId="23"/>
                          <be key="textMatchingCondition" refId="253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254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255" keid="SYS_STR" veid="EFReportingNodeType">
                            <key>
                              <s>10</s>
                            </key>
                            <val>
                              <ref refId="36"/>
                            </val>
                          </m>
                        </be>
                        <cust key="id" clsId="FilterOid">12</cust>
                        <s key="cod"/>
                        <s key="desc"/>
                        <i key="index">6</i>
                        <l key="children" refId="256" ln="1" eid="Framework.com.tagetik.trees.INode,framework">
                          <be refId="257" clsId="FilterNode">
                            <l key="dimensionOids" refId="258" ln="0" eid="DimensionOid"/>
                            <l key="AdHocParamDimensionOids" refId="259" ln="0" eid="DimensionOid"/>
                            <be key="data" refId="260" clsId="FilterNodeData">
                              <ref key="filterNode" refId="257"/>
                              <s key="dim">SCE_$</s>
                              <i key="segmentLevel">0</i>
                              <ref key="segment" refId="22"/>
                              <be key="reportingFormula" refId="261" clsId="ReportingFormula">
                                <b key="serverFormula">N</b>
                                <b key="formulaRule">N</b>
                                <s key="formula">IFERROR(({23}+{20})*{21},0)</s>
                              </be>
                              <b key="placeHolder">S</b>
                              <ref key="weight" refId="23"/>
                              <be key="textMatchingCondition" refId="26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263" ln="0" eid="ScenarioModifierValue"/>
                              <i key="sco">0</i>
                              <b key="applyFiltersForForcedScenarioPeriodoMap">N</b>
                              <b key="lineSplit">N</b>
                              <s key="adHocStyleSheetId">4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264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18</cust>
                            <s key="cod"/>
                            <s key="desc"/>
                            <i key="index">0</i>
                            <l key="children" refId="265" ln="0" eid="Framework.com.tagetik.trees.INode,framework"/>
                            <ref key="parent" refId="247"/>
                          </be>
                        </l>
                        <ref key="parent" refId="14"/>
                      </be>
                      <be refId="266" clsId="FilterNode">
                        <l key="dimensionOids" refId="267" ln="1" eid="DimensionOid">
                          <cust clsId="DimensionOid">564F43-45-53545F393530---</cust>
                        </l>
                        <l key="AdHocParamDimensionOids" refId="268" ln="0" eid="DimensionOid"/>
                        <be key="data" refId="269" clsId="FilterNodeData">
                          <ref key="filterNode" refId="266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59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270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271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6</cust>
                        <s key="cod"/>
                        <s key="desc"/>
                        <i key="index">7</i>
                        <l key="children" refId="272" ln="1" eid="Framework.com.tagetik.trees.INode,framework">
                          <be refId="273" clsId="FilterNode">
                            <l key="dimensionOids" refId="274" ln="1" eid="DimensionOid">
                              <cust clsId="DimensionOid">5343455F24-45-5343455F424447--50-</cust>
                            </l>
                            <l key="AdHocParamDimensionOids" refId="275" ln="0" eid="DimensionOid"/>
                            <be key="data" refId="276" clsId="FilterNodeData">
                              <ref key="filterNode" refId="273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277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N</b>
                              <b key="nativeSignChange">N</b>
                              <l key="nav" refId="278" ln="0" eid="ScenarioModifierValue"/>
                              <i key="sco">0</i>
                              <b key="applyFiltersForForcedScenarioPeriodoMap">N</b>
                              <b key="lineSplit">N</b>
                              <s key="adHocStyleSheetId">2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279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19</cust>
                            <s key="cod"/>
                            <s key="desc"/>
                            <i key="index">0</i>
                            <l key="children" refId="280" ln="0" eid="Framework.com.tagetik.trees.INode,framework"/>
                            <ref key="parent" refId="266"/>
                          </be>
                        </l>
                        <ref key="parent" refId="14"/>
                      </be>
                      <be refId="281" clsId="FilterNode">
                        <l key="dimensionOids" refId="282" ln="1" eid="DimensionOid">
                          <cust clsId="DimensionOid">564F43-45-3530303230---</cust>
                        </l>
                        <l key="AdHocParamDimensionOids" refId="283" ln="0" eid="DimensionOid"/>
                        <be key="data" refId="284" clsId="FilterNodeData">
                          <ref key="filterNode" refId="281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285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5</cust>
                        <s key="cod"/>
                        <s key="desc"/>
                        <i key="index">8</i>
                        <l key="children" refId="286" ln="1" eid="Framework.com.tagetik.trees.INode,framework">
                          <be refId="287" clsId="FilterNode">
                            <l key="dimensionOids" refId="288" ln="1" eid="DimensionOid">
                              <cust clsId="DimensionOid">5343455F24-45-5343455F424447--50-</cust>
                            </l>
                            <l key="AdHocParamDimensionOids" refId="289" ln="0" eid="DimensionOid"/>
                            <be key="data" refId="290" clsId="FilterNodeData">
                              <ref key="filterNode" refId="287"/>
                              <s key="dim">SCE_$</s>
                              <i key="segmentLevel">0</i>
                              <ref key="segment" refId="22"/>
                              <be key="reportingFormula" refId="291" clsId="ReportingFormula">
                                <b key="serverFormula">N</b>
                                <b key="formulaRule">N</b>
                                <s key="formula">IFERROR({18}*{19},0)</s>
                              </be>
                              <b key="placeHolder">N</b>
                              <ref key="weight" refId="23"/>
                              <be key="textMatchingCondition" refId="29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94"/>
                              <b key="signChange">N</b>
                              <b key="nativeSignChange">N</b>
                              <l key="nav" refId="293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294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16</cust>
                            <s key="cod"/>
                            <s key="desc"/>
                            <i key="index">0</i>
                            <l key="children" refId="295" ln="0" eid="Framework.com.tagetik.trees.INode,framework"/>
                            <ref key="parent" refId="281"/>
                          </be>
                        </l>
                        <ref key="parent" refId="14"/>
                      </be>
                      <be refId="296" clsId="FilterNode">
                        <l key="dimensionOids" refId="297" ln="0" eid="DimensionOid"/>
                        <l key="AdHocParamDimensionOids" refId="298" ln="0" eid="DimensionOid"/>
                        <be key="data" refId="299" clsId="FilterNodeData">
                          <ref key="filterNode" refId="296"/>
                          <s key="dim">VOC</s>
                          <i key="segmentLevel">0</i>
                          <ref key="segment" refId="22"/>
                          <be key="dictionaryHeader" refId="300" clsId="MultiDesc">
                            <a key="desc" refId="301" ln="4" eid="SYS_STR">
                              <s>Net Revenue</s>
                              <s>Net Revenue</s>
                              <s/>
                              <s/>
                            </a>
                          </be>
                          <b key="placeHolder">S</b>
                          <ref key="weight" refId="23"/>
                          <be key="textMatchingCondition" refId="302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303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304" keid="SYS_STR" veid="EFReportingNodeType">
                            <key>
                              <s>5</s>
                            </key>
                            <val>
                              <ref refId="36"/>
                            </val>
                          </m>
                        </be>
                        <cust key="id" clsId="FilterOid">10</cust>
                        <s key="cod"/>
                        <s key="desc"/>
                        <i key="index">9</i>
                        <l key="children" refId="305" ln="1" eid="Framework.com.tagetik.trees.INode,framework">
                          <be refId="306" clsId="FilterNode">
                            <l key="dimensionOids" refId="307" ln="0" eid="DimensionOid"/>
                            <l key="AdHocParamDimensionOids" refId="308" ln="0" eid="DimensionOid"/>
                            <be key="data" refId="309" clsId="FilterNodeData">
                              <ref key="filterNode" refId="306"/>
                              <s key="dim">SCE_$</s>
                              <i key="segmentLevel">0</i>
                              <ref key="segment" refId="22"/>
                              <be key="reportingFormula" refId="310" clsId="ReportingFormula">
                                <b key="serverFormula">N</b>
                                <b key="formulaRule">N</b>
                                <s key="formula">IFERROR({18}-{16},0)</s>
                              </be>
                              <b key="placeHolder">S</b>
                              <ref key="weight" refId="23"/>
                              <be key="textMatchingCondition" refId="31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312" ln="0" eid="ScenarioModifierValue"/>
                              <i key="sco">0</i>
                              <b key="applyFiltersForForcedScenarioPeriodoMap">N</b>
                              <b key="lineSplit">N</b>
                              <s key="adHocStyleSheetId">4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313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17</cust>
                            <s key="cod"/>
                            <s key="desc"/>
                            <i key="index">0</i>
                            <l key="children" refId="314" ln="0" eid="Framework.com.tagetik.trees.INode,framework"/>
                            <ref key="parent" refId="296"/>
                          </be>
                        </l>
                        <ref key="parent" refId="14"/>
                      </be>
                      <be refId="315" clsId="FilterNode">
                        <l key="dimensionOids" refId="316" ln="1" eid="DimensionOid">
                          <cust clsId="DimensionOid">564F43-45-53545F393635---</cust>
                        </l>
                        <l key="AdHocParamDimensionOids" refId="317" ln="0" eid="DimensionOid"/>
                        <be key="data" refId="318" clsId="FilterNodeData">
                          <ref key="filterNode" refId="315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319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320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321" keid="SYS_STR" veid="EFReportingNodeType">
                            <key>
                              <s>564F43-45-53545F393635---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32</cust>
                        <s key="cod"/>
                        <s key="desc"/>
                        <i key="index">10</i>
                        <l key="children" refId="322" ln="1" eid="Framework.com.tagetik.trees.INode,framework">
                          <be refId="323" clsId="FilterNode">
                            <l key="dimensionOids" refId="324" ln="1" eid="DimensionOid">
                              <cust clsId="DimensionOid">5343455F24-45-5343455F424447--50-</cust>
                            </l>
                            <l key="AdHocParamDimensionOids" refId="325" ln="0" eid="DimensionOid"/>
                            <be key="data" refId="326" clsId="FilterNodeData">
                              <ref key="filterNode" refId="323"/>
                              <s key="dim">SCE_$</s>
                              <i key="segmentLevel">0</i>
                              <ref key="segment" refId="22"/>
                              <be key="reportingFormula" refId="327" clsId="ReportingFormula">
                                <b key="serverFormula">N</b>
                                <b key="formulaRule">N</b>
                                <s key="formula">IFERROR({17}/$C$11,0)</s>
                              </be>
                              <b key="placeHolder">N</b>
                              <ref key="weight" refId="23"/>
                              <be key="textMatchingCondition" refId="32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94"/>
                              <b key="signChange">N</b>
                              <b key="nativeSignChange">N</b>
                              <l key="nav" refId="329" ln="0" eid="ScenarioModifierValue"/>
                              <i key="sco">0</i>
                              <b key="applyFiltersForForcedScenarioPeriodoMap">N</b>
                              <b key="lineSplit">N</b>
                              <s key="adHocStyleSheetId">3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330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33</cust>
                            <s key="cod"/>
                            <s key="desc"/>
                            <i key="index">0</i>
                            <l key="children" refId="331" ln="0" eid="Framework.com.tagetik.trees.INode,framework"/>
                            <ref key="parent" refId="315"/>
                          </be>
                        </l>
                        <ref key="parent" refId="14"/>
                      </be>
                    </l>
                  </be>
                  <be key="columns" refId="332" clsId="FilterNode">
                    <l key="dimensionOids" refId="333" ln="0" eid="DimensionOid"/>
                    <l key="AdHocParamDimensionOids" refId="334" ln="0" eid="DimensionOid"/>
                    <be key="data" refId="335" clsId="FilterNodeData">
                      <be key="filterNode" refId="336" clsId="FilterNode">
                        <l key="dimensionOids" refId="337" ln="0" eid="DimensionOid"/>
                        <l key="AdHocParamDimensionOids" refId="338" ln="0" eid="DimensionOid"/>
                        <be key="data" refId="339" clsId="FilterNodeData">
                          <ref key="filterNode" refId="336"/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340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1</cust>
                        <s key="cod">ROOT</s>
                        <s key="desc">Columns</s>
                        <i key="index">0</i>
                        <l key="children" refId="341" ln="1" eid="Framework.com.tagetik.trees.INode,framework">
                          <be refId="342" clsId="FilterNode">
                            <l key="dimensionOids" refId="343" ln="1" eid="DimensionOid">
                              <cust clsId="DimensionOid">504552-45-3132---</cust>
                            </l>
                            <l key="AdHocParamDimensionOids" refId="344" ln="0" eid="DimensionOid"/>
                            <be key="data" refId="345" clsId="FilterNodeData">
                              <ref key="filterNode" refId="342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346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347" keid="SYS_STR" veid="EFReportingNodeType"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</cust>
                            <i key="index">0</i>
                            <l key="children" refId="348" ln="1" eid="Framework.com.tagetik.trees.INode,framework">
                              <be refId="349" clsId="FilterNode">
                                <l key="dimensionOids" refId="350" ln="1" eid="DimensionOid">
                                  <cust clsId="DimensionOid">544950-45-5449505F444553---</cust>
                                </l>
                                <l key="AdHocParamDimensionOids" refId="351" ln="0" eid="DimensionOid"/>
                                <be key="data" refId="352" clsId="FilterNodeData">
                                  <ref key="filterNode" refId="349"/>
                                  <s key="dim">TIP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353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354" keid="SYS_STR" veid="EFReportingNodeType">
                                    <key>
                                      <s>544950-45-5449505F444553---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</cust>
                                <i key="index">0</i>
                                <ref key="parent" refId="342"/>
                              </be>
                            </l>
                            <ref key="parent" refId="336"/>
                          </be>
                        </l>
                      </be>
                      <i key="segmentLevel">0</i>
                      <ref key="segment" refId="22"/>
                      <b key="placeHolder">N</b>
                      <ref key="weight" refId="23"/>
                      <be key="textMatchingCondition" refId="355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Columns</s>
                    <i key="index">0</i>
                    <l key="children" refId="356" ln="2" eid="Framework.com.tagetik.trees.INode,framework">
                      <be refId="357" clsId="FilterNode">
                        <l key="dimensionOids" refId="358" ln="1" eid="DimensionOid">
                          <cust clsId="DimensionOid">544950-45-5449505F4F---</cust>
                        </l>
                        <l key="AdHocParamDimensionOids" refId="359" ln="0" eid="DimensionOid"/>
                        <be key="data" refId="360" clsId="FilterNodeData">
                          <ref key="filterNode" refId="357"/>
                          <s key="dim">TIP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361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362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204</cust>
                        <s key="cod"/>
                        <s key="desc"/>
                        <i key="index">0</i>
                        <l key="children" refId="363" ln="12" eid="Framework.com.tagetik.trees.INode,framework">
                          <be refId="364" clsId="FilterNode">
                            <l key="dimensionOids" refId="365" ln="1" eid="DimensionOid">
                              <cust clsId="DimensionOid">504552-45-3031---</cust>
                            </l>
                            <l key="AdHocParamDimensionOids" refId="366" ln="0" eid="DimensionOid"/>
                            <be key="data" refId="367" clsId="FilterNodeData">
                              <ref key="filterNode" refId="364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36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369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</be>
                            <cust key="id" clsId="FilterOid">205</cust>
                            <s key="cod"/>
                            <s key="desc"/>
                            <i key="index">0</i>
                            <l key="children" refId="370" ln="5" eid="Framework.com.tagetik.trees.INode,framework">
                              <be refId="371" clsId="FilterNode">
                                <l key="dimensionOids" refId="372" ln="1" eid="DimensionOid">
                                  <cust clsId="DimensionOid">4445535435-45-574B5F31---</cust>
                                </l>
                                <l key="AdHocParamDimensionOids" refId="373" ln="0" eid="DimensionOid"/>
                                <be key="data" refId="374" clsId="FilterNodeData">
                                  <ref key="filterNode" refId="371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37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376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377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206</cust>
                                <s key="cod"/>
                                <s key="desc"/>
                                <i key="index">0</i>
                                <l key="children" refId="378" ln="0" eid="Framework.com.tagetik.trees.INode,framework"/>
                                <ref key="parent" refId="364"/>
                              </be>
                              <be refId="379" clsId="FilterNode">
                                <l key="dimensionOids" refId="380" ln="1" eid="DimensionOid">
                                  <cust clsId="DimensionOid">4445535435-45-574B5F32---</cust>
                                </l>
                                <l key="AdHocParamDimensionOids" refId="381" ln="0" eid="DimensionOid"/>
                                <be key="data" refId="382" clsId="FilterNodeData">
                                  <ref key="filterNode" refId="379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383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384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385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207</cust>
                                <s key="cod"/>
                                <s key="desc"/>
                                <i key="index">1</i>
                                <l key="children" refId="386" ln="0" eid="Framework.com.tagetik.trees.INode,framework"/>
                                <ref key="parent" refId="364"/>
                              </be>
                              <be refId="387" clsId="FilterNode">
                                <l key="dimensionOids" refId="388" ln="1" eid="DimensionOid">
                                  <cust clsId="DimensionOid">4445535435-45-574B5F33---</cust>
                                </l>
                                <l key="AdHocParamDimensionOids" refId="389" ln="0" eid="DimensionOid"/>
                                <be key="data" refId="390" clsId="FilterNodeData">
                                  <ref key="filterNode" refId="387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391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392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393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208</cust>
                                <s key="cod"/>
                                <s key="desc"/>
                                <i key="index">2</i>
                                <l key="children" refId="394" ln="0" eid="Framework.com.tagetik.trees.INode,framework"/>
                                <ref key="parent" refId="364"/>
                              </be>
                              <be refId="395" clsId="FilterNode">
                                <l key="dimensionOids" refId="396" ln="1" eid="DimensionOid">
                                  <cust clsId="DimensionOid">4445535435-45-574B5F34---</cust>
                                </l>
                                <l key="AdHocParamDimensionOids" refId="397" ln="0" eid="DimensionOid"/>
                                <be key="data" refId="398" clsId="FilterNodeData">
                                  <ref key="filterNode" refId="395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399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400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401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209</cust>
                                <s key="cod"/>
                                <s key="desc"/>
                                <i key="index">3</i>
                                <l key="children" refId="402" ln="0" eid="Framework.com.tagetik.trees.INode,framework"/>
                                <ref key="parent" refId="364"/>
                              </be>
                              <be refId="403" clsId="FilterNode">
                                <l key="dimensionOids" refId="404" ln="1" eid="DimensionOid">
                                  <cust clsId="DimensionOid">4445535435-45-4E41---</cust>
                                </l>
                                <l key="AdHocParamDimensionOids" refId="405" ln="0" eid="DimensionOid"/>
                                <be key="data" refId="406" clsId="FilterNodeData">
                                  <ref key="filterNode" refId="403"/>
                                  <s key="dim">DEST5</s>
                                  <i key="segmentLevel">0</i>
                                  <ref key="segment" refId="22"/>
                                  <be key="reportingFormula" refId="407" clsId="ReportingFormula">
                                    <b key="serverFormula">N</b>
                                    <b key="formulaRule">S</b>
                                    <s key="formula">SUM({206}:{209})</s>
                                  </be>
                                  <be key="dictionaryHeader" refId="408" clsId="MultiDesc">
                                    <a key="desc" refId="409" ln="4" eid="SYS_STR">
                                      <s>January</s>
                                      <s>January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410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e key="editability" refId="411" id="EditableEnum">N</e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210</cust>
                                <s key="cod"/>
                                <s key="desc"/>
                                <i key="index">4</i>
                                <l key="children" refId="412" ln="0" eid="Framework.com.tagetik.trees.INode,framework"/>
                                <ref key="parent" refId="364"/>
                              </be>
                            </l>
                            <ref key="parent" refId="357"/>
                          </be>
                          <be refId="413" clsId="FilterNode">
                            <l key="dimensionOids" refId="414" ln="1" eid="DimensionOid">
                              <cust clsId="DimensionOid">504552-45-3032---</cust>
                            </l>
                            <l key="AdHocParamDimensionOids" refId="415" ln="0" eid="DimensionOid"/>
                            <be key="data" refId="416" clsId="FilterNodeData">
                              <ref key="filterNode" refId="413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417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418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419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211</cust>
                            <s key="cod"/>
                            <s key="desc"/>
                            <i key="index">1</i>
                            <l key="children" refId="420" ln="5" eid="Framework.com.tagetik.trees.INode,framework">
                              <be refId="421" clsId="FilterNode">
                                <l key="dimensionOids" refId="422" ln="1" eid="DimensionOid">
                                  <cust clsId="DimensionOid">4445535435-45-574B5F31---</cust>
                                </l>
                                <l key="AdHocParamDimensionOids" refId="423" ln="0" eid="DimensionOid"/>
                                <be key="data" refId="424" clsId="FilterNodeData">
                                  <ref key="filterNode" refId="421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42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426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427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212</cust>
                                <s key="cod"/>
                                <s key="desc"/>
                                <i key="index">0</i>
                                <l key="children" refId="428" ln="0" eid="Framework.com.tagetik.trees.INode,framework"/>
                                <ref key="parent" refId="413"/>
                              </be>
                              <be refId="429" clsId="FilterNode">
                                <l key="dimensionOids" refId="430" ln="1" eid="DimensionOid">
                                  <cust clsId="DimensionOid">4445535435-45-574B5F32---</cust>
                                </l>
                                <l key="AdHocParamDimensionOids" refId="431" ln="0" eid="DimensionOid"/>
                                <be key="data" refId="432" clsId="FilterNodeData">
                                  <ref key="filterNode" refId="429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433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434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435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213</cust>
                                <s key="cod"/>
                                <s key="desc"/>
                                <i key="index">1</i>
                                <l key="children" refId="436" ln="0" eid="Framework.com.tagetik.trees.INode,framework"/>
                                <ref key="parent" refId="413"/>
                              </be>
                              <be refId="437" clsId="FilterNode">
                                <l key="dimensionOids" refId="438" ln="1" eid="DimensionOid">
                                  <cust clsId="DimensionOid">4445535435-45-574B5F33---</cust>
                                </l>
                                <l key="AdHocParamDimensionOids" refId="439" ln="0" eid="DimensionOid"/>
                                <be key="data" refId="440" clsId="FilterNodeData">
                                  <ref key="filterNode" refId="437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441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442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443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214</cust>
                                <s key="cod"/>
                                <s key="desc"/>
                                <i key="index">2</i>
                                <l key="children" refId="444" ln="0" eid="Framework.com.tagetik.trees.INode,framework"/>
                                <ref key="parent" refId="413"/>
                              </be>
                              <be refId="445" clsId="FilterNode">
                                <l key="dimensionOids" refId="446" ln="1" eid="DimensionOid">
                                  <cust clsId="DimensionOid">4445535435-45-574B5F34---</cust>
                                </l>
                                <l key="AdHocParamDimensionOids" refId="447" ln="0" eid="DimensionOid"/>
                                <be key="data" refId="448" clsId="FilterNodeData">
                                  <ref key="filterNode" refId="445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449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450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451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215</cust>
                                <s key="cod"/>
                                <s key="desc"/>
                                <i key="index">3</i>
                                <l key="children" refId="452" ln="0" eid="Framework.com.tagetik.trees.INode,framework"/>
                                <ref key="parent" refId="413"/>
                              </be>
                              <be refId="453" clsId="FilterNode">
                                <l key="dimensionOids" refId="454" ln="1" eid="DimensionOid">
                                  <cust clsId="DimensionOid">4445535435-45-4E41---</cust>
                                </l>
                                <l key="AdHocParamDimensionOids" refId="455" ln="0" eid="DimensionOid"/>
                                <be key="data" refId="456" clsId="FilterNodeData">
                                  <ref key="filterNode" refId="453"/>
                                  <s key="dim">DEST5</s>
                                  <i key="segmentLevel">0</i>
                                  <ref key="segment" refId="22"/>
                                  <be key="reportingFormula" refId="457" clsId="ReportingFormula">
                                    <b key="serverFormula">N</b>
                                    <b key="formulaRule">S</b>
                                    <s key="formula">SUM({212}:{215})</s>
                                  </be>
                                  <be key="dictionaryHeader" refId="458" clsId="MultiDesc">
                                    <a key="desc" refId="459" ln="4" eid="SYS_STR">
                                      <nl/>
                                      <s>February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460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216</cust>
                                <s key="cod"/>
                                <s key="desc"/>
                                <i key="index">4</i>
                                <l key="children" refId="461" ln="0" eid="Framework.com.tagetik.trees.INode,framework"/>
                                <ref key="parent" refId="413"/>
                              </be>
                            </l>
                            <ref key="parent" refId="357"/>
                          </be>
                          <be refId="462" clsId="FilterNode">
                            <l key="dimensionOids" refId="463" ln="1" eid="DimensionOid">
                              <cust clsId="DimensionOid">504552-45-3033---</cust>
                            </l>
                            <l key="AdHocParamDimensionOids" refId="464" ln="0" eid="DimensionOid"/>
                            <be key="data" refId="465" clsId="FilterNodeData">
                              <ref key="filterNode" refId="462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466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467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468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217</cust>
                            <s key="cod"/>
                            <s key="desc"/>
                            <i key="index">2</i>
                            <l key="children" refId="469" ln="6" eid="Framework.com.tagetik.trees.INode,framework">
                              <be refId="470" clsId="FilterNode">
                                <l key="dimensionOids" refId="471" ln="1" eid="DimensionOid">
                                  <cust clsId="DimensionOid">4445535435-45-574B5F31---</cust>
                                </l>
                                <l key="AdHocParamDimensionOids" refId="472" ln="0" eid="DimensionOid"/>
                                <be key="data" refId="473" clsId="FilterNodeData">
                                  <ref key="filterNode" refId="470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474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475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476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218</cust>
                                <s key="cod"/>
                                <s key="desc"/>
                                <i key="index">0</i>
                                <l key="children" refId="477" ln="0" eid="Framework.com.tagetik.trees.INode,framework"/>
                                <ref key="parent" refId="462"/>
                              </be>
                              <be refId="478" clsId="FilterNode">
                                <l key="dimensionOids" refId="479" ln="1" eid="DimensionOid">
                                  <cust clsId="DimensionOid">4445535435-45-574B5F32---</cust>
                                </l>
                                <l key="AdHocParamDimensionOids" refId="480" ln="0" eid="DimensionOid"/>
                                <be key="data" refId="481" clsId="FilterNodeData">
                                  <ref key="filterNode" refId="478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482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483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484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219</cust>
                                <s key="cod"/>
                                <s key="desc"/>
                                <i key="index">1</i>
                                <l key="children" refId="485" ln="0" eid="Framework.com.tagetik.trees.INode,framework"/>
                                <ref key="parent" refId="462"/>
                              </be>
                              <be refId="486" clsId="FilterNode">
                                <l key="dimensionOids" refId="487" ln="1" eid="DimensionOid">
                                  <cust clsId="DimensionOid">4445535435-45-574B5F33---</cust>
                                </l>
                                <l key="AdHocParamDimensionOids" refId="488" ln="0" eid="DimensionOid"/>
                                <be key="data" refId="489" clsId="FilterNodeData">
                                  <ref key="filterNode" refId="486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490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491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492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220</cust>
                                <s key="cod"/>
                                <s key="desc"/>
                                <i key="index">2</i>
                                <l key="children" refId="493" ln="0" eid="Framework.com.tagetik.trees.INode,framework"/>
                                <ref key="parent" refId="462"/>
                              </be>
                              <be refId="494" clsId="FilterNode">
                                <l key="dimensionOids" refId="495" ln="1" eid="DimensionOid">
                                  <cust clsId="DimensionOid">4445535435-45-574B5F34---</cust>
                                </l>
                                <l key="AdHocParamDimensionOids" refId="496" ln="0" eid="DimensionOid"/>
                                <be key="data" refId="497" clsId="FilterNodeData">
                                  <ref key="filterNode" refId="494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498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499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500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221</cust>
                                <s key="cod"/>
                                <s key="desc"/>
                                <i key="index">3</i>
                                <l key="children" refId="501" ln="0" eid="Framework.com.tagetik.trees.INode,framework"/>
                                <ref key="parent" refId="462"/>
                              </be>
                              <be refId="502" clsId="FilterNode">
                                <l key="dimensionOids" refId="503" ln="1" eid="DimensionOid">
                                  <cust clsId="DimensionOid">4445535435-45-574B5F35---</cust>
                                </l>
                                <l key="AdHocParamDimensionOids" refId="504" ln="0" eid="DimensionOid"/>
                                <be key="data" refId="505" clsId="FilterNodeData">
                                  <ref key="filterNode" refId="502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506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507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508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222</cust>
                                <s key="cod"/>
                                <s key="desc"/>
                                <i key="index">4</i>
                                <l key="children" refId="509" ln="0" eid="Framework.com.tagetik.trees.INode,framework"/>
                                <ref key="parent" refId="462"/>
                              </be>
                              <be refId="510" clsId="FilterNode">
                                <l key="dimensionOids" refId="511" ln="1" eid="DimensionOid">
                                  <cust clsId="DimensionOid">4445535435-45-4E41---</cust>
                                </l>
                                <l key="AdHocParamDimensionOids" refId="512" ln="0" eid="DimensionOid"/>
                                <be key="data" refId="513" clsId="FilterNodeData">
                                  <ref key="filterNode" refId="510"/>
                                  <s key="dim">DEST5</s>
                                  <i key="segmentLevel">0</i>
                                  <ref key="segment" refId="22"/>
                                  <be key="reportingFormula" refId="514" clsId="ReportingFormula">
                                    <b key="serverFormula">N</b>
                                    <b key="formulaRule">S</b>
                                    <s key="formula">SUM({218}:{222})</s>
                                  </be>
                                  <be key="dictionaryHeader" refId="515" clsId="MultiDesc">
                                    <a key="desc" refId="516" ln="4" eid="SYS_STR">
                                      <nl/>
                                      <s>March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517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223</cust>
                                <s key="cod"/>
                                <s key="desc"/>
                                <i key="index">5</i>
                                <l key="children" refId="518" ln="0" eid="Framework.com.tagetik.trees.INode,framework"/>
                                <ref key="parent" refId="462"/>
                              </be>
                            </l>
                            <ref key="parent" refId="357"/>
                          </be>
                          <be refId="519" clsId="FilterNode">
                            <l key="dimensionOids" refId="520" ln="1" eid="DimensionOid">
                              <cust clsId="DimensionOid">504552-45-3034---</cust>
                            </l>
                            <l key="AdHocParamDimensionOids" refId="521" ln="0" eid="DimensionOid"/>
                            <be key="data" refId="522" clsId="FilterNodeData">
                              <ref key="filterNode" refId="519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523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524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525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224</cust>
                            <s key="cod"/>
                            <s key="desc"/>
                            <i key="index">3</i>
                            <l key="children" refId="526" ln="5" eid="Framework.com.tagetik.trees.INode,framework">
                              <be refId="527" clsId="FilterNode">
                                <l key="dimensionOids" refId="528" ln="1" eid="DimensionOid">
                                  <cust clsId="DimensionOid">4445535435-45-574B5F31---</cust>
                                </l>
                                <l key="AdHocParamDimensionOids" refId="529" ln="0" eid="DimensionOid"/>
                                <be key="data" refId="530" clsId="FilterNodeData">
                                  <ref key="filterNode" refId="527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531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532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533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225</cust>
                                <s key="cod"/>
                                <s key="desc"/>
                                <i key="index">0</i>
                                <l key="children" refId="534" ln="0" eid="Framework.com.tagetik.trees.INode,framework"/>
                                <ref key="parent" refId="519"/>
                              </be>
                              <be refId="535" clsId="FilterNode">
                                <l key="dimensionOids" refId="536" ln="1" eid="DimensionOid">
                                  <cust clsId="DimensionOid">4445535435-45-574B5F32---</cust>
                                </l>
                                <l key="AdHocParamDimensionOids" refId="537" ln="0" eid="DimensionOid"/>
                                <be key="data" refId="538" clsId="FilterNodeData">
                                  <ref key="filterNode" refId="535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539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540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541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226</cust>
                                <s key="cod"/>
                                <s key="desc"/>
                                <i key="index">1</i>
                                <l key="children" refId="542" ln="0" eid="Framework.com.tagetik.trees.INode,framework"/>
                                <ref key="parent" refId="519"/>
                              </be>
                              <be refId="543" clsId="FilterNode">
                                <l key="dimensionOids" refId="544" ln="1" eid="DimensionOid">
                                  <cust clsId="DimensionOid">4445535435-45-574B5F33---</cust>
                                </l>
                                <l key="AdHocParamDimensionOids" refId="545" ln="0" eid="DimensionOid"/>
                                <be key="data" refId="546" clsId="FilterNodeData">
                                  <ref key="filterNode" refId="543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547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548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549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227</cust>
                                <s key="cod"/>
                                <s key="desc"/>
                                <i key="index">2</i>
                                <l key="children" refId="550" ln="0" eid="Framework.com.tagetik.trees.INode,framework"/>
                                <ref key="parent" refId="519"/>
                              </be>
                              <be refId="551" clsId="FilterNode">
                                <l key="dimensionOids" refId="552" ln="1" eid="DimensionOid">
                                  <cust clsId="DimensionOid">4445535435-45-574B5F34---</cust>
                                </l>
                                <l key="AdHocParamDimensionOids" refId="553" ln="0" eid="DimensionOid"/>
                                <be key="data" refId="554" clsId="FilterNodeData">
                                  <ref key="filterNode" refId="551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55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556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557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228</cust>
                                <s key="cod"/>
                                <s key="desc"/>
                                <i key="index">3</i>
                                <l key="children" refId="558" ln="0" eid="Framework.com.tagetik.trees.INode,framework"/>
                                <ref key="parent" refId="519"/>
                              </be>
                              <be refId="559" clsId="FilterNode">
                                <l key="dimensionOids" refId="560" ln="1" eid="DimensionOid">
                                  <cust clsId="DimensionOid">4445535435-45-4E41---</cust>
                                </l>
                                <l key="AdHocParamDimensionOids" refId="561" ln="0" eid="DimensionOid"/>
                                <be key="data" refId="562" clsId="FilterNodeData">
                                  <ref key="filterNode" refId="559"/>
                                  <s key="dim">DEST5</s>
                                  <i key="segmentLevel">0</i>
                                  <ref key="segment" refId="22"/>
                                  <be key="reportingFormula" refId="563" clsId="ReportingFormula">
                                    <b key="serverFormula">N</b>
                                    <b key="formulaRule">S</b>
                                    <s key="formula">SUM({225}:{228})</s>
                                  </be>
                                  <be key="dictionaryHeader" refId="564" clsId="MultiDesc">
                                    <a key="desc" refId="565" ln="4" eid="SYS_STR">
                                      <nl/>
                                      <s>April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566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229</cust>
                                <s key="cod"/>
                                <s key="desc"/>
                                <i key="index">4</i>
                                <l key="children" refId="567" ln="0" eid="Framework.com.tagetik.trees.INode,framework"/>
                                <ref key="parent" refId="519"/>
                              </be>
                            </l>
                            <ref key="parent" refId="357"/>
                          </be>
                          <be refId="568" clsId="FilterNode">
                            <l key="dimensionOids" refId="569" ln="1" eid="DimensionOid">
                              <cust clsId="DimensionOid">504552-45-3035---</cust>
                            </l>
                            <l key="AdHocParamDimensionOids" refId="570" ln="0" eid="DimensionOid"/>
                            <be key="data" refId="571" clsId="FilterNodeData">
                              <ref key="filterNode" refId="568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57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573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574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230</cust>
                            <s key="cod"/>
                            <s key="desc"/>
                            <i key="index">4</i>
                            <l key="children" refId="575" ln="5" eid="Framework.com.tagetik.trees.INode,framework">
                              <be refId="576" clsId="FilterNode">
                                <l key="dimensionOids" refId="577" ln="1" eid="DimensionOid">
                                  <cust clsId="DimensionOid">4445535435-45-574B5F31---</cust>
                                </l>
                                <l key="AdHocParamDimensionOids" refId="578" ln="0" eid="DimensionOid"/>
                                <be key="data" refId="579" clsId="FilterNodeData">
                                  <ref key="filterNode" refId="576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580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581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582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231</cust>
                                <s key="cod"/>
                                <s key="desc"/>
                                <i key="index">0</i>
                                <l key="children" refId="583" ln="0" eid="Framework.com.tagetik.trees.INode,framework"/>
                                <ref key="parent" refId="568"/>
                              </be>
                              <be refId="584" clsId="FilterNode">
                                <l key="dimensionOids" refId="585" ln="1" eid="DimensionOid">
                                  <cust clsId="DimensionOid">4445535435-45-574B5F32---</cust>
                                </l>
                                <l key="AdHocParamDimensionOids" refId="586" ln="0" eid="DimensionOid"/>
                                <be key="data" refId="587" clsId="FilterNodeData">
                                  <ref key="filterNode" refId="584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588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589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590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232</cust>
                                <s key="cod"/>
                                <s key="desc"/>
                                <i key="index">1</i>
                                <l key="children" refId="591" ln="0" eid="Framework.com.tagetik.trees.INode,framework"/>
                                <ref key="parent" refId="568"/>
                              </be>
                              <be refId="592" clsId="FilterNode">
                                <l key="dimensionOids" refId="593" ln="1" eid="DimensionOid">
                                  <cust clsId="DimensionOid">4445535435-45-574B5F33---</cust>
                                </l>
                                <l key="AdHocParamDimensionOids" refId="594" ln="0" eid="DimensionOid"/>
                                <be key="data" refId="595" clsId="FilterNodeData">
                                  <ref key="filterNode" refId="592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596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597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598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233</cust>
                                <s key="cod"/>
                                <s key="desc"/>
                                <i key="index">2</i>
                                <l key="children" refId="599" ln="0" eid="Framework.com.tagetik.trees.INode,framework"/>
                                <ref key="parent" refId="568"/>
                              </be>
                              <be refId="600" clsId="FilterNode">
                                <l key="dimensionOids" refId="601" ln="1" eid="DimensionOid">
                                  <cust clsId="DimensionOid">4445535435-45-574B5F34---</cust>
                                </l>
                                <l key="AdHocParamDimensionOids" refId="602" ln="0" eid="DimensionOid"/>
                                <be key="data" refId="603" clsId="FilterNodeData">
                                  <ref key="filterNode" refId="600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604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605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606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234</cust>
                                <s key="cod"/>
                                <s key="desc"/>
                                <i key="index">3</i>
                                <l key="children" refId="607" ln="0" eid="Framework.com.tagetik.trees.INode,framework"/>
                                <ref key="parent" refId="568"/>
                              </be>
                              <be refId="608" clsId="FilterNode">
                                <l key="dimensionOids" refId="609" ln="1" eid="DimensionOid">
                                  <cust clsId="DimensionOid">4445535435-45-4E41---</cust>
                                </l>
                                <l key="AdHocParamDimensionOids" refId="610" ln="0" eid="DimensionOid"/>
                                <be key="data" refId="611" clsId="FilterNodeData">
                                  <ref key="filterNode" refId="608"/>
                                  <s key="dim">DEST5</s>
                                  <i key="segmentLevel">0</i>
                                  <ref key="segment" refId="22"/>
                                  <be key="reportingFormula" refId="612" clsId="ReportingFormula">
                                    <b key="serverFormula">N</b>
                                    <b key="formulaRule">S</b>
                                    <s key="formula">SUM({231}:{234})</s>
                                  </be>
                                  <be key="dictionaryHeader" refId="613" clsId="MultiDesc">
                                    <a key="desc" refId="614" ln="4" eid="SYS_STR">
                                      <nl/>
                                      <s>May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61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235</cust>
                                <s key="cod"/>
                                <s key="desc"/>
                                <i key="index">4</i>
                                <l key="children" refId="616" ln="0" eid="Framework.com.tagetik.trees.INode,framework"/>
                                <ref key="parent" refId="568"/>
                              </be>
                            </l>
                            <ref key="parent" refId="357"/>
                          </be>
                          <be refId="617" clsId="FilterNode">
                            <l key="dimensionOids" refId="618" ln="1" eid="DimensionOid">
                              <cust clsId="DimensionOid">504552-45-3036---</cust>
                            </l>
                            <l key="AdHocParamDimensionOids" refId="619" ln="0" eid="DimensionOid"/>
                            <be key="data" refId="620" clsId="FilterNodeData">
                              <ref key="filterNode" refId="617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62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622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623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236</cust>
                            <s key="cod"/>
                            <s key="desc"/>
                            <i key="index">5</i>
                            <l key="children" refId="624" ln="6" eid="Framework.com.tagetik.trees.INode,framework">
                              <be refId="625" clsId="FilterNode">
                                <l key="dimensionOids" refId="626" ln="1" eid="DimensionOid">
                                  <cust clsId="DimensionOid">4445535435-45-574B5F31---</cust>
                                </l>
                                <l key="AdHocParamDimensionOids" refId="627" ln="0" eid="DimensionOid"/>
                                <be key="data" refId="628" clsId="FilterNodeData">
                                  <ref key="filterNode" refId="625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629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630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631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237</cust>
                                <s key="cod"/>
                                <s key="desc"/>
                                <i key="index">0</i>
                                <l key="children" refId="632" ln="0" eid="Framework.com.tagetik.trees.INode,framework"/>
                                <ref key="parent" refId="617"/>
                              </be>
                              <be refId="633" clsId="FilterNode">
                                <l key="dimensionOids" refId="634" ln="1" eid="DimensionOid">
                                  <cust clsId="DimensionOid">4445535435-45-574B5F32---</cust>
                                </l>
                                <l key="AdHocParamDimensionOids" refId="635" ln="0" eid="DimensionOid"/>
                                <be key="data" refId="636" clsId="FilterNodeData">
                                  <ref key="filterNode" refId="633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637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638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639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238</cust>
                                <s key="cod"/>
                                <s key="desc"/>
                                <i key="index">1</i>
                                <l key="children" refId="640" ln="0" eid="Framework.com.tagetik.trees.INode,framework"/>
                                <ref key="parent" refId="617"/>
                              </be>
                              <be refId="641" clsId="FilterNode">
                                <l key="dimensionOids" refId="642" ln="1" eid="DimensionOid">
                                  <cust clsId="DimensionOid">4445535435-45-574B5F33---</cust>
                                </l>
                                <l key="AdHocParamDimensionOids" refId="643" ln="0" eid="DimensionOid"/>
                                <be key="data" refId="644" clsId="FilterNodeData">
                                  <ref key="filterNode" refId="641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64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646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647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239</cust>
                                <s key="cod"/>
                                <s key="desc"/>
                                <i key="index">2</i>
                                <l key="children" refId="648" ln="0" eid="Framework.com.tagetik.trees.INode,framework"/>
                                <ref key="parent" refId="617"/>
                              </be>
                              <be refId="649" clsId="FilterNode">
                                <l key="dimensionOids" refId="650" ln="1" eid="DimensionOid">
                                  <cust clsId="DimensionOid">4445535435-45-574B5F34---</cust>
                                </l>
                                <l key="AdHocParamDimensionOids" refId="651" ln="0" eid="DimensionOid"/>
                                <be key="data" refId="652" clsId="FilterNodeData">
                                  <ref key="filterNode" refId="649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653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654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655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240</cust>
                                <s key="cod"/>
                                <s key="desc"/>
                                <i key="index">3</i>
                                <l key="children" refId="656" ln="0" eid="Framework.com.tagetik.trees.INode,framework"/>
                                <ref key="parent" refId="617"/>
                              </be>
                              <be refId="657" clsId="FilterNode">
                                <l key="dimensionOids" refId="658" ln="1" eid="DimensionOid">
                                  <cust clsId="DimensionOid">4445535435-45-574B5F35---</cust>
                                </l>
                                <l key="AdHocParamDimensionOids" refId="659" ln="0" eid="DimensionOid"/>
                                <be key="data" refId="660" clsId="FilterNodeData">
                                  <ref key="filterNode" refId="657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661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662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663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241</cust>
                                <s key="cod"/>
                                <s key="desc"/>
                                <i key="index">4</i>
                                <l key="children" refId="664" ln="0" eid="Framework.com.tagetik.trees.INode,framework"/>
                                <ref key="parent" refId="617"/>
                              </be>
                              <be refId="665" clsId="FilterNode">
                                <l key="dimensionOids" refId="666" ln="1" eid="DimensionOid">
                                  <cust clsId="DimensionOid">4445535435-45-4E41---</cust>
                                </l>
                                <l key="AdHocParamDimensionOids" refId="667" ln="0" eid="DimensionOid"/>
                                <be key="data" refId="668" clsId="FilterNodeData">
                                  <ref key="filterNode" refId="665"/>
                                  <s key="dim">DEST5</s>
                                  <i key="segmentLevel">0</i>
                                  <ref key="segment" refId="22"/>
                                  <be key="reportingFormula" refId="669" clsId="ReportingFormula">
                                    <b key="serverFormula">N</b>
                                    <b key="formulaRule">S</b>
                                    <s key="formula">SUM({237}:{241})</s>
                                  </be>
                                  <be key="dictionaryHeader" refId="670" clsId="MultiDesc">
                                    <a key="desc" refId="671" ln="4" eid="SYS_STR">
                                      <nl/>
                                      <s>June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672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242</cust>
                                <s key="cod"/>
                                <s key="desc"/>
                                <i key="index">5</i>
                                <l key="children" refId="673" ln="0" eid="Framework.com.tagetik.trees.INode,framework"/>
                                <ref key="parent" refId="617"/>
                              </be>
                            </l>
                            <ref key="parent" refId="357"/>
                          </be>
                          <be refId="674" clsId="FilterNode">
                            <l key="dimensionOids" refId="675" ln="1" eid="DimensionOid">
                              <cust clsId="DimensionOid">504552-45-3037---</cust>
                            </l>
                            <l key="AdHocParamDimensionOids" refId="676" ln="0" eid="DimensionOid"/>
                            <be key="data" refId="677" clsId="FilterNodeData">
                              <ref key="filterNode" refId="674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67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679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680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243</cust>
                            <s key="cod"/>
                            <s key="desc"/>
                            <i key="index">6</i>
                            <l key="children" refId="681" ln="5" eid="Framework.com.tagetik.trees.INode,framework">
                              <be refId="682" clsId="FilterNode">
                                <l key="dimensionOids" refId="683" ln="1" eid="DimensionOid">
                                  <cust clsId="DimensionOid">4445535435-45-574B5F31---</cust>
                                </l>
                                <l key="AdHocParamDimensionOids" refId="684" ln="0" eid="DimensionOid"/>
                                <be key="data" refId="685" clsId="FilterNodeData">
                                  <ref key="filterNode" refId="682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686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687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688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244</cust>
                                <s key="cod"/>
                                <s key="desc"/>
                                <i key="index">0</i>
                                <l key="children" refId="689" ln="0" eid="Framework.com.tagetik.trees.INode,framework"/>
                                <ref key="parent" refId="674"/>
                              </be>
                              <be refId="690" clsId="FilterNode">
                                <l key="dimensionOids" refId="691" ln="1" eid="DimensionOid">
                                  <cust clsId="DimensionOid">4445535435-45-574B5F32---</cust>
                                </l>
                                <l key="AdHocParamDimensionOids" refId="692" ln="0" eid="DimensionOid"/>
                                <be key="data" refId="693" clsId="FilterNodeData">
                                  <ref key="filterNode" refId="690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694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695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696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245</cust>
                                <s key="cod"/>
                                <s key="desc"/>
                                <i key="index">1</i>
                                <l key="children" refId="697" ln="0" eid="Framework.com.tagetik.trees.INode,framework"/>
                                <ref key="parent" refId="674"/>
                              </be>
                              <be refId="698" clsId="FilterNode">
                                <l key="dimensionOids" refId="699" ln="1" eid="DimensionOid">
                                  <cust clsId="DimensionOid">4445535435-45-574B5F33---</cust>
                                </l>
                                <l key="AdHocParamDimensionOids" refId="700" ln="0" eid="DimensionOid"/>
                                <be key="data" refId="701" clsId="FilterNodeData">
                                  <ref key="filterNode" refId="698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702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703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704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246</cust>
                                <s key="cod"/>
                                <s key="desc"/>
                                <i key="index">2</i>
                                <l key="children" refId="705" ln="0" eid="Framework.com.tagetik.trees.INode,framework"/>
                                <ref key="parent" refId="674"/>
                              </be>
                              <be refId="706" clsId="FilterNode">
                                <l key="dimensionOids" refId="707" ln="1" eid="DimensionOid">
                                  <cust clsId="DimensionOid">4445535435-45-574B5F34---</cust>
                                </l>
                                <l key="AdHocParamDimensionOids" refId="708" ln="0" eid="DimensionOid"/>
                                <be key="data" refId="709" clsId="FilterNodeData">
                                  <ref key="filterNode" refId="706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710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711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712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247</cust>
                                <s key="cod"/>
                                <s key="desc"/>
                                <i key="index">3</i>
                                <l key="children" refId="713" ln="0" eid="Framework.com.tagetik.trees.INode,framework"/>
                                <ref key="parent" refId="674"/>
                              </be>
                              <be refId="714" clsId="FilterNode">
                                <l key="dimensionOids" refId="715" ln="1" eid="DimensionOid">
                                  <cust clsId="DimensionOid">4445535435-45-4E41---</cust>
                                </l>
                                <l key="AdHocParamDimensionOids" refId="716" ln="0" eid="DimensionOid"/>
                                <be key="data" refId="717" clsId="FilterNodeData">
                                  <ref key="filterNode" refId="714"/>
                                  <s key="dim">DEST5</s>
                                  <i key="segmentLevel">0</i>
                                  <ref key="segment" refId="22"/>
                                  <be key="reportingFormula" refId="718" clsId="ReportingFormula">
                                    <b key="serverFormula">N</b>
                                    <b key="formulaRule">S</b>
                                    <s key="formula">SUM({244}:{247})</s>
                                  </be>
                                  <be key="dictionaryHeader" refId="719" clsId="MultiDesc">
                                    <a key="desc" refId="720" ln="4" eid="SYS_STR">
                                      <nl/>
                                      <s>July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721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248</cust>
                                <s key="cod"/>
                                <s key="desc"/>
                                <i key="index">4</i>
                                <l key="children" refId="722" ln="0" eid="Framework.com.tagetik.trees.INode,framework"/>
                                <ref key="parent" refId="674"/>
                              </be>
                            </l>
                            <ref key="parent" refId="357"/>
                          </be>
                          <be refId="723" clsId="FilterNode">
                            <l key="dimensionOids" refId="724" ln="1" eid="DimensionOid">
                              <cust clsId="DimensionOid">504552-45-3038---</cust>
                            </l>
                            <l key="AdHocParamDimensionOids" refId="725" ln="0" eid="DimensionOid"/>
                            <be key="data" refId="726" clsId="FilterNodeData">
                              <ref key="filterNode" refId="723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727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728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729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249</cust>
                            <s key="cod"/>
                            <s key="desc"/>
                            <i key="index">7</i>
                            <l key="children" refId="730" ln="5" eid="Framework.com.tagetik.trees.INode,framework">
                              <be refId="731" clsId="FilterNode">
                                <l key="dimensionOids" refId="732" ln="1" eid="DimensionOid">
                                  <cust clsId="DimensionOid">4445535435-45-574B5F31---</cust>
                                </l>
                                <l key="AdHocParamDimensionOids" refId="733" ln="0" eid="DimensionOid"/>
                                <be key="data" refId="734" clsId="FilterNodeData">
                                  <ref key="filterNode" refId="731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73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736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737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250</cust>
                                <s key="cod"/>
                                <s key="desc"/>
                                <i key="index">0</i>
                                <l key="children" refId="738" ln="0" eid="Framework.com.tagetik.trees.INode,framework"/>
                                <ref key="parent" refId="723"/>
                              </be>
                              <be refId="739" clsId="FilterNode">
                                <l key="dimensionOids" refId="740" ln="1" eid="DimensionOid">
                                  <cust clsId="DimensionOid">4445535435-45-574B5F32---</cust>
                                </l>
                                <l key="AdHocParamDimensionOids" refId="741" ln="0" eid="DimensionOid"/>
                                <be key="data" refId="742" clsId="FilterNodeData">
                                  <ref key="filterNode" refId="739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743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744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745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251</cust>
                                <s key="cod"/>
                                <s key="desc"/>
                                <i key="index">1</i>
                                <l key="children" refId="746" ln="0" eid="Framework.com.tagetik.trees.INode,framework"/>
                                <ref key="parent" refId="723"/>
                              </be>
                              <be refId="747" clsId="FilterNode">
                                <l key="dimensionOids" refId="748" ln="1" eid="DimensionOid">
                                  <cust clsId="DimensionOid">4445535435-45-574B5F33---</cust>
                                </l>
                                <l key="AdHocParamDimensionOids" refId="749" ln="0" eid="DimensionOid"/>
                                <be key="data" refId="750" clsId="FilterNodeData">
                                  <ref key="filterNode" refId="747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751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752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753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252</cust>
                                <s key="cod"/>
                                <s key="desc"/>
                                <i key="index">2</i>
                                <l key="children" refId="754" ln="0" eid="Framework.com.tagetik.trees.INode,framework"/>
                                <ref key="parent" refId="723"/>
                              </be>
                              <be refId="755" clsId="FilterNode">
                                <l key="dimensionOids" refId="756" ln="1" eid="DimensionOid">
                                  <cust clsId="DimensionOid">4445535435-45-574B5F34---</cust>
                                </l>
                                <l key="AdHocParamDimensionOids" refId="757" ln="0" eid="DimensionOid"/>
                                <be key="data" refId="758" clsId="FilterNodeData">
                                  <ref key="filterNode" refId="755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759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760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761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253</cust>
                                <s key="cod"/>
                                <s key="desc"/>
                                <i key="index">3</i>
                                <l key="children" refId="762" ln="0" eid="Framework.com.tagetik.trees.INode,framework"/>
                                <ref key="parent" refId="723"/>
                              </be>
                              <be refId="763" clsId="FilterNode">
                                <l key="dimensionOids" refId="764" ln="1" eid="DimensionOid">
                                  <cust clsId="DimensionOid">4445535435-45-4E41---</cust>
                                </l>
                                <l key="AdHocParamDimensionOids" refId="765" ln="0" eid="DimensionOid"/>
                                <be key="data" refId="766" clsId="FilterNodeData">
                                  <ref key="filterNode" refId="763"/>
                                  <s key="dim">DEST5</s>
                                  <i key="segmentLevel">0</i>
                                  <ref key="segment" refId="22"/>
                                  <be key="reportingFormula" refId="767" clsId="ReportingFormula">
                                    <b key="serverFormula">N</b>
                                    <b key="formulaRule">S</b>
                                    <s key="formula">SUM({250}:{253})</s>
                                  </be>
                                  <be key="dictionaryHeader" refId="768" clsId="MultiDesc">
                                    <a key="desc" refId="769" ln="4" eid="SYS_STR">
                                      <nl/>
                                      <s>August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770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254</cust>
                                <s key="cod"/>
                                <s key="desc"/>
                                <i key="index">4</i>
                                <l key="children" refId="771" ln="0" eid="Framework.com.tagetik.trees.INode,framework"/>
                                <ref key="parent" refId="723"/>
                              </be>
                            </l>
                            <ref key="parent" refId="357"/>
                          </be>
                          <be refId="772" clsId="FilterNode">
                            <l key="dimensionOids" refId="773" ln="1" eid="DimensionOid">
                              <cust clsId="DimensionOid">504552-45-3039---</cust>
                            </l>
                            <l key="AdHocParamDimensionOids" refId="774" ln="0" eid="DimensionOid"/>
                            <be key="data" refId="775" clsId="FilterNodeData">
                              <ref key="filterNode" refId="772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776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777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778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255</cust>
                            <s key="cod"/>
                            <s key="desc"/>
                            <i key="index">8</i>
                            <l key="children" refId="779" ln="6" eid="Framework.com.tagetik.trees.INode,framework">
                              <be refId="780" clsId="FilterNode">
                                <l key="dimensionOids" refId="781" ln="1" eid="DimensionOid">
                                  <cust clsId="DimensionOid">4445535435-45-574B5F31---</cust>
                                </l>
                                <l key="AdHocParamDimensionOids" refId="782" ln="0" eid="DimensionOid"/>
                                <be key="data" refId="783" clsId="FilterNodeData">
                                  <ref key="filterNode" refId="780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784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785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786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256</cust>
                                <s key="cod"/>
                                <s key="desc"/>
                                <i key="index">0</i>
                                <l key="children" refId="787" ln="0" eid="Framework.com.tagetik.trees.INode,framework"/>
                                <ref key="parent" refId="772"/>
                              </be>
                              <be refId="788" clsId="FilterNode">
                                <l key="dimensionOids" refId="789" ln="1" eid="DimensionOid">
                                  <cust clsId="DimensionOid">4445535435-45-574B5F32---</cust>
                                </l>
                                <l key="AdHocParamDimensionOids" refId="790" ln="0" eid="DimensionOid"/>
                                <be key="data" refId="791" clsId="FilterNodeData">
                                  <ref key="filterNode" refId="788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792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793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794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257</cust>
                                <s key="cod"/>
                                <s key="desc"/>
                                <i key="index">1</i>
                                <l key="children" refId="795" ln="0" eid="Framework.com.tagetik.trees.INode,framework"/>
                                <ref key="parent" refId="772"/>
                              </be>
                              <be refId="796" clsId="FilterNode">
                                <l key="dimensionOids" refId="797" ln="1" eid="DimensionOid">
                                  <cust clsId="DimensionOid">4445535435-45-574B5F33---</cust>
                                </l>
                                <l key="AdHocParamDimensionOids" refId="798" ln="0" eid="DimensionOid"/>
                                <be key="data" refId="799" clsId="FilterNodeData">
                                  <ref key="filterNode" refId="796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800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801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802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258</cust>
                                <s key="cod"/>
                                <s key="desc"/>
                                <i key="index">2</i>
                                <l key="children" refId="803" ln="0" eid="Framework.com.tagetik.trees.INode,framework"/>
                                <ref key="parent" refId="772"/>
                              </be>
                              <be refId="804" clsId="FilterNode">
                                <l key="dimensionOids" refId="805" ln="1" eid="DimensionOid">
                                  <cust clsId="DimensionOid">4445535435-45-574B5F34---</cust>
                                </l>
                                <l key="AdHocParamDimensionOids" refId="806" ln="0" eid="DimensionOid"/>
                                <be key="data" refId="807" clsId="FilterNodeData">
                                  <ref key="filterNode" refId="804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808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809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810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259</cust>
                                <s key="cod"/>
                                <s key="desc"/>
                                <i key="index">3</i>
                                <l key="children" refId="811" ln="0" eid="Framework.com.tagetik.trees.INode,framework"/>
                                <ref key="parent" refId="772"/>
                              </be>
                              <be refId="812" clsId="FilterNode">
                                <l key="dimensionOids" refId="813" ln="1" eid="DimensionOid">
                                  <cust clsId="DimensionOid">4445535435-45-574B5F35---</cust>
                                </l>
                                <l key="AdHocParamDimensionOids" refId="814" ln="0" eid="DimensionOid"/>
                                <be key="data" refId="815" clsId="FilterNodeData">
                                  <ref key="filterNode" refId="812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816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817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818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260</cust>
                                <s key="cod"/>
                                <s key="desc"/>
                                <i key="index">4</i>
                                <l key="children" refId="819" ln="0" eid="Framework.com.tagetik.trees.INode,framework"/>
                                <ref key="parent" refId="772"/>
                              </be>
                              <be refId="820" clsId="FilterNode">
                                <l key="dimensionOids" refId="821" ln="1" eid="DimensionOid">
                                  <cust clsId="DimensionOid">4445535435-45-4E41---</cust>
                                </l>
                                <l key="AdHocParamDimensionOids" refId="822" ln="0" eid="DimensionOid"/>
                                <be key="data" refId="823" clsId="FilterNodeData">
                                  <ref key="filterNode" refId="820"/>
                                  <s key="dim">DEST5</s>
                                  <i key="segmentLevel">0</i>
                                  <ref key="segment" refId="22"/>
                                  <be key="reportingFormula" refId="824" clsId="ReportingFormula">
                                    <b key="serverFormula">N</b>
                                    <b key="formulaRule">S</b>
                                    <s key="formula">SUM({256}:{260})</s>
                                  </be>
                                  <be key="dictionaryHeader" refId="825" clsId="MultiDesc">
                                    <a key="desc" refId="826" ln="4" eid="SYS_STR">
                                      <nl/>
                                      <s>September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827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261</cust>
                                <s key="cod"/>
                                <s key="desc"/>
                                <i key="index">5</i>
                                <l key="children" refId="828" ln="0" eid="Framework.com.tagetik.trees.INode,framework"/>
                                <ref key="parent" refId="772"/>
                              </be>
                            </l>
                            <ref key="parent" refId="357"/>
                          </be>
                          <be refId="829" clsId="FilterNode">
                            <l key="dimensionOids" refId="830" ln="1" eid="DimensionOid">
                              <cust clsId="DimensionOid">504552-45-3130---</cust>
                            </l>
                            <l key="AdHocParamDimensionOids" refId="831" ln="0" eid="DimensionOid"/>
                            <be key="data" refId="832" clsId="FilterNodeData">
                              <ref key="filterNode" refId="829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833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834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835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262</cust>
                            <s key="cod"/>
                            <s key="desc"/>
                            <i key="index">9</i>
                            <l key="children" refId="836" ln="5" eid="Framework.com.tagetik.trees.INode,framework">
                              <be refId="837" clsId="FilterNode">
                                <l key="dimensionOids" refId="838" ln="1" eid="DimensionOid">
                                  <cust clsId="DimensionOid">4445535435-45-574B5F31---</cust>
                                </l>
                                <l key="AdHocParamDimensionOids" refId="839" ln="0" eid="DimensionOid"/>
                                <be key="data" refId="840" clsId="FilterNodeData">
                                  <ref key="filterNode" refId="837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841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842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843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263</cust>
                                <s key="cod"/>
                                <s key="desc"/>
                                <i key="index">0</i>
                                <l key="children" refId="844" ln="0" eid="Framework.com.tagetik.trees.INode,framework"/>
                                <ref key="parent" refId="829"/>
                              </be>
                              <be refId="845" clsId="FilterNode">
                                <l key="dimensionOids" refId="846" ln="1" eid="DimensionOid">
                                  <cust clsId="DimensionOid">4445535435-45-574B5F32---</cust>
                                </l>
                                <l key="AdHocParamDimensionOids" refId="847" ln="0" eid="DimensionOid"/>
                                <be key="data" refId="848" clsId="FilterNodeData">
                                  <ref key="filterNode" refId="845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849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850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851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264</cust>
                                <s key="cod"/>
                                <s key="desc"/>
                                <i key="index">1</i>
                                <l key="children" refId="852" ln="0" eid="Framework.com.tagetik.trees.INode,framework"/>
                                <ref key="parent" refId="829"/>
                              </be>
                              <be refId="853" clsId="FilterNode">
                                <l key="dimensionOids" refId="854" ln="1" eid="DimensionOid">
                                  <cust clsId="DimensionOid">4445535435-45-574B5F33---</cust>
                                </l>
                                <l key="AdHocParamDimensionOids" refId="855" ln="0" eid="DimensionOid"/>
                                <be key="data" refId="856" clsId="FilterNodeData">
                                  <ref key="filterNode" refId="853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857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858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859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265</cust>
                                <s key="cod"/>
                                <s key="desc"/>
                                <i key="index">2</i>
                                <l key="children" refId="860" ln="0" eid="Framework.com.tagetik.trees.INode,framework"/>
                                <ref key="parent" refId="829"/>
                              </be>
                              <be refId="861" clsId="FilterNode">
                                <l key="dimensionOids" refId="862" ln="1" eid="DimensionOid">
                                  <cust clsId="DimensionOid">4445535435-45-574B5F34---</cust>
                                </l>
                                <l key="AdHocParamDimensionOids" refId="863" ln="0" eid="DimensionOid"/>
                                <be key="data" refId="864" clsId="FilterNodeData">
                                  <ref key="filterNode" refId="861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86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866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867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266</cust>
                                <s key="cod"/>
                                <s key="desc"/>
                                <i key="index">3</i>
                                <l key="children" refId="868" ln="0" eid="Framework.com.tagetik.trees.INode,framework"/>
                                <ref key="parent" refId="829"/>
                              </be>
                              <be refId="869" clsId="FilterNode">
                                <l key="dimensionOids" refId="870" ln="1" eid="DimensionOid">
                                  <cust clsId="DimensionOid">4445535435-45-4E41---</cust>
                                </l>
                                <l key="AdHocParamDimensionOids" refId="871" ln="0" eid="DimensionOid"/>
                                <be key="data" refId="872" clsId="FilterNodeData">
                                  <ref key="filterNode" refId="869"/>
                                  <s key="dim">DEST5</s>
                                  <i key="segmentLevel">0</i>
                                  <ref key="segment" refId="22"/>
                                  <be key="reportingFormula" refId="873" clsId="ReportingFormula">
                                    <b key="serverFormula">N</b>
                                    <b key="formulaRule">S</b>
                                    <s key="formula">SUM({263}:{266})</s>
                                  </be>
                                  <be key="dictionaryHeader" refId="874" clsId="MultiDesc">
                                    <a key="desc" refId="875" ln="4" eid="SYS_STR">
                                      <nl/>
                                      <s>October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876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267</cust>
                                <s key="cod"/>
                                <s key="desc"/>
                                <i key="index">4</i>
                                <l key="children" refId="877" ln="0" eid="Framework.com.tagetik.trees.INode,framework"/>
                                <ref key="parent" refId="829"/>
                              </be>
                            </l>
                            <ref key="parent" refId="357"/>
                          </be>
                          <be refId="878" clsId="FilterNode">
                            <l key="dimensionOids" refId="879" ln="1" eid="DimensionOid">
                              <cust clsId="DimensionOid">504552-45-3131---</cust>
                            </l>
                            <l key="AdHocParamDimensionOids" refId="880" ln="0" eid="DimensionOid"/>
                            <be key="data" refId="881" clsId="FilterNodeData">
                              <ref key="filterNode" refId="878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88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883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884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268</cust>
                            <s key="cod"/>
                            <s key="desc"/>
                            <i key="index">10</i>
                            <l key="children" refId="885" ln="5" eid="Framework.com.tagetik.trees.INode,framework">
                              <be refId="886" clsId="FilterNode">
                                <l key="dimensionOids" refId="887" ln="1" eid="DimensionOid">
                                  <cust clsId="DimensionOid">4445535435-45-574B5F31---</cust>
                                </l>
                                <l key="AdHocParamDimensionOids" refId="888" ln="0" eid="DimensionOid"/>
                                <be key="data" refId="889" clsId="FilterNodeData">
                                  <ref key="filterNode" refId="886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890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891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892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269</cust>
                                <s key="cod"/>
                                <s key="desc"/>
                                <i key="index">0</i>
                                <l key="children" refId="893" ln="0" eid="Framework.com.tagetik.trees.INode,framework"/>
                                <ref key="parent" refId="878"/>
                              </be>
                              <be refId="894" clsId="FilterNode">
                                <l key="dimensionOids" refId="895" ln="1" eid="DimensionOid">
                                  <cust clsId="DimensionOid">4445535435-45-574B5F32---</cust>
                                </l>
                                <l key="AdHocParamDimensionOids" refId="896" ln="0" eid="DimensionOid"/>
                                <be key="data" refId="897" clsId="FilterNodeData">
                                  <ref key="filterNode" refId="894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898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899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900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270</cust>
                                <s key="cod"/>
                                <s key="desc"/>
                                <i key="index">1</i>
                                <l key="children" refId="901" ln="0" eid="Framework.com.tagetik.trees.INode,framework"/>
                                <ref key="parent" refId="878"/>
                              </be>
                              <be refId="902" clsId="FilterNode">
                                <l key="dimensionOids" refId="903" ln="1" eid="DimensionOid">
                                  <cust clsId="DimensionOid">4445535435-45-574B5F33---</cust>
                                </l>
                                <l key="AdHocParamDimensionOids" refId="904" ln="0" eid="DimensionOid"/>
                                <be key="data" refId="905" clsId="FilterNodeData">
                                  <ref key="filterNode" refId="902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906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907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908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271</cust>
                                <s key="cod"/>
                                <s key="desc"/>
                                <i key="index">2</i>
                                <l key="children" refId="909" ln="0" eid="Framework.com.tagetik.trees.INode,framework"/>
                                <ref key="parent" refId="878"/>
                              </be>
                              <be refId="910" clsId="FilterNode">
                                <l key="dimensionOids" refId="911" ln="1" eid="DimensionOid">
                                  <cust clsId="DimensionOid">4445535435-45-574B5F34---</cust>
                                </l>
                                <l key="AdHocParamDimensionOids" refId="912" ln="0" eid="DimensionOid"/>
                                <be key="data" refId="913" clsId="FilterNodeData">
                                  <ref key="filterNode" refId="910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914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915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916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272</cust>
                                <s key="cod"/>
                                <s key="desc"/>
                                <i key="index">3</i>
                                <l key="children" refId="917" ln="0" eid="Framework.com.tagetik.trees.INode,framework"/>
                                <ref key="parent" refId="878"/>
                              </be>
                              <be refId="918" clsId="FilterNode">
                                <l key="dimensionOids" refId="919" ln="1" eid="DimensionOid">
                                  <cust clsId="DimensionOid">4445535435-45-4E41---</cust>
                                </l>
                                <l key="AdHocParamDimensionOids" refId="920" ln="0" eid="DimensionOid"/>
                                <be key="data" refId="921" clsId="FilterNodeData">
                                  <ref key="filterNode" refId="918"/>
                                  <s key="dim">DEST5</s>
                                  <i key="segmentLevel">0</i>
                                  <ref key="segment" refId="22"/>
                                  <be key="reportingFormula" refId="922" clsId="ReportingFormula">
                                    <b key="serverFormula">N</b>
                                    <b key="formulaRule">S</b>
                                    <s key="formula">SUM({269}:{272})</s>
                                  </be>
                                  <be key="dictionaryHeader" refId="923" clsId="MultiDesc">
                                    <a key="desc" refId="924" ln="4" eid="SYS_STR">
                                      <nl/>
                                      <s>November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92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273</cust>
                                <s key="cod"/>
                                <s key="desc"/>
                                <i key="index">4</i>
                                <l key="children" refId="926" ln="0" eid="Framework.com.tagetik.trees.INode,framework"/>
                                <ref key="parent" refId="878"/>
                              </be>
                            </l>
                            <ref key="parent" refId="357"/>
                          </be>
                          <be refId="927" clsId="FilterNode">
                            <l key="dimensionOids" refId="928" ln="1" eid="DimensionOid">
                              <cust clsId="DimensionOid">504552-45-3132---</cust>
                            </l>
                            <l key="AdHocParamDimensionOids" refId="929" ln="0" eid="DimensionOid"/>
                            <be key="data" refId="930" clsId="FilterNodeData">
                              <ref key="filterNode" refId="927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93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932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933" keid="SYS_STR" veid="EFReportingNodeType">
                                <key>
                                  <s>504552-45-3033---</s>
                                </key>
                                <val>
                                  <ref refId="36"/>
                                </val>
                                <key>
                                  <s>504552-45-3131---</s>
                                </key>
                                <val>
                                  <ref refId="36"/>
                                </val>
                                <key>
                                  <s>504552-45-3038---</s>
                                </key>
                                <val>
                                  <ref refId="36"/>
                                </val>
                                <key>
                                  <s>504552-45-3036---</s>
                                </key>
                                <val>
                                  <ref refId="36"/>
                                </val>
                                <key>
                                  <s>504552-45-3034---</s>
                                </key>
                                <val>
                                  <ref refId="36"/>
                                </val>
                                <key>
                                  <s>504552-45-3037---</s>
                                </key>
                                <val>
                                  <ref refId="36"/>
                                </val>
                                <key>
                                  <s>504552-45-3130---</s>
                                </key>
                                <val>
                                  <ref refId="36"/>
                                </val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  <key>
                                  <s>504552-45-3035---</s>
                                </key>
                                <val>
                                  <ref refId="36"/>
                                </val>
                                <key>
                                  <s>504552-45-3039---</s>
                                </key>
                                <val>
                                  <ref refId="36"/>
                                </val>
                                <key>
                                  <s>504552-45-3032---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274</cust>
                            <s key="cod"/>
                            <s key="desc"/>
                            <i key="index">11</i>
                            <l key="children" refId="934" ln="6" eid="Framework.com.tagetik.trees.INode,framework">
                              <be refId="935" clsId="FilterNode">
                                <l key="dimensionOids" refId="936" ln="1" eid="DimensionOid">
                                  <cust clsId="DimensionOid">4445535435-45-574B5F31---</cust>
                                </l>
                                <l key="AdHocParamDimensionOids" refId="937" ln="0" eid="DimensionOid"/>
                                <be key="data" refId="938" clsId="FilterNodeData">
                                  <ref key="filterNode" refId="935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939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940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941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275</cust>
                                <s key="cod"/>
                                <s key="desc"/>
                                <i key="index">0</i>
                                <l key="children" refId="942" ln="0" eid="Framework.com.tagetik.trees.INode,framework"/>
                                <ref key="parent" refId="927"/>
                              </be>
                              <be refId="943" clsId="FilterNode">
                                <l key="dimensionOids" refId="944" ln="1" eid="DimensionOid">
                                  <cust clsId="DimensionOid">4445535435-45-574B5F32---</cust>
                                </l>
                                <l key="AdHocParamDimensionOids" refId="945" ln="0" eid="DimensionOid"/>
                                <be key="data" refId="946" clsId="FilterNodeData">
                                  <ref key="filterNode" refId="943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947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948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949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276</cust>
                                <s key="cod"/>
                                <s key="desc"/>
                                <i key="index">1</i>
                                <l key="children" refId="950" ln="0" eid="Framework.com.tagetik.trees.INode,framework"/>
                                <ref key="parent" refId="927"/>
                              </be>
                              <be refId="951" clsId="FilterNode">
                                <l key="dimensionOids" refId="952" ln="1" eid="DimensionOid">
                                  <cust clsId="DimensionOid">4445535435-45-574B5F33---</cust>
                                </l>
                                <l key="AdHocParamDimensionOids" refId="953" ln="0" eid="DimensionOid"/>
                                <be key="data" refId="954" clsId="FilterNodeData">
                                  <ref key="filterNode" refId="951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95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956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957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277</cust>
                                <s key="cod"/>
                                <s key="desc"/>
                                <i key="index">2</i>
                                <l key="children" refId="958" ln="0" eid="Framework.com.tagetik.trees.INode,framework"/>
                                <ref key="parent" refId="927"/>
                              </be>
                              <be refId="959" clsId="FilterNode">
                                <l key="dimensionOids" refId="960" ln="1" eid="DimensionOid">
                                  <cust clsId="DimensionOid">4445535435-45-574B5F34---</cust>
                                </l>
                                <l key="AdHocParamDimensionOids" refId="961" ln="0" eid="DimensionOid"/>
                                <be key="data" refId="962" clsId="FilterNodeData">
                                  <ref key="filterNode" refId="959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963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964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965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278</cust>
                                <s key="cod"/>
                                <s key="desc"/>
                                <i key="index">3</i>
                                <l key="children" refId="966" ln="0" eid="Framework.com.tagetik.trees.INode,framework"/>
                                <ref key="parent" refId="927"/>
                              </be>
                              <be refId="967" clsId="FilterNode">
                                <l key="dimensionOids" refId="968" ln="1" eid="DimensionOid">
                                  <cust clsId="DimensionOid">4445535435-45-574B5F35---</cust>
                                </l>
                                <l key="AdHocParamDimensionOids" refId="969" ln="0" eid="DimensionOid"/>
                                <be key="data" refId="970" clsId="FilterNodeData">
                                  <ref key="filterNode" refId="967"/>
                                  <s key="dim">DEST5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971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972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973" keid="SYS_STR" veid="EFReportingNodeType">
                                    <key>
                                      <s>4445535435-45-574B5F33---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4445535435-45-574B5F31---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4445535435-45-574B5F34---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4445535435-45-574B5F32---</s>
                                    </key>
                                    <val>
                                      <ref refId="36"/>
                                    </val>
                                    <key>
                                      <s>4445535435-45-574B5F35---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279</cust>
                                <s key="cod"/>
                                <s key="desc"/>
                                <i key="index">4</i>
                                <l key="children" refId="974" ln="0" eid="Framework.com.tagetik.trees.INode,framework"/>
                                <ref key="parent" refId="927"/>
                              </be>
                              <be refId="975" clsId="FilterNode">
                                <l key="dimensionOids" refId="976" ln="1" eid="DimensionOid">
                                  <cust clsId="DimensionOid">4445535435-45-4E41---</cust>
                                </l>
                                <l key="AdHocParamDimensionOids" refId="977" ln="0" eid="DimensionOid"/>
                                <be key="data" refId="978" clsId="FilterNodeData">
                                  <ref key="filterNode" refId="975"/>
                                  <s key="dim">DEST5</s>
                                  <i key="segmentLevel">0</i>
                                  <ref key="segment" refId="22"/>
                                  <be key="reportingFormula" refId="979" clsId="ReportingFormula">
                                    <b key="serverFormula">N</b>
                                    <b key="formulaRule">S</b>
                                    <s key="formula">SUM({275}:{279})</s>
                                  </be>
                                  <be key="dictionaryHeader" refId="980" clsId="MultiDesc">
                                    <a key="desc" refId="981" ln="4" eid="SYS_STR">
                                      <nl/>
                                      <s>December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982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411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280</cust>
                                <s key="cod"/>
                                <s key="desc"/>
                                <i key="index">5</i>
                                <l key="children" refId="983" ln="0" eid="Framework.com.tagetik.trees.INode,framework"/>
                                <ref key="parent" refId="927"/>
                              </be>
                            </l>
                            <ref key="parent" refId="357"/>
                          </be>
                        </l>
                        <ref key="parent" refId="332"/>
                      </be>
                      <be refId="984" clsId="FilterNode">
                        <l key="dimensionOids" refId="985" ln="0" eid="DimensionOid"/>
                        <l key="AdHocParamDimensionOids" refId="986" ln="0" eid="DimensionOid"/>
                        <be key="data" refId="987" clsId="FilterNodeData">
                          <ref key="filterNode" refId="984"/>
                          <s key="dim">TIP</s>
                          <i key="segmentLevel">0</i>
                          <ref key="segment" refId="22"/>
                          <b key="placeHolder">S</b>
                          <ref key="weight" refId="23"/>
                          <be key="textMatchingCondition" refId="988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989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990" keid="SYS_STR" veid="EFReportingNodeType">
                            <key>
                              <s>12</s>
                            </key>
                            <val>
                              <ref refId="36"/>
                            </val>
                          </m>
                        </be>
                        <cust key="id" clsId="FilterOid">281</cust>
                        <s key="cod"/>
                        <s key="desc"/>
                        <i key="index">1</i>
                        <l key="children" refId="991" ln="1" eid="Framework.com.tagetik.trees.INode,framework">
                          <be refId="992" clsId="FilterNode">
                            <l key="dimensionOids" refId="993" ln="0" eid="DimensionOid"/>
                            <l key="AdHocParamDimensionOids" refId="994" ln="0" eid="DimensionOid"/>
                            <be key="data" refId="995" clsId="FilterNodeData">
                              <ref key="filterNode" refId="992"/>
                              <s key="dim">PER</s>
                              <i key="segmentLevel">0</i>
                              <ref key="segment" refId="22"/>
                              <b key="placeHolder">S</b>
                              <ref key="weight" refId="23"/>
                              <be key="textMatchingCondition" refId="996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997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998" keid="SYS_STR" veid="EFReportingNodeType">
                                <key>
                                  <s>115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282</cust>
                            <s key="cod"/>
                            <s key="desc"/>
                            <i key="index">0</i>
                            <l key="children" refId="999" ln="1" eid="Framework.com.tagetik.trees.INode,framework">
                              <be refId="1000" clsId="FilterNode">
                                <l key="dimensionOids" refId="1001" ln="0" eid="DimensionOid"/>
                                <l key="AdHocParamDimensionOids" refId="1002" ln="0" eid="DimensionOid"/>
                                <be key="data" refId="1003" clsId="FilterNodeData">
                                  <ref key="filterNode" refId="1000"/>
                                  <s key="dim">DEST5</s>
                                  <i key="segmentLevel">0</i>
                                  <ref key="segment" refId="22"/>
                                  <be key="reportingFormula" refId="1004" clsId="ReportingFormula">
                                    <b key="serverFormula">N</b>
                                    <b key="formulaRule">S</b>
                                    <s key="formula">{210}+{216}+{223}+{229}+{235}+{242}+{248}+{254}+{261}+{267}+{273}+{280}</s>
                                  </be>
                                  <be key="dictionaryHeader" refId="1005" clsId="MultiDesc">
                                    <a key="desc" refId="1006" ln="4" eid="SYS_STR">
                                      <nl/>
                                      <s>PY Total</s>
                                      <nl/>
                                      <nl/>
                                    </a>
                                  </be>
                                  <b key="placeHolder">S</b>
                                  <ref key="weight" refId="23"/>
                                  <be key="textMatchingCondition" refId="1007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1008" ln="0" eid="ScenarioModifierValue"/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1009" keid="SYS_STR" veid="EFReportingNodeType">
                                    <key>
                                      <s>116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283</cust>
                                <s key="cod"/>
                                <s key="desc"/>
                                <i key="index">0</i>
                                <l key="children" refId="1010" ln="0" eid="Framework.com.tagetik.trees.INode,framework"/>
                                <ref key="parent" refId="992"/>
                              </be>
                            </l>
                            <ref key="parent" refId="984"/>
                          </be>
                        </l>
                        <ref key="parent" refId="332"/>
                      </be>
                    </l>
                  </be>
                  <be key="matrixFilters" refId="1011" clsId="FilterNode">
                    <l key="dimensionOids" refId="1012" ln="0" eid="DimensionOid"/>
                    <l key="AdHocParamDimensionOids" refId="1013" ln="0" eid="DimensionOid"/>
                    <be key="data" refId="1014" clsId="FilterNodeData">
                      <ref key="filterNode" refId="1011"/>
                      <i key="segmentLevel">0</i>
                      <ref key="segment" refId="22"/>
                      <b key="placeHolder">N</b>
                      <ref key="weight" refId="23"/>
                      <be key="textMatchingCondition" refId="1015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Matrix</s>
                    <i key="index">0</i>
                    <l key="children" refId="1016" ln="1" eid="Framework.com.tagetik.trees.INode,framework">
                      <be refId="1017" clsId="FilterNode">
                        <l key="dimensionOids" refId="1018" ln="1" eid="DimensionOid">
                          <cust clsId="DimensionOid">4445535432-45-50445F353030---</cust>
                        </l>
                        <l key="AdHocParamDimensionOids" refId="1019" ln="0" eid="DimensionOid"/>
                        <be key="data" refId="1020" clsId="FilterNodeData">
                          <ref key="filterNode" refId="1017"/>
                          <s key="dim">DEST2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021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2</cust>
                        <i key="index">0</i>
                        <l key="children" refId="1022" ln="1" eid="Framework.com.tagetik.trees.INode,framework">
                          <be refId="1023" clsId="FilterNode">
                            <l key="dimensionOids" refId="1024" ln="1" eid="DimensionOid">
                              <cust clsId="DimensionOid">4445535433-45-434D5F353030---</cust>
                            </l>
                            <l key="AdHocParamDimensionOids" refId="1025" ln="0" eid="DimensionOid"/>
                            <be key="data" refId="1026" clsId="FilterNodeData">
                              <ref key="filterNode" refId="1023"/>
                              <s key="dim">DEST3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027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</be>
                            <cust key="id" clsId="FilterOid">3</cust>
                            <i key="index">0</i>
                            <l key="children" refId="1028" ln="1" eid="Framework.com.tagetik.trees.INode,framework">
                              <be refId="1029" clsId="FilterNode">
                                <l key="dimensionOids" refId="1030" ln="1" eid="DimensionOid">
                                  <cust clsId="DimensionOid">4445535434-45-45455F353030---</cust>
                                </l>
                                <l key="AdHocParamDimensionOids" refId="1031" ln="0" eid="DimensionOid"/>
                                <be key="data" refId="1032" clsId="FilterNodeData">
                                  <ref key="filterNode" refId="1029"/>
                                  <s key="dim">DEST4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1033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4</cust>
                                <i key="index">0</i>
                                <l key="children" refId="1034" ln="1" eid="Framework.com.tagetik.trees.INode,framework">
                                  <be refId="1035" clsId="FilterNode">
                                    <l key="dimensionOids" refId="1036" ln="1" eid="DimensionOid">
                                      <cust clsId="DimensionOid">434154-45-303435---</cust>
                                    </l>
                                    <l key="AdHocParamDimensionOids" refId="1037" ln="0" eid="DimensionOid"/>
                                    <be key="data" refId="1038" clsId="FilterNodeData">
                                      <ref key="filterNode" refId="1035"/>
                                      <s key="dim">CAT</s>
                                      <i key="segmentLevel">0</i>
                                      <ref key="segment" refId="22"/>
                                      <b key="placeHolder">N</b>
                                      <ref key="weight" refId="23"/>
                                      <be key="textMatchingCondition" refId="1039" clsId="TextMatchingCondition">
                                        <ref key="op" refId="25"/>
                                        <s key="val"/>
                                      </be>
                                      <ref key="change" refId="26"/>
                                      <ref key="dataType" refId="27"/>
                                      <b key="prevailingDataType">N</b>
                                      <ref key="editability" refId="28"/>
                                      <b key="signChange">N</b>
                                      <b key="nativeSignChange">N</b>
                                      <i key="sco">0</i>
                                      <b key="applyFiltersForForcedScenarioPeriodoMap">N</b>
                                      <b key="lineSplit">N</b>
                                      <b key="addRCRow">N</b>
                                      <b key="complementary">N</b>
                                      <b key="breakLevelSubtotal">N</b>
                                      <b key="alreadyDrilled">N</b>
                                    </be>
                                    <cust key="id" clsId="FilterOid">5</cust>
                                    <i key="index">0</i>
                                    <l key="children" refId="1040" ln="1" eid="Framework.com.tagetik.trees.INode,framework">
                                      <be refId="1041" clsId="FilterNode">
                                        <l key="dimensionOids" refId="1042" ln="1" eid="DimensionOid">
                                          <cust clsId="DimensionOid">4C554E504552-45-4C554E5F31---</cust>
                                        </l>
                                        <l key="AdHocParamDimensionOids" refId="1043" ln="0" eid="DimensionOid"/>
                                        <be key="data" refId="1044" clsId="FilterNodeData">
                                          <ref key="filterNode" refId="1041"/>
                                          <s key="dim">LUNPER</s>
                                          <i key="segmentLevel">0</i>
                                          <ref key="segment" refId="22"/>
                                          <b key="placeHolder">N</b>
                                          <ref key="weight" refId="23"/>
                                          <be key="textMatchingCondition" refId="1045" clsId="TextMatchingCondition">
                                            <ref key="op" refId="25"/>
                                            <s key="val"/>
                                          </be>
                                          <ref key="change" refId="26"/>
                                          <ref key="dataType" refId="27"/>
                                          <b key="prevailingDataType">N</b>
                                          <ref key="editability" refId="28"/>
                                          <b key="signChange">N</b>
                                          <b key="nativeSignChange">N</b>
                                          <i key="sco">0</i>
                                          <b key="applyFiltersForForcedScenarioPeriodoMap">N</b>
                                          <b key="lineSplit">N</b>
                                          <b key="addRCRow">N</b>
                                          <b key="complementary">N</b>
                                          <b key="breakLevelSubtotal">N</b>
                                          <b key="alreadyDrilled">N</b>
                                        </be>
                                        <cust key="id" clsId="FilterOid">6</cust>
                                        <i key="index">0</i>
                                        <ref key="parent" refId="1035"/>
                                      </be>
                                    </l>
                                    <ref key="parent" refId="1029"/>
                                  </be>
                                </l>
                                <ref key="parent" refId="1023"/>
                              </be>
                            </l>
                            <ref key="parent" refId="1017"/>
                          </be>
                        </l>
                        <ref key="parent" refId="1011"/>
                      </be>
                    </l>
                  </be>
                  <be key="rowHeaders" refId="1046" clsId="ReportingHeaders">
                    <m key="headers" refId="1047" keid="SYS_PR_I" veid="System.Collections.IList"/>
                    <m key="headersDims" refId="1048" keid="SYS_PR_I" veid="SYS_STR"/>
                  </be>
                  <be key="columnHeaders" refId="1049" clsId="ReportingHeaders">
                    <m key="headers" refId="1050" keid="SYS_PR_I" veid="System.Collections.IList"/>
                    <m key="headersDims" refId="1051" keid="SYS_PR_I" veid="SYS_STR"/>
                  </be>
                  <e key="styleType" refId="1052" id="MatrixStyleType">0</e>
                  <b key="subtotalOnTop">N</b>
                  <b key="leavesFirst">N</b>
                  <b key="groupSubtotal">N</b>
                  <b key="replaceWithPlaceholder">N</b>
                  <b key="onlyFirstHeader">S</b>
                  <b key="allowRangeBreak">N</b>
                  <b key="showZeros">N</b>
                  <i key="maxRows">0</i>
                  <e key="rowsExpansionMode" refId="1053" id="RowColExpansionMode">1</e>
                  <i key="maxCols">0</i>
                  <ref key="colsExpansionMode" refId="1053"/>
                  <e key="columnsAutofitMode" refId="1054" id="ColumnsAutofitMode">0</e>
                  <b key="useForcedBoundDims">N</b>
                  <e key="disableHints" refId="1055" id="MatrixHintsPolicy">C</e>
                  <e key="tipoAllineamentoLordiIC" refId="1056" id="TipoAllineamentoLordiIC">X</e>
                  <b key="bindOriginalAmountOnSave">N</b>
                  <b key="showLink">N</b>
                  <i key="index">0</i>
                  <b key="excludeValuatingSheetsWithZeroValues">N</b>
                  <m key="addictionalStyleSheets" refId="1057" keid="SYS_STR" veid="StyleSheet">
                    <key>
                      <s>2</s>
                    </key>
                    <val>
                      <be refId="1058" clsId="StyleSheet">
                        <be key="version" refId="105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e key="applyFirst" refId="1060" id="MultiplePosBlockType">COLUMNS</e>
                        <m key="rules" refId="1061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1062" ln="1">
                              <be refId="1063" clsId="StyleRule">
                                <be key="ruleCondition" refId="1064" clsId="StyleRuleCondition">
                                  <b key="trailing">N</b>
                                  <b key="leading">N</b>
                                </be>
                                <s key="codStile">%0.</s>
                              </be>
                            </l>
                          </val>
                        </m>
                        <d key="dateUpd">1476479124530</d>
                        <e key="tipoClient" refId="1065" id="TipoClient">NET</e>
                      </be>
                    </val>
                    <key>
                      <s>3</s>
                    </key>
                    <val>
                      <be refId="1066" clsId="StyleSheet">
                        <be key="version" refId="106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1060"/>
                        <m key="rules" refId="1068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1069" ln="1">
                              <be refId="1070" clsId="StyleRule">
                                <be key="ruleCondition" refId="1071" clsId="StyleRuleCondition">
                                  <b key="trailing">N</b>
                                  <b key="leading">N</b>
                                </be>
                                <s key="codStile">Amounts w/ 2 Decimals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  <key>
                      <s>1</s>
                    </key>
                    <val>
                      <be refId="1072" clsId="StyleSheet">
                        <be key="version" refId="1073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1060"/>
                        <m key="rules" refId="1074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1075" ln="1">
                              <be refId="1076" clsId="StyleRule">
                                <be key="ruleCondition" refId="1077" clsId="StyleRuleCondition">
                                  <b key="trailing">N</b>
                                  <b key="leading">N</b>
                                </be>
                                <s key="codStile">%0.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  <key>
                      <s>4</s>
                    </key>
                    <val>
                      <be refId="1078" clsId="StyleSheet">
                        <be key="version" refId="107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1060"/>
                        <m key="rules" refId="1080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1081" ln="1">
                              <be refId="1082" clsId="StyleRule">
                                <be key="ruleCondition" refId="1083" clsId="StyleRuleCondition">
                                  <b key="trailing">N</b>
                                  <b key="leading">N</b>
                                </be>
                                <s key="codStile">Subtotal_amounts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1084" ln="64" eid="Reporting.com.tagetik.tables.IMatixCellLeafPositions,Reporting">
                    <be refId="1085" clsId="MatrixCellLeafOids">
                      <cust key="row" clsId="FilterOid">26</cust>
                      <cust key="col" clsId="FilterOid">283</cust>
                    </be>
                    <be refId="1086" clsId="MatrixCellLeafOids">
                      <cust key="row" clsId="FilterOid">27</cust>
                      <cust key="col" clsId="FilterOid">283</cust>
                    </be>
                    <be refId="1087" clsId="MatrixCellLeafOids">
                      <cust key="row" clsId="FilterOid">19</cust>
                      <cust key="col" clsId="FilterOid">242</cust>
                    </be>
                    <be refId="1088" clsId="MatrixCellLeafOids">
                      <cust key="row" clsId="FilterOid">21</cust>
                      <cust key="col" clsId="FilterOid">242</cust>
                    </be>
                    <be refId="1089" clsId="MatrixCellLeafOids">
                      <cust key="row" clsId="FilterOid">14</cust>
                      <cust key="col" clsId="FilterOid">267</cust>
                    </be>
                    <be refId="1090" clsId="MatrixCellLeafOids">
                      <cust key="row" clsId="FilterOid">26</cust>
                      <cust key="col" clsId="FilterOid">242</cust>
                    </be>
                    <be refId="1091" clsId="MatrixCellLeafOids">
                      <cust key="row" clsId="FilterOid">19</cust>
                      <cust key="col" clsId="FilterOid">267</cust>
                    </be>
                    <be refId="1092" clsId="MatrixCellLeafOids">
                      <cust key="row" clsId="FilterOid">27</cust>
                      <cust key="col" clsId="FilterOid">242</cust>
                    </be>
                    <be refId="1093" clsId="MatrixCellLeafOids">
                      <cust key="row" clsId="FilterOid">21</cust>
                      <cust key="col" clsId="FilterOid">267</cust>
                    </be>
                    <be refId="1094" clsId="MatrixCellLeafOids">
                      <cust key="row" clsId="FilterOid">26</cust>
                      <cust key="col" clsId="FilterOid">267</cust>
                    </be>
                    <be refId="1095" clsId="MatrixCellLeafOids">
                      <cust key="row" clsId="FilterOid">27</cust>
                      <cust key="col" clsId="FilterOid">267</cust>
                    </be>
                    <be refId="1096" clsId="MatrixCellLeafOids">
                      <cust key="row" clsId="FilterOid">14</cust>
                      <cust key="col" clsId="FilterOid">280</cust>
                    </be>
                    <be refId="1097" clsId="MatrixCellLeafOids">
                      <cust key="row" clsId="FilterOid">19</cust>
                      <cust key="col" clsId="FilterOid">280</cust>
                    </be>
                    <be refId="1098" clsId="MatrixCellLeafOids">
                      <cust key="row" clsId="FilterOid">14</cust>
                      <cust key="col" clsId="FilterOid">210</cust>
                    </be>
                    <be refId="1099" clsId="MatrixCellLeafOids">
                      <cust key="row" clsId="FilterOid">21</cust>
                      <cust key="col" clsId="FilterOid">280</cust>
                    </be>
                    <be refId="1100" clsId="MatrixCellLeafOids">
                      <cust key="row" clsId="FilterOid">19</cust>
                      <cust key="col" clsId="FilterOid">210</cust>
                    </be>
                    <be refId="1101" clsId="MatrixCellLeafOids">
                      <cust key="row" clsId="FilterOid">26</cust>
                      <cust key="col" clsId="FilterOid">280</cust>
                    </be>
                    <be refId="1102" clsId="MatrixCellLeafOids">
                      <cust key="row" clsId="FilterOid">21</cust>
                      <cust key="col" clsId="FilterOid">210</cust>
                    </be>
                    <be refId="1103" clsId="MatrixCellLeafOids">
                      <cust key="row" clsId="FilterOid">14</cust>
                      <cust key="col" clsId="FilterOid">235</cust>
                    </be>
                    <be refId="1104" clsId="MatrixCellLeafOids">
                      <cust key="row" clsId="FilterOid">27</cust>
                      <cust key="col" clsId="FilterOid">280</cust>
                    </be>
                    <be refId="1105" clsId="MatrixCellLeafOids">
                      <cust key="row" clsId="FilterOid">26</cust>
                      <cust key="col" clsId="FilterOid">210</cust>
                    </be>
                    <be refId="1106" clsId="MatrixCellLeafOids">
                      <cust key="row" clsId="FilterOid">19</cust>
                      <cust key="col" clsId="FilterOid">235</cust>
                    </be>
                    <be refId="1107" clsId="MatrixCellLeafOids">
                      <cust key="row" clsId="FilterOid">27</cust>
                      <cust key="col" clsId="FilterOid">210</cust>
                    </be>
                    <be refId="1108" clsId="MatrixCellLeafOids">
                      <cust key="row" clsId="FilterOid">21</cust>
                      <cust key="col" clsId="FilterOid">235</cust>
                    </be>
                    <be refId="1109" clsId="MatrixCellLeafOids">
                      <cust key="row" clsId="FilterOid">14</cust>
                      <cust key="col" clsId="FilterOid">223</cust>
                    </be>
                    <be refId="1110" clsId="MatrixCellLeafOids">
                      <cust key="row" clsId="FilterOid">26</cust>
                      <cust key="col" clsId="FilterOid">235</cust>
                    </be>
                    <be refId="1111" clsId="MatrixCellLeafOids">
                      <cust key="row" clsId="FilterOid">27</cust>
                      <cust key="col" clsId="FilterOid">235</cust>
                    </be>
                    <be refId="1112" clsId="MatrixCellLeafOids">
                      <cust key="row" clsId="FilterOid">19</cust>
                      <cust key="col" clsId="FilterOid">223</cust>
                    </be>
                    <be refId="1113" clsId="MatrixCellLeafOids">
                      <cust key="row" clsId="FilterOid">21</cust>
                      <cust key="col" clsId="FilterOid">223</cust>
                    </be>
                    <be refId="1114" clsId="MatrixCellLeafOids">
                      <cust key="row" clsId="FilterOid">14</cust>
                      <cust key="col" clsId="FilterOid">248</cust>
                    </be>
                    <be refId="1115" clsId="MatrixCellLeafOids">
                      <cust key="row" clsId="FilterOid">26</cust>
                      <cust key="col" clsId="FilterOid">223</cust>
                    </be>
                    <be refId="1116" clsId="MatrixCellLeafOids">
                      <cust key="row" clsId="FilterOid">19</cust>
                      <cust key="col" clsId="FilterOid">248</cust>
                    </be>
                    <be refId="1117" clsId="MatrixCellLeafOids">
                      <cust key="row" clsId="FilterOid">27</cust>
                      <cust key="col" clsId="FilterOid">223</cust>
                    </be>
                    <be refId="1118" clsId="MatrixCellLeafOids">
                      <cust key="row" clsId="FilterOid">21</cust>
                      <cust key="col" clsId="FilterOid">248</cust>
                    </be>
                    <be refId="1119" clsId="MatrixCellLeafOids">
                      <cust key="row" clsId="FilterOid">14</cust>
                      <cust key="col" clsId="FilterOid">273</cust>
                    </be>
                    <be refId="1120" clsId="MatrixCellLeafOids">
                      <cust key="row" clsId="FilterOid">26</cust>
                      <cust key="col" clsId="FilterOid">248</cust>
                    </be>
                    <be refId="1121" clsId="MatrixCellLeafOids">
                      <cust key="row" clsId="FilterOid">19</cust>
                      <cust key="col" clsId="FilterOid">273</cust>
                    </be>
                    <be refId="1122" clsId="MatrixCellLeafOids">
                      <cust key="row" clsId="FilterOid">27</cust>
                      <cust key="col" clsId="FilterOid">248</cust>
                    </be>
                    <be refId="1123" clsId="MatrixCellLeafOids">
                      <cust key="row" clsId="FilterOid">21</cust>
                      <cust key="col" clsId="FilterOid">273</cust>
                    </be>
                    <be refId="1124" clsId="MatrixCellLeafOids">
                      <cust key="row" clsId="FilterOid">14</cust>
                      <cust key="col" clsId="FilterOid">261</cust>
                    </be>
                    <be refId="1125" clsId="MatrixCellLeafOids">
                      <cust key="row" clsId="FilterOid">26</cust>
                      <cust key="col" clsId="FilterOid">273</cust>
                    </be>
                    <be refId="1126" clsId="MatrixCellLeafOids">
                      <cust key="row" clsId="FilterOid">27</cust>
                      <cust key="col" clsId="FilterOid">273</cust>
                    </be>
                    <be refId="1127" clsId="MatrixCellLeafOids">
                      <cust key="row" clsId="FilterOid">19</cust>
                      <cust key="col" clsId="FilterOid">261</cust>
                    </be>
                    <be refId="1128" clsId="MatrixCellLeafOids">
                      <cust key="row" clsId="FilterOid">21</cust>
                      <cust key="col" clsId="FilterOid">261</cust>
                    </be>
                    <be refId="1129" clsId="MatrixCellLeafOids">
                      <cust key="row" clsId="FilterOid">26</cust>
                      <cust key="col" clsId="FilterOid">261</cust>
                    </be>
                    <be refId="1130" clsId="MatrixCellLeafOids">
                      <cust key="row" clsId="FilterOid">14</cust>
                      <cust key="col" clsId="FilterOid">216</cust>
                    </be>
                    <be refId="1131" clsId="MatrixCellLeafOids">
                      <cust key="row" clsId="FilterOid">27</cust>
                      <cust key="col" clsId="FilterOid">261</cust>
                    </be>
                    <be refId="1132" clsId="MatrixCellLeafOids">
                      <cust key="row" clsId="FilterOid">19</cust>
                      <cust key="col" clsId="FilterOid">216</cust>
                    </be>
                    <be refId="1133" clsId="MatrixCellLeafOids">
                      <cust key="row" clsId="FilterOid">21</cust>
                      <cust key="col" clsId="FilterOid">216</cust>
                    </be>
                    <be refId="1134" clsId="MatrixCellLeafOids">
                      <cust key="row" clsId="FilterOid">26</cust>
                      <cust key="col" clsId="FilterOid">216</cust>
                    </be>
                    <be refId="1135" clsId="MatrixCellLeafOids">
                      <cust key="row" clsId="FilterOid">27</cust>
                      <cust key="col" clsId="FilterOid">216</cust>
                    </be>
                    <be refId="1136" clsId="MatrixCellLeafOids">
                      <cust key="row" clsId="FilterOid">14</cust>
                      <cust key="col" clsId="FilterOid">229</cust>
                    </be>
                    <be refId="1137" clsId="MatrixCellLeafOids">
                      <cust key="row" clsId="FilterOid">19</cust>
                      <cust key="col" clsId="FilterOid">229</cust>
                    </be>
                    <be refId="1138" clsId="MatrixCellLeafOids">
                      <cust key="row" clsId="FilterOid">21</cust>
                      <cust key="col" clsId="FilterOid">229</cust>
                    </be>
                    <be refId="1139" clsId="MatrixCellLeafOids">
                      <cust key="row" clsId="FilterOid">14</cust>
                      <cust key="col" clsId="FilterOid">254</cust>
                    </be>
                    <be refId="1140" clsId="MatrixCellLeafOids">
                      <cust key="row" clsId="FilterOid">14</cust>
                      <cust key="col" clsId="FilterOid">283</cust>
                    </be>
                    <be refId="1141" clsId="MatrixCellLeafOids">
                      <cust key="row" clsId="FilterOid">26</cust>
                      <cust key="col" clsId="FilterOid">229</cust>
                    </be>
                    <be refId="1142" clsId="MatrixCellLeafOids">
                      <cust key="row" clsId="FilterOid">19</cust>
                      <cust key="col" clsId="FilterOid">254</cust>
                    </be>
                    <be refId="1143" clsId="MatrixCellLeafOids">
                      <cust key="row" clsId="FilterOid">27</cust>
                      <cust key="col" clsId="FilterOid">229</cust>
                    </be>
                    <be refId="1144" clsId="MatrixCellLeafOids">
                      <cust key="row" clsId="FilterOid">21</cust>
                      <cust key="col" clsId="FilterOid">254</cust>
                    </be>
                    <be refId="1145" clsId="MatrixCellLeafOids">
                      <cust key="row" clsId="FilterOid">19</cust>
                      <cust key="col" clsId="FilterOid">283</cust>
                    </be>
                    <be refId="1146" clsId="MatrixCellLeafOids">
                      <cust key="row" clsId="FilterOid">14</cust>
                      <cust key="col" clsId="FilterOid">242</cust>
                    </be>
                    <be refId="1147" clsId="MatrixCellLeafOids">
                      <cust key="row" clsId="FilterOid">26</cust>
                      <cust key="col" clsId="FilterOid">254</cust>
                    </be>
                    <be refId="1148" clsId="MatrixCellLeafOids">
                      <cust key="row" clsId="FilterOid">27</cust>
                      <cust key="col" clsId="FilterOid">254</cust>
                    </be>
                  </set>
                  <m key="forcedEditModes" refId="1149" keid="Reporting.com.tagetik.tables.IMatixCellLeafPositions,Reporting" veid="SYS_STR"/>
                  <b key="UseTxlDeFormEditor">N</b>
                  <be key="TxDeFormsEditorDescriptor" refId="1150" clsId="TxDeFormsEditorDescriptor">
                    <l key="Tabs" refId="1151" ln="0" eid="TxDeFormsEditorGridDescriptor"/>
                    <i key="Height">400</i>
                    <i key="Width">430</i>
                    <b key="editButton">S</b>
                    <b key="newButton">S</b>
                    <b key="deleteButton">S</b>
                  </be>
                </be>
              </val>
              <key>
                <s>Store Attributes</s>
              </key>
              <val>
                <be refId="1152" clsId="MatrixPositionBlockVO">
                  <s key="positionID">Store Attributes</s>
                  <be key="rows" refId="1153" clsId="FilterNode">
                    <l key="dimensionOids" refId="1154" ln="0" eid="DimensionOid"/>
                    <l key="AdHocParamDimensionOids" refId="1155" ln="0" eid="DimensionOid"/>
                    <be key="data" refId="1156" clsId="FilterNodeData">
                      <ref key="filterNode" refId="1153"/>
                      <i key="segmentLevel">0</i>
                      <ref key="segment" refId="22"/>
                      <b key="placeHolder">N</b>
                      <ref key="weight" refId="23"/>
                      <be key="textMatchingCondition" refId="1157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Rows</s>
                    <i key="index">0</i>
                    <l key="children" refId="1158" ln="2" eid="Framework.com.tagetik.trees.INode,framework">
                      <be refId="1159" clsId="FilterNode">
                        <l key="dimensionOids" refId="1160" ln="1" eid="DimensionOid">
                          <cust clsId="DimensionOid">564F43-45-53545F393730---</cust>
                        </l>
                        <l key="AdHocParamDimensionOids" refId="1161" ln="0" eid="DimensionOid"/>
                        <be key="data" refId="1162" clsId="FilterNodeData">
                          <ref key="filterNode" refId="1159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163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164" keid="SYS_STR" veid="EFReportingNodeType">
                            <key>
                              <s>564F43-45-53545F393730---</s>
                            </key>
                            <val>
                              <ref refId="36"/>
                            </val>
                          </m>
                        </be>
                        <cust key="id" clsId="FilterOid">2</cust>
                        <i key="index">0</i>
                        <l key="children" refId="1165" ln="1" eid="Framework.com.tagetik.trees.INode,framework">
                          <be refId="1166" clsId="FilterNode">
                            <l key="dimensionOids" refId="1167" ln="1" eid="DimensionOid">
                              <cust clsId="DimensionOid">544950-45-5449505F4F---</cust>
                            </l>
                            <l key="AdHocParamDimensionOids" refId="1168" ln="0" eid="DimensionOid"/>
                            <be key="data" refId="1169" clsId="FilterNodeData">
                              <ref key="filterNode" refId="1166"/>
                              <s key="dim">TIP</s>
                              <i key="segmentLevel">0</i>
                              <ref key="segment" refId="22"/>
                              <be key="dictionaryHeader" refId="1170" clsId="MultiDesc">
                                <a key="desc" refId="1171" ln="4" eid="SYS_STR">
                                  <s>Square Footage</s>
                                  <s>Square Footage</s>
                                  <nl/>
                                  <nl/>
                                </a>
                              </be>
                              <b key="placeHolder">N</b>
                              <ref key="weight" refId="23"/>
                              <be key="textMatchingCondition" refId="1172" clsId="TextMatchingCondition">
                                <ref key="op" refId="25"/>
                                <s key="val"/>
                              </be>
                              <ref key="change" refId="26"/>
                              <e key="dataType" refId="1173" id="DataType">TYPE_N</e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s key="adHocStyleSheetId">2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174" keid="SYS_STR" veid="EFReportingNodeType">
                                <key>
                                  <s>544950-45-5449505F4F---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4</cust>
                            <i key="index">0</i>
                            <ref key="parent" refId="1159"/>
                          </be>
                        </l>
                        <ref key="parent" refId="1153"/>
                      </be>
                      <be refId="1175" clsId="FilterNode">
                        <l key="dimensionOids" refId="1176" ln="1" eid="DimensionOid">
                          <cust clsId="DimensionOid">564F43-45-53545F393735---</cust>
                        </l>
                        <l key="AdHocParamDimensionOids" refId="1177" ln="0" eid="DimensionOid"/>
                        <be key="data" refId="1178" clsId="FilterNodeData">
                          <ref key="filterNode" refId="1175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179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180" keid="SYS_STR" veid="EFReportingNodeType">
                            <key>
                              <s>564F43-45-53545F393735---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3</cust>
                        <i key="index">0</i>
                        <l key="children" refId="1181" ln="1" eid="Framework.com.tagetik.trees.INode,framework">
                          <be refId="1182" clsId="FilterNode">
                            <l key="dimensionOids" refId="1183" ln="1" eid="DimensionOid">
                              <cust clsId="DimensionOid">544950-45-5449505F444553---</cust>
                            </l>
                            <l key="AdHocParamDimensionOids" refId="1184" ln="0" eid="DimensionOid"/>
                            <be key="data" refId="1185" clsId="FilterNodeData">
                              <ref key="filterNode" refId="1182"/>
                              <s key="dim">TIP</s>
                              <i key="segmentLevel">0</i>
                              <ref key="segment" refId="22"/>
                              <be key="dictionaryHeader" refId="1186" clsId="MultiDesc">
                                <a key="desc" refId="1187" ln="4" eid="SYS_STR">
                                  <s>Manager</s>
                                  <s>Manager</s>
                                  <nl/>
                                  <nl/>
                                </a>
                              </be>
                              <b key="placeHolder">N</b>
                              <ref key="weight" refId="23"/>
                              <be key="textMatchingCondition" refId="118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s key="adHocStyleSheetId">1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189" keid="SYS_STR" veid="EFReportingNodeType">
                                <key>
                                  <s>544950-45-5449505F444553---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7</cust>
                            <i key="index">0</i>
                            <ref key="parent" refId="1175"/>
                          </be>
                        </l>
                        <ref key="parent" refId="1153"/>
                      </be>
                    </l>
                  </be>
                  <be key="columns" refId="1190" clsId="FilterNode">
                    <l key="dimensionOids" refId="1191" ln="0" eid="DimensionOid"/>
                    <l key="AdHocParamDimensionOids" refId="1192" ln="0" eid="DimensionOid"/>
                    <be key="data" refId="1193" clsId="FilterNodeData">
                      <ref key="filterNode" refId="1190"/>
                      <i key="segmentLevel">0</i>
                      <ref key="segment" refId="22"/>
                      <b key="placeHolder">N</b>
                      <ref key="weight" refId="23"/>
                      <be key="textMatchingCondition" refId="1194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Columns</s>
                    <i key="index">0</i>
                    <l key="children" refId="1195" ln="1" eid="Framework.com.tagetik.trees.INode,framework">
                      <be refId="1196" clsId="FilterNode">
                        <l key="dimensionOids" refId="1197" ln="1" eid="DimensionOid">
                          <cust clsId="DimensionOid">504552-45-3132---</cust>
                        </l>
                        <l key="AdHocParamDimensionOids" refId="1198" ln="0" eid="DimensionOid"/>
                        <be key="data" refId="1199" clsId="FilterNodeData">
                          <ref key="filterNode" refId="1196"/>
                          <s key="dim">PER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200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26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201" keid="SYS_STR" veid="EFReportingNodeType">
                            <key>
                              <s>504552-45-3132---</s>
                            </key>
                            <val>
                              <ref refId="36"/>
                            </val>
                          </m>
                        </be>
                        <cust key="id" clsId="FilterOid">2</cust>
                        <i key="index">0</i>
                        <ref key="parent" refId="1190"/>
                      </be>
                    </l>
                  </be>
                  <be key="matrixFilters" refId="1202" clsId="FilterNode">
                    <l key="dimensionOids" refId="1203" ln="0" eid="DimensionOid"/>
                    <l key="AdHocParamDimensionOids" refId="1204" ln="0" eid="DimensionOid"/>
                    <be key="data" refId="1205" clsId="FilterNodeData">
                      <ref key="filterNode" refId="1202"/>
                      <i key="segmentLevel">0</i>
                      <ref key="segment" refId="22"/>
                      <b key="placeHolder">N</b>
                      <ref key="weight" refId="23"/>
                      <be key="textMatchingCondition" refId="1206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Matrix</s>
                    <i key="index">0</i>
                    <l key="children" refId="1207" ln="1" eid="Framework.com.tagetik.trees.INode,framework">
                      <be refId="1208" clsId="FilterNode">
                        <l key="dimensionOids" refId="1209" ln="1" eid="DimensionOid">
                          <cust clsId="DimensionOid">5343455F24-45-5343455F424447--50-</cust>
                        </l>
                        <l key="AdHocParamDimensionOids" refId="1210" ln="0" eid="DimensionOid"/>
                        <be key="data" refId="1211" clsId="FilterNodeData">
                          <ref key="filterNode" refId="1208"/>
                          <s key="dim">SCE_$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212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2</cust>
                        <i key="index">0</i>
                        <l key="children" refId="1213" ln="1" eid="Framework.com.tagetik.trees.INode,framework">
                          <be refId="1214" clsId="FilterNode">
                            <l key="dimensionOids" refId="1215" ln="1" eid="DimensionOid">
                              <cust clsId="DimensionOid">4445535432-45-50445F353030---</cust>
                            </l>
                            <l key="AdHocParamDimensionOids" refId="1216" ln="0" eid="DimensionOid"/>
                            <be key="data" refId="1217" clsId="FilterNodeData">
                              <ref key="filterNode" refId="1214"/>
                              <s key="dim">DEST2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21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</be>
                            <cust key="id" clsId="FilterOid">3</cust>
                            <i key="index">0</i>
                            <l key="children" refId="1219" ln="1" eid="Framework.com.tagetik.trees.INode,framework">
                              <be refId="1220" clsId="FilterNode">
                                <l key="dimensionOids" refId="1221" ln="1" eid="DimensionOid">
                                  <cust clsId="DimensionOid">4445535433-45-434D5F353030---</cust>
                                </l>
                                <l key="AdHocParamDimensionOids" refId="1222" ln="0" eid="DimensionOid"/>
                                <be key="data" refId="1223" clsId="FilterNodeData">
                                  <ref key="filterNode" refId="1220"/>
                                  <s key="dim">DEST3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1224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4</cust>
                                <i key="index">0</i>
                                <l key="children" refId="1225" ln="1" eid="Framework.com.tagetik.trees.INode,framework">
                                  <be refId="1226" clsId="FilterNode">
                                    <l key="dimensionOids" refId="1227" ln="1" eid="DimensionOid">
                                      <cust clsId="DimensionOid">4445535434-45-45455F353030---</cust>
                                    </l>
                                    <l key="AdHocParamDimensionOids" refId="1228" ln="0" eid="DimensionOid"/>
                                    <be key="data" refId="1229" clsId="FilterNodeData">
                                      <ref key="filterNode" refId="1226"/>
                                      <s key="dim">DEST4</s>
                                      <i key="segmentLevel">0</i>
                                      <ref key="segment" refId="22"/>
                                      <b key="placeHolder">N</b>
                                      <ref key="weight" refId="23"/>
                                      <be key="textMatchingCondition" refId="1230" clsId="TextMatchingCondition">
                                        <ref key="op" refId="25"/>
                                        <s key="val"/>
                                      </be>
                                      <ref key="change" refId="26"/>
                                      <ref key="dataType" refId="27"/>
                                      <b key="prevailingDataType">N</b>
                                      <ref key="editability" refId="28"/>
                                      <b key="signChange">N</b>
                                      <b key="nativeSignChange">N</b>
                                      <i key="sco">0</i>
                                      <b key="applyFiltersForForcedScenarioPeriodoMap">N</b>
                                      <b key="lineSplit">N</b>
                                      <b key="addRCRow">N</b>
                                      <b key="complementary">N</b>
                                      <b key="breakLevelSubtotal">N</b>
                                      <b key="alreadyDrilled">N</b>
                                    </be>
                                    <cust key="id" clsId="FilterOid">5</cust>
                                    <i key="index">0</i>
                                    <l key="children" refId="1231" ln="1" eid="Framework.com.tagetik.trees.INode,framework">
                                      <be refId="1232" clsId="FilterNode">
                                        <l key="dimensionOids" refId="1233" ln="1" eid="DimensionOid">
                                          <cust clsId="DimensionOid">4445535435-45-4E41---</cust>
                                        </l>
                                        <l key="AdHocParamDimensionOids" refId="1234" ln="0" eid="DimensionOid"/>
                                        <be key="data" refId="1235" clsId="FilterNodeData">
                                          <ref key="filterNode" refId="1232"/>
                                          <s key="dim">DEST5</s>
                                          <i key="segmentLevel">0</i>
                                          <ref key="segment" refId="22"/>
                                          <b key="placeHolder">N</b>
                                          <ref key="weight" refId="23"/>
                                          <be key="textMatchingCondition" refId="1236" clsId="TextMatchingCondition">
                                            <ref key="op" refId="25"/>
                                            <s key="val"/>
                                          </be>
                                          <ref key="change" refId="26"/>
                                          <ref key="dataType" refId="27"/>
                                          <b key="prevailingDataType">N</b>
                                          <ref key="editability" refId="28"/>
                                          <b key="signChange">N</b>
                                          <b key="nativeSignChange">N</b>
                                          <i key="sco">0</i>
                                          <b key="applyFiltersForForcedScenarioPeriodoMap">N</b>
                                          <b key="lineSplit">N</b>
                                          <b key="addRCRow">N</b>
                                          <b key="complementary">N</b>
                                          <b key="breakLevelSubtotal">N</b>
                                          <b key="alreadyDrilled">N</b>
                                        </be>
                                        <cust key="id" clsId="FilterOid">6</cust>
                                        <i key="index">0</i>
                                        <l key="children" refId="1237" ln="1" eid="Framework.com.tagetik.trees.INode,framework">
                                          <be refId="1238" clsId="FilterNode">
                                            <l key="dimensionOids" refId="1239" ln="1" eid="DimensionOid">
                                              <cust clsId="DimensionOid">434154-45-303435---</cust>
                                            </l>
                                            <l key="AdHocParamDimensionOids" refId="1240" ln="0" eid="DimensionOid"/>
                                            <be key="data" refId="1241" clsId="FilterNodeData">
                                              <ref key="filterNode" refId="1238"/>
                                              <s key="dim">CAT</s>
                                              <i key="segmentLevel">0</i>
                                              <ref key="segment" refId="22"/>
                                              <b key="placeHolder">N</b>
                                              <ref key="weight" refId="23"/>
                                              <be key="textMatchingCondition" refId="1242" clsId="TextMatchingCondition">
                                                <ref key="op" refId="25"/>
                                                <s key="val"/>
                                              </be>
                                              <ref key="change" refId="26"/>
                                              <ref key="dataType" refId="27"/>
                                              <b key="prevailingDataType">N</b>
                                              <ref key="editability" refId="28"/>
                                              <b key="signChange">N</b>
                                              <b key="nativeSignChange">N</b>
                                              <i key="sco">0</i>
                                              <b key="applyFiltersForForcedScenarioPeriodoMap">N</b>
                                              <b key="lineSplit">N</b>
                                              <b key="addRCRow">N</b>
                                              <b key="complementary">N</b>
                                              <b key="breakLevelSubtotal">N</b>
                                              <b key="alreadyDrilled">N</b>
                                            </be>
                                            <cust key="id" clsId="FilterOid">7</cust>
                                            <i key="index">0</i>
                                            <ref key="parent" refId="1232"/>
                                          </be>
                                        </l>
                                        <ref key="parent" refId="1226"/>
                                      </be>
                                    </l>
                                    <ref key="parent" refId="1220"/>
                                  </be>
                                </l>
                                <ref key="parent" refId="1214"/>
                              </be>
                            </l>
                            <ref key="parent" refId="1208"/>
                          </be>
                        </l>
                        <ref key="parent" refId="1202"/>
                      </be>
                    </l>
                  </be>
                  <be key="rowHeaders" refId="1243" clsId="ReportingHeaders">
                    <m key="headers" refId="1244" keid="SYS_PR_I" veid="System.Collections.IList">
                      <key>
                        <i>-1</i>
                      </key>
                      <val>
                        <l refId="1245" ln="1">
                          <s>$AmountType.desc</s>
                        </l>
                      </val>
                    </m>
                    <m key="headersDims" refId="1246" keid="SYS_PR_I" veid="SYS_STR">
                      <key>
                        <i>-1</i>
                      </key>
                      <val>
                        <s>TIP</s>
                      </val>
                    </m>
                  </be>
                  <be key="columnHeaders" refId="1247" clsId="ReportingHeaders">
                    <m key="headers" refId="1248" keid="SYS_PR_I" veid="System.Collections.IList"/>
                    <m key="headersDims" refId="1249" keid="SYS_PR_I" veid="SYS_STR"/>
                  </be>
                  <ref key="styleType" refId="1052"/>
                  <b key="subtotalOnTop">N</b>
                  <b key="leavesFirst">N</b>
                  <b key="groupSubtotal">N</b>
                  <b key="replaceWithPlaceholder">N</b>
                  <b key="onlyFirstHeader">N</b>
                  <b key="allowRangeBreak">N</b>
                  <b key="showZeros">N</b>
                  <i key="maxRows">0</i>
                  <ref key="rowsExpansionMode" refId="1053"/>
                  <i key="maxCols">0</i>
                  <ref key="colsExpansionMode" refId="1053"/>
                  <ref key="columnsAutofitMode" refId="1054"/>
                  <b key="useForcedBoundDims">N</b>
                  <ref key="disableHints" refId="1055"/>
                  <ref key="tipoAllineamentoLordiIC" refId="1056"/>
                  <b key="bindOriginalAmountOnSave">N</b>
                  <b key="showLink">N</b>
                  <i key="index">1</i>
                  <b key="excludeValuatingSheetsWithZeroValues">N</b>
                  <m key="addictionalStyleSheets" refId="1250" keid="SYS_STR" veid="StyleSheet">
                    <key>
                      <s>2</s>
                    </key>
                    <val>
                      <be refId="1251" clsId="StyleSheet">
                        <be key="version" refId="1252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bi key="blob" ln="15906">UEsDBBQABgAIAAAAIQD6L6gVfQEAAHYFAAATAAgCW0NvbnRlbnRfVHlwZXNdLnhtbCCiBAIooAA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DMlNFOwjAUhu9NfIelt2YtYGKMYXCheKkk4gOU7ow1dG3TU3C8vWcDTDQwJZjozZatnP/7/x3OGY7ryiRrCKidzVif91gCVrlc20XGXmeP6S1LMEqbS+MsZGwDyMajy4vhbOMBE6q2mLEyRn8nBKoSKoncebB0UrhQyUiPYSG8VEu5ADHo9W6EcjaCjWlsNNho+ACFXJmYTGp6vXUy15Yl99vfNaiMSe+NVjKSUbG2+RdI6opCK8idWlUkzdEHkDmWALEy3AdNxPACMVIwZOIgM4DB06C7VJwqW2NYao9XFP0IoTk5nmpX90ztCDqHZCpDfJIVZRe1EW8uLOfOLXm3SPNpKkyhVmB4m59XUgU3sXJugM6ktnuHHaS2EkV76/8A+bnl3d1okrTCJ/oY/BMf13/kI9J0gWiv57eklfmmARg3BvCX025Fu8g0xNPgPNKeCHA6fT+UTXXqSQhC1PAxlof+9B9EWjJnx4Vmi+WQH2CLdmuO3gEAAP//AwBQSwMEFAAGAAgAAAAhALVVMCP0AAAATAIAAAsACAJfcmVscy8ucmVscyCiBAIooAAC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skk1PwzAMhu9I/IfI99XdkBBCS3dBSLshVH6ASdwPtY2jJBvdvyccEFQagwNHf71+/Mrb3TyN6sgh9uI0rIsSFDsjtnethpf6cXUHKiZylkZxrOHEEXbV9dX2mUdKeSh2vY8qq7iooUvJ3yNG0/FEsRDPLlcaCROlHIYWPZmBWsZNWd5i+K4B1UJT7a2GsLc3oOqTz5t/15am6Q0/iDlM7NKZFchzYmfZrnzIbCH1+RpVU2g5abBinnI6InlfZGzA80SbvxP9fC1OnMhSIjQS+DLPR8cloPV/WrQ08cudecQ3CcOryPDJgosfqN4BAAD//wMAUEsDBBQABgAIAAAAIQC7gUTa8AAAAEcDAAAaAAgBeGwvX3JlbHMvd29ya2Jvb2sueG1sLnJlbHMgogQBKK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8ks1qwzAQhO+FvIPYe7y205YSIudSCrmW9AGEvf4htiS02x+/fYULbgPBvYRcBKNFMx+r2e2/hl59UODOWQ1ZkoIiW7qqs42Gt+PL+gkUi7GV6Z0lDSMx7IvV3e6VeiPxEbedZxVdLGtoRfwWkcuWBsOJ82TjpHZhMBJlaNCb8mQawjxNHzH89YDizFMdKg3hUG1AHUcfk//3dnXdlfTsyveBrFyIwE8XTtwSSTQ1oSHRMF8xTpNNEokBL8PkN4bJl2CyG8NkSzAP14RhGfvYs/mPfvRS/P014yW2l37TJ4nTOa8Az+pffAMAAP//AwBQSwMEFAAGAAgAAAAhALyQ8T4KAgAAQQQAAA8AAAB4bC93b3JrYm9vay54bWykU0tv2zAMvg/YfxB0b/zIY4MRu+jSDQswDMWWthdfFJmOheg1SV6a/vrR9pwGyw4ddrFJ6sNH8iO5vH5SkvwE54XROU0mMSWguamE3uX0fvPp6j0lPjBdMWk05PQInl4Xb98sD8btt8bsCRJon9MmBJtFkecNKOYnxoLGl9o4xQK6bhd564BVvgEISkZpHC8ixYSmA0PmXsNh6lpwuDW8VaDDQOJAsoDl+0ZYP7Ip/ho6xdy+tVfcKIsUWyFFOPaklCierXfaOLaV2PZTMh+Z0bygVoI7400dJkgVDUVe9JvEUZIMLRfLWkh4GGQnzNqvTHVZJCWS+fCxEgGqnC7QNQd4CWARrrUfWiHxNZnN0phGxWkUd45UULNWhg0OYaRHYDpL00WHxKZuZACnWYCV0QE1/K3+/+rVc68ag9Mh3+BHKxzgUnSyFUv8Mp6xrb9joSGtkzldZeW9x/ZLzyrYlzfW3rLAyi+GM1luQNnyTG52Oct/EJzxrvMIWx/KG+w/ZSiW3TI/CDj4F0E7lyihhRLP3TwSLOpR6MoccprO8FSOozfDyRz6l0dRhQah82m3MkPsM4hdEzCYvFv0E4vOkvUHgUn7P9H9InzvjgSz9bH1kNllAg23rpKunwt0eoZG+4RO/4qenqHRPqGnvVZjSTgMjkvV/foi5uk86bNH4/UXvwAAAP//AwBQSwMEFAAGAAgAAAAhAIOv6uONBgAA4xsAABMAAAB4bC90aGVtZS90aGVtZTEueG1s7FnNbhs3EL4X6DsQe08s2ZJjGZEDS5biNnFi2EqKHKkVtcuYu1yQlB3diuRYoEDRtOilQG89FG0DJEAv6dO4TdGmQF6hQ3IlkRYV24mB/sUGbIn7cTicn48z3KvXHmQMHRIhKc+bUfVyJUIkj/mA5kkzutPrXlqLkFQ4H2DGc9KMxkRG1zbef+8qXlcpyQiC+blcx80oVapYX1qSMQxjeZkXJIdnQy4yrOCrSJYGAh+B3IwtLVcqq0sZpnmEcpyB2NvDIY0J6mmR0cZEeIfB11xJPRAzsa9FE2+GwQ4Oqhohx7LNBDrErBnBOgN+1CMPVIQYlgoeNKOK+YmWNq4u4fVyElML5jrzuuannFdOGBwsmzVF0p8uWu3WGle2pvINgKl5XKfTaXeqU3kGgOMYdmp1cWXWumvV1kSmA7If52W3K/VKzcc78lfmdG60Wq16o9TFCjUg+7E2h1+rrNY2lz28AVl8fQ5fa22226se3oAsfnUO373SWK35eANKGc0P5tDaod1uKX0KGXK2HYSvAXytUsJnKIiGaXTpJYY8V4tiLcP3uegCQAMZVjRHalyQIY4hits46wuKI1TgnEsYqCxXupUV+Kt/a+ZTTS+P1wl25tmhWM4NaU2QjAUtVDP6EKRGDuTV8+9fPX+KXj1/cvzw2fHDn44fPTp++KOV5U3cxnniTnz57Wd/fv0x+uPpNy8ffxHGSxf/6w+f/PLz52Eg5Nds/y++fPLbsycvvvr09+8eB+CbAvddeI9mRKJb5Ajt8Qz2Zgzja0764nwzeimm3gycguyA6I5KPeCtMWYhXIv4xrsrgFpCwOuj+56u+6kYKRpY+UaaecAdzlmLi6ABbui1HAv3RnkSXlyMXNwexoehtds491zbGRXAqRCy87Zvp8RTc5fhXOGE5EQh/YwfEBKYdo9Sz647NBZc8qFC9yhqYRo0SY/2vUCaTdqmGfhlHFIQXO3ZZucuanEW2vUWOfSRkBCYBZTvEeaZ8ToeKZyFRPZwxlyD38QqDSm5Pxaxi+tIBZ5OCOOoMyBShubcFrBfx+k3MLBZ0O07bJz5SKHoQUjmTcy5i9ziB+0UZ0VQZ5qnLvYDeQAhitEuVyH4DvczRH8HP+B8obvvUuK5+3QiuEMTT6VZgOgnIxHw5XXC/XwcsyEmhmWA8D0ez2j+OlJnFFj9BKnX35G6PZVOkvomHICh1No+QeWLcP9CAt/Co3yXQM7Mk+g7/n7H39F/nr8X5fLFs/aMqIHDZ3W6qdqzhUX7kDK2r8aM3JSmbpdwPA26MGgaCtNVTpu4IoWPZYvg4RKBzRwkuPqIqnQ/xQWU+FXTgiayFJ1IVHAJlb8ZNs0wOSHbtLcUCnvTqdZ1D2OZQ2K1wwd2eMXtVadiTOeamH54stCKFnDWxVauvN1iVavVQrP5W6sa1Qwpelubbhl8OL81GJxaE+oeBNUSWHkVrgy07tANYUYG2u62j5+4RS99oS6SKR6Q0kd63/M+qhonTWJlEkYBH+m+8xQfOas1tNi3WO0sTnKXqy1YbuK9t/HSpNmeeUnn7Yl0ZLmbnCxHR82oUV+uRyjGRTMaQpsNH7MCvC51qYlZAndVsRI27E9NZhOuM282wmFZhZsTa/e5DXs8UAiptrBMbWiYR2UIsNxcChj9l+tg1ovagI30N9BiZQ2C4W/TAuzou5YMhyRWrrOdEXMrYgAllfKRImI/HRyhPhuJPQzu16EK+xlQCfchhhH0F7ja09Y2j3xyLpPOvVAzODuOWZHikm51ik4y2cJNHk91MN+stkY92FtQd7O582/FpPwFbcUN4//ZVvR5AhcUKwPtgRhulgVGOl+bERcq5cBCRUrjroBrNcMdEC1wPQyPIajgftv8F+RQ/7c5Z2WYtIY+U+3RBAkK55FKBSG7QEsm+k4RVi3PLiuSlYJMRDnqysKq3SeHhPU0B67qsz1CKYS6YZOSBgzuZPz538sM6ie6yPmnVj42mc9bHujqwJZYdv4Za5GaQ/rOUdAInn2mpprSwWsO9nMetZax5na8XD/zUVvANRPcLiuIiZiKmNmXJfpA7fE94FYE7z5seYUgqi/ZwgNpgrT02IfCyQ7aYNKibMFSVrcXXkbBDXlZ6U7XhSx9k0r3nMaeFmf+cl4uvr76PJ+xSwt7tnYr3YCpIWlPpqgujyaNjHGMecvmvgjj/fvg6C145TBiStqXCQ/gUhG6DPvSApLfOtdM3fgLAAD//wMAUEsDBBQABgAIAAAAIQA7bTJLwQAAAEIBAAAjAAAAeGwvd29ya3NoZWV0cy9fcmVscy9zaGVldDEueG1sLnJlbHOEj8GKwjAURfcD/kN4e5PWhQxDUzciuFXnA2L62gbbl5D3FP17sxxlwOXlcM/lNpv7PKkbZg6RLNS6AoXkYxdosPB72i2/QbE46twUCS08kGHTLr6aA05OSonHkFgVC7GFUST9GMN+xNmxjgmpkD7m2UmJeTDJ+Ysb0Kyqam3yXwe0L0617yzkfVeDOj1SWf7sjn0fPG6jv85I8s+ESTmQYD6iSDnIRe3ygGJB63f2nmt9DgSmbczL8/YJAAD//wMAUEsDBBQABgAIAAAAIQB+wYrlYAEAAHQCAAAYAAAAeGwvd29ya3NoZWV0cy9zaGVldDIueG1sjJLBasMwDIbvg72D8b1x2q3bGpKUQSnrYTDGtrvjKIlpbAXbXdu3n5KQMuilNwlJn3/9cro+mZb9gvMabcbnUcwZWIWltnXGv7+2sxfOfJC2lC1ayPgZPF/n93fpEd3eNwCBEcH6jDchdIkQXjVgpI+wA0uVCp2RgVJXC985kOUwZFqxiOMnYaS2fCQk7hYGVpVWsEF1MGDDCHHQykD6faM7P9GMugVnpNsfuplC0xGi0K0O5wHKmVHJrrboZNHS3qf5o1QTe0iu8EYrhx6rEBFOjEKvd16JlSBSnpaaNuhtZw6qjL/OucjTwZwfDUf/L2a91wXivi/syozHfau46t0OXn84VkIlD234xOMb6LoJdNglae9XSMrzBrwi7wgTLZaXRzcySKJ2soZ36WptPWuhGrqeOXMjJo4oDtj1s8+ELDAENFPW0HWBrhhHD5xViGFKerWX/5L/AQAA//8DAFBLAwQUAAYACAAAACEAfsGK5WABAAB0AgAAGAAAAHhsL3dvcmtzaGVldHMvc2hlZXQzLnhtbIySwWrDMAyG74O9g/G9cdqt2xqSlEEp62Ewxra74yiJaWwF213bt5+SkDLopTcJSZ9//XK6PpmW/YLzGm3G51HMGViFpbZ1xr+/trMXznyQtpQtWsj4GTxf5/d36RHd3jcAgRHB+ow3IXSJEF41YKSPsANLlQqdkYFSVwvfOZDlMGRasYjjJ2GktnwkJO4WBlaVVrBBdTBgwwhx0MpA+n2jOz/RjLoFZ6TbH7qZQtMRotCtDucByplRya626GTR0t6n+aNUE3tIrvBGK4ceqxARToxCr3deiZUgUp6WmjbobWcOqoy/zrnI08GcHw1H/y9mvdcF4r4v7MqMx32ruOrdDl5/OFZCJQ9t+MTjG+i6CXTYJWnvV0jK8wa8Iu8IEy2Wl0c3MkiidrKGd+lqbT1roRq6njlzIyaOKA7Y9bPPhCwwBDRT1tB1ga4YRw+cVYhhSnq1l/+S/wEAAP//AwBQSwMEFAAGAAgAAAAhACHMx9N+BgAA6iYAABgAAAB4bC93b3Jrc2hlZXRzL3NoZWV0MS54bWysWtty4kYQfU9V/kGl9wUkJG6F2HLi2oofUpWKN3mXxQAqI6RI8no3X58z3WBj9cRozLyBPZyZvpzTPZfl5+/F3vum6iYvD4kfDEa+pw5Zuc4P28T/6+uXTzPfa9r0sE735UEl/g/V+J9XP/+0fC7rx2anVOsB4dAk/q5tq8Vw2GQ7VaTNoKzUAf/ZlHWRtvhab4dNVat0TT8q9sNwNJoMizQ/+IywqPtglJtNnqnbMnsq1KFlkFrt0xbrb3Z51ZzQiqwPXJHWj0/Vp6wsKkA85Pu8/UGgvldki7vtoazThz3s/h5EaXbCpi8CvsizumzKTTsA3JAXKm2eD+dDIK2W6xwWaLd7tdok/k2wuAlGE3+4WpKH/s7Vc3P22WvTh3u1V1mr1giU7+kAPJTlox54hz+NgNnQAI2ZZm3+Tf2q9nsNPQoRxX+O8+ALJhm+zHL++TTjFwrbH7W3Vpv0ad/+WT7/pvLtrsXUMdygvbFY/7hVTYYwYPJBGL8s/TZt09WyLp89hBQrbapUJ0iwwGfzL1fLTI+90YMTn5wwxO9fQPTye4PowYlPy3kDMn4LwrYMpjCn3eXZ4y+lNs64wjFcywvUGIk/IweeLzAyYE8GJ+ivZUXQ/efReIkfyokAee4JMuKaiTQeJpoLiybve+tk0vvx1CCJPx4J9KlNQPVgoAQCRWtT77TQg4HCyX8eu7kNih4MlLFYSwDltEh0PRo4kcSxIwwzZiyzPbDiDI3GeiT1Ahe0IRDAT6W5JubEr6zsl2fBkS8G/A5hLugP02EseRd0+HABhxOfNfGNCAVWmU+j4TdJz6CT+x9SMwJJ/EjyM+iQ4mqdIUBMJRIg7PCma0i/BCAUwBvwrfgUMp+kSIR2JYhrkFSJsMOm99OIRuvKoev1m3rYYc0FGGZHLMOMBLUprMyO2LAeK3aEzI7Y4OUOOz6U1SHXi9jg/Quk6ZlrXEliQ65ZlRIUXV0DIulOFExZ5c9EsV+rwiUmNjRCHUp8jHKox9RnyZKBGmuRVTQa/ZrUblRZGxzuzWKp3aiyNjhHtkjNRZV1EBYm0USSEcXXbW9HgGinDQlm4tk1bSQqO3XuktKopY6tYvpNJL1RJh1PxQydSKajZLqdigARK8lW6IPjqY67LEncqEPcq6s+AcIqye3I1FZetWNi+k8MezPnmzNWiIlUiMj19owAE38q1SJyskEjFHQYhgC5KMURy4IB3bUqRKwKSLhurxSZVMF6h0EoKNaSn2irrq8KBII4S6lGtyXgQzpu4WOLfj0LoWCfL/MIXZhFcaTRWKd0M9ot6Ya5PgJ5vzml3wFRyjkaLAeOZa5OpYSjMbIxnMs2ZKubX7FV70ujYa4hj1wQDl2UrsNTqe3oi2zMZTpNJXNjqx6XRmM9UpXRAFmsh0YnvuGYymp7h1ZIuwdnNd0oTqxoQKOBI+mKtsTGLC5aOH0R67HqWdGhkF0yO9FQ2KyHsxzHKWI9Vlk+4R0eqovAsTr/QONA6WyIu1U6oyugc1tD3K3SGSWfcGTcUaEt/EyjcY4s444KcL3oEQjgZTpAuN02kwSIqWTGQNHftaRf4SIU4Eu9hKTbeJwZMpMZqS8A+h/c0misRwojNNcGhxkyk8IIzbXBYYbgSKXLNGiuDQ4zJDTE0YohU2YITq6665lZMYRGo2ExHPq7YMjsWAiksICTbhlCgKgVMtLgpwOGEAoy0mCKiwYKzNaSN5fSCU469hRXn7kh5q6PRqADZJUUYDDbsVXM0LmBEa43QVATskqSGNkhrNJn3XQj2ft6Mn65ByU8ZIWUZSSK9N9MXuhcvAt9nYwgMZnUOKSK22ARIKaS8j436YLtmSyBAF5qAdLDgRYQClTTcMnpQgvmrAXY1XfFHYngOBBHLZCqhthY1DUarTt+qV+Igg0QcysYSXWa290gc4XUbzK6XtSrlDQN/2cT/foqgX+nrTTdS7uol9ps3jkZbqzpdcnZPfzH7hP4kYo2wnCZDcOkY8b60cnlxxuvQqL9Q1cuhvvdketTwoAQ6b2MjLNruminkWWGm2I8KnIgLfptEmXAmQrzGyJ+7lOlW/V7Wm/zQ+Pt1YbeBIGpNT8aGg3wudXPYPAJS30o27YsTt92eBam8P5nNEB8NmXZnr7AcRr3XrVPlVellarv83/xGgsUKuscL4/o3VfiV2Xd1mneYr5FjrdQ9d2aafrySm31HwAAAP//AwBQSwMEFAAGAAgAAAAhAEcrgNw5FgAAwK8AAA0AAAB4bC9zdHlsZXMueG1s1D3tbuPIkf8PuHcgNNgguYstUd+aHc/G1li7i8wXZryZAMlBoCXa5g0p+ihqx06QP3mee6p7kqtqks1qsrvZlCjTgbE7EsXqrq7vqq4mX/3wEPjWr2609cLNWcc+7XUsd7MK197m9qzzy9XiZNqxtrGzWTt+uHHPOo/utvPD63//t1fb+NF3P9+5bmzBEJvtWecuju9fdrvb1Z0bONvT8N7dwC83YRQ4MXyNbrvb+8h11lsECvxuv9cbdwPH23SSEV4GK5NBAif6urs/WYXBvRN7157vxY9srI4VrF7+fLsJI+faB1Qf7KGzysZmX0rDB94qCrfhTXwKw3XDmxtv5ZaxnHVnXRjp9avNLlgE8dZahbtNDNTq8WtW8tPP67PO0O5YyaLn4RrQWP72P6wXv3/xorf83ff4+a+/Zd/+mnz7zf/swvj7k+Qfdscflr/rdLO56LgDxbinvcLQcEE2+g8/aMe3x8PiBAlW//fP/00+0HWUfqLLKv1ovkp7PDLDIlu1CpGMCHpcKmkyFrF5cfrixYtTKX/s8aRwLzId0Pi94nbQLConcOt3ijtn4p3rdTcIuo+P3/9Bfv8ElJiOzORNgcWkIK0wMAyfjd1NJf71q5twkwv+ACZgCvXy6yb8tlngb6AOoA142+tX279Zvzo+XLERwVXoh5EVg1UAbWBXNk7gJnfMHd+7jjy87cYJPP8xudzHC8yQpPcFHqg1XuwmMzztPNeITbqmaWlJA8YFvqQr5y4MHOmKpMg3PqCE6j0RxcOovjsmNcCmFkWmQN8v7jV6p22Rwoms3TnRFlwSEz8mRQLNKSMlZCrMdBiZcC6PkKpFZWh0XWpFKEiZqSIITKnUhrkTgMGQ65dgMZz/llgMYa5RlagdLgDcEjIWCJbwKEyhQhbdXp91FguIsuxeowZAZt7TyWbzHszXpLXRTjYePdnKBovBYtLoylTGKCUlTjhYNEnKigkX55M3T0bO5iersO1PpQGocM1SUeVEUjmZLPDvKeTkiUO4A+Mqe5ib95RUMt4cGk5Q7jxBbFiInw/BXuLIG6cTi762ENx7vs/z5sEUMwW48voVpPCxG20W8MVKP1893kOesIFqA/Kvm9xXcfdt5DzafebPzQC2oe+tEYvbOctOuK/MlPc6/cHbrN0HF9J6yI4RHYKwKXKKuS7PF70FcyhHnCtVWWb8jr+kxRT+WNR9/Lnm48vF/LJhniwW88kRBr28mM2bx3Q+mzU9aH8Bfw0Pej7Cv8aXD6xqjKapljSm4Xw8K/awUNg7ncxms6k9nk6ns+HAHg4VStIYmcoYjACD2WA6G/cBkd5wyqYqq+kRMRgAApPRaDqyZ/0h/Mdc2fExaHpFUJ9smasEg5a4SjBoiavMcTbhjVNNgTpvy1wlGLTEVYJBS1ydNOUmUq5CRb5lrhIMWuIqwaAlrrK0qEFdhY2TlrlKMGiJqwSDlrjaWPCZ6ipscrXMVYJBS1wlGLTEVdhkrskFddTMUnFI/q/DaA0dBtm2eb8PiXdy7fUr372JIa+OvNs7/DcO7+H/12Ecw37861drz7kNN46PmXcGQSGhNQG6EM468R10ERR2GlnO28Xx0+Grb2ZYiEgQoNXX4hSsQgWIIbbPHlnY6M04O8RsZDgZ9ibDUX+cJHzPchUlplaJ5/NkhkI2Wyd5tUaAPmbqWH2z6XoU+p5NELhrbxeUdU1vmIw5XzG7zJQ0JnUVc6/DHXQutbhymYnjZEePNBz1xuPxtA9VDDDjiVk2s37VZD/Uvu4pVsdeROIfG9INkM4ymaBvqwnLvhf9yNzSiOUwg1za4qr052WI3KlLLVgZoMrmlSEOMuSl7V7TNeYbxF2zNRIAwzUSiIYEuGDi+IbTtNdj9cDa8iIfkCAuiQArYcr0rASRULQSpgm5uejjHzPFVbFuSmwCYSY3BMBQbgjEfnKjCzYSg1pNb6Gq3zwalUGBYex0UHCRZkWQZK1c3/+M2dCfb0iDMqZaDzeki5i1hm5ibFTGj7Dvmn5M0qrkC3gCAQia8qChNIHCflE5lOXc3/uP2AzKxk6+wa35twuWCObfz33vdhO4CUBxUtb0euQ5E5Q/RmHsrmLWAc+yRnHxSV9vggn2YKerhxp4TrN+Jxnq/S64dqMF63nP1ylO8PoVNL0m67buwsj7G1AMu2VXQAg36mA3fuyt6JVvkXN/5T5gyzlT9IebIoMUOALfchyBoIwnchxxC74tjIlMCVQFauswFiRNK0tEfgkHgWk5dQAHQWKPzSWYXKtHJlwq6pOZnDGjL5cjOZ0EKargiSBFWp6w4wwlrRLmgi8GVqTOqsvKheH/fvqUYXc8TqFDlzPKwDhC3d9YeUTl30OVpGw7tggfbCmJDoI05rYAkhpjS1nLp9ljdp4kkXrV7HDLHrOr7BWToX3EXoUe7DxI0VMhoDE3QyLG6um0K5OqLxkWzzSlDhs+5iwGP6MhsmlgokIaAyYDHh7Bx5ClE08nSLcSuXbQ0dupXL308mUo4QYCp8KnpoJZlUHbEXBJdO0gWuxhyTWRuyrKgXMKhyiI2jEaRDAVjjGNYJqwp3JlFChshowsT9lDH+55omP54eortrUmu2SlAKhG8qXw8jXSQLMATuHIGtEzvbneL8z+V8O3lu2oURA4RD6O65HwpLGulLFP/GoaObQ5t9Iom0UtGnOP0e2TUhRaalsoTdnJqeknLojZybnuJ56VaDqebz8qd03KcQQfZH3T+NTxRXg2hD0HorKYsiemR/KhGd7JrkHJ9xMKYxjQDoU1WSONTRDXQxHUmuwhKVMdrfRtIvfJY0WeRT2cPaHjWWDCnljyDDB5LnsVNCyrktaDo5ua1tpWhh36zRNNbbIuBqQiIiRh9t5F7ZoYqDwonFU1r/kJ9qohBA6pZR+CDy48M+AQPNJNSB1BtEXXulJBQnHgTysokLgZQoVWUCCiCdaM7IvVqJTWpTwJi7AoSSbV18APkjgS0xQmPd5K+6o4xa5T/zlk2XDajisaFt8IrVUF/YSbB016jE3Og5hPiCDu/lZsjqu3mmvKfF/lg9qywH1igQUdRJk13oc6hCkEAXTErVg/IhfCNlG9wmBToik0QTwdCpQRLTljikJbzpjIQlvOmKAgOONWZAENQRtKSWQBvVfLdgHa3VtHoSXrSBnRknWkKLRkHUkA1W8rVcntQr8l60gZ0ZJ1pCi0ZB2JLOCzUFs2TYOWrCNhxKAl60hRaD92HLQfOw7ajx0HT2kdB+yhy2lDXdWmqlhK3G9bf98Wmz3LscfZAqrqmnsuyKYt8TXQRXkwNcfiUYWDa4pY7EgPSVTtm+19SKJOI5BRkxSGMoodtNrNF1I2kS0J5VwY3ksavQ88NlElNc+iOEWbAJ/F/voz7PxSHoyR9+7nativ2ndvwiHUw47yu9JKaA9PHUM7iLKq6pQTOFEmP79UbHiD82+dYneetgOxS8+wJSfahMNs470Os1kPN/JTbWRnnwQOQggHGplAY3wrKYaKdiv7lnmS7DspC+I7EuTU0zQ82GNFq7Dg6ziu8i2FKlT3wEt+gkf0wBwreDqrCQUbOcZA27NoF7xALyBIyttssynxyg3y9KATfaSxTbV7BNfTJWTEzZag6dGrHCwTddVYZqc2UsxsVFqNvZCbcLkdKp64TNbO+cVC5efBPYK/rlSQLGDK+rBUp3QpfDG9TOHZsxAN4O1ibpjAw9nRorjI8beL1ZYEHrTNDB73voTYPIVnT+g0wL9U80rh2ZPIVPDa/a2UAOxEuXIATZyYwpcJYKIjuWlUOZdGjrzQDjb9LnC6Gvkmg2SNtDVOu6ueDDySbzRrpUeTnqQGZjZUGph6kZnQ6afqCUEVSlcDyqiJCPIYQKcbuqaLdJqyclNElfWvHFF40u9+iCrm6ZfaQ1IzlJlesbGsHBRpCIIaLj1fD6KWzDLbL7op9TKoA7EDnLaKYoLdzTkz0a/FTISIO5ebd3jWtHnoahSqHhLW1PHs8q68o3AufXlb5UMeUiHUi7pZHFlRXql1Ll3gPPcrM5UlT4stRgFT/ejNgMU5iiqfUAfFclFsDxmR0tuspJcIBdouXYqYUrvxY6QER5LrKCQiU6nGU529T7vVQV9xatQkA6iRg5selqfHcSopj4GMcQGBlnaqKgYHYqsod2Sy3Lic1No+EU48qUgM4UiigPqALCn1HcV50BK3In7hmfqsjhwc2xtTxCsjr4r6jeBMnhBxlVjw8g6v7rBq6lEEgCRCJFmUZ+uYBBsYgmKQTBNKWtISOnm5lGGmLp3kCAdq5e4eruapPnf3Njzk72jl48JTu2jNlKRzYnkyzysqomRBvJsu8NarFqiCz8YjC0UVC+aXVHGm7GHYyiIKSVPE/JHLxiiT2cxSa2qYGAhIdy2xVzH1BvrI0ii5wp6/imnG1fmtfJ9BqIVxImArT2v7DARRlYnJET1mbnFAgkn7QVSL4EpfkXykDqNG7aDOw5YUSi94DTygkojz4HC3QWpFwiS8pKU4jJKJ5LGdulz8FPQoGouESblWN1I6VTUXyck3fRqc8u1tIt/yWEPxpKfiHkn9FN+AVXksYlZ/qsuw6ue+UO6RLhfB8Ob6ZZY91LAFtTIdQdJypyPgCtYqrTSoorvjK0ElaqZe95jBCvHacgIqzvs2uHeoYn611MqTSWEduVdQnBsuxyRNbKubRKkENZUkHCEFoZiRjSgF0fBJCnvEWHs0SFC8SH6twAtei3vk2K+B8ERF06OXmi3zp5aQri8VqfUWNMtATO1pQlfzx8FUGyhVsWUPIZTn5wrPomdjw+GVohdOYbPhperppoAQl1fj1Ej7oIBUvn2xb8hXDyfqE1SRDG7tp7tTvBlo34pXZSOvIi3GtDwNUVTh1EHbSSTrR8+XVyHyxeMDdplx36tGszdbKGbCsaicJLhdYNQwUDffrOIWwU08xMjFeJJxS0u0BC+zvYmDe0FN2oGEcyb5YjI3+i+1mNK5nbSpQtubRTJ66LOTVeXg8XiadgsCXzrkm8w/0famUXgxT+c1hUlZHw0REtWIDzjN1EhdwVM1yIDbzU2GzdOpqT71qz+PnBVT0/Yn+qQvymF54jpWhQpFMtt4Z3ZAhY4LmkPIwgmNTcd7NTjZYxw9PQlDRUQoHJM2GH1py4z+OFxWqlUsCMUiOWVi1PhQ2oFBO5q9BMWg3W2YiZXZHqqWXSZ9e0Pu9vdansA1o/nqtU3ryEkfiiIoDz4zLO1K1AuJKmLXUlX58Kl82tG+simQkz76TLE+TBX32BYUpwFkpQ/TwnpH2k5YkaelEaPGRJM8VlwKiHs6R7GOss9onPEj3o6uCPs1o6NTzAgiupMc2UxrzDaEyDYWMpXYTd6GAO9TFc2MDkGSqpafgJWSsxwCkMSJIAQfJftyw2Irhw4dGsYqljfM3JipytEsj7odAd183w6dxx6KQGch6bWKqHzbTt6sqlkbO6QEx5LIG7cK79vip5isjRPAy4m/653ytAijMcnveRma9cLL7sjr6bIx+r3vrBPrfIUJDE/CMBe63nk+vBwST0DBkwoks1NIrnSYq1BI1iBfxIpCcgODqQSFZPGnDpJr4gQ1NMcW2lYrsM1DQhRVAslapnVzAl3S8Fqk0EhKoaGUthhkENqyLvbinBQypy2GQQRSynEKmdMWm/oIJDv3oJszpy3uuRMKsb16HWROW4w6CSQzRjrInLYihUZSCo2ltBUlAc7eSSSBQua0FSUBnkRQAZnTVpSEoVQS6JyctpiQUApJdYVC5rQVdQUsawW2OW1FCoGPlEAWrYEoPdDGr4TJoy5RbmATWgmTU1KUGNjZUsLk8inKCmRASpiceqIeQfirhMnpJtIAgi4ZzPyK77pLf4e3993hWwutefrGPt4VLhuN3/0W3+aV1eik8sV32K2ffuME99//ycoKUukMUgk5D8LdJt5aWHOxNmHyZg/uceTkT0G+da2+9cZdeYHjbzluci4nIMuL0InW2a1Q3ZItOb2VbYItSxhJlTJdxIndwzpv2vMgxf3C4dOPRAWCDmwJNhdvfuQ9QdLffWfzdfkp/MbvkmrTRejzeaGJUzYR3PGfP8OrHL0VJ6UUo/kyWe3yPJc0qfTOlz+5+Wqlk84df7XzHXx5JY+/ReOQvKe7aLLnd+7qKwiw7/MMS7RjkJNJ1jgPg8DhhCpouhLA+kvvvziQyDP5onZR5G5WjxymoLbSiVIYYS7RqEuZ8caJXS5wUmwuH+5BRJw4jB4tfAsnJ5i4fEgVJQTDSNJCExBb1/6OzzSTyhi+NxSYmU0gxffHMMzlX8QAeswlGKAILZN6bFqbl8oa3uZtbi0ePWJGSvwa5FKKwREqT9dEKYKWIg1UnpaKthxqcxoo7jUwNaQYSq35T4/3buR7m69QvIksJzFNnOFSNiQgABGF36w7oIsbWTt41wMO464hycotAfTrSTD9eXO/42IyEoUQMh0JxFtAEIam+oj9kGR1cI5VAvfOW69910LmudE2dUguFxB5yP/e3cWRwxV/VAgMpMR/j6+05SAik6Ureg/v1OWaUmCUFODDLqZUEyMCKEhJVv/RjdBBcjNRiDilIL6zcu+Ag/im3TQJqLgvpa71i0IEpHr/MZ9nuQr9XbBZXqOjySaVKwaFSnia3S83x5+W55HrLLEsyV2ObDVw36fL8+Xiw/ur5S9zvnCpwnyC4QQzBDm0hPaflqgZwtRQEZHc+Dl24h2IJjocrndSYf68u45D8J9WFtGg/mH9hhNBijAHQ4SYzgowUnHOYJYFgwCVMtkSUsTYkjkHtWtgnnvJSS23aFc//nF59WG+/Hj+4+Vy/uHtL+/ec1mWCnwG8Ony44dPV8tPH75wikqXmd3/+afLS+F2eX6T3X51+e7j2/OrS2ECKe2vvNjnao6lIWqPpX7mCjnMDUMhgFNDlBiluTUVn5z6cpvLMElDse3ynRPdejyGkgdNCQSKGRcCqVdM7mOON5cAOf2QGkxWwHwXcZCKwJ+87Q5URFAnCJplYvvFiTbonIWgpeBppXN8ca8xFsgzAqmoZ3fxiGEmXSK/jfvtmZR3X8Loq7Vxv4F/Db9aEHJldrrsgrk9kOMFb0u/d9d01XjuBPQ6f8AQlO/WDze8cMfIFzvXvvs5fvRdct1auzfOzo+v+I9nnfzzO3ft7QLwbuldH71fw5gNcdbJP7/F8C+NnyA9i2DyINrN04/gHSAwiW6vzzqLxeX5ordIZIpeXkzhL7GuwuXhYniZRFily3MmEfQyZFaYXKF9E+62F3YySJdg1WX3AKYQ8L7dxuxfaxd5Z52/X15MZm8uF/2Tae9iejIcuKOT2ejizcloOL9482Yx6/V7838AiwJ/s335YA/POndxfP+y292u7tzA2Z4G3ioKt+FNfLoKg254c+Ot3O72HjzZenvnunHgd/u93qw76wYOqCS8694evtxCWuVGKXtScn/Or511yJeE4IzjgD7FfdYf985Hdu9kMejZJ8OxMz2Zjgejk8XI7r8ZDy8uR4sRwX20H+52r2vbOfKjl7EXuBg8iuhf0asgVvBVs4huxonuFmX0M1Lq9f8LAAAA//8DAFBLAwQUAAYACAAAACEA8sCcDVUBAABqAgAAEQAIAWRvY1Byb3BzL2NvcmUueG1sIKIEASigAAE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fJJRT4MwFIXfTfwPpO9QYDi1ARan2ZNLTIbR+Na0d1sDLaStMv69BTbcovGxPed+Peem6eIgK+8LtBG1ylAUhMgDxWou1C5Dr8XKv0OesVRxWtUKMtSBQYv8+iplDWG1hhddN6CtAOM5kjKENRnaW9sQjA3bg6QmcA7lxG2tJbXuqHe4oaykO8BxGM6xBEs5tRT3QL+ZiOiI5GxCNp+6GgCcYahAgrIGR0GEf7wWtDR/DgzKmVMK2zWu0zHuOZuzUZzcByMmY9u2QTsbYrj8EX5fP2+Gqr5Q/a4YoDzljDAN1NY6f6gELQ0Ib0kNLVN8JvVrrKixa7fxrQC+7PIN5VB6K7qXXYp/yw489BjpwD2XjIw9Tsrb7PGpWKE8DqPYj0I/TIooIeEtmSUf/esX833S8UIeM/xPnPfEKCnikNzck+T+jHgC5EPuy9+RfwMAAP//AwBQSwMEFAAGAAgAAAAhAK4L/Ym7AQAALBUAACcAAAB4bC9wcmludGVyU2V0dGluZ3MvcHJpbnRlclNldHRpbmdzMS5iaW7slM1K41AUx/9p/KjOYiwIbmYxFFdiGUvjx05L0zqVxoSmFTezKDZCoCYlTZEZGUHmLcQHmeUsXfoAs3YlPoAb/d/YIs4UKeJGODecez7uuefm/rgcCz4OECFEj3KIGJ/h0PcRJHbMqIqYqGDU0Cb0qb9w5vUvGjTM4PyDkW7T+oj9VIp6P6VzLsIYuft1QW2wTekURel7ju2q++wYs7rbzOISi/pyZvPbyelLp00mi5NJrTf8VSn1jggM39U4v3zJJNdq7KjcOfzGCVawwVdeoc5zLiKHMtZQYCxHMbHOL8ecAuNlWiv0Dfp56hK9AlYT7ycr1suuWauhGfiR11OW0+p6kev/8FA0YEe+F8St2A8DOHa9US9WG6h7vbDTT2I07a6y8iiFnTCywrb3aP1/s+UMsGeY1vDuF7Pd7Cem3VB0yp1mp43rY+vX7fTXhT+rZ1eM1QZrSD/VU7nKXxpo5W9R9pQ/B94/ZJ/p4whe0lma7Dce+4yDFq0ejrkeoc3kfzNtrgVj5pZY4zu67Fwud6jzVCeLGZMhBISAEBACQkAICAEhIASEgBAQAkJACAiBcQg8AAAA//8DAFBLAwQUAAYACAAAACEAaS/Zj5QBAABHAwAAEAAIAWRvY1Byb3BzL2FwcC54bWwgogQBKKAAAQ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ck0Fv2zAMhe8D9h8M3Rs5yTYMgaxiSDf0sGEBkrZnTaZjobYkiKyR7NePtlHX6dbLbhTfw8MnUlLXp7bJOkjogi/EcpGLDLwNpfPHQtwdvl19FhmS8aVpgodCnAHFtX7/Tu1SiJDIAWYc4bEQNVHcSIm2htbggmXPShVSa4iP6ShDVTkLN8E+teBJrvL8k4QTgS+hvIpToBgTNx39b2gZbM+H94dzZGCtvsTYOGuIb6l/OJsChoqyrycLjZJzUTHdHuxTcnTWuZLzo9pb08CWg3VlGgQlXxrqFkw/tJ1xCbXqaNOBpZAydL95bCuR/TIIPU4hOpOc8cRYvW08DHUTkZJ+COkRawBCJdkwNody7p3X7oNeDwYuLo19wAjCwiXiwVED+LPamUT/IF7PiQeGkXfE2fd8yznfRDpIq7elkXR+q2FQzPeKaBvaaPyZhan67vwj3sVDuDEEz0u4bKp9bRKUvLdpSVND3fL8U9OHbGvjj1A+e/4W+idzP/4Lvfy4yNc5v4ZZT8mXH6D/AAAA//8DAFBLAQItABQABgAIAAAAIQD6L6gVfQEAAHYFAAATAAAAAAAAAAAAAAAAAAAAAABbQ29udGVudF9UeXBlc10ueG1sUEsBAi0AFAAGAAgAAAAhALVVMCP0AAAATAIAAAsAAAAAAAAAAAAAAAAAtgMAAF9yZWxzLy5yZWxzUEsBAi0AFAAGAAgAAAAhALuBRNrwAAAARwMAABoAAAAAAAAAAAAAAAAA2wYAAHhsL19yZWxzL3dvcmtib29rLnhtbC5yZWxzUEsBAi0AFAAGAAgAAAAhALyQ8T4KAgAAQQQAAA8AAAAAAAAAAAAAAAAACwkAAHhsL3dvcmtib29rLnhtbFBLAQItABQABgAIAAAAIQCDr+rjjQYAAOMbAAATAAAAAAAAAAAAAAAAAEILAAB4bC90aGVtZS90aGVtZTEueG1sUEsBAi0AFAAGAAgAAAAhADttMkvBAAAAQgEAACMAAAAAAAAAAAAAAAAAABIAAHhsL3dvcmtzaGVldHMvX3JlbHMvc2hlZXQxLnhtbC5yZWxzUEsBAi0AFAAGAAgAAAAhAH7BiuVgAQAAdAIAABgAAAAAAAAAAAAAAAAAAhMAAHhsL3dvcmtzaGVldHMvc2hlZXQyLnhtbFBLAQItABQABgAIAAAAIQB+wYrlYAEAAHQCAAAYAAAAAAAAAAAAAAAAAJgUAAB4bC93b3Jrc2hlZXRzL3NoZWV0My54bWxQSwECLQAUAAYACAAAACEAIczH034GAADqJgAAGAAAAAAAAAAAAAAAAAAuFgAAeGwvd29ya3NoZWV0cy9zaGVldDEueG1sUEsBAi0AFAAGAAgAAAAhAEcrgNw5FgAAwK8AAA0AAAAAAAAAAAAAAAAA4hwAAHhsL3N0eWxlcy54bWxQSwECLQAUAAYACAAAACEA8sCcDVUBAABqAgAAEQAAAAAAAAAAAAAAAABGMwAAZG9jUHJvcHMvY29yZS54bWxQSwECLQAUAAYACAAAACEArgv9ibsBAAAsFQAAJwAAAAAAAAAAAAAAAADSNQAAeGwvcHJpbnRlclNldHRpbmdzL3ByaW50ZXJTZXR0aW5nczEuYmluUEsBAi0AFAAGAAgAAAAhAGkv2Y+UAQAARwMAABAAAAAAAAAAAAAAAAAA0jcAAGRvY1Byb3BzL2FwcC54bWxQSwUGAAAAAA0ADQBwAwAAnDoAAAAA</bi>
                        <ref key="applyFirst" refId="1060"/>
                        <m key="rules" refId="1253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1254" ln="1">
                              <be refId="1255" clsId="StyleRule">
                                <be key="ruleCondition" refId="1256" clsId="StyleRuleCondition">
                                  <b key="trailing">N</b>
                                  <b key="leading">N</b>
                                </be>
                                <s key="codStile">Alighment Center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  <key>
                      <s>1</s>
                    </key>
                    <val>
                      <be refId="1257" clsId="StyleSheet">
                        <be key="version" refId="1258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1060"/>
                        <m key="rules" refId="1259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1260" ln="1">
                              <be refId="1261" clsId="StyleRule">
                                <be key="ruleCondition" refId="1262" clsId="StyleRuleCondition">
                                  <b key="trailing">N</b>
                                  <b key="leading">N</b>
                                </be>
                                <s key="codStile">Alighment Left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1263" ln="0" eid="Reporting.com.tagetik.tables.IMatixCellLeafPositions,Reporting"/>
                  <m key="forcedEditModes" refId="1264" keid="Reporting.com.tagetik.tables.IMatixCellLeafPositions,Reporting" veid="SYS_STR"/>
                  <b key="UseTxlDeFormEditor">N</b>
                  <be key="TxDeFormsEditorDescriptor" refId="1265" clsId="TxDeFormsEditorDescriptor">
                    <l key="Tabs" refId="1266" ln="0" eid="TxDeFormsEditorGridDescriptor"/>
                    <i key="Height">400</i>
                    <i key="Width">430</i>
                    <b key="editButton">S</b>
                    <b key="newButton">S</b>
                    <b key="deleteButton">S</b>
                  </be>
                </be>
              </val>
              <key>
                <s>Store Modelling</s>
              </key>
              <val>
                <be refId="1267" clsId="MatrixPositionBlockVO">
                  <s key="positionID">Store Modelling</s>
                  <be key="rows" refId="1268" clsId="FilterNode">
                    <l key="dimensionOids" refId="1269" ln="0" eid="DimensionOid"/>
                    <l key="AdHocParamDimensionOids" refId="1270" ln="0" eid="DimensionOid"/>
                    <be key="data" refId="1271" clsId="FilterNodeData">
                      <be key="filterNode" refId="1272" clsId="FilterNode">
                        <l key="dimensionOids" refId="1273" ln="0" eid="DimensionOid"/>
                        <l key="AdHocParamDimensionOids" refId="1274" ln="0" eid="DimensionOid"/>
                        <be key="data" refId="1275" clsId="FilterNodeData">
                          <ref key="filterNode" refId="1272"/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276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1</cust>
                        <s key="cod">ROOT</s>
                        <s key="desc">Rows</s>
                        <i key="index">0</i>
                        <l key="children" refId="1277" ln="8" eid="Framework.com.tagetik.trees.INode,framework">
                          <be refId="1278" clsId="FilterNode">
                            <l key="dimensionOids" refId="1279" ln="1" eid="DimensionOid">
                              <cust clsId="DimensionOid">564F43-45-53545F393330---</cust>
                            </l>
                            <l key="AdHocParamDimensionOids" refId="1280" ln="0" eid="DimensionOid"/>
                            <be key="data" refId="1281" clsId="FilterNodeData">
                              <ref key="filterNode" refId="1278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28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283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</cust>
                            <i key="index">0</i>
                            <ref key="parent" refId="1272"/>
                          </be>
                          <be refId="1284" clsId="FilterNode">
                            <l key="dimensionOids" refId="1285" ln="1" eid="DimensionOid">
                              <cust clsId="DimensionOid">564F43-45-53545F393335---</cust>
                            </l>
                            <l key="AdHocParamDimensionOids" refId="1286" ln="0" eid="DimensionOid"/>
                            <be key="data" refId="1287" clsId="FilterNodeData">
                              <ref key="filterNode" refId="1284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28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289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</cust>
                            <i key="index">0</i>
                            <ref key="parent" refId="1272"/>
                          </be>
                          <be refId="1290" clsId="FilterNode">
                            <l key="dimensionOids" refId="1291" ln="1" eid="DimensionOid">
                              <cust clsId="DimensionOid">564F43-45-53545F393430---</cust>
                            </l>
                            <l key="AdHocParamDimensionOids" refId="1292" ln="0" eid="DimensionOid"/>
                            <be key="data" refId="1293" clsId="FilterNodeData">
                              <ref key="filterNode" refId="1290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294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295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4</cust>
                            <i key="index">0</i>
                            <ref key="parent" refId="1272"/>
                          </be>
                          <be refId="1296" clsId="FilterNode">
                            <l key="dimensionOids" refId="1297" ln="1" eid="DimensionOid">
                              <cust clsId="DimensionOid">564F43-45-53545F393435---</cust>
                            </l>
                            <l key="AdHocParamDimensionOids" refId="1298" ln="0" eid="DimensionOid"/>
                            <be key="data" refId="1299" clsId="FilterNodeData">
                              <ref key="filterNode" refId="1296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00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01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5</cust>
                            <i key="index">0</i>
                            <ref key="parent" refId="1272"/>
                          </be>
                          <be refId="1302" clsId="FilterNode">
                            <l key="dimensionOids" refId="1303" ln="1" eid="DimensionOid">
                              <cust clsId="DimensionOid">564F43-45-53545F393530---</cust>
                            </l>
                            <l key="AdHocParamDimensionOids" refId="1304" ln="0" eid="DimensionOid"/>
                            <be key="data" refId="1305" clsId="FilterNodeData">
                              <ref key="filterNode" refId="1302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06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07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6</cust>
                            <i key="index">0</i>
                            <ref key="parent" refId="1272"/>
                          </be>
                          <be refId="1308" clsId="FilterNode">
                            <l key="dimensionOids" refId="1309" ln="1" eid="DimensionOid">
                              <cust clsId="DimensionOid">564F43-45-53545F393535---</cust>
                            </l>
                            <l key="AdHocParamDimensionOids" refId="1310" ln="0" eid="DimensionOid"/>
                            <be key="data" refId="1311" clsId="FilterNodeData">
                              <ref key="filterNode" refId="1308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1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13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7</cust>
                            <i key="index">0</i>
                            <ref key="parent" refId="1272"/>
                          </be>
                          <be refId="1314" clsId="FilterNode">
                            <l key="dimensionOids" refId="1315" ln="1" eid="DimensionOid">
                              <cust clsId="DimensionOid">564F43-45-53545F393630---</cust>
                            </l>
                            <l key="AdHocParamDimensionOids" refId="1316" ln="0" eid="DimensionOid"/>
                            <be key="data" refId="1317" clsId="FilterNodeData">
                              <ref key="filterNode" refId="1314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1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19" keid="SYS_STR" veid="EFReportingNodeType">
                                <key>
                                  <s>564F43-45-53545F393430---</s>
                                </key>
                                <val>
                                  <ref refId="36"/>
                                </val>
                                <key>
                                  <s>564F43-45-53545F393530---</s>
                                </key>
                                <val>
                                  <ref refId="36"/>
                                </val>
                                <key>
                                  <s>564F43-45-53545F393330---</s>
                                </key>
                                <val>
                                  <ref refId="36"/>
                                </val>
                                <key>
                                  <s>564F43-45-53545F393535---</s>
                                </key>
                                <val>
                                  <ref refId="36"/>
                                </val>
                                <key>
                                  <s>564F43-45-53545F393335---</s>
                                </key>
                                <val>
                                  <ref refId="36"/>
                                </val>
                                <key>
                                  <s>564F43-45-53545F393630---</s>
                                </key>
                                <val>
                                  <ref refId="36"/>
                                </val>
                                <key>
                                  <s>564F43-45-53545F393435---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8</cust>
                            <i key="index">0</i>
                            <ref key="parent" refId="1272"/>
                          </be>
                          <be refId="1320" clsId="FilterNode">
                            <l key="dimensionOids" refId="1321" ln="1" eid="DimensionOid">
                              <cust clsId="DimensionOid">564F43-45-3530303130---</cust>
                            </l>
                            <l key="AdHocParamDimensionOids" refId="1322" ln="0" eid="DimensionOid"/>
                            <be key="data" refId="1323" clsId="FilterNodeData">
                              <ref key="filterNode" refId="1320"/>
                              <s key="dim">VOC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24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S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25" keid="SYS_STR" veid="EFReportingNodeType">
                                <key>
                                  <s>564F43-45-3530303130---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9</cust>
                            <i key="index">0</i>
                            <ref key="parent" refId="1272"/>
                          </be>
                        </l>
                      </be>
                      <i key="segmentLevel">0</i>
                      <ref key="segment" refId="22"/>
                      <b key="placeHolder">N</b>
                      <ref key="weight" refId="23"/>
                      <be key="textMatchingCondition" refId="1326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Rows</s>
                    <i key="index">0</i>
                    <l key="children" refId="1327" ln="11" eid="Framework.com.tagetik.trees.INode,framework">
                      <be refId="1328" clsId="FilterNode">
                        <l key="dimensionOids" refId="1329" ln="1" eid="DimensionOid">
                          <cust clsId="DimensionOid">564F43-45-53545F393330---</cust>
                        </l>
                        <l key="AdHocParamDimensionOids" refId="1330" ln="0" eid="DimensionOid"/>
                        <be key="data" refId="1331" clsId="FilterNodeData">
                          <ref key="filterNode" refId="1328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1282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332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333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2</cust>
                        <s key="cod"/>
                        <s key="desc"/>
                        <i key="index">0</i>
                        <l key="children" refId="1334" ln="3" eid="Framework.com.tagetik.trees.INode,framework">
                          <be refId="1335" clsId="FilterNode">
                            <l key="dimensionOids" refId="1336" ln="1" eid="DimensionOid">
                              <cust clsId="DimensionOid">5343455F24-45-5343455F424447--50-</cust>
                            </l>
                            <l key="AdHocParamDimensionOids" refId="1337" ln="0" eid="DimensionOid"/>
                            <be key="data" refId="1338" clsId="FilterNodeData">
                              <ref key="filterNode" refId="1335"/>
                              <s key="dim">SCE_$</s>
                              <i key="segmentLevel">0</i>
                              <ref key="segment" refId="22"/>
                              <be key="dictionaryHeader" refId="1339" clsId="MultiDesc">
                                <a key="desc" refId="1340" ln="4" eid="SYS_STR">
                                  <s> </s>
                                  <s> </s>
                                  <nl/>
                                  <nl/>
                                </a>
                              </be>
                              <b key="placeHolder">N</b>
                              <ref key="weight" refId="23"/>
                              <be key="textMatchingCondition" refId="134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N</b>
                              <b key="nativeSignChange">N</b>
                              <l key="nav" refId="1342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43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13</cust>
                            <s key="cod"/>
                            <s key="desc"/>
                            <i key="index">0</i>
                            <l key="children" refId="1344" ln="0" eid="Framework.com.tagetik.trees.INode,framework"/>
                            <ref key="parent" refId="1328"/>
                          </be>
                          <be refId="1345" clsId="FilterNode">
                            <l key="dimensionOids" refId="1346" ln="1" eid="DimensionOid">
                              <cust clsId="DimensionOid">5343455F24-45-5343455F424447--50-</cust>
                            </l>
                            <l key="AdHocParamDimensionOids" refId="1347" ln="0" eid="DimensionOid"/>
                            <be key="data" refId="1348" clsId="FilterNodeData">
                              <ref key="filterNode" refId="1345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49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350" ln="1" eid="ScenarioModifierValue">
                                <ref refId="104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51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24</cust>
                            <s key="cod"/>
                            <s key="desc"/>
                            <i key="index">1</i>
                            <l key="children" refId="1352" ln="0" eid="Framework.com.tagetik.trees.INode,framework"/>
                            <ref key="parent" refId="1328"/>
                          </be>
                          <be refId="1353" clsId="FilterNode">
                            <l key="dimensionOids" refId="1354" ln="1" eid="DimensionOid">
                              <cust clsId="DimensionOid">5343455F24-45-5343455F424447--50-</cust>
                            </l>
                            <l key="AdHocParamDimensionOids" refId="1355" ln="0" eid="DimensionOid"/>
                            <be key="data" refId="1356" clsId="FilterNodeData">
                              <ref key="filterNode" refId="1353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57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358" ln="1" eid="ScenarioModifierValue">
                                <ref refId="113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59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25</cust>
                            <s key="cod"/>
                            <s key="desc"/>
                            <i key="index">2</i>
                            <l key="children" refId="1360" ln="0" eid="Framework.com.tagetik.trees.INode,framework"/>
                            <ref key="parent" refId="1328"/>
                          </be>
                        </l>
                        <ref key="parent" refId="1268"/>
                      </be>
                      <be refId="1361" clsId="FilterNode">
                        <l key="dimensionOids" refId="1362" ln="1" eid="DimensionOid">
                          <cust clsId="DimensionOid">564F43-45-53545F393335---</cust>
                        </l>
                        <l key="AdHocParamDimensionOids" refId="1363" ln="0" eid="DimensionOid"/>
                        <be key="data" refId="1364" clsId="FilterNodeData">
                          <ref key="filterNode" refId="1361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1288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365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366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3</cust>
                        <s key="cod"/>
                        <s key="desc"/>
                        <i key="index">1</i>
                        <l key="children" refId="1367" ln="3" eid="Framework.com.tagetik.trees.INode,framework">
                          <be refId="1368" clsId="FilterNode">
                            <l key="dimensionOids" refId="1369" ln="1" eid="DimensionOid">
                              <cust clsId="DimensionOid">5343455F24-45-5343455F424447--50-</cust>
                            </l>
                            <l key="AdHocParamDimensionOids" refId="1370" ln="0" eid="DimensionOid"/>
                            <be key="data" refId="1371" clsId="FilterNodeData">
                              <ref key="filterNode" refId="1368"/>
                              <s key="dim">SCE_$</s>
                              <i key="segmentLevel">0</i>
                              <ref key="segment" refId="22"/>
                              <be key="dictionaryHeader" refId="1372" clsId="MultiDesc">
                                <ref key="desc" refId="1340"/>
                              </be>
                              <b key="placeHolder">N</b>
                              <ref key="weight" refId="23"/>
                              <be key="textMatchingCondition" refId="1373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N</b>
                              <b key="nativeSignChange">N</b>
                              <l key="nav" refId="1374" ln="0" eid="ScenarioModifierValue"/>
                              <i key="sco">0</i>
                              <b key="applyFiltersForForcedScenarioPeriodoMap">N</b>
                              <b key="lineSplit">N</b>
                              <s key="adHocStyleSheetId">3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75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14</cust>
                            <s key="cod"/>
                            <s key="desc"/>
                            <i key="index">0</i>
                            <l key="children" refId="1376" ln="0" eid="Framework.com.tagetik.trees.INode,framework"/>
                            <ref key="parent" refId="1361"/>
                          </be>
                          <be refId="1377" clsId="FilterNode">
                            <l key="dimensionOids" refId="1378" ln="1" eid="DimensionOid">
                              <cust clsId="DimensionOid">5343455F24-45-5343455F424447--50-</cust>
                            </l>
                            <l key="AdHocParamDimensionOids" refId="1379" ln="0" eid="DimensionOid"/>
                            <be key="data" refId="1380" clsId="FilterNodeData">
                              <ref key="filterNode" refId="1377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8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382" ln="1" eid="ScenarioModifierValue">
                                <ref refId="104"/>
                              </l>
                              <i key="sco">0</i>
                              <b key="applyFiltersForForcedScenarioPeriodoMap">N</b>
                              <b key="lineSplit">N</b>
                              <s key="adHocStyleSheetId">3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83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26</cust>
                            <s key="cod"/>
                            <s key="desc"/>
                            <i key="index">1</i>
                            <l key="children" refId="1384" ln="0" eid="Framework.com.tagetik.trees.INode,framework"/>
                            <ref key="parent" refId="1361"/>
                          </be>
                          <be refId="1385" clsId="FilterNode">
                            <l key="dimensionOids" refId="1386" ln="1" eid="DimensionOid">
                              <cust clsId="DimensionOid">5343455F24-45-5343455F424447--50-</cust>
                            </l>
                            <l key="AdHocParamDimensionOids" refId="1387" ln="0" eid="DimensionOid"/>
                            <be key="data" refId="1388" clsId="FilterNodeData">
                              <ref key="filterNode" refId="1385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389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390" ln="1" eid="ScenarioModifierValue">
                                <ref refId="113"/>
                              </l>
                              <i key="sco">0</i>
                              <b key="applyFiltersForForcedScenarioPeriodoMap">N</b>
                              <b key="lineSplit">N</b>
                              <s key="adHocStyleSheetId">3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391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27</cust>
                            <s key="cod"/>
                            <s key="desc"/>
                            <i key="index">2</i>
                            <l key="children" refId="1392" ln="0" eid="Framework.com.tagetik.trees.INode,framework"/>
                            <ref key="parent" refId="1361"/>
                          </be>
                        </l>
                        <ref key="parent" refId="1268"/>
                      </be>
                      <be refId="1393" clsId="FilterNode">
                        <l key="dimensionOids" refId="1394" ln="1" eid="DimensionOid">
                          <cust clsId="DimensionOid">564F43-45-53545F393430---</cust>
                        </l>
                        <l key="AdHocParamDimensionOids" refId="1395" ln="0" eid="DimensionOid"/>
                        <be key="data" refId="1396" clsId="FilterNodeData">
                          <ref key="filterNode" refId="1393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1294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397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398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4</cust>
                        <s key="cod"/>
                        <s key="desc"/>
                        <i key="index">2</i>
                        <l key="children" refId="1399" ln="3" eid="Framework.com.tagetik.trees.INode,framework">
                          <be refId="1400" clsId="FilterNode">
                            <l key="dimensionOids" refId="1401" ln="1" eid="DimensionOid">
                              <cust clsId="DimensionOid">5343455F24-45-5343455F424447--50-</cust>
                            </l>
                            <l key="AdHocParamDimensionOids" refId="1402" ln="0" eid="DimensionOid"/>
                            <be key="data" refId="1403" clsId="FilterNodeData">
                              <ref key="filterNode" refId="1400"/>
                              <s key="dim">SCE_$</s>
                              <i key="segmentLevel">0</i>
                              <ref key="segment" refId="22"/>
                              <be key="dictionaryHeader" refId="1404" clsId="MultiDesc">
                                <ref key="desc" refId="1340"/>
                              </be>
                              <b key="placeHolder">N</b>
                              <ref key="weight" refId="23"/>
                              <be key="textMatchingCondition" refId="1405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N</b>
                              <b key="nativeSignChange">N</b>
                              <l key="nav" refId="1406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407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15</cust>
                            <s key="cod"/>
                            <s key="desc"/>
                            <i key="index">0</i>
                            <l key="children" refId="1408" ln="0" eid="Framework.com.tagetik.trees.INode,framework"/>
                            <ref key="parent" refId="1393"/>
                          </be>
                          <be refId="1409" clsId="FilterNode">
                            <l key="dimensionOids" refId="1410" ln="1" eid="DimensionOid">
                              <cust clsId="DimensionOid">5343455F24-45-5343455F424447--50-</cust>
                            </l>
                            <l key="AdHocParamDimensionOids" refId="1411" ln="0" eid="DimensionOid"/>
                            <be key="data" refId="1412" clsId="FilterNodeData">
                              <ref key="filterNode" refId="1409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413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414" ln="1" eid="ScenarioModifierValue">
                                <ref refId="104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415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28</cust>
                            <s key="cod"/>
                            <s key="desc"/>
                            <i key="index">1</i>
                            <l key="children" refId="1416" ln="0" eid="Framework.com.tagetik.trees.INode,framework"/>
                            <ref key="parent" refId="1393"/>
                          </be>
                          <be refId="1417" clsId="FilterNode">
                            <l key="dimensionOids" refId="1418" ln="1" eid="DimensionOid">
                              <cust clsId="DimensionOid">5343455F24-45-5343455F424447--50-</cust>
                            </l>
                            <l key="AdHocParamDimensionOids" refId="1419" ln="0" eid="DimensionOid"/>
                            <be key="data" refId="1420" clsId="FilterNodeData">
                              <ref key="filterNode" refId="1417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42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422" ln="1" eid="ScenarioModifierValue">
                                <ref refId="113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423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29</cust>
                            <s key="cod"/>
                            <s key="desc"/>
                            <i key="index">2</i>
                            <l key="children" refId="1424" ln="0" eid="Framework.com.tagetik.trees.INode,framework"/>
                            <ref key="parent" refId="1393"/>
                          </be>
                        </l>
                        <ref key="parent" refId="1268"/>
                      </be>
                      <be refId="1425" clsId="FilterNode">
                        <l key="dimensionOids" refId="1426" ln="1" eid="DimensionOid">
                          <cust clsId="DimensionOid">564F43-45-3530303130---</cust>
                        </l>
                        <l key="AdHocParamDimensionOids" refId="1427" ln="0" eid="DimensionOid"/>
                        <be key="data" refId="1428" clsId="FilterNodeData">
                          <ref key="filterNode" refId="1425"/>
                          <s key="dim">VOC</s>
                          <i key="segmentLevel">0</i>
                          <ref key="segment" refId="22"/>
                          <be key="dictionaryHeader" refId="1429" clsId="MultiDesc">
                            <a key="desc" refId="1430" ln="4" eid="SYS_STR">
                              <s>Revenue</s>
                              <s>Revenue</s>
                              <nl/>
                              <nl/>
                            </a>
                          </be>
                          <b key="placeHolder">N</b>
                          <ref key="weight" refId="23"/>
                          <ref key="textMatchingCondition" refId="1324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S</b>
                          <b key="nativeSignChange">S</b>
                          <l key="nav" refId="1431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432" keid="SYS_STR" veid="EFReportingNodeType">
                            <key>
                              <s>564F43-45-3530303130---</s>
                            </key>
                            <val>
                              <ref refId="36"/>
                            </val>
                          </m>
                        </be>
                        <cust key="id" clsId="FilterOid">9</cust>
                        <s key="cod"/>
                        <s key="desc"/>
                        <i key="index">3</i>
                        <l key="children" refId="1433" ln="3" eid="Framework.com.tagetik.trees.INode,framework">
                          <be refId="1434" clsId="FilterNode">
                            <l key="dimensionOids" refId="1435" ln="1" eid="DimensionOid">
                              <cust clsId="DimensionOid">5343455F24-45-5343455F424447--50-</cust>
                            </l>
                            <l key="AdHocParamDimensionOids" refId="1436" ln="0" eid="DimensionOid"/>
                            <be key="data" refId="1437" clsId="FilterNodeData">
                              <ref key="filterNode" refId="1434"/>
                              <s key="dim">SCE_$</s>
                              <i key="segmentLevel">0</i>
                              <ref key="segment" refId="22"/>
                              <be key="dictionaryHeader" refId="1438" clsId="MultiDesc">
                                <ref key="desc" refId="1340"/>
                              </be>
                              <b key="placeHolder">N</b>
                              <ref key="weight" refId="23"/>
                              <be key="textMatchingCondition" refId="1439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S</b>
                              <b key="nativeSignChange">S</b>
                              <l key="nav" refId="1440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441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23</cust>
                            <s key="cod"/>
                            <s key="desc"/>
                            <i key="index">0</i>
                            <l key="children" refId="1442" ln="0" eid="Framework.com.tagetik.trees.INode,framework"/>
                            <ref key="parent" refId="1425"/>
                          </be>
                          <be refId="1443" clsId="FilterNode">
                            <l key="dimensionOids" refId="1444" ln="1" eid="DimensionOid">
                              <cust clsId="DimensionOid">5343455F24-45-5343455F424447--50-</cust>
                            </l>
                            <l key="AdHocParamDimensionOids" refId="1445" ln="0" eid="DimensionOid"/>
                            <be key="data" refId="1446" clsId="FilterNodeData">
                              <ref key="filterNode" refId="1443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447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S</b>
                              <b key="nativeSignChange">S</b>
                              <l key="nav" refId="1448" ln="1" eid="ScenarioModifierValue">
                                <ref refId="104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449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30</cust>
                            <s key="cod"/>
                            <s key="desc"/>
                            <i key="index">1</i>
                            <l key="children" refId="1450" ln="0" eid="Framework.com.tagetik.trees.INode,framework"/>
                            <ref key="parent" refId="1425"/>
                          </be>
                          <be refId="1451" clsId="FilterNode">
                            <l key="dimensionOids" refId="1452" ln="1" eid="DimensionOid">
                              <cust clsId="DimensionOid">5343455F24-45-5343455F424447--50-</cust>
                            </l>
                            <l key="AdHocParamDimensionOids" refId="1453" ln="0" eid="DimensionOid"/>
                            <be key="data" refId="1454" clsId="FilterNodeData">
                              <ref key="filterNode" refId="1451"/>
                              <s key="dim">SCE_$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455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S</b>
                              <b key="nativeSignChange">S</b>
                              <l key="nav" refId="1456" ln="1" eid="ScenarioModifierValue">
                                <ref refId="113"/>
                              </l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457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31</cust>
                            <s key="cod"/>
                            <s key="desc"/>
                            <i key="index">2</i>
                            <l key="children" refId="1458" ln="0" eid="Framework.com.tagetik.trees.INode,framework"/>
                            <ref key="parent" refId="1425"/>
                          </be>
                        </l>
                        <ref key="parent" refId="1268"/>
                      </be>
                      <be refId="1459" clsId="FilterNode">
                        <l key="dimensionOids" refId="1460" ln="1" eid="DimensionOid">
                          <cust clsId="DimensionOid">564F43-45-53545F393535---</cust>
                        </l>
                        <l key="AdHocParamDimensionOids" refId="1461" ln="0" eid="DimensionOid"/>
                        <be key="data" refId="1462" clsId="FilterNodeData">
                          <ref key="filterNode" refId="1459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1312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463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464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7</cust>
                        <s key="cod"/>
                        <s key="desc"/>
                        <i key="index">4</i>
                        <l key="children" refId="1465" ln="1" eid="Framework.com.tagetik.trees.INode,framework">
                          <be refId="1466" clsId="FilterNode">
                            <l key="dimensionOids" refId="1467" ln="1" eid="DimensionOid">
                              <cust clsId="DimensionOid">5343455F24-45-5343455F424447--50-</cust>
                            </l>
                            <l key="AdHocParamDimensionOids" refId="1468" ln="0" eid="DimensionOid"/>
                            <be key="data" refId="1469" clsId="FilterNodeData">
                              <ref key="filterNode" refId="1466"/>
                              <s key="dim">SCE_$</s>
                              <i key="segmentLevel">0</i>
                              <ref key="segment" refId="22"/>
                              <be key="dictionaryHeader" refId="1470" clsId="MultiDesc">
                                <ref key="desc" refId="1340"/>
                              </be>
                              <b key="placeHolder">N</b>
                              <ref key="weight" refId="23"/>
                              <be key="textMatchingCondition" refId="1471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N</b>
                              <b key="nativeSignChange">N</b>
                              <l key="nav" refId="1472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473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20</cust>
                            <s key="cod"/>
                            <s key="desc"/>
                            <i key="index">0</i>
                            <l key="children" refId="1474" ln="0" eid="Framework.com.tagetik.trees.INode,framework"/>
                            <ref key="parent" refId="1459"/>
                          </be>
                        </l>
                        <ref key="parent" refId="1268"/>
                      </be>
                      <be refId="1475" clsId="FilterNode">
                        <l key="dimensionOids" refId="1476" ln="1" eid="DimensionOid">
                          <cust clsId="DimensionOid">564F43-45-53545F393630---</cust>
                        </l>
                        <l key="AdHocParamDimensionOids" refId="1477" ln="0" eid="DimensionOid"/>
                        <be key="data" refId="1478" clsId="FilterNodeData">
                          <ref key="filterNode" refId="1475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1318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479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480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8</cust>
                        <s key="cod"/>
                        <s key="desc"/>
                        <i key="index">5</i>
                        <l key="children" refId="1481" ln="1" eid="Framework.com.tagetik.trees.INode,framework">
                          <be refId="1482" clsId="FilterNode">
                            <l key="dimensionOids" refId="1483" ln="1" eid="DimensionOid">
                              <cust clsId="DimensionOid">5343455F24-45-5343455F424447--50-</cust>
                            </l>
                            <l key="AdHocParamDimensionOids" refId="1484" ln="0" eid="DimensionOid"/>
                            <be key="data" refId="1485" clsId="FilterNodeData">
                              <ref key="filterNode" refId="1482"/>
                              <s key="dim">SCE_$</s>
                              <i key="segmentLevel">0</i>
                              <ref key="segment" refId="22"/>
                              <be key="HideRC" refId="1486" clsId="HideRCBean">
                                <ref key="HideMode" refId="242"/>
                                <b key="ExcludeFormulas">N</b>
                                <b key="ExcludeTextCells">N</b>
                                <b key="ExcludeHeaders">S</b>
                                <b key="CheckAllMatrices">N</b>
                              </be>
                              <be key="dictionaryHeader" refId="1487" clsId="MultiDesc">
                                <ref key="desc" refId="1340"/>
                              </be>
                              <b key="placeHolder">N</b>
                              <ref key="weight" refId="23"/>
                              <be key="textMatchingCondition" refId="148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N</b>
                              <b key="nativeSignChange">N</b>
                              <l key="nav" refId="1489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490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21</cust>
                            <s key="cod"/>
                            <s key="desc"/>
                            <i key="index">0</i>
                            <l key="children" refId="1491" ln="0" eid="Framework.com.tagetik.trees.INode,framework"/>
                            <ref key="parent" refId="1475"/>
                          </be>
                        </l>
                        <ref key="parent" refId="1268"/>
                      </be>
                      <be refId="1492" clsId="FilterNode">
                        <l key="dimensionOids" refId="1493" ln="0" eid="DimensionOid"/>
                        <l key="AdHocParamDimensionOids" refId="1494" ln="0" eid="DimensionOid"/>
                        <be key="data" refId="1495" clsId="FilterNodeData">
                          <ref key="filterNode" refId="1492"/>
                          <s key="dim">VOC</s>
                          <i key="segmentLevel">0</i>
                          <ref key="segment" refId="22"/>
                          <be key="dictionaryHeader" refId="1496" clsId="MultiDesc">
                            <a key="desc" refId="1497" ln="4" eid="SYS_STR">
                              <s>Gross Revenue</s>
                              <s>Gross Revenue</s>
                              <nl/>
                              <nl/>
                            </a>
                          </be>
                          <b key="placeHolder">S</b>
                          <ref key="weight" refId="23"/>
                          <be key="textMatchingCondition" refId="1498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499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500" keid="SYS_STR" veid="EFReportingNodeType">
                            <key>
                              <s>10</s>
                            </key>
                            <val>
                              <ref refId="36"/>
                            </val>
                          </m>
                        </be>
                        <cust key="id" clsId="FilterOid">12</cust>
                        <s key="cod"/>
                        <s key="desc"/>
                        <i key="index">6</i>
                        <l key="children" refId="1501" ln="1" eid="Framework.com.tagetik.trees.INode,framework">
                          <be refId="1502" clsId="FilterNode">
                            <l key="dimensionOids" refId="1503" ln="0" eid="DimensionOid"/>
                            <l key="AdHocParamDimensionOids" refId="1504" ln="0" eid="DimensionOid"/>
                            <be key="data" refId="1505" clsId="FilterNodeData">
                              <ref key="filterNode" refId="1502"/>
                              <s key="dim">SCE_$</s>
                              <i key="segmentLevel">0</i>
                              <ref key="segment" refId="22"/>
                              <b key="placeHolder">S</b>
                              <ref key="weight" refId="23"/>
                              <be key="textMatchingCondition" refId="1506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507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508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18</cust>
                            <s key="cod"/>
                            <s key="desc"/>
                            <i key="index">0</i>
                            <l key="children" refId="1509" ln="0" eid="Framework.com.tagetik.trees.INode,framework"/>
                            <ref key="parent" refId="1492"/>
                          </be>
                        </l>
                        <ref key="parent" refId="1268"/>
                      </be>
                      <be refId="1510" clsId="FilterNode">
                        <l key="dimensionOids" refId="1511" ln="1" eid="DimensionOid">
                          <cust clsId="DimensionOid">564F43-45-53545F393530---</cust>
                        </l>
                        <l key="AdHocParamDimensionOids" refId="1512" ln="0" eid="DimensionOid"/>
                        <be key="data" refId="1513" clsId="FilterNodeData">
                          <ref key="filterNode" refId="1510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1306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514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515" keid="SYS_STR" veid="EFReportingNodeType">
                            <key>
                              <s>564F43-45-53545F393430---</s>
                            </key>
                            <val>
                              <ref refId="36"/>
                            </val>
                            <key>
                              <s>564F43-45-53545F393530---</s>
                            </key>
                            <val>
                              <ref refId="36"/>
                            </val>
                            <key>
                              <s>564F43-45-53545F393330---</s>
                            </key>
                            <val>
                              <ref refId="36"/>
                            </val>
                            <key>
                              <s>564F43-45-53545F393535---</s>
                            </key>
                            <val>
                              <ref refId="36"/>
                            </val>
                            <key>
                              <s>564F43-45-53545F393335---</s>
                            </key>
                            <val>
                              <ref refId="36"/>
                            </val>
                            <key>
                              <s>564F43-45-53545F393630---</s>
                            </key>
                            <val>
                              <ref refId="36"/>
                            </val>
                            <key>
                              <s>564F43-45-53545F393435---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6</cust>
                        <s key="cod"/>
                        <s key="desc"/>
                        <i key="index">7</i>
                        <l key="children" refId="1516" ln="1" eid="Framework.com.tagetik.trees.INode,framework">
                          <be refId="1517" clsId="FilterNode">
                            <l key="dimensionOids" refId="1518" ln="1" eid="DimensionOid">
                              <cust clsId="DimensionOid">5343455F24-45-5343455F424447--50-</cust>
                            </l>
                            <l key="AdHocParamDimensionOids" refId="1519" ln="0" eid="DimensionOid"/>
                            <be key="data" refId="1520" clsId="FilterNodeData">
                              <ref key="filterNode" refId="1517"/>
                              <s key="dim">SCE_$</s>
                              <i key="segmentLevel">0</i>
                              <ref key="segment" refId="22"/>
                              <be key="dictionaryHeader" refId="1521" clsId="MultiDesc">
                                <ref key="desc" refId="1340"/>
                              </be>
                              <b key="placeHolder">N</b>
                              <ref key="weight" refId="23"/>
                              <be key="textMatchingCondition" refId="152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N</b>
                              <b key="nativeSignChange">N</b>
                              <l key="nav" refId="1523" ln="0" eid="ScenarioModifierValue"/>
                              <i key="sco">0</i>
                              <b key="applyFiltersForForcedScenarioPeriodoMap">N</b>
                              <b key="lineSplit">N</b>
                              <s key="adHocStyleSheetId">4</s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524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19</cust>
                            <s key="cod"/>
                            <s key="desc"/>
                            <i key="index">0</i>
                            <l key="children" refId="1525" ln="0" eid="Framework.com.tagetik.trees.INode,framework"/>
                            <ref key="parent" refId="1510"/>
                          </be>
                        </l>
                        <ref key="parent" refId="1268"/>
                      </be>
                      <be refId="1526" clsId="FilterNode">
                        <l key="dimensionOids" refId="1527" ln="1" eid="DimensionOid">
                          <cust clsId="DimensionOid">564F43-45-3530303230---</cust>
                        </l>
                        <l key="AdHocParamDimensionOids" refId="1528" ln="0" eid="DimensionOid"/>
                        <be key="data" refId="1529" clsId="FilterNodeData">
                          <ref key="filterNode" refId="1526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530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5</cust>
                        <s key="cod"/>
                        <s key="desc"/>
                        <i key="index">8</i>
                        <l key="children" refId="1531" ln="1" eid="Framework.com.tagetik.trees.INode,framework">
                          <be refId="1532" clsId="FilterNode">
                            <l key="dimensionOids" refId="1533" ln="1" eid="DimensionOid">
                              <cust clsId="DimensionOid">5343455F24-45-5343455F424447--50-</cust>
                            </l>
                            <l key="AdHocParamDimensionOids" refId="1534" ln="0" eid="DimensionOid"/>
                            <be key="data" refId="1535" clsId="FilterNodeData">
                              <ref key="filterNode" refId="1532"/>
                              <s key="dim">SCE_$</s>
                              <i key="segmentLevel">0</i>
                              <ref key="segment" refId="22"/>
                              <be key="dictionaryHeader" refId="1536" clsId="MultiDesc">
                                <ref key="desc" refId="1340"/>
                              </be>
                              <b key="placeHolder">N</b>
                              <ref key="weight" refId="23"/>
                              <be key="textMatchingCondition" refId="1537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N</b>
                              <b key="nativeSignChange">N</b>
                              <l key="nav" refId="1538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539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16</cust>
                            <s key="cod"/>
                            <s key="desc"/>
                            <i key="index">0</i>
                            <l key="children" refId="1540" ln="0" eid="Framework.com.tagetik.trees.INode,framework"/>
                            <ref key="parent" refId="1526"/>
                          </be>
                        </l>
                        <ref key="parent" refId="1268"/>
                      </be>
                      <be refId="1541" clsId="FilterNode">
                        <l key="dimensionOids" refId="1542" ln="0" eid="DimensionOid"/>
                        <l key="AdHocParamDimensionOids" refId="1543" ln="0" eid="DimensionOid"/>
                        <be key="data" refId="1544" clsId="FilterNodeData">
                          <ref key="filterNode" refId="1541"/>
                          <s key="dim">VOC</s>
                          <i key="segmentLevel">0</i>
                          <ref key="segment" refId="22"/>
                          <be key="dictionaryHeader" refId="1545" clsId="MultiDesc">
                            <a key="desc" refId="1546" ln="4" eid="SYS_STR">
                              <s>Net Revenue</s>
                              <s>Net Revenue</s>
                              <s/>
                              <s/>
                            </a>
                          </be>
                          <b key="placeHolder">S</b>
                          <ref key="weight" refId="23"/>
                          <be key="textMatchingCondition" refId="1547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548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549" keid="SYS_STR" veid="EFReportingNodeType">
                            <key>
                              <s>5</s>
                            </key>
                            <val>
                              <ref refId="36"/>
                            </val>
                          </m>
                        </be>
                        <cust key="id" clsId="FilterOid">10</cust>
                        <s key="cod"/>
                        <s key="desc"/>
                        <i key="index">9</i>
                        <l key="children" refId="1550" ln="1" eid="Framework.com.tagetik.trees.INode,framework">
                          <be refId="1551" clsId="FilterNode">
                            <l key="dimensionOids" refId="1552" ln="0" eid="DimensionOid"/>
                            <l key="AdHocParamDimensionOids" refId="1553" ln="0" eid="DimensionOid"/>
                            <be key="data" refId="1554" clsId="FilterNodeData">
                              <ref key="filterNode" refId="1551"/>
                              <s key="dim">SCE_$</s>
                              <i key="segmentLevel">0</i>
                              <ref key="segment" refId="22"/>
                              <b key="placeHolder">S</b>
                              <ref key="weight" refId="23"/>
                              <be key="textMatchingCondition" refId="1555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556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557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17</cust>
                            <s key="cod"/>
                            <s key="desc"/>
                            <i key="index">0</i>
                            <l key="children" refId="1558" ln="0" eid="Framework.com.tagetik.trees.INode,framework"/>
                            <ref key="parent" refId="1541"/>
                          </be>
                        </l>
                        <ref key="parent" refId="1268"/>
                      </be>
                      <be refId="1559" clsId="FilterNode">
                        <l key="dimensionOids" refId="1560" ln="1" eid="DimensionOid">
                          <cust clsId="DimensionOid">564F43-45-53545F393635---</cust>
                        </l>
                        <l key="AdHocParamDimensionOids" refId="1561" ln="0" eid="DimensionOid"/>
                        <be key="data" refId="1562" clsId="FilterNodeData">
                          <ref key="filterNode" refId="1559"/>
                          <s key="dim">VOC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563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564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565" keid="SYS_STR" veid="EFReportingNodeType">
                            <key>
                              <s>564F43-45-53545F393635---</s>
                            </key>
                            <val>
                              <ref refId="36"/>
                            </val>
                          </m>
                        </be>
                        <cust key="id" clsId="FilterOid">32</cust>
                        <s key="cod"/>
                        <s key="desc"/>
                        <i key="index">10</i>
                        <l key="children" refId="1566" ln="1" eid="Framework.com.tagetik.trees.INode,framework">
                          <be refId="1567" clsId="FilterNode">
                            <l key="dimensionOids" refId="1568" ln="1" eid="DimensionOid">
                              <cust clsId="DimensionOid">5343455F24-45-5343455F424447--50-</cust>
                            </l>
                            <l key="AdHocParamDimensionOids" refId="1569" ln="0" eid="DimensionOid"/>
                            <be key="data" refId="1570" clsId="FilterNodeData">
                              <ref key="filterNode" refId="1567"/>
                              <s key="dim">SCE_$</s>
                              <i key="segmentLevel">0</i>
                              <ref key="segment" refId="22"/>
                              <be key="dictionaryHeader" refId="1571" clsId="MultiDesc">
                                <ref key="desc" refId="1340"/>
                              </be>
                              <b key="placeHolder">N</b>
                              <ref key="weight" refId="23"/>
                              <be key="textMatchingCondition" refId="1572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26"/>
                              <b key="signChange">N</b>
                              <b key="nativeSignChange">N</b>
                              <l key="nav" refId="1573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574" keid="SYS_STR" veid="EFReportingNodeType">
                                <key>
                                  <s>5343455F24-45-5343455F424447--50-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33</cust>
                            <s key="cod"/>
                            <s key="desc"/>
                            <i key="index">0</i>
                            <l key="children" refId="1575" ln="0" eid="Framework.com.tagetik.trees.INode,framework"/>
                            <ref key="parent" refId="1559"/>
                          </be>
                        </l>
                        <ref key="parent" refId="1268"/>
                      </be>
                    </l>
                  </be>
                  <be key="columns" refId="1576" clsId="FilterNode">
                    <l key="dimensionOids" refId="1577" ln="0" eid="DimensionOid"/>
                    <l key="AdHocParamDimensionOids" refId="1578" ln="0" eid="DimensionOid"/>
                    <be key="data" refId="1579" clsId="FilterNodeData">
                      <be key="filterNode" refId="1580" clsId="FilterNode">
                        <l key="dimensionOids" refId="1581" ln="0" eid="DimensionOid"/>
                        <l key="AdHocParamDimensionOids" refId="1582" ln="0" eid="DimensionOid"/>
                        <be key="data" refId="1583" clsId="FilterNodeData">
                          <ref key="filterNode" refId="1580"/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584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1</cust>
                        <s key="cod">ROOT</s>
                        <s key="desc">Columns</s>
                        <i key="index">0</i>
                        <l key="children" refId="1585" ln="1" eid="Framework.com.tagetik.trees.INode,framework">
                          <be refId="1586" clsId="FilterNode">
                            <l key="dimensionOids" refId="1587" ln="1" eid="DimensionOid">
                              <cust clsId="DimensionOid">504552-45-3132---</cust>
                            </l>
                            <l key="AdHocParamDimensionOids" refId="1588" ln="0" eid="DimensionOid"/>
                            <be key="data" refId="1589" clsId="FilterNodeData">
                              <ref key="filterNode" refId="1586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590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591" keid="SYS_STR" veid="EFReportingNodeType"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</cust>
                            <i key="index">0</i>
                            <l key="children" refId="1592" ln="1" eid="Framework.com.tagetik.trees.INode,framework">
                              <be refId="1593" clsId="FilterNode">
                                <l key="dimensionOids" refId="1594" ln="1" eid="DimensionOid">
                                  <cust clsId="DimensionOid">544950-45-5449505F444553---</cust>
                                </l>
                                <l key="AdHocParamDimensionOids" refId="1595" ln="0" eid="DimensionOid"/>
                                <be key="data" refId="1596" clsId="FilterNodeData">
                                  <ref key="filterNode" refId="1593"/>
                                  <s key="dim">TIP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1597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1598" keid="SYS_STR" veid="EFReportingNodeType">
                                    <key>
                                      <s>544950-45-5449505F444553---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</cust>
                                <i key="index">0</i>
                                <ref key="parent" refId="1586"/>
                              </be>
                            </l>
                            <ref key="parent" refId="1580"/>
                          </be>
                        </l>
                      </be>
                      <i key="segmentLevel">0</i>
                      <ref key="segment" refId="22"/>
                      <b key="placeHolder">N</b>
                      <ref key="weight" refId="23"/>
                      <be key="textMatchingCondition" refId="1599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Columns</s>
                    <i key="index">0</i>
                    <l key="children" refId="1600" ln="4" eid="Framework.com.tagetik.trees.INode,framework">
                      <be refId="1601" clsId="FilterNode">
                        <l key="dimensionOids" refId="1602" ln="1" eid="DimensionOid">
                          <cust clsId="DimensionOid">544950-45-5449505F444553---</cust>
                        </l>
                        <l key="AdHocParamDimensionOids" refId="1603" ln="0" eid="DimensionOid"/>
                        <be key="data" refId="1604" clsId="FilterNodeData">
                          <ref key="filterNode" refId="1601"/>
                          <s key="dim">TIP</s>
                          <i key="segmentLevel">0</i>
                          <ref key="segment" refId="22"/>
                          <b key="placeHolder">N</b>
                          <ref key="weight" refId="23"/>
                          <ref key="textMatchingCondition" refId="1597"/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l key="nav" refId="1605" ln="0" eid="ScenarioModifierValue"/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606" keid="SYS_STR" veid="EFReportingNodeType">
                            <key>
                              <s>544950-45-5449505F444553---</s>
                            </key>
                            <val>
                              <ref refId="36"/>
                            </val>
                          </m>
                        </be>
                        <cust key="id" clsId="FilterOid">200</cust>
                        <s key="cod"/>
                        <s key="desc"/>
                        <i key="index">0</i>
                        <l key="children" refId="1607" ln="1" eid="Framework.com.tagetik.trees.INode,framework">
                          <be refId="1608" clsId="FilterNode">
                            <l key="dimensionOids" refId="1609" ln="1" eid="DimensionOid">
                              <cust clsId="DimensionOid">504552-45-3132---</cust>
                            </l>
                            <l key="AdHocParamDimensionOids" refId="1610" ln="0" eid="DimensionOid"/>
                            <be key="data" refId="1611" clsId="FilterNodeData">
                              <ref key="filterNode" refId="1608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ref key="textMatchingCondition" refId="1590"/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612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613" keid="SYS_STR" veid="EFReportingNodeType"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201</cust>
                            <s key="cod"/>
                            <s key="desc"/>
                            <i key="index">0</i>
                            <l key="children" refId="1614" ln="1" eid="Framework.com.tagetik.trees.INode,framework">
                              <be refId="1615" clsId="FilterNode">
                                <l key="dimensionOids" refId="1616" ln="1" eid="DimensionOid">
                                  <cust clsId="DimensionOid">4445535435-45-4E41---</cust>
                                </l>
                                <l key="AdHocParamDimensionOids" refId="1617" ln="0" eid="DimensionOid"/>
                                <be key="data" refId="1618" clsId="FilterNodeData">
                                  <ref key="filterNode" refId="1615"/>
                                  <s key="dim">DEST5</s>
                                  <i key="segmentLevel">0</i>
                                  <ref key="segment" refId="22"/>
                                  <be key="dictionaryHeader" refId="1619" clsId="MultiDesc">
                                    <a key="desc" refId="1620" ln="4" eid="SYS_STR">
                                      <s>Notes</s>
                                      <s>Notes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1621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1622" ln="0" eid="ScenarioModifierValue"/>
                                  <i key="sco">0</i>
                                  <b key="applyFiltersForForcedScenarioPeriodoMap">N</b>
                                  <b key="lineSplit">N</b>
                                  <s key="adHocStyleSheetId">1</s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202</cust>
                                <s key="cod"/>
                                <s key="desc"/>
                                <i key="index">0</i>
                                <l key="children" refId="1623" ln="0" eid="Framework.com.tagetik.trees.INode,framework"/>
                                <ref key="parent" refId="1608"/>
                              </be>
                            </l>
                            <ref key="parent" refId="1601"/>
                          </be>
                        </l>
                        <ref key="parent" refId="1576"/>
                      </be>
                      <be refId="1624" clsId="FilterNode">
                        <l key="dimensionOids" refId="1625" ln="0" eid="DimensionOid"/>
                        <l key="AdHocParamDimensionOids" refId="1626" ln="0" eid="DimensionOid"/>
                        <be key="data" refId="1627" clsId="FilterNodeData">
                          <ref key="filterNode" refId="1624"/>
                          <s key="dim">TIP</s>
                          <i key="segmentLevel">0</i>
                          <ref key="segment" refId="22"/>
                          <b key="placeHolder">S</b>
                          <ref key="weight" refId="23"/>
                          <be key="textMatchingCondition" refId="1628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629" keid="SYS_STR" veid="EFReportingNodeType">
                            <key>
                              <s>1</s>
                            </key>
                            <val>
                              <ref refId="36"/>
                            </val>
                          </m>
                        </be>
                        <cust key="id" clsId="FilterOid">295</cust>
                        <s key="cod">PH</s>
                        <s key="desc"/>
                        <i key="index">0</i>
                        <l key="children" refId="1630" ln="1" eid="Framework.com.tagetik.trees.INode,framework">
                          <be refId="1631" clsId="FilterNode">
                            <l key="dimensionOids" refId="1632" ln="0" eid="DimensionOid"/>
                            <l key="AdHocParamDimensionOids" refId="1633" ln="0" eid="DimensionOid"/>
                            <be key="data" refId="1634" clsId="FilterNodeData">
                              <ref key="filterNode" refId="1631"/>
                              <s key="dim">PER</s>
                              <i key="segmentLevel">0</i>
                              <ref key="segment" refId="22"/>
                              <b key="placeHolder">S</b>
                              <ref key="weight" refId="23"/>
                              <be key="textMatchingCondition" refId="1635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636" keid="SYS_STR" veid="EFReportingNodeType">
                                <key>
                                  <s>295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296</cust>
                            <s key="cod">PH</s>
                            <s key="desc"/>
                            <i key="index">0</i>
                            <l key="children" refId="1637" ln="1" eid="Framework.com.tagetik.trees.INode,framework">
                              <be refId="1638" clsId="FilterNode">
                                <l key="dimensionOids" refId="1639" ln="0" eid="DimensionOid"/>
                                <l key="AdHocParamDimensionOids" refId="1640" ln="0" eid="DimensionOid"/>
                                <be key="data" refId="1641" clsId="FilterNodeData">
                                  <ref key="filterNode" refId="1638"/>
                                  <s key="dim">DEST5</s>
                                  <i key="segmentLevel">0</i>
                                  <ref key="segment" refId="22"/>
                                  <be key="reportingFormula" refId="1642" clsId="ReportingFormula">
                                    <b key="serverFormula">N</b>
                                    <b key="formulaRule">N</b>
                                    <s key="formula">INDIRECT(ADDRESS(ROW(),74))</s>
                                  </be>
                                  <be key="dictionaryHeader" refId="1643" clsId="MultiDesc">
                                    <a key="desc" refId="1644" ln="4" eid="SYS_STR">
                                      <s>FY</s>
                                      <s>FY</s>
                                      <nl/>
                                      <nl/>
                                    </a>
                                  </be>
                                  <b key="placeHolder">S</b>
                                  <ref key="weight" refId="23"/>
                                  <be key="textMatchingCondition" refId="1645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s key="adHocStyleSheetId">5</s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1646" keid="SYS_STR" veid="EFReportingNodeType">
                                    <key>
                                      <s>296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297</cust>
                                <s key="cod">PH</s>
                                <s key="desc"/>
                                <i key="index">0</i>
                                <ref key="parent" refId="1631"/>
                              </be>
                            </l>
                            <ref key="parent" refId="1624"/>
                          </be>
                        </l>
                        <ref key="parent" refId="1576"/>
                      </be>
                      <be refId="1647" clsId="FilterNode">
                        <l key="dimensionOids" refId="1648" ln="1" eid="DimensionOid">
                          <cust clsId="DimensionOid">544950-45-5449505F444553---</cust>
                        </l>
                        <l key="AdHocParamDimensionOids" refId="1649" ln="0" eid="DimensionOid"/>
                        <be key="data" refId="1650" clsId="FilterNodeData">
                          <ref key="filterNode" refId="1647"/>
                          <s key="dim">TIP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651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652" keid="SYS_STR" veid="EFReportingNodeType">
                            <key>
                              <s>544950-45-5449505F444553---</s>
                            </key>
                            <val>
                              <ref refId="36"/>
                            </val>
                          </m>
                        </be>
                        <cust key="id" clsId="FilterOid">312</cust>
                        <i key="index">0</i>
                        <l key="children" refId="1653" ln="1" eid="Framework.com.tagetik.trees.INode,framework">
                          <be refId="1654" clsId="FilterNode">
                            <l key="dimensionOids" refId="1655" ln="1" eid="DimensionOid">
                              <cust clsId="DimensionOid">504552-45-3131---</cust>
                            </l>
                            <l key="AdHocParamDimensionOids" refId="1656" ln="0" eid="DimensionOid"/>
                            <be key="data" refId="1657" clsId="FilterNodeData">
                              <ref key="filterNode" refId="1654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658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</be>
                            <cust key="id" clsId="FilterOid">313</cust>
                            <s key="cod"/>
                            <s key="desc"/>
                            <i key="index">0</i>
                            <l key="children" refId="1659" ln="1" eid="Framework.com.tagetik.trees.INode,framework">
                              <be refId="1660" clsId="FilterNode">
                                <l key="dimensionOids" refId="1661" ln="1" eid="DimensionOid">
                                  <cust clsId="DimensionOid">4445535435-45-4E41---</cust>
                                </l>
                                <l key="AdHocParamDimensionOids" refId="1662" ln="0" eid="DimensionOid"/>
                                <be key="data" refId="1663" clsId="FilterNodeData">
                                  <ref key="filterNode" refId="1660"/>
                                  <s key="dim">DEST5</s>
                                  <i key="segmentLevel">0</i>
                                  <ref key="segment" refId="22"/>
                                  <be key="dictionaryHeader" refId="1664" clsId="MultiDesc">
                                    <a key="desc" refId="1665" ln="4" eid="SYS_STR">
                                      <s>Planning Methodology</s>
                                      <s>Planning Methodology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1666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l key="nav" refId="1667" ln="0" eid="ScenarioModifierValue"/>
                                  <i key="sco">0</i>
                                  <b key="applyFiltersForForcedScenarioPeriodoMap">N</b>
                                  <b key="lineSplit">N</b>
                                  <s key="adHocStyleSheetId">1</s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314</cust>
                                <s key="cod"/>
                                <s key="desc"/>
                                <i key="index">0</i>
                                <ref key="parent" refId="1654"/>
                              </be>
                            </l>
                            <ref key="parent" refId="1647"/>
                          </be>
                        </l>
                        <ref key="parent" refId="1576"/>
                      </be>
                      <be refId="1668" clsId="FilterNode">
                        <l key="dimensionOids" refId="1669" ln="1" eid="DimensionOid">
                          <cust clsId="DimensionOid">544950-45-5449505F4F---</cust>
                        </l>
                        <l key="AdHocParamDimensionOids" refId="1670" ln="0" eid="DimensionOid"/>
                        <be key="data" refId="1671" clsId="FilterNodeData">
                          <ref key="filterNode" refId="1668"/>
                          <s key="dim">TIP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672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  <m key="nodeTypes" refId="1673" keid="SYS_STR" veid="EFReportingNodeType">
                            <key>
                              <s>544950-45-5449505F4F---</s>
                            </key>
                            <val>
                              <ref refId="36"/>
                            </val>
                          </m>
                        </be>
                        <cust key="id" clsId="FilterOid">306</cust>
                        <i key="index">0</i>
                        <l key="children" refId="1674" ln="1" eid="Framework.com.tagetik.trees.INode,framework">
                          <be refId="1675" clsId="FilterNode">
                            <l key="dimensionOids" refId="1676" ln="1" eid="DimensionOid">
                              <cust clsId="DimensionOid">504552-45-3132---</cust>
                            </l>
                            <l key="AdHocParamDimensionOids" refId="1677" ln="0" eid="DimensionOid"/>
                            <be key="data" refId="1678" clsId="FilterNodeData">
                              <ref key="filterNode" refId="1675"/>
                              <s key="dim">PER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679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l key="nav" refId="1680" ln="0" eid="ScenarioModifierValue"/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  <m key="nodeTypes" refId="1681" keid="SYS_STR" veid="EFReportingNodeType">
                                <key>
                                  <s>504552-45-3132---</s>
                                </key>
                                <val>
                                  <ref refId="36"/>
                                </val>
                              </m>
                            </be>
                            <cust key="id" clsId="FilterOid">307</cust>
                            <s key="cod"/>
                            <s key="desc"/>
                            <i key="index">0</i>
                            <l key="children" refId="1682" ln="2" eid="Framework.com.tagetik.trees.INode,framework">
                              <be refId="1683" clsId="FilterNode">
                                <l key="dimensionOids" refId="1684" ln="1" eid="DimensionOid">
                                  <cust clsId="DimensionOid">4445535435-45-4C495F303130---</cust>
                                </l>
                                <l key="AdHocParamDimensionOids" refId="1685" ln="0" eid="DimensionOid"/>
                                <be key="data" refId="1686" clsId="FilterNodeData">
                                  <ref key="filterNode" refId="1683"/>
                                  <s key="dim">DEST5</s>
                                  <i key="segmentLevel">0</i>
                                  <ref key="segment" refId="22"/>
                                  <be key="dictionaryHeader" refId="1687" clsId="MultiDesc">
                                    <a key="desc" refId="1688" ln="4" eid="SYS_STR">
                                      <s>Driver Value</s>
                                      <s>Driver Value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1689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26"/>
                                  <be key="expConditionalEditabilityProspetto" refId="1690" clsId="ExpConditionalProspetto">
                                    <be key="expression" refId="1691" clsId="CompositeControlExpression">
                                      <be key="first" refId="1692" clsId="SimpleConditionalExpression">
                                        <cust key="oidSelected" clsId="FilterOid">314</cust>
                                        <s key="operator">=</s>
                                        <s key="valueFrom">Avg. Spend per Person</s>
                                        <e key="dataType" refId="1693" id="DataType">TYPE_T</e>
                                      </be>
                                      <be key="second" refId="1694" clsId="SimpleConditionalExpression">
                                        <cust key="oidSelected" clsId="FilterOid">314</cust>
                                        <s key="operator">=</s>
                                        <s key="valueFrom">Avg. Spend per Transaction</s>
                                        <ref key="dataType" refId="1693"/>
                                      </be>
                                      <e key="operator" refId="1695" id="ControlExpressionBooleanOperator">OR</e>
                                    </be>
                                  </be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308</cust>
                                <s key="cod"/>
                                <s key="desc"/>
                                <i key="index">0</i>
                                <ref key="parent" refId="1675"/>
                              </be>
                              <be refId="1696" clsId="FilterNode">
                                <l key="dimensionOids" refId="1697" ln="1" eid="DimensionOid">
                                  <cust clsId="DimensionOid">4445535435-45-4C495F303135---</cust>
                                </l>
                                <l key="AdHocParamDimensionOids" refId="1698" ln="0" eid="DimensionOid"/>
                                <be key="data" refId="1699" clsId="FilterNodeData">
                                  <ref key="filterNode" refId="1696"/>
                                  <s key="dim">DEST5</s>
                                  <i key="segmentLevel">0</i>
                                  <ref key="segment" refId="22"/>
                                  <be key="dictionaryHeader" refId="1700" clsId="MultiDesc">
                                    <a key="desc" refId="1701" ln="4" eid="SYS_STR">
                                      <s>Driver Adj.</s>
                                      <s>Driver Adj.</s>
                                      <nl/>
                                      <nl/>
                                    </a>
                                  </be>
                                  <b key="placeHolder">N</b>
                                  <ref key="weight" refId="23"/>
                                  <be key="textMatchingCondition" refId="1702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s key="adHocStyleSheetId">2</s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  <m key="nodeTypes" refId="1703" keid="SYS_STR" veid="EFReportingNodeType">
                                    <key>
                                      <s>4445535435-45-4C495F303135---</s>
                                    </key>
                                    <val>
                                      <ref refId="36"/>
                                    </val>
                                  </m>
                                </be>
                                <cust key="id" clsId="FilterOid">309</cust>
                                <i key="index">0</i>
                                <ref key="parent" refId="1675"/>
                              </be>
                            </l>
                            <ref key="parent" refId="1668"/>
                          </be>
                        </l>
                        <ref key="parent" refId="1576"/>
                      </be>
                    </l>
                  </be>
                  <be key="matrixFilters" refId="1704" clsId="FilterNode">
                    <l key="dimensionOids" refId="1705" ln="0" eid="DimensionOid"/>
                    <l key="AdHocParamDimensionOids" refId="1706" ln="0" eid="DimensionOid"/>
                    <be key="data" refId="1707" clsId="FilterNodeData">
                      <ref key="filterNode" refId="1704"/>
                      <i key="segmentLevel">0</i>
                      <ref key="segment" refId="22"/>
                      <b key="placeHolder">N</b>
                      <ref key="weight" refId="23"/>
                      <be key="textMatchingCondition" refId="1708" clsId="TextMatchingCondition">
                        <ref key="op" refId="25"/>
                        <s key="val"/>
                      </be>
                      <ref key="change" refId="26"/>
                      <ref key="dataType" refId="27"/>
                      <b key="prevailingDataType">N</b>
                      <ref key="editability" refId="28"/>
                      <b key="signChange">N</b>
                      <b key="nativeSignChange">N</b>
                      <i key="sco">0</i>
                      <b key="applyFiltersForForcedScenarioPeriodoMap">N</b>
                      <b key="lineSplit">N</b>
                      <b key="addRCRow">N</b>
                      <b key="complementary">N</b>
                      <b key="breakLevelSubtotal">N</b>
                      <b key="alreadyDrilled">N</b>
                    </be>
                    <cust key="id" clsId="FilterOid">1</cust>
                    <s key="cod">ROOT</s>
                    <s key="desc">Matrix</s>
                    <i key="index">0</i>
                    <l key="children" refId="1709" ln="1" eid="Framework.com.tagetik.trees.INode,framework">
                      <be refId="1710" clsId="FilterNode">
                        <l key="dimensionOids" refId="1711" ln="1" eid="DimensionOid">
                          <cust clsId="DimensionOid">4445535432-45-50445F353030---</cust>
                        </l>
                        <l key="AdHocParamDimensionOids" refId="1712" ln="0" eid="DimensionOid"/>
                        <be key="data" refId="1713" clsId="FilterNodeData">
                          <ref key="filterNode" refId="1710"/>
                          <s key="dim">DEST2</s>
                          <i key="segmentLevel">0</i>
                          <ref key="segment" refId="22"/>
                          <b key="placeHolder">N</b>
                          <ref key="weight" refId="23"/>
                          <be key="textMatchingCondition" refId="1714" clsId="TextMatchingCondition">
                            <ref key="op" refId="25"/>
                            <s key="val"/>
                          </be>
                          <ref key="change" refId="26"/>
                          <ref key="dataType" refId="27"/>
                          <b key="prevailingDataType">N</b>
                          <ref key="editability" refId="28"/>
                          <b key="signChange">N</b>
                          <b key="nativeSignChange">N</b>
                          <i key="sco">0</i>
                          <b key="applyFiltersForForcedScenarioPeriodoMap">N</b>
                          <b key="lineSplit">N</b>
                          <b key="addRCRow">N</b>
                          <b key="complementary">N</b>
                          <b key="breakLevelSubtotal">N</b>
                          <b key="alreadyDrilled">N</b>
                        </be>
                        <cust key="id" clsId="FilterOid">2</cust>
                        <i key="index">0</i>
                        <l key="children" refId="1715" ln="1" eid="Framework.com.tagetik.trees.INode,framework">
                          <be refId="1716" clsId="FilterNode">
                            <l key="dimensionOids" refId="1717" ln="1" eid="DimensionOid">
                              <cust clsId="DimensionOid">4445535433-45-434D5F353030---</cust>
                            </l>
                            <l key="AdHocParamDimensionOids" refId="1718" ln="0" eid="DimensionOid"/>
                            <be key="data" refId="1719" clsId="FilterNodeData">
                              <ref key="filterNode" refId="1716"/>
                              <s key="dim">DEST3</s>
                              <i key="segmentLevel">0</i>
                              <ref key="segment" refId="22"/>
                              <b key="placeHolder">N</b>
                              <ref key="weight" refId="23"/>
                              <be key="textMatchingCondition" refId="1720" clsId="TextMatchingCondition">
                                <ref key="op" refId="25"/>
                                <s key="val"/>
                              </be>
                              <ref key="change" refId="26"/>
                              <ref key="dataType" refId="27"/>
                              <b key="prevailingDataType">N</b>
                              <ref key="editability" refId="28"/>
                              <b key="signChange">N</b>
                              <b key="nativeSignChange">N</b>
                              <i key="sco">0</i>
                              <b key="applyFiltersForForcedScenarioPeriodoMap">N</b>
                              <b key="lineSplit">N</b>
                              <b key="addRCRow">N</b>
                              <b key="complementary">N</b>
                              <b key="breakLevelSubtotal">N</b>
                              <b key="alreadyDrilled">N</b>
                            </be>
                            <cust key="id" clsId="FilterOid">3</cust>
                            <i key="index">0</i>
                            <l key="children" refId="1721" ln="1" eid="Framework.com.tagetik.trees.INode,framework">
                              <be refId="1722" clsId="FilterNode">
                                <l key="dimensionOids" refId="1723" ln="1" eid="DimensionOid">
                                  <cust clsId="DimensionOid">4445535434-45-45455F353030---</cust>
                                </l>
                                <l key="AdHocParamDimensionOids" refId="1724" ln="0" eid="DimensionOid"/>
                                <be key="data" refId="1725" clsId="FilterNodeData">
                                  <ref key="filterNode" refId="1722"/>
                                  <s key="dim">DEST4</s>
                                  <i key="segmentLevel">0</i>
                                  <ref key="segment" refId="22"/>
                                  <b key="placeHolder">N</b>
                                  <ref key="weight" refId="23"/>
                                  <be key="textMatchingCondition" refId="1726" clsId="TextMatchingCondition">
                                    <ref key="op" refId="25"/>
                                    <s key="val"/>
                                  </be>
                                  <ref key="change" refId="26"/>
                                  <ref key="dataType" refId="27"/>
                                  <b key="prevailingDataType">N</b>
                                  <ref key="editability" refId="28"/>
                                  <b key="signChange">N</b>
                                  <b key="nativeSignChange">N</b>
                                  <i key="sco">0</i>
                                  <b key="applyFiltersForForcedScenarioPeriodoMap">N</b>
                                  <b key="lineSplit">N</b>
                                  <b key="addRCRow">N</b>
                                  <b key="complementary">N</b>
                                  <b key="breakLevelSubtotal">N</b>
                                  <b key="alreadyDrilled">N</b>
                                </be>
                                <cust key="id" clsId="FilterOid">4</cust>
                                <i key="index">0</i>
                                <l key="children" refId="1727" ln="1" eid="Framework.com.tagetik.trees.INode,framework">
                                  <be refId="1728" clsId="FilterNode">
                                    <l key="dimensionOids" refId="1729" ln="1" eid="DimensionOid">
                                      <cust clsId="DimensionOid">434154-45-303435---</cust>
                                    </l>
                                    <l key="AdHocParamDimensionOids" refId="1730" ln="0" eid="DimensionOid"/>
                                    <be key="data" refId="1731" clsId="FilterNodeData">
                                      <ref key="filterNode" refId="1728"/>
                                      <s key="dim">CAT</s>
                                      <i key="segmentLevel">0</i>
                                      <ref key="segment" refId="22"/>
                                      <b key="placeHolder">N</b>
                                      <ref key="weight" refId="23"/>
                                      <be key="textMatchingCondition" refId="1732" clsId="TextMatchingCondition">
                                        <ref key="op" refId="25"/>
                                        <s key="val"/>
                                      </be>
                                      <ref key="change" refId="26"/>
                                      <ref key="dataType" refId="27"/>
                                      <b key="prevailingDataType">N</b>
                                      <ref key="editability" refId="28"/>
                                      <b key="signChange">N</b>
                                      <b key="nativeSignChange">N</b>
                                      <i key="sco">0</i>
                                      <b key="applyFiltersForForcedScenarioPeriodoMap">N</b>
                                      <b key="lineSplit">N</b>
                                      <b key="addRCRow">N</b>
                                      <b key="complementary">N</b>
                                      <b key="breakLevelSubtotal">N</b>
                                      <b key="alreadyDrilled">N</b>
                                    </be>
                                    <cust key="id" clsId="FilterOid">5</cust>
                                    <i key="index">0</i>
                                    <l key="children" refId="1733" ln="1" eid="Framework.com.tagetik.trees.INode,framework">
                                      <be refId="1734" clsId="FilterNode">
                                        <l key="dimensionOids" refId="1735" ln="1" eid="DimensionOid">
                                          <cust clsId="DimensionOid">4C554E504552-45-4C554E5F31---</cust>
                                        </l>
                                        <l key="AdHocParamDimensionOids" refId="1736" ln="0" eid="DimensionOid"/>
                                        <be key="data" refId="1737" clsId="FilterNodeData">
                                          <ref key="filterNode" refId="1734"/>
                                          <s key="dim">LUNPER</s>
                                          <i key="segmentLevel">0</i>
                                          <ref key="segment" refId="22"/>
                                          <b key="placeHolder">N</b>
                                          <ref key="weight" refId="23"/>
                                          <be key="textMatchingCondition" refId="1738" clsId="TextMatchingCondition">
                                            <ref key="op" refId="25"/>
                                            <s key="val"/>
                                          </be>
                                          <ref key="change" refId="26"/>
                                          <ref key="dataType" refId="27"/>
                                          <b key="prevailingDataType">N</b>
                                          <ref key="editability" refId="28"/>
                                          <b key="signChange">N</b>
                                          <b key="nativeSignChange">N</b>
                                          <i key="sco">0</i>
                                          <b key="applyFiltersForForcedScenarioPeriodoMap">N</b>
                                          <b key="lineSplit">N</b>
                                          <b key="addRCRow">N</b>
                                          <b key="complementary">N</b>
                                          <b key="breakLevelSubtotal">N</b>
                                          <b key="alreadyDrilled">N</b>
                                        </be>
                                        <cust key="id" clsId="FilterOid">6</cust>
                                        <i key="index">0</i>
                                        <ref key="parent" refId="1728"/>
                                      </be>
                                    </l>
                                    <ref key="parent" refId="1722"/>
                                  </be>
                                </l>
                                <ref key="parent" refId="1716"/>
                              </be>
                            </l>
                            <ref key="parent" refId="1710"/>
                          </be>
                        </l>
                        <ref key="parent" refId="1704"/>
                      </be>
                    </l>
                  </be>
                  <be key="rowHeaders" refId="1739" clsId="ReportingHeaders">
                    <m key="headers" refId="1740" keid="SYS_PR_I" veid="System.Collections.IList">
                      <key>
                        <i>-2</i>
                      </key>
                      <val>
                        <l refId="1741" ln="1">
                          <s>$Account.desc</s>
                        </l>
                      </val>
                      <key>
                        <i>-1</i>
                      </key>
                      <val>
                        <l refId="1742" ln="1">
                          <s>$Scenario(HIERARCHY("$")).desc</s>
                        </l>
                      </val>
                    </m>
                    <m key="headersDims" refId="1743" keid="SYS_PR_I" veid="SYS_STR">
                      <key>
                        <i>-2</i>
                      </key>
                      <val>
                        <s>VOC</s>
                      </val>
                      <key>
                        <i>-1</i>
                      </key>
                      <val>
                        <s>SCE_$</s>
                      </val>
                    </m>
                  </be>
                  <be key="columnHeaders" refId="1744" clsId="ReportingHeaders">
                    <m key="headers" refId="1745" keid="SYS_PR_I" veid="System.Collections.IList"/>
                    <m key="headersDims" refId="1746" keid="SYS_PR_I" veid="SYS_STR"/>
                  </be>
                  <ref key="styleType" refId="1052"/>
                  <b key="subtotalOnTop">N</b>
                  <b key="leavesFirst">N</b>
                  <b key="groupSubtotal">N</b>
                  <b key="replaceWithPlaceholder">N</b>
                  <b key="onlyFirstHeader">S</b>
                  <b key="allowRangeBreak">N</b>
                  <b key="showZeros">N</b>
                  <i key="maxRows">0</i>
                  <ref key="rowsExpansionMode" refId="1053"/>
                  <i key="maxCols">0</i>
                  <ref key="colsExpansionMode" refId="1053"/>
                  <ref key="columnsAutofitMode" refId="1054"/>
                  <b key="useForcedBoundDims">N</b>
                  <ref key="disableHints" refId="1055"/>
                  <ref key="tipoAllineamentoLordiIC" refId="1056"/>
                  <b key="bindOriginalAmountOnSave">N</b>
                  <b key="showLink">N</b>
                  <i key="index">2</i>
                  <b key="excludeValuatingSheetsWithZeroValues">N</b>
                  <m key="addictionalStyleSheets" refId="1747" keid="SYS_STR" veid="StyleSheet">
                    <key>
                      <s>2</s>
                    </key>
                    <val>
                      <be refId="1748" clsId="StyleSheet">
                        <be key="version" refId="1749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1060"/>
                        <m key="rules" refId="1750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1751" ln="1">
                              <be refId="1752" clsId="StyleRule">
                                <be key="ruleCondition" refId="1753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  <key>
                      <s>3</s>
                    </key>
                    <val>
                      <be refId="1754" clsId="StyleSheet">
                        <be key="version" refId="1755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1060"/>
                        <m key="rules" refId="1756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1757" ln="1">
                              <be refId="1758" clsId="StyleRule">
                                <be key="ruleCondition" refId="1759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  <key>
                      <s>5</s>
                    </key>
                    <val>
                      <be refId="1760" clsId="StyleSheet">
                        <be key="version" refId="1761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1060"/>
                        <m key="rules" refId="1762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1763" ln="1">
                              <be refId="1764" clsId="StyleRule">
                                <be key="ruleCondition" refId="1765" clsId="StyleRuleCondition">
                                  <b key="trailing">N</b>
                                  <b key="leading">N</b>
                                </be>
                                <s key="codStile">Subtotal_amounts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  <key>
                      <s>1</s>
                    </key>
                    <val>
                      <be refId="1766" clsId="StyleSheet">
                        <be key="version" refId="1767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1060"/>
                        <m key="rules" refId="1768" keid="SYS_STR" veid="System.Collections.IList">
                          <key>
                            <s>46524D4F424A-45-56414C554553----434F4C554D4E53-234E2F41-56414C554553-234E2F41</s>
                          </key>
                          <val>
                            <l refId="1769" ln="1">
                              <be refId="1770" clsId="StyleRule">
                                <be key="ruleCondition" refId="1771" clsId="StyleRuleCondition">
                                  <b key="trailing">N</b>
                                  <b key="leading">N</b>
                                </be>
                                <s key="codStile">Alighment Left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  <key>
                      <s>4</s>
                    </key>
                    <val>
                      <be refId="1772" clsId="StyleSheet">
                        <be key="version" refId="1773" clsId="ClientVersionInfo">
                          <s key="PRIMARY">10</s>
                          <s key="RELEASE">0</s>
                          <s key="PATCH"/>
                          <s key="BUILD"/>
                          <s key="VERSION.PRINCIPAL">5</s>
                          <s key="VERSION.MAJOR">2</s>
                          <s key="VERSION.MINOR">1</s>
                          <s key="VERSION.PATCH">17</s>
                          <s key="VERSION.TIMESTAMP">20161012125242</s>
                          <s key="VERSION.APPNAME">tgk</s>
                          <s key="VERSION.USERNAME">admin</s>
                          <b key="VERSION.SNAPSHOT">N</b>
                        </be>
                        <s key="cod">TGK_01</s>
                        <ref key="applyFirst" refId="1060"/>
                        <m key="rules" refId="1774" keid="SYS_STR" veid="System.Collections.IList">
                          <key>
                            <s>46524D4F424A-45-56414C554553----524F5753-234E2F41-56414C554553-234E2F41</s>
                          </key>
                          <val>
                            <l refId="1775" ln="1">
                              <be refId="1776" clsId="StyleRule">
                                <be key="ruleCondition" refId="1777" clsId="StyleRuleCondition">
                                  <b key="trailing">N</b>
                                  <b key="leading">N</b>
                                </be>
                                <s key="codStile">%0.0</s>
                              </be>
                            </l>
                          </val>
                        </m>
                        <d key="dateUpd">1476479124530</d>
                        <ref key="tipoClient" refId="1065"/>
                      </be>
                    </val>
                  </m>
                  <b key="allowOpenNewElements">N</b>
                  <s key="forcedBreakBackType">X</s>
                  <s key="forcedBreakBackRefLeaf">X</s>
                  <b key="autoOpenNewElements">N</b>
                  <b key="askNumRows">N</b>
                  <set key="forcedContentCells" refId="1778" ln="2" eid="Reporting.com.tagetik.tables.IMatixCellLeafPositions,Reporting">
                    <be refId="1779" clsId="MatrixCellLeafOids">
                      <cust key="row" clsId="FilterOid">17</cust>
                      <cust key="col" clsId="FilterOid">297</cust>
                    </be>
                    <be refId="1780" clsId="MatrixCellLeafOids">
                      <cust key="row" clsId="FilterOid">18</cust>
                      <cust key="col" clsId="FilterOid">297</cust>
                    </be>
                  </set>
                  <m key="forcedEditModes" refId="1781" keid="Reporting.com.tagetik.tables.IMatixCellLeafPositions,Reporting" veid="SYS_STR">
                    <key>
                      <be refId="1782" clsId="MatrixCellLeafOids">
                        <cust key="row" clsId="FilterOid">20</cust>
                        <cust key="col" clsId="FilterOid">314</cust>
                      </be>
                    </key>
                    <val>
                      <s>N</s>
                    </val>
                    <key>
                      <be refId="1783" clsId="MatrixCellLeafOids">
                        <cust key="row" clsId="FilterOid">25</cust>
                        <cust key="col" clsId="FilterOid">308</cust>
                      </be>
                    </key>
                    <val>
                      <s>N</s>
                    </val>
                    <key>
                      <be refId="1784" clsId="MatrixCellLeafOids">
                        <cust key="row" clsId="FilterOid">20</cust>
                        <cust key="col" clsId="FilterOid">309</cust>
                      </be>
                    </key>
                    <val>
                      <s>N</s>
                    </val>
                    <key>
                      <be refId="1785" clsId="MatrixCellLeafOids">
                        <cust key="row" clsId="FilterOid">20</cust>
                        <cust key="col" clsId="FilterOid">308</cust>
                      </be>
                    </key>
                    <val>
                      <s>N</s>
                    </val>
                    <key>
                      <be refId="1786" clsId="MatrixCellLeafOids">
                        <cust key="row" clsId="FilterOid">28</cust>
                        <cust key="col" clsId="FilterOid">308</cust>
                      </be>
                    </key>
                    <val>
                      <s>N</s>
                    </val>
                    <key>
                      <be refId="1787" clsId="MatrixCellLeafOids">
                        <cust key="row" clsId="FilterOid">21</cust>
                        <cust key="col" clsId="FilterOid">308</cust>
                      </be>
                    </key>
                    <val>
                      <s>N</s>
                    </val>
                    <key>
                      <be refId="1788" clsId="MatrixCellLeafOids">
                        <cust key="row" clsId="FilterOid">21</cust>
                        <cust key="col" clsId="FilterOid">309</cust>
                      </be>
                    </key>
                    <val>
                      <s>N</s>
                    </val>
                    <key>
                      <be refId="1789" clsId="MatrixCellLeafOids">
                        <cust key="row" clsId="FilterOid">29</cust>
                        <cust key="col" clsId="FilterOid">308</cust>
                      </be>
                    </key>
                    <val>
                      <s>N</s>
                    </val>
                    <key>
                      <be refId="1790" clsId="MatrixCellLeafOids">
                        <cust key="row" clsId="FilterOid">13</cust>
                        <cust key="col" clsId="FilterOid">308</cust>
                      </be>
                    </key>
                    <val>
                      <s>N</s>
                    </val>
                    <key>
                      <be refId="1791" clsId="MatrixCellLeafOids">
                        <cust key="row" clsId="FilterOid">27</cust>
                        <cust key="col" clsId="FilterOid">308</cust>
                      </be>
                    </key>
                    <val>
                      <s>N</s>
                    </val>
                    <key>
                      <be refId="1792" clsId="MatrixCellLeafOids">
                        <cust key="row" clsId="FilterOid">24</cust>
                        <cust key="col" clsId="FilterOid">308</cust>
                      </be>
                    </key>
                    <val>
                      <s>N</s>
                    </val>
                    <key>
                      <be refId="1793" clsId="MatrixCellLeafOids">
                        <cust key="row" clsId="FilterOid">15</cust>
                        <cust key="col" clsId="FilterOid">308</cust>
                      </be>
                    </key>
                    <val>
                      <s>N</s>
                    </val>
                    <key>
                      <be refId="1794" clsId="MatrixCellLeafOids">
                        <cust key="row" clsId="FilterOid">23</cust>
                        <cust key="col" clsId="FilterOid">309</cust>
                      </be>
                    </key>
                    <val>
                      <s>N</s>
                    </val>
                    <key>
                      <be refId="1795" clsId="MatrixCellLeafOids">
                        <cust key="row" clsId="FilterOid">14</cust>
                        <cust key="col" clsId="FilterOid">308</cust>
                      </be>
                    </key>
                    <val>
                      <s>N</s>
                    </val>
                    <key>
                      <be refId="1796" clsId="MatrixCellLeafOids">
                        <cust key="row" clsId="FilterOid">16</cust>
                        <cust key="col" clsId="FilterOid">314</cust>
                      </be>
                    </key>
                    <val>
                      <s>N</s>
                    </val>
                    <key>
                      <be refId="1797" clsId="MatrixCellLeafOids">
                        <cust key="row" clsId="FilterOid">16</cust>
                        <cust key="col" clsId="FilterOid">309</cust>
                      </be>
                    </key>
                    <val>
                      <s>N</s>
                    </val>
                    <key>
                      <be refId="1798" clsId="MatrixCellLeafOids">
                        <cust key="row" clsId="FilterOid">16</cust>
                        <cust key="col" clsId="FilterOid">308</cust>
                      </be>
                    </key>
                    <val>
                      <s>N</s>
                    </val>
                    <key>
                      <be refId="1799" clsId="MatrixCellLeafOids">
                        <cust key="row" clsId="FilterOid">19</cust>
                        <cust key="col" clsId="FilterOid">314</cust>
                      </be>
                    </key>
                    <val>
                      <s>N</s>
                    </val>
                    <key>
                      <be refId="1800" clsId="MatrixCellLeafOids">
                        <cust key="row" clsId="FilterOid">33</cust>
                        <cust key="col" clsId="FilterOid">314</cust>
                      </be>
                    </key>
                    <val>
                      <s>N</s>
                    </val>
                    <key>
                      <be refId="1801" clsId="MatrixCellLeafOids">
                        <cust key="row" clsId="FilterOid">31</cust>
                        <cust key="col" clsId="FilterOid">308</cust>
                      </be>
                    </key>
                    <val>
                      <s>N</s>
                    </val>
                    <key>
                      <be refId="1802" clsId="MatrixCellLeafOids">
                        <cust key="row" clsId="FilterOid">31</cust>
                        <cust key="col" clsId="FilterOid">309</cust>
                      </be>
                    </key>
                    <val>
                      <s>N</s>
                    </val>
                    <key>
                      <be refId="1803" clsId="MatrixCellLeafOids">
                        <cust key="row" clsId="FilterOid">19</cust>
                        <cust key="col" clsId="FilterOid">308</cust>
                      </be>
                    </key>
                    <val>
                      <s>N</s>
                    </val>
                    <key>
                      <be refId="1804" clsId="MatrixCellLeafOids">
                        <cust key="row" clsId="FilterOid">19</cust>
                        <cust key="col" clsId="FilterOid">309</cust>
                      </be>
                    </key>
                    <val>
                      <s>N</s>
                    </val>
                    <key>
                      <be refId="1805" clsId="MatrixCellLeafOids">
                        <cust key="row" clsId="FilterOid">30</cust>
                        <cust key="col" clsId="FilterOid">309</cust>
                      </be>
                    </key>
                    <val>
                      <s>N</s>
                    </val>
                    <key>
                      <be refId="1806" clsId="MatrixCellLeafOids">
                        <cust key="row" clsId="FilterOid">30</cust>
                        <cust key="col" clsId="FilterOid">308</cust>
                      </be>
                    </key>
                    <val>
                      <s>N</s>
                    </val>
                    <key>
                      <be refId="1807" clsId="MatrixCellLeafOids">
                        <cust key="row" clsId="FilterOid">21</cust>
                        <cust key="col" clsId="FilterOid">314</cust>
                      </be>
                    </key>
                    <val>
                      <s>N</s>
                    </val>
                    <key>
                      <be refId="1808" clsId="MatrixCellLeafOids">
                        <cust key="row" clsId="FilterOid">33</cust>
                        <cust key="col" clsId="FilterOid">308</cust>
                      </be>
                    </key>
                    <val>
                      <s>N</s>
                    </val>
                    <key>
                      <be refId="1809" clsId="MatrixCellLeafOids">
                        <cust key="row" clsId="FilterOid">33</cust>
                        <cust key="col" clsId="FilterOid">309</cust>
                      </be>
                    </key>
                    <val>
                      <s>N</s>
                    </val>
                    <key>
                      <be refId="1810" clsId="MatrixCellLeafOids">
                        <cust key="row" clsId="FilterOid">26</cust>
                        <cust key="col" clsId="FilterOid">308</cust>
                      </be>
                    </key>
                    <val>
                      <s>N</s>
                    </val>
                  </m>
                  <b key="UseTxlDeFormEditor">N</b>
                  <be key="TxDeFormsEditorDescriptor" refId="1811" clsId="TxDeFormsEditorDescriptor">
                    <l key="Tabs" refId="1812" ln="0" eid="TxDeFormsEditorGridDescriptor"/>
                    <i key="Height">400</i>
                    <i key="Width">430</i>
                    <b key="editButton">S</b>
                    <b key="newButton">S</b>
                    <b key="deleteButton">S</b>
                  </be>
                </be>
              </val>
            </m>
            <m key="cellFields" refId="1813" keid="SYS_STR" veid="CodeCellField">
              <key>
                <s>CellField00</s>
              </key>
              <val>
                <be refId="1814" clsId="CodeCellField">
                  <s key="code">CellField00</s>
                  <s key="cellField">$Cust_Dim1.FROMHIERARCHY("030").Parent.desc</s>
                </be>
              </val>
              <key>
                <s>CellField01</s>
              </key>
              <val>
                <be refId="1815" clsId="CodeCellField">
                  <s key="code">CellField01</s>
                  <s key="cellField">$Cust_Dim1.FROMHIERARCHY("020").Parent.desc</s>
                </be>
              </val>
            </m>
            <m key="dictionary" refId="1816" keid="SYS_STR" veid="CodeMultiDescVO"/>
            <m key="controlExpressions" refId="1817" keid="SYS_STR" veid="CodedExpControlloProspetto"/>
            <m key="inlineParameters" refId="1818" keid="SYS_STR" veid="CodedInlineParameter">
              <key>
                <s>InlineParameter00</s>
              </key>
              <val>
                <be refId="1819" clsId="CodedInlineParameter">
                  <s key="code">InlineParameter00</s>
                  <be key="inlineParameter" refId="1820" clsId="InlineParameter">
                    <cust key="oid" clsId="DimensionOid">5343455F24-45-5343455F424447--50-</cust>
                  </be>
                </be>
              </val>
              <key>
                <s>InlineParameter01</s>
              </key>
              <val>
                <be refId="1821" clsId="CodedInlineParameter">
                  <s key="code">InlineParameter01</s>
                  <be key="inlineParameter" refId="1822" clsId="InlineParameter">
                    <cust key="oid" clsId="DimensionOid">415A495F303130-45-3033--50-</cust>
                  </be>
                </be>
              </val>
              <key>
                <s>InlineParameter02</s>
              </key>
              <val>
                <be refId="1823" clsId="CodedInlineParameter">
                  <s key="code">InlineParameter02</s>
                  <be key="inlineParameter" refId="1824" clsId="InlineParameter">
                    <cust key="oid" clsId="DimensionOid">44455354315F303230-45-2444455354315F3032305F50--50-</cust>
                  </be>
                </be>
              </val>
            </m>
            <m key="queries" refId="1825" keid="SYS_STR" veid="Reporting.com.tagetik.query.IUserDefinedQueryVO,Reporting"/>
            <be key="sheets" refId="1826" clsId="FilterNode">
              <l key="dimensionOids" refId="1827" ln="0" eid="DimensionOid"/>
              <l key="AdHocParamDimensionOids" refId="1828" ln="0" eid="DimensionOid"/>
              <be key="data" refId="1829" clsId="FilterNodeData">
                <ref key="filterNode" refId="1826"/>
                <i key="segmentLevel">0</i>
                <ref key="segment" refId="22"/>
                <b key="placeHolder">N</b>
                <ref key="weight" refId="23"/>
                <be key="textMatchingCondition" refId="1830" clsId="TextMatchingCondition">
                  <ref key="op" refId="25"/>
                  <s key="val"/>
                </be>
                <ref key="change" refId="26"/>
                <ref key="dataType" refId="27"/>
                <b key="prevailingDataType">N</b>
                <ref key="editability" refId="28"/>
                <b key="signChange">N</b>
                <b key="nativeSignChange">N</b>
                <i key="sco">0</i>
                <b key="applyFiltersForForcedScenarioPeriodoMap">N</b>
                <b key="lineSplit">N</b>
                <b key="addRCRow">N</b>
                <b key="complementary">N</b>
                <b key="breakLevelSubtotal">N</b>
                <b key="alreadyDrilled">N</b>
              </be>
              <cust key="id" clsId="FilterOid">1</cust>
              <s key="cod">ROOT</s>
              <s key="desc">Tab filters</s>
              <i key="index">0</i>
            </be>
            <m key="launchers" refId="1831" keid="SYS_STR" veid="ElaborationsLauncher"/>
            <m key="actionLists" refId="1832" keid="SYS_STR" veid="Reporting.com.tagetik.actionlist.ISnapshotActionList,Reporting"/>
            <l key="areas" refId="1833" ln="0" eid="SYS_STR"/>
            <l key="charts" refId="1834" ln="1" eid="SYS_STR">
              <s>Chart 7</s>
            </l>
            <l key="pivots" refId="1835" ln="0" eid="SYS_STR"/>
          </be>
        </val>
      </m>
      <m key="templateLayouts" refId="1836" keid="SYS_STR" veid="Reporting.com.tagetik.report.IReportTemplateLayoutVO,Reporting">
        <key>
          <s>Template00</s>
        </key>
        <val>
          <be refId="1837" clsId="ReportTemplateLayoutVO">
            <i key="index">0</i>
            <s key="code">Template00</s>
            <m key="cellFieldAddresses" refId="1838" keid="SYS_STR" veid="Reporting.com.tagetik.spreadsheet.gridwrappers.IGridReaderVO,Reporting">
              <key>
                <s>CellField00</s>
              </key>
              <val>
                <be refId="1839" clsId="ExcelCompactGridReaderVO">
                  <be key="element" refId="1840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C10</s>
                </be>
              </val>
              <key>
                <s>CellField01</s>
              </key>
              <val>
                <be refId="1841" clsId="ExcelCompactGridReaderVO">
                  <be key="element" refId="1842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C9</s>
                </be>
              </val>
            </m>
            <m key="controlExpressionsAddresses" refId="1843" keid="SYS_STR" veid="Reporting.com.tagetik.spreadsheet.gridwrappers.IGridReaderVO,Reporting"/>
            <m key="inlineParameterAddresses" refId="1844" keid="SYS_STR" veid="Reporting.com.tagetik.spreadsheet.gridwrappers.IGridReaderVO,Reporting">
              <key>
                <s>InlineParameter00</s>
              </key>
              <val>
                <be refId="1845" clsId="ExcelCompactGridReaderVO">
                  <be key="element" refId="1846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B6</s>
                </be>
              </val>
              <key>
                <s>InlineParameter01</s>
              </key>
              <val>
                <be refId="1847" clsId="ExcelCompactGridReaderVO">
                  <be key="element" refId="1848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B7</s>
                </be>
              </val>
              <key>
                <s>InlineParameter02</s>
              </key>
              <val>
                <be refId="1849" clsId="ExcelCompactGridReaderVO">
                  <be key="element" refId="1850" clsId="BasicLogicalElement">
                    <i key="columnHeadersCount">0</i>
                    <i key="rowHeadersCount">0</i>
                    <i key="valueColumns">1</i>
                    <i key="valueRows">1</i>
                  </be>
                  <s key="firstCell">B8</s>
                </be>
              </val>
            </m>
            <m key="dictionaryAddresses" refId="1851" keid="SYS_STR" veid="Reporting.com.tagetik.spreadsheet.gridwrappers.IGridReaderVO,Reporting"/>
            <m key="hyperlinkAddresses" refId="1852" keid="SYS_STR" veid="Reporting.com.tagetik.spreadsheet.gridwrappers.IGridReaderVO,Reporting"/>
            <m key="matrixGridReaders" refId="1853" keid="SYS_STR" veid="Reporting.com.tagetik.spreadsheet.gridwrappers.IGridReaderVO,Reporting">
              <key>
                <s>Store Modelling</s>
              </key>
              <val>
                <be refId="1854" clsId="ExcelCompactGridReaderVO">
                  <be key="element" refId="1855" clsId="BasicLogicalElement">
                    <i key="columnHeadersCount">0</i>
                    <i key="rowHeadersCount">2</i>
                    <i key="valueColumns">5</i>
                    <i key="valueRows">19</i>
                  </be>
                  <s key="firstCell">B15</s>
                </be>
              </val>
              <key>
                <s>Financial Output</s>
              </key>
              <val>
                <be refId="1856" clsId="ExcelCompactGridReaderVO">
                  <be key="element" refId="1857" clsId="BasicLogicalElement">
                    <i key="columnHeadersCount">0</i>
                    <i key="rowHeadersCount">0</i>
                    <i key="valueColumns">65</i>
                    <i key="valueRows">19</i>
                  </be>
                  <s key="firstCell">J15</s>
                </be>
              </val>
              <key>
                <s>Store Attributes</s>
              </key>
              <val>
                <be refId="1858" clsId="ExcelCompactGridReaderVO">
                  <be key="element" refId="1859" clsId="BasicLogicalElement">
                    <i key="columnHeadersCount">0</i>
                    <i key="rowHeadersCount">1</i>
                    <i key="valueColumns">1</i>
                    <i key="valueRows">2</i>
                  </be>
                  <s key="firstCell">B11</s>
                </be>
              </val>
            </m>
            <m key="queryGridReaders" refId="1860" keid="SYS_STR" veid="Reporting.com.tagetik.spreadsheet.gridwrappers.IGridReaderVO,Reporting"/>
          </be>
        </val>
      </m>
      <m key="adHocParameters" refId="1861" keid="SYS_STR" veid="ProspParametro"/>
      <l key="parametersToBeRequested" refId="1862" ln="3" eid="ParameterInfo">
        <be refId="1863" clsId="ParameterInfo">
          <cust key="oid" clsId="DimensionOid">5343455F24-45-5343455F424447--50-</cust>
          <b key="explicitlyUsed">S</b>
          <b key="forced">N</b>
          <b key="advanced">N</b>
        </be>
        <be refId="1864" clsId="ParameterInfo">
          <cust key="oid" clsId="DimensionOid">44455354315F303230-45-2444455354315F3032305F50--50-</cust>
          <b key="explicitlyUsed">S</b>
          <b key="forced">N</b>
          <b key="advanced">N</b>
        </be>
        <be refId="1865" clsId="ParameterInfo">
          <cust key="oid" clsId="DimensionOid">415A495F303130-45-3033--50-</cust>
          <b key="explicitlyUsed">S</b>
          <b key="forced">N</b>
          <b key="advanced">N</b>
        </be>
      </l>
      <be key="reportFilters" refId="1866" clsId="FilterNode">
        <l key="dimensionOids" refId="1867" ln="0" eid="DimensionOid"/>
        <l key="AdHocParamDimensionOids" refId="1868" ln="0" eid="DimensionOid"/>
        <be key="data" refId="1869" clsId="FilterNodeData">
          <ref key="filterNode" refId="1866"/>
          <i key="segmentLevel">0</i>
          <ref key="segment" refId="22"/>
          <b key="placeHolder">N</b>
          <ref key="weight" refId="23"/>
          <be key="textMatchingCondition" refId="1870" clsId="TextMatchingCondition">
            <ref key="op" refId="25"/>
            <s key="val"/>
          </be>
          <ref key="change" refId="26"/>
          <ref key="dataType" refId="27"/>
          <b key="prevailingDataType">N</b>
          <ref key="editability" refId="28"/>
          <b key="signChange">N</b>
          <b key="nativeSignChange">N</b>
          <i key="sco">0</i>
          <b key="applyFiltersForForcedScenarioPeriodoMap">N</b>
          <b key="lineSplit">N</b>
          <b key="addRCRow">N</b>
          <b key="complementary">N</b>
          <b key="breakLevelSubtotal">N</b>
          <b key="alreadyDrilled">N</b>
        </be>
        <cust key="id" clsId="FilterOid">1</cust>
        <s key="cod">ROOT</s>
        <s key="desc">Report filters root</s>
        <i key="index">0</i>
        <l key="children" refId="1871" ln="1" eid="Framework.com.tagetik.trees.INode,framework">
          <be refId="1872" clsId="FilterNode">
            <l key="dimensionOids" refId="1873" ln="1" eid="DimensionOid">
              <cust clsId="DimensionOid">44455354315F303230-45-2444455354315F3032305F50--50-</cust>
            </l>
            <l key="AdHocParamDimensionOids" refId="1874" ln="0" eid="DimensionOid"/>
            <be key="data" refId="1875" clsId="FilterNodeData">
              <ref key="filterNode" refId="1872"/>
              <s key="dim">DEST1_020</s>
              <i key="segmentLevel">0</i>
              <ref key="segment" refId="22"/>
              <b key="placeHolder">N</b>
              <ref key="weight" refId="23"/>
              <be key="textMatchingCondition" refId="1876" clsId="TextMatchingCondition">
                <ref key="op" refId="25"/>
                <s key="val"/>
              </be>
              <ref key="change" refId="26"/>
              <ref key="dataType" refId="27"/>
              <b key="prevailingDataType">N</b>
              <ref key="editability" refId="28"/>
              <b key="signChange">N</b>
              <b key="nativeSignChange">N</b>
              <i key="sco">0</i>
              <b key="applyFiltersForForcedScenarioPeriodoMap">N</b>
              <b key="lineSplit">N</b>
              <b key="addRCRow">N</b>
              <b key="complementary">N</b>
              <b key="breakLevelSubtotal">N</b>
              <b key="alreadyDrilled">N</b>
            </be>
            <cust key="id" clsId="FilterOid">4</cust>
            <i key="index">0</i>
            <l key="children" refId="1877" ln="1" eid="Framework.com.tagetik.trees.INode,framework">
              <be refId="1878" clsId="FilterNode">
                <l key="dimensionOids" refId="1879" ln="1" eid="DimensionOid">
                  <cust clsId="DimensionOid">415A495F303130-45-3033--50-</cust>
                </l>
                <l key="AdHocParamDimensionOids" refId="1880" ln="0" eid="DimensionOid"/>
                <be key="data" refId="1881" clsId="FilterNodeData">
                  <ref key="filterNode" refId="1878"/>
                  <s key="dim">AZI_010</s>
                  <i key="segmentLevel">0</i>
                  <ref key="segment" refId="22"/>
                  <b key="placeHolder">N</b>
                  <ref key="weight" refId="23"/>
                  <be key="textMatchingCondition" refId="1882" clsId="TextMatchingCondition">
                    <ref key="op" refId="25"/>
                    <s key="val"/>
                  </be>
                  <ref key="change" refId="26"/>
                  <ref key="dataType" refId="27"/>
                  <b key="prevailingDataType">N</b>
                  <ref key="editability" refId="28"/>
                  <b key="signChange">N</b>
                  <b key="nativeSignChange">N</b>
                  <i key="sco">0</i>
                  <b key="applyFiltersForForcedScenarioPeriodoMap">N</b>
                  <b key="lineSplit">N</b>
                  <b key="addRCRow">N</b>
                  <b key="complementary">N</b>
                  <b key="breakLevelSubtotal">N</b>
                  <b key="alreadyDrilled">N</b>
                </be>
                <cust key="id" clsId="FilterOid">5</cust>
                <i key="index">0</i>
                <ref key="parent" refId="1872"/>
              </be>
            </l>
            <ref key="parent" refId="1866"/>
          </be>
        </l>
      </be>
    </be>
  </data>
</easyPacket>
</file>

<file path=customXml/itemProps1.xml><?xml version="1.0" encoding="utf-8"?>
<ds:datastoreItem xmlns:ds="http://schemas.openxmlformats.org/officeDocument/2006/customXml" ds:itemID="{B5292743-7E53-4804-8864-E1EA04DA1B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Store Revenue Planning</vt:lpstr>
      <vt:lpstr>_tgk_hidden_styles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 Klebanov</dc:creator>
  <cp:lastModifiedBy>Microsoft Office -käyttäjä</cp:lastModifiedBy>
  <dcterms:created xsi:type="dcterms:W3CDTF">2016-11-29T22:23:34Z</dcterms:created>
  <dcterms:modified xsi:type="dcterms:W3CDTF">2017-05-26T12:36:25Z</dcterms:modified>
</cp:coreProperties>
</file>