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vaaga-nas.cvmbs.colostate.edu\Data\Data\CEV Copy - Behavior Manuscript\Manuscript Analysis\"/>
    </mc:Choice>
  </mc:AlternateContent>
  <xr:revisionPtr revIDLastSave="0" documentId="13_ncr:1_{E823DF31-01DF-4166-B068-FDDA18CF81F2}" xr6:coauthVersionLast="47" xr6:coauthVersionMax="47" xr10:uidLastSave="{00000000-0000-0000-0000-000000000000}"/>
  <bookViews>
    <workbookView xWindow="975" yWindow="885" windowWidth="26430" windowHeight="14490" activeTab="4" xr2:uid="{2CE93D2D-D425-483A-9378-166124CE4C4C}"/>
  </bookViews>
  <sheets>
    <sheet name="Figure2" sheetId="1" r:id="rId1"/>
    <sheet name="Figure 3" sheetId="2" r:id="rId2"/>
    <sheet name="Figure4" sheetId="3" r:id="rId3"/>
    <sheet name="Figure5" sheetId="4" r:id="rId4"/>
    <sheet name="Figure6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" i="4" l="1"/>
  <c r="Q23" i="4"/>
  <c r="R23" i="4"/>
  <c r="T23" i="4"/>
  <c r="N23" i="4"/>
  <c r="N39" i="4"/>
  <c r="N34" i="4"/>
  <c r="N35" i="4"/>
  <c r="N36" i="4"/>
  <c r="N37" i="4"/>
  <c r="N38" i="4"/>
  <c r="N40" i="4"/>
  <c r="N41" i="4"/>
  <c r="N42" i="4"/>
  <c r="N43" i="4"/>
  <c r="N44" i="4"/>
  <c r="N45" i="4"/>
  <c r="N46" i="4"/>
  <c r="N47" i="4"/>
  <c r="N48" i="4"/>
  <c r="N49" i="4"/>
  <c r="N51" i="4"/>
  <c r="N52" i="4"/>
  <c r="N33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4" i="4"/>
  <c r="T44" i="3"/>
  <c r="T45" i="3"/>
  <c r="T46" i="3"/>
  <c r="T34" i="3"/>
  <c r="T35" i="3"/>
  <c r="T36" i="3"/>
  <c r="T37" i="3"/>
  <c r="T38" i="3"/>
  <c r="T39" i="3"/>
  <c r="T40" i="3"/>
  <c r="T41" i="3"/>
  <c r="T42" i="3"/>
  <c r="T33" i="3"/>
  <c r="U25" i="2"/>
  <c r="U26" i="2"/>
  <c r="U27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4" i="2"/>
  <c r="N34" i="3"/>
  <c r="N35" i="3"/>
  <c r="N36" i="3"/>
  <c r="N37" i="3"/>
  <c r="N38" i="3"/>
  <c r="N39" i="3"/>
  <c r="N40" i="3"/>
  <c r="N41" i="3"/>
  <c r="N42" i="3"/>
  <c r="N33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33" i="2"/>
  <c r="U59" i="5"/>
  <c r="T59" i="5"/>
  <c r="D25" i="5"/>
  <c r="P4" i="5" s="1"/>
  <c r="P22" i="5"/>
  <c r="N4" i="5"/>
  <c r="U43" i="5"/>
  <c r="U44" i="5"/>
  <c r="U45" i="5"/>
  <c r="U46" i="5"/>
  <c r="U47" i="5"/>
  <c r="U48" i="5"/>
  <c r="U49" i="5"/>
  <c r="U50" i="5"/>
  <c r="U51" i="5"/>
  <c r="T39" i="5"/>
  <c r="T47" i="5"/>
  <c r="U42" i="5"/>
  <c r="T43" i="5"/>
  <c r="T44" i="5"/>
  <c r="T45" i="5"/>
  <c r="T46" i="5"/>
  <c r="T48" i="5"/>
  <c r="T49" i="5"/>
  <c r="T50" i="5"/>
  <c r="T51" i="5"/>
  <c r="T42" i="5"/>
  <c r="R43" i="5"/>
  <c r="R48" i="5"/>
  <c r="R49" i="5"/>
  <c r="R50" i="5"/>
  <c r="P45" i="5"/>
  <c r="P50" i="5"/>
  <c r="P51" i="5"/>
  <c r="N48" i="5"/>
  <c r="L56" i="5"/>
  <c r="L55" i="5"/>
  <c r="L54" i="5"/>
  <c r="K56" i="5"/>
  <c r="K55" i="5"/>
  <c r="K54" i="5"/>
  <c r="J56" i="5"/>
  <c r="J55" i="5"/>
  <c r="J54" i="5"/>
  <c r="H56" i="5"/>
  <c r="H55" i="5"/>
  <c r="H54" i="5"/>
  <c r="G56" i="5"/>
  <c r="G55" i="5"/>
  <c r="G54" i="5"/>
  <c r="F56" i="5"/>
  <c r="F55" i="5"/>
  <c r="F54" i="5"/>
  <c r="D56" i="5"/>
  <c r="D55" i="5"/>
  <c r="D54" i="5"/>
  <c r="R44" i="5" s="1"/>
  <c r="C56" i="5"/>
  <c r="C55" i="5"/>
  <c r="C54" i="5"/>
  <c r="B56" i="5"/>
  <c r="B55" i="5"/>
  <c r="B54" i="5"/>
  <c r="T22" i="5"/>
  <c r="U18" i="5"/>
  <c r="U8" i="5"/>
  <c r="U14" i="5"/>
  <c r="U15" i="5"/>
  <c r="U16" i="5"/>
  <c r="U17" i="5"/>
  <c r="U19" i="5"/>
  <c r="U20" i="5"/>
  <c r="U21" i="5"/>
  <c r="U22" i="5"/>
  <c r="T14" i="5"/>
  <c r="T15" i="5"/>
  <c r="T16" i="5"/>
  <c r="T17" i="5"/>
  <c r="T18" i="5"/>
  <c r="T19" i="5"/>
  <c r="T20" i="5"/>
  <c r="T21" i="5"/>
  <c r="T13" i="5"/>
  <c r="L27" i="5"/>
  <c r="L26" i="5"/>
  <c r="L25" i="5"/>
  <c r="K27" i="5"/>
  <c r="K26" i="5"/>
  <c r="K25" i="5"/>
  <c r="J27" i="5"/>
  <c r="J26" i="5"/>
  <c r="J25" i="5"/>
  <c r="H27" i="5"/>
  <c r="H26" i="5"/>
  <c r="H25" i="5"/>
  <c r="G27" i="5"/>
  <c r="G26" i="5"/>
  <c r="G25" i="5"/>
  <c r="F27" i="5"/>
  <c r="F26" i="5"/>
  <c r="F25" i="5"/>
  <c r="D27" i="5"/>
  <c r="D26" i="5"/>
  <c r="R21" i="5"/>
  <c r="C27" i="5"/>
  <c r="C26" i="5"/>
  <c r="C25" i="5"/>
  <c r="B27" i="5"/>
  <c r="B26" i="5"/>
  <c r="B25" i="5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4" i="4"/>
  <c r="U41" i="5"/>
  <c r="U33" i="5"/>
  <c r="U56" i="5" s="1"/>
  <c r="U34" i="5"/>
  <c r="U35" i="5"/>
  <c r="U36" i="5"/>
  <c r="U37" i="5"/>
  <c r="U38" i="5"/>
  <c r="U39" i="5"/>
  <c r="U40" i="5"/>
  <c r="T33" i="5"/>
  <c r="T56" i="5" s="1"/>
  <c r="T34" i="5"/>
  <c r="T35" i="5"/>
  <c r="T36" i="5"/>
  <c r="T37" i="5"/>
  <c r="T38" i="5"/>
  <c r="T40" i="5"/>
  <c r="T41" i="5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T4" i="3"/>
  <c r="T25" i="3" s="1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U5" i="5"/>
  <c r="U6" i="5"/>
  <c r="U7" i="5"/>
  <c r="U9" i="5"/>
  <c r="U10" i="5"/>
  <c r="U11" i="5"/>
  <c r="U12" i="5"/>
  <c r="U13" i="5"/>
  <c r="U4" i="5"/>
  <c r="T5" i="5"/>
  <c r="T6" i="5"/>
  <c r="T7" i="5"/>
  <c r="T8" i="5"/>
  <c r="T9" i="5"/>
  <c r="T10" i="5"/>
  <c r="T11" i="5"/>
  <c r="T12" i="5"/>
  <c r="T4" i="5"/>
  <c r="F25" i="3"/>
  <c r="G25" i="3"/>
  <c r="H25" i="3"/>
  <c r="J25" i="3"/>
  <c r="K25" i="3"/>
  <c r="L25" i="3"/>
  <c r="F26" i="3"/>
  <c r="G26" i="3"/>
  <c r="H26" i="3"/>
  <c r="J26" i="3"/>
  <c r="K26" i="3"/>
  <c r="L26" i="3"/>
  <c r="F27" i="3"/>
  <c r="G27" i="3"/>
  <c r="H27" i="3"/>
  <c r="J27" i="3"/>
  <c r="K27" i="3"/>
  <c r="L27" i="3"/>
  <c r="B27" i="3"/>
  <c r="C27" i="3"/>
  <c r="D27" i="3"/>
  <c r="B26" i="3"/>
  <c r="C26" i="3"/>
  <c r="D26" i="3"/>
  <c r="B25" i="3"/>
  <c r="C25" i="3"/>
  <c r="D25" i="3"/>
  <c r="P22" i="3" s="1"/>
  <c r="L56" i="4"/>
  <c r="K56" i="4"/>
  <c r="J56" i="4"/>
  <c r="H56" i="4"/>
  <c r="G56" i="4"/>
  <c r="F56" i="4"/>
  <c r="D56" i="4"/>
  <c r="C56" i="4"/>
  <c r="B56" i="4"/>
  <c r="L55" i="4"/>
  <c r="K55" i="4"/>
  <c r="J55" i="4"/>
  <c r="H55" i="4"/>
  <c r="G55" i="4"/>
  <c r="F55" i="4"/>
  <c r="D55" i="4"/>
  <c r="C55" i="4"/>
  <c r="B55" i="4"/>
  <c r="L54" i="4"/>
  <c r="K54" i="4"/>
  <c r="J54" i="4"/>
  <c r="H54" i="4"/>
  <c r="G54" i="4"/>
  <c r="F54" i="4"/>
  <c r="D54" i="4"/>
  <c r="Q52" i="4" s="1"/>
  <c r="C54" i="4"/>
  <c r="B54" i="4"/>
  <c r="R47" i="4"/>
  <c r="R45" i="4"/>
  <c r="Q45" i="4"/>
  <c r="P45" i="4"/>
  <c r="Q43" i="4"/>
  <c r="R42" i="4"/>
  <c r="L27" i="4"/>
  <c r="K27" i="4"/>
  <c r="J27" i="4"/>
  <c r="H27" i="4"/>
  <c r="G27" i="4"/>
  <c r="F27" i="4"/>
  <c r="D27" i="4"/>
  <c r="C27" i="4"/>
  <c r="B27" i="4"/>
  <c r="L26" i="4"/>
  <c r="K26" i="4"/>
  <c r="J26" i="4"/>
  <c r="H26" i="4"/>
  <c r="G26" i="4"/>
  <c r="F26" i="4"/>
  <c r="D26" i="4"/>
  <c r="C26" i="4"/>
  <c r="B26" i="4"/>
  <c r="L25" i="4"/>
  <c r="K25" i="4"/>
  <c r="J25" i="4"/>
  <c r="H25" i="4"/>
  <c r="G25" i="4"/>
  <c r="F25" i="4"/>
  <c r="D25" i="4"/>
  <c r="P22" i="4" s="1"/>
  <c r="C25" i="4"/>
  <c r="B25" i="4"/>
  <c r="R22" i="4"/>
  <c r="L46" i="3"/>
  <c r="K46" i="3"/>
  <c r="J46" i="3"/>
  <c r="H46" i="3"/>
  <c r="G46" i="3"/>
  <c r="F46" i="3"/>
  <c r="D46" i="3"/>
  <c r="C46" i="3"/>
  <c r="B46" i="3"/>
  <c r="L45" i="3"/>
  <c r="K45" i="3"/>
  <c r="J45" i="3"/>
  <c r="H45" i="3"/>
  <c r="G45" i="3"/>
  <c r="F45" i="3"/>
  <c r="D45" i="3"/>
  <c r="C45" i="3"/>
  <c r="B45" i="3"/>
  <c r="L44" i="3"/>
  <c r="K44" i="3"/>
  <c r="J44" i="3"/>
  <c r="H44" i="3"/>
  <c r="G44" i="3"/>
  <c r="F44" i="3"/>
  <c r="D44" i="3"/>
  <c r="Q38" i="3" s="1"/>
  <c r="C44" i="3"/>
  <c r="B44" i="3"/>
  <c r="R52" i="2"/>
  <c r="S52" i="2"/>
  <c r="S51" i="2"/>
  <c r="S50" i="2"/>
  <c r="R50" i="2"/>
  <c r="Q50" i="2"/>
  <c r="S49" i="2"/>
  <c r="R49" i="2"/>
  <c r="Q49" i="2"/>
  <c r="S48" i="2"/>
  <c r="R46" i="2"/>
  <c r="Q46" i="2"/>
  <c r="S43" i="2"/>
  <c r="S42" i="2"/>
  <c r="R42" i="2"/>
  <c r="S40" i="2"/>
  <c r="M56" i="2"/>
  <c r="L56" i="2"/>
  <c r="K56" i="2"/>
  <c r="M55" i="2"/>
  <c r="L55" i="2"/>
  <c r="K55" i="2"/>
  <c r="M54" i="2"/>
  <c r="L54" i="2"/>
  <c r="K54" i="2"/>
  <c r="I56" i="2"/>
  <c r="H56" i="2"/>
  <c r="G56" i="2"/>
  <c r="I55" i="2"/>
  <c r="H55" i="2"/>
  <c r="G55" i="2"/>
  <c r="I54" i="2"/>
  <c r="H54" i="2"/>
  <c r="G54" i="2"/>
  <c r="D54" i="2"/>
  <c r="E54" i="2"/>
  <c r="R48" i="2" s="1"/>
  <c r="D55" i="2"/>
  <c r="E55" i="2"/>
  <c r="D56" i="2"/>
  <c r="E56" i="2"/>
  <c r="C56" i="2"/>
  <c r="C55" i="2"/>
  <c r="C54" i="2"/>
  <c r="G25" i="2"/>
  <c r="H25" i="2"/>
  <c r="I25" i="2"/>
  <c r="K25" i="2"/>
  <c r="L25" i="2"/>
  <c r="M25" i="2"/>
  <c r="G26" i="2"/>
  <c r="H26" i="2"/>
  <c r="I26" i="2"/>
  <c r="K26" i="2"/>
  <c r="L26" i="2"/>
  <c r="M26" i="2"/>
  <c r="G27" i="2"/>
  <c r="H27" i="2"/>
  <c r="I27" i="2"/>
  <c r="K27" i="2"/>
  <c r="L27" i="2"/>
  <c r="M27" i="2"/>
  <c r="D27" i="2"/>
  <c r="E27" i="2"/>
  <c r="C27" i="2"/>
  <c r="D26" i="2"/>
  <c r="E26" i="2"/>
  <c r="C26" i="2"/>
  <c r="C25" i="2"/>
  <c r="D25" i="2"/>
  <c r="E25" i="2"/>
  <c r="R8" i="2" s="1"/>
  <c r="T27" i="3" l="1"/>
  <c r="T26" i="3"/>
  <c r="R36" i="2"/>
  <c r="S36" i="2"/>
  <c r="Q37" i="2"/>
  <c r="Q40" i="2"/>
  <c r="R40" i="2"/>
  <c r="S37" i="2"/>
  <c r="S38" i="2"/>
  <c r="Q42" i="2"/>
  <c r="R37" i="2"/>
  <c r="Q39" i="2"/>
  <c r="S44" i="2"/>
  <c r="N59" i="5"/>
  <c r="P59" i="5"/>
  <c r="Q59" i="5"/>
  <c r="R59" i="5"/>
  <c r="N49" i="5"/>
  <c r="U54" i="5"/>
  <c r="U55" i="5"/>
  <c r="N51" i="5"/>
  <c r="T54" i="5"/>
  <c r="P43" i="5"/>
  <c r="T55" i="5"/>
  <c r="Q50" i="5"/>
  <c r="Q49" i="5"/>
  <c r="P44" i="5"/>
  <c r="N50" i="5"/>
  <c r="Q51" i="5"/>
  <c r="N47" i="5"/>
  <c r="Q48" i="5"/>
  <c r="N46" i="5"/>
  <c r="Q47" i="5"/>
  <c r="N45" i="5"/>
  <c r="Q46" i="5"/>
  <c r="N44" i="5"/>
  <c r="Q45" i="5"/>
  <c r="N43" i="5"/>
  <c r="Q44" i="5"/>
  <c r="Q43" i="5"/>
  <c r="R51" i="5"/>
  <c r="P49" i="5"/>
  <c r="R47" i="5"/>
  <c r="P48" i="5"/>
  <c r="R46" i="5"/>
  <c r="Q38" i="5"/>
  <c r="P47" i="5"/>
  <c r="R45" i="5"/>
  <c r="P46" i="5"/>
  <c r="N17" i="5"/>
  <c r="Q21" i="5"/>
  <c r="Q20" i="5"/>
  <c r="R17" i="5"/>
  <c r="Q22" i="5"/>
  <c r="Q19" i="5"/>
  <c r="R20" i="5"/>
  <c r="R19" i="5"/>
  <c r="R18" i="5"/>
  <c r="Q18" i="5"/>
  <c r="R16" i="5"/>
  <c r="Q17" i="5"/>
  <c r="R15" i="5"/>
  <c r="N13" i="5"/>
  <c r="Q15" i="5"/>
  <c r="R14" i="5"/>
  <c r="N22" i="5"/>
  <c r="Q14" i="5"/>
  <c r="P11" i="5"/>
  <c r="N20" i="5"/>
  <c r="Q16" i="5"/>
  <c r="N19" i="5"/>
  <c r="N18" i="5"/>
  <c r="P21" i="5"/>
  <c r="P20" i="5"/>
  <c r="N16" i="5"/>
  <c r="P19" i="5"/>
  <c r="N15" i="5"/>
  <c r="P18" i="5"/>
  <c r="N14" i="5"/>
  <c r="P17" i="5"/>
  <c r="N21" i="5"/>
  <c r="P16" i="5"/>
  <c r="N12" i="5"/>
  <c r="P15" i="5"/>
  <c r="N9" i="5"/>
  <c r="P13" i="5"/>
  <c r="P14" i="5"/>
  <c r="Q4" i="5"/>
  <c r="R22" i="5"/>
  <c r="Q13" i="5"/>
  <c r="N39" i="5"/>
  <c r="P9" i="5"/>
  <c r="Q12" i="5"/>
  <c r="R23" i="3"/>
  <c r="Q23" i="3"/>
  <c r="P23" i="3"/>
  <c r="R34" i="2"/>
  <c r="Q44" i="2"/>
  <c r="S34" i="2"/>
  <c r="R44" i="2"/>
  <c r="S33" i="2"/>
  <c r="R39" i="2"/>
  <c r="Q45" i="2"/>
  <c r="S39" i="2"/>
  <c r="R45" i="2"/>
  <c r="Q51" i="2"/>
  <c r="Q34" i="2"/>
  <c r="S45" i="2"/>
  <c r="R51" i="2"/>
  <c r="Q35" i="2"/>
  <c r="Q54" i="2" s="1"/>
  <c r="S46" i="2"/>
  <c r="Q41" i="2"/>
  <c r="S41" i="2"/>
  <c r="R47" i="2"/>
  <c r="Q52" i="2"/>
  <c r="R35" i="2"/>
  <c r="S35" i="2"/>
  <c r="R41" i="2"/>
  <c r="Q47" i="2"/>
  <c r="Q36" i="2"/>
  <c r="S47" i="2"/>
  <c r="Q33" i="2"/>
  <c r="Q38" i="2"/>
  <c r="Q43" i="2"/>
  <c r="Q48" i="2"/>
  <c r="R33" i="2"/>
  <c r="R38" i="2"/>
  <c r="R43" i="2"/>
  <c r="R22" i="3"/>
  <c r="Q22" i="3"/>
  <c r="R38" i="5"/>
  <c r="P43" i="4"/>
  <c r="P48" i="4"/>
  <c r="Q48" i="4"/>
  <c r="P33" i="4"/>
  <c r="P50" i="4"/>
  <c r="Q33" i="4"/>
  <c r="Q50" i="4"/>
  <c r="P35" i="4"/>
  <c r="R50" i="4"/>
  <c r="Q35" i="4"/>
  <c r="R52" i="4"/>
  <c r="R35" i="4"/>
  <c r="R37" i="4"/>
  <c r="P38" i="4"/>
  <c r="Q38" i="4"/>
  <c r="P40" i="4"/>
  <c r="R40" i="4"/>
  <c r="R10" i="4"/>
  <c r="Q12" i="4"/>
  <c r="R12" i="4"/>
  <c r="P8" i="3"/>
  <c r="Q13" i="3"/>
  <c r="Q7" i="3"/>
  <c r="R7" i="3"/>
  <c r="Q8" i="3"/>
  <c r="Q12" i="3"/>
  <c r="R12" i="3"/>
  <c r="Q17" i="3"/>
  <c r="R17" i="3"/>
  <c r="P18" i="3"/>
  <c r="R42" i="3"/>
  <c r="Q33" i="3"/>
  <c r="R37" i="3"/>
  <c r="P33" i="3"/>
  <c r="P38" i="3"/>
  <c r="P13" i="3"/>
  <c r="Q40" i="4"/>
  <c r="P13" i="4"/>
  <c r="Q13" i="4"/>
  <c r="P15" i="4"/>
  <c r="Q15" i="4"/>
  <c r="P5" i="4"/>
  <c r="R15" i="4"/>
  <c r="Q5" i="4"/>
  <c r="Q17" i="4"/>
  <c r="R5" i="4"/>
  <c r="R17" i="4"/>
  <c r="Q7" i="4"/>
  <c r="R7" i="4"/>
  <c r="P18" i="4"/>
  <c r="Q18" i="4"/>
  <c r="P8" i="4"/>
  <c r="P20" i="4"/>
  <c r="Q20" i="4"/>
  <c r="P10" i="4"/>
  <c r="R20" i="4"/>
  <c r="Q8" i="4"/>
  <c r="Q10" i="4"/>
  <c r="Q22" i="4"/>
  <c r="N33" i="5"/>
  <c r="Q33" i="5"/>
  <c r="Q7" i="5"/>
  <c r="R33" i="5"/>
  <c r="R7" i="5"/>
  <c r="N34" i="5"/>
  <c r="N8" i="5"/>
  <c r="P34" i="5"/>
  <c r="P8" i="5"/>
  <c r="R37" i="5"/>
  <c r="Q8" i="5"/>
  <c r="N38" i="5"/>
  <c r="R8" i="5"/>
  <c r="P38" i="5"/>
  <c r="P33" i="5"/>
  <c r="P12" i="5"/>
  <c r="P7" i="5"/>
  <c r="N7" i="5"/>
  <c r="R6" i="5"/>
  <c r="Q11" i="5"/>
  <c r="Q6" i="5"/>
  <c r="P6" i="5"/>
  <c r="N6" i="5"/>
  <c r="R10" i="5"/>
  <c r="R5" i="5"/>
  <c r="Q5" i="5"/>
  <c r="P5" i="5"/>
  <c r="N5" i="5"/>
  <c r="R4" i="5"/>
  <c r="Q9" i="5"/>
  <c r="R11" i="5"/>
  <c r="N11" i="5"/>
  <c r="Q10" i="5"/>
  <c r="P10" i="5"/>
  <c r="N10" i="5"/>
  <c r="R9" i="5"/>
  <c r="Q42" i="5"/>
  <c r="Q37" i="5"/>
  <c r="P42" i="5"/>
  <c r="P37" i="5"/>
  <c r="N42" i="5"/>
  <c r="N37" i="5"/>
  <c r="R41" i="5"/>
  <c r="R36" i="5"/>
  <c r="Q41" i="5"/>
  <c r="Q36" i="5"/>
  <c r="P36" i="5"/>
  <c r="N41" i="5"/>
  <c r="N36" i="5"/>
  <c r="R40" i="5"/>
  <c r="R35" i="5"/>
  <c r="P40" i="5"/>
  <c r="P35" i="5"/>
  <c r="N40" i="5"/>
  <c r="N35" i="5"/>
  <c r="P41" i="5"/>
  <c r="Q40" i="5"/>
  <c r="Q35" i="5"/>
  <c r="R39" i="5"/>
  <c r="R34" i="5"/>
  <c r="Q34" i="5"/>
  <c r="R12" i="5"/>
  <c r="P39" i="5"/>
  <c r="Q39" i="5"/>
  <c r="R42" i="5"/>
  <c r="R13" i="5"/>
  <c r="R33" i="4"/>
  <c r="R38" i="4"/>
  <c r="R43" i="4"/>
  <c r="R48" i="4"/>
  <c r="R8" i="4"/>
  <c r="R13" i="4"/>
  <c r="R18" i="4"/>
  <c r="P34" i="4"/>
  <c r="P39" i="4"/>
  <c r="P44" i="4"/>
  <c r="P49" i="4"/>
  <c r="P4" i="4"/>
  <c r="P9" i="4"/>
  <c r="P14" i="4"/>
  <c r="P19" i="4"/>
  <c r="Q34" i="4"/>
  <c r="Q39" i="4"/>
  <c r="Q44" i="4"/>
  <c r="Q49" i="4"/>
  <c r="Q4" i="4"/>
  <c r="Q9" i="4"/>
  <c r="Q14" i="4"/>
  <c r="Q19" i="4"/>
  <c r="R34" i="4"/>
  <c r="R39" i="4"/>
  <c r="R44" i="4"/>
  <c r="R49" i="4"/>
  <c r="R4" i="4"/>
  <c r="R9" i="4"/>
  <c r="R14" i="4"/>
  <c r="R19" i="4"/>
  <c r="P36" i="4"/>
  <c r="P41" i="4"/>
  <c r="P46" i="4"/>
  <c r="P51" i="4"/>
  <c r="P11" i="4"/>
  <c r="P16" i="4"/>
  <c r="P21" i="4"/>
  <c r="Q36" i="4"/>
  <c r="Q41" i="4"/>
  <c r="Q46" i="4"/>
  <c r="Q51" i="4"/>
  <c r="Q6" i="4"/>
  <c r="Q11" i="4"/>
  <c r="Q16" i="4"/>
  <c r="Q21" i="4"/>
  <c r="R36" i="4"/>
  <c r="R41" i="4"/>
  <c r="R46" i="4"/>
  <c r="R51" i="4"/>
  <c r="R6" i="4"/>
  <c r="R11" i="4"/>
  <c r="R16" i="4"/>
  <c r="R21" i="4"/>
  <c r="P37" i="4"/>
  <c r="P42" i="4"/>
  <c r="P47" i="4"/>
  <c r="P52" i="4"/>
  <c r="P6" i="4"/>
  <c r="P7" i="4"/>
  <c r="P12" i="4"/>
  <c r="P17" i="4"/>
  <c r="Q37" i="4"/>
  <c r="Q42" i="4"/>
  <c r="Q47" i="4"/>
  <c r="Q18" i="3"/>
  <c r="R33" i="3"/>
  <c r="R8" i="3"/>
  <c r="R13" i="3"/>
  <c r="R18" i="3"/>
  <c r="P34" i="3"/>
  <c r="P4" i="3"/>
  <c r="P14" i="3"/>
  <c r="Q4" i="3"/>
  <c r="Q14" i="3"/>
  <c r="Q19" i="3"/>
  <c r="R39" i="3"/>
  <c r="R4" i="3"/>
  <c r="P40" i="3"/>
  <c r="P5" i="3"/>
  <c r="P15" i="3"/>
  <c r="P20" i="3"/>
  <c r="Q35" i="3"/>
  <c r="Q40" i="3"/>
  <c r="Q5" i="3"/>
  <c r="Q10" i="3"/>
  <c r="Q15" i="3"/>
  <c r="Q20" i="3"/>
  <c r="R35" i="3"/>
  <c r="R40" i="3"/>
  <c r="R5" i="3"/>
  <c r="R10" i="3"/>
  <c r="R15" i="3"/>
  <c r="R20" i="3"/>
  <c r="P36" i="3"/>
  <c r="P41" i="3"/>
  <c r="R38" i="3"/>
  <c r="P39" i="3"/>
  <c r="P9" i="3"/>
  <c r="P19" i="3"/>
  <c r="Q34" i="3"/>
  <c r="Q39" i="3"/>
  <c r="Q9" i="3"/>
  <c r="R34" i="3"/>
  <c r="R9" i="3"/>
  <c r="R14" i="3"/>
  <c r="R19" i="3"/>
  <c r="P35" i="3"/>
  <c r="P10" i="3"/>
  <c r="P6" i="3"/>
  <c r="P11" i="3"/>
  <c r="P16" i="3"/>
  <c r="P21" i="3"/>
  <c r="Q36" i="3"/>
  <c r="Q41" i="3"/>
  <c r="Q6" i="3"/>
  <c r="Q11" i="3"/>
  <c r="Q16" i="3"/>
  <c r="Q21" i="3"/>
  <c r="R36" i="3"/>
  <c r="R41" i="3"/>
  <c r="R6" i="3"/>
  <c r="R11" i="3"/>
  <c r="R16" i="3"/>
  <c r="R21" i="3"/>
  <c r="P37" i="3"/>
  <c r="P42" i="3"/>
  <c r="P7" i="3"/>
  <c r="P12" i="3"/>
  <c r="P17" i="3"/>
  <c r="Q37" i="3"/>
  <c r="Q42" i="3"/>
  <c r="Q15" i="2"/>
  <c r="Q13" i="2"/>
  <c r="S18" i="2"/>
  <c r="R18" i="2"/>
  <c r="Q14" i="2"/>
  <c r="R19" i="2"/>
  <c r="R9" i="2"/>
  <c r="S8" i="2"/>
  <c r="S17" i="2"/>
  <c r="Q11" i="2"/>
  <c r="S6" i="2"/>
  <c r="S15" i="2"/>
  <c r="Q5" i="2"/>
  <c r="R4" i="2"/>
  <c r="Q22" i="2"/>
  <c r="S12" i="2"/>
  <c r="Q21" i="2"/>
  <c r="R22" i="2"/>
  <c r="R12" i="2"/>
  <c r="Q10" i="2"/>
  <c r="S16" i="2"/>
  <c r="Q9" i="2"/>
  <c r="Q8" i="2"/>
  <c r="R14" i="2"/>
  <c r="S13" i="2"/>
  <c r="Q4" i="2"/>
  <c r="S4" i="2"/>
  <c r="R13" i="2"/>
  <c r="S22" i="2"/>
  <c r="Q20" i="2"/>
  <c r="S21" i="2"/>
  <c r="S11" i="2"/>
  <c r="S5" i="2"/>
  <c r="Q12" i="2"/>
  <c r="R7" i="2"/>
  <c r="R16" i="2"/>
  <c r="Q7" i="2"/>
  <c r="R5" i="2"/>
  <c r="S14" i="2"/>
  <c r="Q19" i="2"/>
  <c r="R11" i="2"/>
  <c r="Q18" i="2"/>
  <c r="S10" i="2"/>
  <c r="S7" i="2"/>
  <c r="R17" i="2"/>
  <c r="R6" i="2"/>
  <c r="R15" i="2"/>
  <c r="Q6" i="2"/>
  <c r="R21" i="2"/>
  <c r="S20" i="2"/>
  <c r="Q17" i="2"/>
  <c r="R20" i="2"/>
  <c r="R10" i="2"/>
  <c r="Q16" i="2"/>
  <c r="S19" i="2"/>
  <c r="S9" i="2"/>
  <c r="Q55" i="5" l="1"/>
  <c r="Q56" i="5"/>
  <c r="Q54" i="5"/>
  <c r="R56" i="5"/>
  <c r="R55" i="5"/>
  <c r="R54" i="5"/>
  <c r="N55" i="5"/>
  <c r="N54" i="5"/>
  <c r="N56" i="5"/>
  <c r="P56" i="5"/>
  <c r="P55" i="5"/>
  <c r="P54" i="5"/>
  <c r="Q27" i="5"/>
  <c r="Q26" i="5"/>
  <c r="Q25" i="5"/>
  <c r="P27" i="5"/>
  <c r="P26" i="5"/>
  <c r="P25" i="5"/>
  <c r="N27" i="5"/>
  <c r="N26" i="5"/>
  <c r="N25" i="5"/>
  <c r="R27" i="5"/>
  <c r="R26" i="5"/>
  <c r="R25" i="5"/>
  <c r="P25" i="3"/>
  <c r="P27" i="3"/>
  <c r="P26" i="3"/>
  <c r="N25" i="3"/>
  <c r="N27" i="3"/>
  <c r="N26" i="3"/>
  <c r="R25" i="3"/>
  <c r="R27" i="3"/>
  <c r="R26" i="3"/>
  <c r="Q25" i="3"/>
  <c r="Q27" i="3"/>
  <c r="Q26" i="3"/>
  <c r="R56" i="2"/>
  <c r="Q55" i="2"/>
  <c r="Q56" i="2"/>
  <c r="Q55" i="4"/>
  <c r="P55" i="4"/>
  <c r="N44" i="3"/>
  <c r="P44" i="3"/>
  <c r="Q46" i="3"/>
  <c r="N46" i="3"/>
  <c r="P46" i="3"/>
  <c r="P56" i="4"/>
  <c r="N56" i="4"/>
  <c r="N27" i="4"/>
  <c r="N25" i="4"/>
  <c r="N26" i="4"/>
  <c r="Q27" i="4"/>
  <c r="Q25" i="4"/>
  <c r="Q26" i="4"/>
  <c r="N54" i="4"/>
  <c r="Q54" i="4"/>
  <c r="P27" i="4"/>
  <c r="P25" i="4"/>
  <c r="P26" i="4"/>
  <c r="R56" i="4"/>
  <c r="R54" i="4"/>
  <c r="R55" i="4"/>
  <c r="N55" i="4"/>
  <c r="R25" i="4"/>
  <c r="R27" i="4"/>
  <c r="R26" i="4"/>
  <c r="P54" i="4"/>
  <c r="Q56" i="4"/>
  <c r="Q45" i="3"/>
  <c r="P45" i="3"/>
  <c r="Q44" i="3"/>
  <c r="R46" i="3"/>
  <c r="R44" i="3"/>
  <c r="R45" i="3"/>
  <c r="N45" i="3"/>
  <c r="O56" i="2"/>
  <c r="O55" i="2"/>
  <c r="O54" i="2"/>
  <c r="S56" i="2"/>
  <c r="S55" i="2"/>
  <c r="S54" i="2"/>
  <c r="R55" i="2"/>
  <c r="R54" i="2"/>
  <c r="R25" i="2"/>
  <c r="R26" i="2"/>
  <c r="R27" i="2"/>
  <c r="S25" i="2"/>
  <c r="S26" i="2"/>
  <c r="S27" i="2"/>
  <c r="Q25" i="2"/>
  <c r="Q26" i="2"/>
  <c r="Q27" i="2"/>
  <c r="O25" i="2"/>
  <c r="O26" i="2"/>
  <c r="O27" i="2"/>
</calcChain>
</file>

<file path=xl/sharedStrings.xml><?xml version="1.0" encoding="utf-8"?>
<sst xmlns="http://schemas.openxmlformats.org/spreadsheetml/2006/main" count="395" uniqueCount="177">
  <si>
    <t>Duration (s)</t>
  </si>
  <si>
    <t>Baseline Freeze Pct</t>
  </si>
  <si>
    <t>Stimulus Freeze Pct</t>
  </si>
  <si>
    <t>201211_CC02310152_N</t>
  </si>
  <si>
    <t>201211_CC02310152_R</t>
  </si>
  <si>
    <t>201211_CC02310153_N</t>
  </si>
  <si>
    <t>201211_CC02310153_R</t>
  </si>
  <si>
    <t>201211_CC02310154_N</t>
  </si>
  <si>
    <t>201211_CC02310154_R</t>
  </si>
  <si>
    <t>201212_CC02310156_N</t>
  </si>
  <si>
    <t>201212_CC02310156_R</t>
  </si>
  <si>
    <t>201212_CC02310157_N</t>
  </si>
  <si>
    <t>201212_CC02310157_R</t>
  </si>
  <si>
    <t>210303_CC02333621_1</t>
  </si>
  <si>
    <t>210303_CC02333621_2</t>
  </si>
  <si>
    <t>210303_CC02333622_1</t>
  </si>
  <si>
    <t>210303_CC02333622_2</t>
  </si>
  <si>
    <t>210303_CC02333623_1</t>
  </si>
  <si>
    <t>210303_CC02333623_2</t>
  </si>
  <si>
    <t>210303_CC02333624_1</t>
  </si>
  <si>
    <t>210303_CC02333624_2</t>
  </si>
  <si>
    <t>210303_CC02333625_1</t>
  </si>
  <si>
    <t>210303_CC02333625_2</t>
  </si>
  <si>
    <t>201230_CC02314628_N</t>
  </si>
  <si>
    <t>201230_CC02314628_R</t>
  </si>
  <si>
    <t>201230_CC02314629_N</t>
  </si>
  <si>
    <t>201230_CC02314629_R</t>
  </si>
  <si>
    <t>201230_CC02314630_N</t>
  </si>
  <si>
    <t>201230_CC02314630_R</t>
  </si>
  <si>
    <t>201230_CC02314631_N</t>
  </si>
  <si>
    <t>201230_CC02314631_R</t>
  </si>
  <si>
    <t>201230_CC02314632_N</t>
  </si>
  <si>
    <t>201230_CC02314632_R</t>
  </si>
  <si>
    <t>210208_CC02322772_1</t>
  </si>
  <si>
    <t>210208_CC02322772_2</t>
  </si>
  <si>
    <t>210208_CC02322773_1</t>
  </si>
  <si>
    <t>210208_CC02322773_2</t>
  </si>
  <si>
    <t>210208_CC02322774_1</t>
  </si>
  <si>
    <t>210208_CC02322774_2</t>
  </si>
  <si>
    <t>210208_CC02322775_2</t>
  </si>
  <si>
    <t>210208_CC02322776_1</t>
  </si>
  <si>
    <t>210208_CC02322776_2</t>
  </si>
  <si>
    <t>Females</t>
  </si>
  <si>
    <t>Males</t>
  </si>
  <si>
    <t xml:space="preserve">Looming Stimulus (30fps) </t>
  </si>
  <si>
    <t xml:space="preserve">Sweeping Stimulus (15fps) </t>
  </si>
  <si>
    <t>230727_CC34714_M1_T</t>
  </si>
  <si>
    <t>230727_CC34714_M2_T</t>
  </si>
  <si>
    <t>230727_CC34714_M3_T</t>
  </si>
  <si>
    <t>230727_CC34714_M4_T</t>
  </si>
  <si>
    <t>230727_CC34714_M5_T</t>
  </si>
  <si>
    <t>230727_CC34715_M1_T</t>
  </si>
  <si>
    <t>230727_CC34715_M2_T</t>
  </si>
  <si>
    <t>230727_CC34715_M3_T</t>
  </si>
  <si>
    <t>230727_CC34715_M4_T</t>
  </si>
  <si>
    <t>230727_CC34715_M5_T</t>
  </si>
  <si>
    <t>230726_CC34716_M1_T</t>
  </si>
  <si>
    <t>230726_CC34716_M2_T</t>
  </si>
  <si>
    <t>230726_CC34716_M3_T</t>
  </si>
  <si>
    <t>230726_CC34716_M4_T</t>
  </si>
  <si>
    <t>230726_CC34716_M5_T</t>
  </si>
  <si>
    <t>230726_CC34717_M1_T</t>
  </si>
  <si>
    <t>230726_CC34717_M2_T</t>
  </si>
  <si>
    <t>230726_CC34717_M3_T</t>
  </si>
  <si>
    <t>230726_CC34717_M4_T</t>
  </si>
  <si>
    <t>230726_CC37417_M5_T</t>
  </si>
  <si>
    <t>Stimulus 1</t>
  </si>
  <si>
    <t>Stimulus 2</t>
  </si>
  <si>
    <t>Stimulus 3</t>
  </si>
  <si>
    <t>Habituation Index</t>
  </si>
  <si>
    <t>Average</t>
  </si>
  <si>
    <t>St Dev</t>
  </si>
  <si>
    <t>Count</t>
  </si>
  <si>
    <t>Normalized Habituation</t>
  </si>
  <si>
    <t>3x24 Hrs - Different Contexts (15 fps)</t>
  </si>
  <si>
    <t>Familiar Environment - 3x5 min (15 fps)</t>
  </si>
  <si>
    <t>Novel Environment - 3x5 min (15 fps)</t>
  </si>
  <si>
    <t>Acute Stress - 24 Hours - 3x5 min (15 fps)</t>
  </si>
  <si>
    <t>Acute Stress - 1 Hr - 3x5 min (15 fps)</t>
  </si>
  <si>
    <t>240424_CC42754_M1_t</t>
  </si>
  <si>
    <t>240424_CC42754_M2_t</t>
  </si>
  <si>
    <t>240424_CC42754_M3_t</t>
  </si>
  <si>
    <t>240424_CC42754_M4_t</t>
  </si>
  <si>
    <t>240424_CC42754_M5_t</t>
  </si>
  <si>
    <t>240424_CC42755_M1_t</t>
  </si>
  <si>
    <t>240424_CC42755_M2_t</t>
  </si>
  <si>
    <t>240424_CC42755_M3_t</t>
  </si>
  <si>
    <t>240424_CC42755_M4_t</t>
  </si>
  <si>
    <t>240424_CC42755_M5_t</t>
  </si>
  <si>
    <t>230621_CC33547_M1_T</t>
  </si>
  <si>
    <t>230621_CC33547_M2_T</t>
  </si>
  <si>
    <t>230621_CC33547_M3_T</t>
  </si>
  <si>
    <t>230621_CC33547_M4_T</t>
  </si>
  <si>
    <t>230621_CC33547_M5_T</t>
  </si>
  <si>
    <t>230621_CC33550_M1_T</t>
  </si>
  <si>
    <t>230621_CC33550_M2_T</t>
  </si>
  <si>
    <t>230621_CC33550_M3_T</t>
  </si>
  <si>
    <t>230621_CC33550_M4_T</t>
  </si>
  <si>
    <t>230621_CC33550_M5_T</t>
  </si>
  <si>
    <t>230705_CC33543_M1_T</t>
  </si>
  <si>
    <t>230705_CC33543_M2_T</t>
  </si>
  <si>
    <t>230705_CC33543_M3_T</t>
  </si>
  <si>
    <t>230705_CC33543_M4_T</t>
  </si>
  <si>
    <t>230705_CC33543_M5_T</t>
  </si>
  <si>
    <t>230705_CC33549_M1_T</t>
  </si>
  <si>
    <t>230705_CC33549_M2_T</t>
  </si>
  <si>
    <t>230705_CC33549_M3_T</t>
  </si>
  <si>
    <t>230705_CC33549_M4_T</t>
  </si>
  <si>
    <t>230705_CC33549_M5_T</t>
  </si>
  <si>
    <t>230622_CC33544_M1_T</t>
  </si>
  <si>
    <t>230622_CC33544_M2_T</t>
  </si>
  <si>
    <t>230622_CC33544_M3_T</t>
  </si>
  <si>
    <t>230622_CC33544_M4_T</t>
  </si>
  <si>
    <t>230622_CC33544_M5_T</t>
  </si>
  <si>
    <t>230622_CC33546_M1_T</t>
  </si>
  <si>
    <t>230622_CC33546_M2_T</t>
  </si>
  <si>
    <t>230622_CC33546_M3_T</t>
  </si>
  <si>
    <t>230622_CC33546_M4_T</t>
  </si>
  <si>
    <t>230622_CC33546_M5_T</t>
  </si>
  <si>
    <t>230706_CC33545_M1_T</t>
  </si>
  <si>
    <t>230706_CC33545_M2_T</t>
  </si>
  <si>
    <t>230706_CC33545_M3_T</t>
  </si>
  <si>
    <t>230706_CC33545_M4_T</t>
  </si>
  <si>
    <t>230706_CC33545_M5_T</t>
  </si>
  <si>
    <t>230706_CC33548_M1_T</t>
  </si>
  <si>
    <t>230706_CC33548_M2_T</t>
  </si>
  <si>
    <t>230706_CC33548_M3_T</t>
  </si>
  <si>
    <t>230706_CC33548_M4_T</t>
  </si>
  <si>
    <t>230706_CC33548_M5_T</t>
  </si>
  <si>
    <t>240224_CC40687_M1_T</t>
  </si>
  <si>
    <t>240224_CC40687_M2_T</t>
  </si>
  <si>
    <t>240224_CC40687_M3_T</t>
  </si>
  <si>
    <t>240224_CC40687_M4_T</t>
  </si>
  <si>
    <t>240224_CC40687_M5_T</t>
  </si>
  <si>
    <t>240225_CC40688_M1_T</t>
  </si>
  <si>
    <t>240225_CC40688_M2_T</t>
  </si>
  <si>
    <t>240225_CC40688_M3_T</t>
  </si>
  <si>
    <t>240225_CC40688_M4_T</t>
  </si>
  <si>
    <t>240225_CC40688_M5_T</t>
  </si>
  <si>
    <t>230825_CC35564_M1_T</t>
  </si>
  <si>
    <t>230825_CC35564_M2_T</t>
  </si>
  <si>
    <t>230825_CC35564_M3_T</t>
  </si>
  <si>
    <t>230825_CC35564_M4_T</t>
  </si>
  <si>
    <t>230825_CC35564_M5_T</t>
  </si>
  <si>
    <t>230825_CC35566_M1_T</t>
  </si>
  <si>
    <t>230825_CC35566_M2_T</t>
  </si>
  <si>
    <t>230825_CC35566_M3_T</t>
  </si>
  <si>
    <t>230825_CC35566_M4_T</t>
  </si>
  <si>
    <t>230825_CC35566_M5_T</t>
  </si>
  <si>
    <t>Delta T (T2-T1)</t>
  </si>
  <si>
    <t>Females (imported from Northwestern Dataset)</t>
  </si>
  <si>
    <t>Males  (imported from Northwestern Dataset)</t>
  </si>
  <si>
    <t>Looming Stimulus (30fps)  (imported from Northwestern Dataset)</t>
  </si>
  <si>
    <t>Sex</t>
  </si>
  <si>
    <t>M</t>
  </si>
  <si>
    <t>F</t>
  </si>
  <si>
    <t>3x24 Hrs - Same Context (30 fps)  (imported from Northwestern Dataset)</t>
  </si>
  <si>
    <t>240805_CC45997_M1_T</t>
  </si>
  <si>
    <t>240805_CC45997_M2_T</t>
  </si>
  <si>
    <t>240805_CC45997_M4_T</t>
  </si>
  <si>
    <t>240805_CC45997_M5_T</t>
  </si>
  <si>
    <t>240805_CC45998_M1_T</t>
  </si>
  <si>
    <t>240805_CC45998_M2_T</t>
  </si>
  <si>
    <t>240805_CC45998_M3_T</t>
  </si>
  <si>
    <t>240805_CC45998_M4_T</t>
  </si>
  <si>
    <t>240805_CC45998_M5_T</t>
  </si>
  <si>
    <t>240812_CC45996_M1_T</t>
  </si>
  <si>
    <t>240812_CC45996_M2_T</t>
  </si>
  <si>
    <t>240812_CC45996_M3_T</t>
  </si>
  <si>
    <t>240812_CC45996_M4_T</t>
  </si>
  <si>
    <t>240812_CC45996_M5_T</t>
  </si>
  <si>
    <t>240812_CC45999_M1_T</t>
  </si>
  <si>
    <t>240812_CC45999_M2_T</t>
  </si>
  <si>
    <t>240812_CC45999_M3_T</t>
  </si>
  <si>
    <t>240812_CC45999_M4_T</t>
  </si>
  <si>
    <t>240812_CC45999_M5_T</t>
  </si>
  <si>
    <t>*Excluded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</si>
</sst>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Aptos Narrow"/>
      <family val="2"/>
      <scheme val="minor"/>
    </font>
    <font>
      <b/>
      <sz val="11"/>
      <name val="Calibri"/>
    </font>
    <font>
      <b/>
      <sz val="14"/>
      <color theme="1"/>
      <name val="Aptos Narrow"/>
      <family val="2"/>
      <scheme val="minor"/>
    </font>
    <font>
      <b/>
      <sz val="11"/>
      <name val="Calibri"/>
      <family val="2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164" fontId="0" fillId="0" borderId="0" xfId="0" applyNumberFormat="1"/>
    <xf numFmtId="2" fontId="0" fillId="0" borderId="0" xfId="0" applyNumberForma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5" fillId="3" borderId="1" xfId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A5069-459B-4847-9F01-8F5DF03F0E1E}">
  <dimension ref="A1:I39"/>
  <sheetViews>
    <sheetView topLeftCell="A2" workbookViewId="0">
      <selection activeCell="I25" sqref="I25"/>
    </sheetView>
  </sheetViews>
  <sheetFormatPr defaultRowHeight="15" x14ac:dyDescent="0.25"/>
  <cols>
    <col min="1" max="1" width="20.7109375" bestFit="1" customWidth="1"/>
    <col min="2" max="2" width="12" bestFit="1" customWidth="1"/>
    <col min="3" max="3" width="16.85546875" bestFit="1" customWidth="1"/>
    <col min="4" max="4" width="17.28515625" bestFit="1" customWidth="1"/>
    <col min="6" max="6" width="20.7109375" bestFit="1" customWidth="1"/>
    <col min="7" max="7" width="12" bestFit="1" customWidth="1"/>
    <col min="8" max="8" width="16.85546875" bestFit="1" customWidth="1"/>
    <col min="9" max="9" width="17.28515625" bestFit="1" customWidth="1"/>
  </cols>
  <sheetData>
    <row r="1" spans="1:9" ht="42.6" customHeight="1" x14ac:dyDescent="0.25">
      <c r="A1" s="14" t="s">
        <v>44</v>
      </c>
      <c r="B1" s="14"/>
      <c r="C1" s="14"/>
      <c r="D1" s="14"/>
      <c r="E1" s="14"/>
      <c r="F1" s="14"/>
      <c r="G1" s="14"/>
      <c r="H1" s="14"/>
      <c r="I1" s="14"/>
    </row>
    <row r="2" spans="1:9" ht="42" customHeight="1" x14ac:dyDescent="0.25">
      <c r="A2" s="13" t="s">
        <v>150</v>
      </c>
      <c r="B2" s="13"/>
      <c r="C2" s="13"/>
      <c r="D2" s="13"/>
      <c r="E2" s="2"/>
      <c r="F2" s="13" t="s">
        <v>151</v>
      </c>
      <c r="G2" s="13"/>
      <c r="H2" s="13"/>
      <c r="I2" s="13"/>
    </row>
    <row r="3" spans="1:9" x14ac:dyDescent="0.25">
      <c r="B3" s="1" t="s">
        <v>0</v>
      </c>
      <c r="C3" s="1" t="s">
        <v>1</v>
      </c>
      <c r="D3" s="1" t="s">
        <v>2</v>
      </c>
      <c r="G3" s="1" t="s">
        <v>0</v>
      </c>
      <c r="H3" s="1" t="s">
        <v>1</v>
      </c>
      <c r="I3" s="1" t="s">
        <v>2</v>
      </c>
    </row>
    <row r="4" spans="1:9" x14ac:dyDescent="0.25">
      <c r="A4" s="9" t="s">
        <v>3</v>
      </c>
      <c r="B4" s="6">
        <v>60.193443109330957</v>
      </c>
      <c r="C4" s="6">
        <v>0</v>
      </c>
      <c r="D4" s="6">
        <v>86.333333333333329</v>
      </c>
      <c r="F4" s="9" t="s">
        <v>23</v>
      </c>
      <c r="G4" s="6">
        <v>9.2707906838748109</v>
      </c>
      <c r="H4" s="6">
        <v>18.666666666666671</v>
      </c>
      <c r="I4" s="6">
        <v>48.333333333333343</v>
      </c>
    </row>
    <row r="5" spans="1:9" x14ac:dyDescent="0.25">
      <c r="A5" s="9" t="s">
        <v>4</v>
      </c>
      <c r="B5" s="6">
        <v>33.414864263462391</v>
      </c>
      <c r="C5" s="6">
        <v>0</v>
      </c>
      <c r="D5" s="6">
        <v>95.333333333333343</v>
      </c>
      <c r="F5" s="9" t="s">
        <v>24</v>
      </c>
      <c r="G5" s="6">
        <v>24.61094793057411</v>
      </c>
      <c r="H5" s="6">
        <v>51.666666666666671</v>
      </c>
      <c r="I5" s="6">
        <v>85.833333333333329</v>
      </c>
    </row>
    <row r="6" spans="1:9" x14ac:dyDescent="0.25">
      <c r="A6" s="9" t="s">
        <v>5</v>
      </c>
      <c r="B6" s="6">
        <v>32.847945408693057</v>
      </c>
      <c r="C6" s="6">
        <v>6</v>
      </c>
      <c r="D6" s="6">
        <v>96</v>
      </c>
      <c r="F6" s="9" t="s">
        <v>25</v>
      </c>
      <c r="G6" s="6">
        <v>20.142293428274741</v>
      </c>
      <c r="H6" s="6">
        <v>6.3333333333333339</v>
      </c>
      <c r="I6" s="6">
        <v>98.166666666666671</v>
      </c>
    </row>
    <row r="7" spans="1:9" x14ac:dyDescent="0.25">
      <c r="A7" s="9" t="s">
        <v>6</v>
      </c>
      <c r="B7" s="6">
        <v>38.083607773327387</v>
      </c>
      <c r="C7" s="6">
        <v>14.33333333333333</v>
      </c>
      <c r="D7" s="6">
        <v>94.666666666666671</v>
      </c>
      <c r="F7" s="9" t="s">
        <v>26</v>
      </c>
      <c r="G7" s="6">
        <v>34.482005637145839</v>
      </c>
      <c r="H7" s="6">
        <v>6.666666666666667</v>
      </c>
      <c r="I7" s="6">
        <v>90</v>
      </c>
    </row>
    <row r="8" spans="1:9" x14ac:dyDescent="0.25">
      <c r="A8" s="9" t="s">
        <v>7</v>
      </c>
      <c r="B8" s="6">
        <v>33.548256935172823</v>
      </c>
      <c r="C8" s="6">
        <v>12.33333333333333</v>
      </c>
      <c r="D8" s="6">
        <v>96.666666666666671</v>
      </c>
      <c r="F8" s="9" t="s">
        <v>27</v>
      </c>
      <c r="G8" s="6">
        <v>18.108055184690699</v>
      </c>
      <c r="H8" s="6">
        <v>27.666666666666671</v>
      </c>
      <c r="I8" s="6">
        <v>90.5</v>
      </c>
    </row>
    <row r="9" spans="1:9" x14ac:dyDescent="0.25">
      <c r="A9" s="9" t="s">
        <v>8</v>
      </c>
      <c r="B9" s="6">
        <v>63.028037383177583</v>
      </c>
      <c r="C9" s="6">
        <v>0</v>
      </c>
      <c r="D9" s="6">
        <v>97.666666666666671</v>
      </c>
      <c r="F9" s="9" t="s">
        <v>28</v>
      </c>
      <c r="G9" s="6">
        <v>41.985343420857447</v>
      </c>
      <c r="H9" s="6">
        <v>25.333333333333339</v>
      </c>
      <c r="I9" s="6">
        <v>94</v>
      </c>
    </row>
    <row r="10" spans="1:9" x14ac:dyDescent="0.25">
      <c r="A10" s="9" t="s">
        <v>9</v>
      </c>
      <c r="B10" s="6">
        <v>23.77724373238393</v>
      </c>
      <c r="C10" s="6">
        <v>0</v>
      </c>
      <c r="D10" s="6">
        <v>81.5</v>
      </c>
      <c r="F10" s="9" t="s">
        <v>29</v>
      </c>
      <c r="G10" s="6">
        <v>41.285031894377688</v>
      </c>
      <c r="H10" s="6">
        <v>5.3333333333333339</v>
      </c>
      <c r="I10" s="6">
        <v>87.166666666666671</v>
      </c>
    </row>
    <row r="11" spans="1:9" x14ac:dyDescent="0.25">
      <c r="A11" s="9" t="s">
        <v>10</v>
      </c>
      <c r="B11" s="6">
        <v>63.828393413440139</v>
      </c>
      <c r="C11" s="6">
        <v>0</v>
      </c>
      <c r="D11" s="6">
        <v>95.333333333333343</v>
      </c>
      <c r="F11" s="9" t="s">
        <v>30</v>
      </c>
      <c r="G11" s="6">
        <v>50.555822578252481</v>
      </c>
      <c r="H11" s="6">
        <v>18.666666666666671</v>
      </c>
      <c r="I11" s="6">
        <v>95.666666666666671</v>
      </c>
    </row>
    <row r="12" spans="1:9" x14ac:dyDescent="0.25">
      <c r="A12" s="9" t="s">
        <v>11</v>
      </c>
      <c r="B12" s="6">
        <v>20.042248924491911</v>
      </c>
      <c r="C12" s="6">
        <v>22.333333333333329</v>
      </c>
      <c r="D12" s="6">
        <v>78.666666666666657</v>
      </c>
      <c r="F12" s="9" t="s">
        <v>31</v>
      </c>
      <c r="G12" s="6">
        <v>22.07648716807595</v>
      </c>
      <c r="H12" s="6">
        <v>0</v>
      </c>
      <c r="I12" s="6">
        <v>97.666666666666671</v>
      </c>
    </row>
    <row r="13" spans="1:9" x14ac:dyDescent="0.25">
      <c r="A13" s="9" t="s">
        <v>12</v>
      </c>
      <c r="B13" s="6">
        <v>22.243228007713999</v>
      </c>
      <c r="C13" s="6">
        <v>21</v>
      </c>
      <c r="D13" s="6">
        <v>83.333333333333343</v>
      </c>
      <c r="F13" s="9" t="s">
        <v>32</v>
      </c>
      <c r="G13" s="6">
        <v>21.176086634030561</v>
      </c>
      <c r="H13" s="6">
        <v>27</v>
      </c>
      <c r="I13" s="6">
        <v>95.833333333333343</v>
      </c>
    </row>
    <row r="14" spans="1:9" x14ac:dyDescent="0.25">
      <c r="A14" s="9" t="s">
        <v>13</v>
      </c>
      <c r="B14" s="6">
        <v>24.81103693813975</v>
      </c>
      <c r="C14" s="6">
        <v>0</v>
      </c>
      <c r="D14" s="6">
        <v>93</v>
      </c>
      <c r="F14" s="9" t="s">
        <v>33</v>
      </c>
      <c r="G14" s="6">
        <v>19.275241062156962</v>
      </c>
      <c r="H14" s="6">
        <v>13.66666666666667</v>
      </c>
      <c r="I14" s="6">
        <v>91</v>
      </c>
    </row>
    <row r="15" spans="1:9" x14ac:dyDescent="0.25">
      <c r="A15" s="9" t="s">
        <v>14</v>
      </c>
      <c r="B15" s="6">
        <v>59.559827918706432</v>
      </c>
      <c r="C15" s="6">
        <v>9.6666666666666661</v>
      </c>
      <c r="D15" s="6">
        <v>96.5</v>
      </c>
      <c r="F15" s="9" t="s">
        <v>34</v>
      </c>
      <c r="G15" s="6">
        <v>15.740335261830589</v>
      </c>
      <c r="H15" s="6">
        <v>0</v>
      </c>
      <c r="I15" s="6">
        <v>65.5</v>
      </c>
    </row>
    <row r="16" spans="1:9" x14ac:dyDescent="0.25">
      <c r="A16" s="9" t="s">
        <v>15</v>
      </c>
      <c r="B16" s="6">
        <v>50.755911585818147</v>
      </c>
      <c r="C16" s="6">
        <v>0</v>
      </c>
      <c r="D16" s="6">
        <v>96.833333333333343</v>
      </c>
      <c r="F16" s="9" t="s">
        <v>35</v>
      </c>
      <c r="G16" s="6">
        <v>11.53846610295208</v>
      </c>
      <c r="H16" s="6">
        <v>0</v>
      </c>
      <c r="I16" s="6">
        <v>43.333333333333343</v>
      </c>
    </row>
    <row r="17" spans="1:9" x14ac:dyDescent="0.25">
      <c r="A17" s="9" t="s">
        <v>16</v>
      </c>
      <c r="B17" s="6">
        <v>59.559827918706432</v>
      </c>
      <c r="C17" s="6">
        <v>22.666666666666661</v>
      </c>
      <c r="D17" s="6">
        <v>84.666666666666671</v>
      </c>
      <c r="F17" s="9" t="s">
        <v>36</v>
      </c>
      <c r="G17" s="6">
        <v>14.006230529595021</v>
      </c>
      <c r="H17" s="6">
        <v>17.666666666666671</v>
      </c>
      <c r="I17" s="6">
        <v>68.333333333333329</v>
      </c>
    </row>
    <row r="18" spans="1:9" x14ac:dyDescent="0.25">
      <c r="A18" s="9" t="s">
        <v>17</v>
      </c>
      <c r="B18" s="6">
        <v>14.20631953716066</v>
      </c>
      <c r="C18" s="6">
        <v>100</v>
      </c>
      <c r="D18" s="6">
        <v>57.666666666666657</v>
      </c>
      <c r="F18" s="9" t="s">
        <v>37</v>
      </c>
      <c r="G18" s="6">
        <v>59.293042575285568</v>
      </c>
      <c r="H18" s="6">
        <v>0</v>
      </c>
      <c r="I18" s="6">
        <v>94.666666666666671</v>
      </c>
    </row>
    <row r="19" spans="1:9" x14ac:dyDescent="0.25">
      <c r="A19" s="9" t="s">
        <v>18</v>
      </c>
      <c r="B19" s="6">
        <v>35.582495178756879</v>
      </c>
      <c r="C19" s="6">
        <v>14.66666666666667</v>
      </c>
      <c r="D19" s="6">
        <v>100</v>
      </c>
      <c r="F19" s="9" t="s">
        <v>38</v>
      </c>
      <c r="G19" s="6">
        <v>30.28013647826733</v>
      </c>
      <c r="H19" s="6">
        <v>0</v>
      </c>
      <c r="I19" s="6">
        <v>89.833333333333329</v>
      </c>
    </row>
    <row r="20" spans="1:9" x14ac:dyDescent="0.25">
      <c r="A20" s="9" t="s">
        <v>19</v>
      </c>
      <c r="B20" s="6">
        <v>26.47844533452011</v>
      </c>
      <c r="C20" s="6">
        <v>46.666666666666657</v>
      </c>
      <c r="D20" s="6">
        <v>79.666666666666657</v>
      </c>
      <c r="F20" s="9" t="s">
        <v>39</v>
      </c>
      <c r="G20" s="6">
        <v>64.095178756861003</v>
      </c>
      <c r="H20" s="6">
        <v>23.666666666666671</v>
      </c>
      <c r="I20" s="6">
        <v>96.666666666666671</v>
      </c>
    </row>
    <row r="21" spans="1:9" x14ac:dyDescent="0.25">
      <c r="A21" s="9" t="s">
        <v>20</v>
      </c>
      <c r="B21" s="6">
        <v>23.977332739949571</v>
      </c>
      <c r="C21" s="6">
        <v>0</v>
      </c>
      <c r="D21" s="6">
        <v>95.5</v>
      </c>
      <c r="F21" s="9" t="s">
        <v>40</v>
      </c>
      <c r="G21" s="6">
        <v>35.382406171191221</v>
      </c>
      <c r="H21" s="6">
        <v>16.333333333333329</v>
      </c>
      <c r="I21" s="6">
        <v>96.166666666666671</v>
      </c>
    </row>
    <row r="22" spans="1:9" x14ac:dyDescent="0.25">
      <c r="A22" s="9" t="s">
        <v>21</v>
      </c>
      <c r="B22" s="6">
        <v>34.11517578994215</v>
      </c>
      <c r="C22" s="6">
        <v>76.666666666666671</v>
      </c>
      <c r="D22" s="6">
        <v>100</v>
      </c>
      <c r="F22" s="9" t="s">
        <v>41</v>
      </c>
      <c r="G22" s="6">
        <v>63.928437917222958</v>
      </c>
      <c r="H22" s="6">
        <v>26</v>
      </c>
      <c r="I22" s="6">
        <v>95.833333333333343</v>
      </c>
    </row>
    <row r="23" spans="1:9" x14ac:dyDescent="0.25">
      <c r="A23" s="9" t="s">
        <v>22</v>
      </c>
      <c r="B23" s="6">
        <v>49.188547693220592</v>
      </c>
      <c r="C23" s="6">
        <v>22.666666666666661</v>
      </c>
      <c r="D23" s="6">
        <v>65.666666666666657</v>
      </c>
    </row>
    <row r="27" spans="1:9" ht="42.6" customHeight="1" x14ac:dyDescent="0.25">
      <c r="A27" s="14" t="s">
        <v>45</v>
      </c>
      <c r="B27" s="14"/>
      <c r="C27" s="14"/>
      <c r="D27" s="14"/>
      <c r="E27" s="14"/>
      <c r="F27" s="14"/>
      <c r="G27" s="14"/>
      <c r="H27" s="14"/>
      <c r="I27" s="14"/>
    </row>
    <row r="28" spans="1:9" ht="43.15" customHeight="1" x14ac:dyDescent="0.25">
      <c r="A28" s="13" t="s">
        <v>42</v>
      </c>
      <c r="B28" s="13"/>
      <c r="C28" s="13"/>
      <c r="D28" s="13"/>
      <c r="E28" s="2"/>
      <c r="F28" s="13" t="s">
        <v>43</v>
      </c>
      <c r="G28" s="13"/>
      <c r="H28" s="13"/>
      <c r="I28" s="13"/>
    </row>
    <row r="29" spans="1:9" x14ac:dyDescent="0.25">
      <c r="B29" s="3" t="s">
        <v>0</v>
      </c>
      <c r="C29" s="3" t="s">
        <v>1</v>
      </c>
      <c r="D29" s="3" t="s">
        <v>2</v>
      </c>
      <c r="G29" s="3" t="s">
        <v>0</v>
      </c>
      <c r="H29" s="3" t="s">
        <v>1</v>
      </c>
      <c r="I29" s="3" t="s">
        <v>2</v>
      </c>
    </row>
    <row r="30" spans="1:9" x14ac:dyDescent="0.25">
      <c r="A30" s="3" t="s">
        <v>56</v>
      </c>
      <c r="B30" s="6">
        <v>8.1405693950177849</v>
      </c>
      <c r="C30" s="6">
        <v>56.666666666666657</v>
      </c>
      <c r="D30" s="6">
        <v>21</v>
      </c>
      <c r="F30" s="3" t="s">
        <v>46</v>
      </c>
      <c r="G30" s="6">
        <v>17.081850533807831</v>
      </c>
      <c r="H30" s="6">
        <v>8</v>
      </c>
      <c r="I30" s="6">
        <v>67</v>
      </c>
    </row>
    <row r="31" spans="1:9" x14ac:dyDescent="0.25">
      <c r="A31" s="3" t="s">
        <v>57</v>
      </c>
      <c r="B31" s="6">
        <v>8.9412811387900355</v>
      </c>
      <c r="C31" s="6">
        <v>36</v>
      </c>
      <c r="D31" s="6">
        <v>44.666666666666657</v>
      </c>
      <c r="F31" s="3" t="s">
        <v>47</v>
      </c>
      <c r="G31" s="6">
        <v>10.742882562277581</v>
      </c>
      <c r="H31" s="6">
        <v>15.33333333333333</v>
      </c>
      <c r="I31" s="6">
        <v>29</v>
      </c>
    </row>
    <row r="32" spans="1:9" x14ac:dyDescent="0.25">
      <c r="A32" s="3" t="s">
        <v>58</v>
      </c>
      <c r="B32" s="6">
        <v>6.9395017793594276</v>
      </c>
      <c r="C32" s="6">
        <v>8</v>
      </c>
      <c r="D32" s="6">
        <v>46.333333333333329</v>
      </c>
      <c r="F32" s="3" t="s">
        <v>48</v>
      </c>
      <c r="G32" s="6">
        <v>8.4741992882562318</v>
      </c>
      <c r="H32" s="6">
        <v>0</v>
      </c>
      <c r="I32" s="6">
        <v>36.666666666666657</v>
      </c>
    </row>
    <row r="33" spans="1:9" x14ac:dyDescent="0.25">
      <c r="A33" s="3" t="s">
        <v>59</v>
      </c>
      <c r="B33" s="6">
        <v>13.678825622775809</v>
      </c>
      <c r="C33" s="6">
        <v>30.666666666666661</v>
      </c>
      <c r="D33" s="6">
        <v>38.333333333333343</v>
      </c>
      <c r="F33" s="3" t="s">
        <v>49</v>
      </c>
      <c r="G33" s="6">
        <v>10.142348754448401</v>
      </c>
      <c r="H33" s="6">
        <v>19.333333333333329</v>
      </c>
      <c r="I33" s="6">
        <v>25.666666666666661</v>
      </c>
    </row>
    <row r="34" spans="1:9" x14ac:dyDescent="0.25">
      <c r="A34" s="3" t="s">
        <v>60</v>
      </c>
      <c r="B34" s="6">
        <v>6.8060498220640522</v>
      </c>
      <c r="C34" s="6">
        <v>0</v>
      </c>
      <c r="D34" s="6">
        <v>40.666666666666657</v>
      </c>
      <c r="F34" s="3" t="s">
        <v>50</v>
      </c>
      <c r="G34" s="6">
        <v>12.077402135231321</v>
      </c>
      <c r="H34" s="6">
        <v>7.333333333333333</v>
      </c>
      <c r="I34" s="6">
        <v>42</v>
      </c>
    </row>
    <row r="35" spans="1:9" x14ac:dyDescent="0.25">
      <c r="A35" s="3" t="s">
        <v>61</v>
      </c>
      <c r="B35" s="6">
        <v>16.214412811387898</v>
      </c>
      <c r="C35" s="6">
        <v>0</v>
      </c>
      <c r="D35" s="6">
        <v>23.666666666666671</v>
      </c>
      <c r="F35" s="3" t="s">
        <v>51</v>
      </c>
      <c r="G35" s="6">
        <v>2.068505338078293</v>
      </c>
      <c r="H35" s="6">
        <v>0</v>
      </c>
      <c r="I35" s="6">
        <v>14.66666666666667</v>
      </c>
    </row>
    <row r="36" spans="1:9" x14ac:dyDescent="0.25">
      <c r="A36" s="3" t="s">
        <v>62</v>
      </c>
      <c r="B36" s="6">
        <v>8.4741992882562194</v>
      </c>
      <c r="C36" s="6">
        <v>0</v>
      </c>
      <c r="D36" s="6">
        <v>27.333333333333329</v>
      </c>
      <c r="F36" s="3" t="s">
        <v>52</v>
      </c>
      <c r="G36" s="6">
        <v>4.070284697508896</v>
      </c>
      <c r="H36" s="6">
        <v>9.3333333333333339</v>
      </c>
      <c r="I36" s="6">
        <v>20.333333333333329</v>
      </c>
    </row>
    <row r="37" spans="1:9" x14ac:dyDescent="0.25">
      <c r="A37" s="3" t="s">
        <v>63</v>
      </c>
      <c r="B37" s="6">
        <v>9.1414590747330866</v>
      </c>
      <c r="C37" s="6">
        <v>12.66666666666667</v>
      </c>
      <c r="D37" s="6">
        <v>26.333333333333329</v>
      </c>
      <c r="F37" s="3" t="s">
        <v>53</v>
      </c>
      <c r="G37" s="6">
        <v>13.478647686832741</v>
      </c>
      <c r="H37" s="6">
        <v>0</v>
      </c>
      <c r="I37" s="6">
        <v>67.333333333333329</v>
      </c>
    </row>
    <row r="38" spans="1:9" x14ac:dyDescent="0.25">
      <c r="A38" s="3" t="s">
        <v>64</v>
      </c>
      <c r="B38" s="6">
        <v>14.07918149466191</v>
      </c>
      <c r="C38" s="6">
        <v>7.333333333333333</v>
      </c>
      <c r="D38" s="6">
        <v>27</v>
      </c>
      <c r="F38" s="3" t="s">
        <v>54</v>
      </c>
      <c r="G38" s="6">
        <v>13.94572953736655</v>
      </c>
      <c r="H38" s="6">
        <v>18</v>
      </c>
      <c r="I38" s="6">
        <v>36</v>
      </c>
    </row>
    <row r="39" spans="1:9" x14ac:dyDescent="0.25">
      <c r="A39" s="3" t="s">
        <v>65</v>
      </c>
      <c r="B39" s="6">
        <v>9.2749110320284753</v>
      </c>
      <c r="C39" s="6">
        <v>24.666666666666671</v>
      </c>
      <c r="D39" s="6">
        <v>34.333333333333343</v>
      </c>
      <c r="F39" s="3" t="s">
        <v>55</v>
      </c>
      <c r="G39" s="6">
        <v>5.2713523131672559</v>
      </c>
      <c r="H39" s="6">
        <v>0</v>
      </c>
      <c r="I39" s="6">
        <v>16</v>
      </c>
    </row>
  </sheetData>
  <mergeCells count="6">
    <mergeCell ref="A2:D2"/>
    <mergeCell ref="F2:I2"/>
    <mergeCell ref="A1:I1"/>
    <mergeCell ref="A27:I27"/>
    <mergeCell ref="A28:D28"/>
    <mergeCell ref="F28:I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ACC20-83E0-4DE6-A00C-6B2356D347BA}">
  <dimension ref="A1:U56"/>
  <sheetViews>
    <sheetView zoomScale="90" zoomScaleNormal="90" workbookViewId="0">
      <selection activeCell="Q31" sqref="Q31:S31"/>
    </sheetView>
  </sheetViews>
  <sheetFormatPr defaultRowHeight="15" x14ac:dyDescent="0.25"/>
  <cols>
    <col min="1" max="1" width="22.7109375" bestFit="1" customWidth="1"/>
    <col min="2" max="2" width="8.85546875" customWidth="1"/>
    <col min="3" max="3" width="13.42578125" bestFit="1" customWidth="1"/>
    <col min="4" max="4" width="18.28515625" bestFit="1" customWidth="1"/>
    <col min="5" max="5" width="18.42578125" bestFit="1" customWidth="1"/>
    <col min="6" max="6" width="3.42578125" customWidth="1"/>
    <col min="7" max="7" width="13.42578125" bestFit="1" customWidth="1"/>
    <col min="8" max="8" width="18.28515625" bestFit="1" customWidth="1"/>
    <col min="9" max="9" width="18.42578125" bestFit="1" customWidth="1"/>
    <col min="10" max="10" width="2.7109375" customWidth="1"/>
    <col min="11" max="11" width="13.42578125" bestFit="1" customWidth="1"/>
    <col min="12" max="12" width="18.28515625" bestFit="1" customWidth="1"/>
    <col min="13" max="13" width="18.42578125" bestFit="1" customWidth="1"/>
    <col min="14" max="14" width="3.85546875" customWidth="1"/>
    <col min="15" max="15" width="19.85546875" bestFit="1" customWidth="1"/>
    <col min="16" max="16" width="2.7109375" customWidth="1"/>
    <col min="17" max="19" width="11.28515625" bestFit="1" customWidth="1"/>
    <col min="20" max="20" width="2.7109375" customWidth="1"/>
    <col min="21" max="21" width="16.28515625" bestFit="1" customWidth="1"/>
  </cols>
  <sheetData>
    <row r="1" spans="1:21" ht="42.6" customHeight="1" x14ac:dyDescent="0.25">
      <c r="A1" s="14" t="s">
        <v>152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21" ht="42.6" customHeight="1" x14ac:dyDescent="0.25">
      <c r="A2" s="2"/>
      <c r="B2" s="2"/>
      <c r="C2" s="15" t="s">
        <v>66</v>
      </c>
      <c r="D2" s="15"/>
      <c r="E2" s="15"/>
      <c r="F2" s="2"/>
      <c r="G2" s="13" t="s">
        <v>67</v>
      </c>
      <c r="H2" s="13"/>
      <c r="I2" s="13"/>
      <c r="J2" s="2"/>
      <c r="K2" s="13" t="s">
        <v>68</v>
      </c>
      <c r="L2" s="13"/>
      <c r="M2" s="13"/>
      <c r="O2" s="4" t="s">
        <v>69</v>
      </c>
      <c r="P2" s="4"/>
      <c r="Q2" s="13" t="s">
        <v>73</v>
      </c>
      <c r="R2" s="13"/>
      <c r="S2" s="13"/>
      <c r="U2" s="4" t="s">
        <v>149</v>
      </c>
    </row>
    <row r="3" spans="1:21" x14ac:dyDescent="0.25">
      <c r="B3" t="s">
        <v>153</v>
      </c>
      <c r="C3" s="3" t="s">
        <v>0</v>
      </c>
      <c r="D3" s="3" t="s">
        <v>1</v>
      </c>
      <c r="E3" s="3" t="s">
        <v>2</v>
      </c>
      <c r="G3" s="3" t="s">
        <v>0</v>
      </c>
      <c r="H3" s="3" t="s">
        <v>1</v>
      </c>
      <c r="I3" s="3" t="s">
        <v>2</v>
      </c>
      <c r="K3" s="3" t="s">
        <v>0</v>
      </c>
      <c r="L3" s="3" t="s">
        <v>1</v>
      </c>
      <c r="M3" s="3" t="s">
        <v>2</v>
      </c>
    </row>
    <row r="4" spans="1:21" x14ac:dyDescent="0.25">
      <c r="A4" s="9" t="s">
        <v>33</v>
      </c>
      <c r="B4" s="10" t="s">
        <v>154</v>
      </c>
      <c r="C4" s="6">
        <v>19.275241062156962</v>
      </c>
      <c r="D4" s="6">
        <v>14</v>
      </c>
      <c r="E4" s="6">
        <v>91</v>
      </c>
      <c r="F4" s="6"/>
      <c r="G4" s="6">
        <v>5.4357513721999604</v>
      </c>
      <c r="H4" s="6">
        <v>8</v>
      </c>
      <c r="I4" s="6">
        <v>21.833333333333329</v>
      </c>
      <c r="J4" s="6"/>
      <c r="K4" s="6">
        <v>5.9693220590416836</v>
      </c>
      <c r="L4" s="6">
        <v>21.666666666666671</v>
      </c>
      <c r="M4" s="6">
        <v>17.333333333333339</v>
      </c>
      <c r="N4" s="6"/>
      <c r="O4" s="6">
        <f>M4/E4</f>
        <v>0.19047619047619055</v>
      </c>
      <c r="P4" s="6"/>
      <c r="Q4" s="6">
        <f>E4/$E$25</f>
        <v>1.0733574754267974</v>
      </c>
      <c r="R4" s="6">
        <f>I4/$E$25</f>
        <v>0.25752715985514729</v>
      </c>
      <c r="S4" s="6">
        <f>M4/$E$25</f>
        <v>0.20444904293843769</v>
      </c>
      <c r="T4" s="6"/>
      <c r="U4" s="6">
        <f>G4-C4</f>
        <v>-13.839489689957002</v>
      </c>
    </row>
    <row r="5" spans="1:21" x14ac:dyDescent="0.25">
      <c r="A5" s="9" t="s">
        <v>34</v>
      </c>
      <c r="B5" s="10" t="s">
        <v>154</v>
      </c>
      <c r="C5" s="6">
        <v>15.740335261830589</v>
      </c>
      <c r="D5" s="6">
        <v>0</v>
      </c>
      <c r="E5" s="6">
        <v>65.5</v>
      </c>
      <c r="F5" s="6"/>
      <c r="G5" s="6">
        <v>10.60471740097908</v>
      </c>
      <c r="H5" s="6">
        <v>5.6666666666666661</v>
      </c>
      <c r="I5" s="6">
        <v>45.166666666666657</v>
      </c>
      <c r="J5" s="6"/>
      <c r="K5" s="6">
        <v>5.5357958759827923</v>
      </c>
      <c r="L5" s="6">
        <v>15.33333333333333</v>
      </c>
      <c r="M5" s="6">
        <v>11.33333333333333</v>
      </c>
      <c r="N5" s="6"/>
      <c r="O5" s="6">
        <f t="shared" ref="O5:O22" si="0">M5/E5</f>
        <v>0.17302798982188292</v>
      </c>
      <c r="P5" s="6"/>
      <c r="Q5" s="6">
        <f t="shared" ref="Q5:Q22" si="1">E5/$E$25</f>
        <v>0.7725814795654421</v>
      </c>
      <c r="R5" s="6">
        <f t="shared" ref="R5:R22" si="2">I5/$E$25</f>
        <v>0.53274702534919793</v>
      </c>
      <c r="S5" s="6">
        <f t="shared" ref="S5:S22" si="3">M5/$E$25</f>
        <v>0.13367822038282456</v>
      </c>
      <c r="T5" s="6"/>
      <c r="U5" s="6">
        <f t="shared" ref="U5:U52" si="4">G5-C5</f>
        <v>-5.1356178608515091</v>
      </c>
    </row>
    <row r="6" spans="1:21" x14ac:dyDescent="0.25">
      <c r="A6" s="9" t="s">
        <v>35</v>
      </c>
      <c r="B6" s="10" t="s">
        <v>154</v>
      </c>
      <c r="C6" s="6">
        <v>11.53846610295208</v>
      </c>
      <c r="D6" s="6">
        <v>0</v>
      </c>
      <c r="E6" s="6">
        <v>43.333333333333343</v>
      </c>
      <c r="F6" s="6"/>
      <c r="G6" s="6">
        <v>22.91019136626614</v>
      </c>
      <c r="H6" s="6">
        <v>6</v>
      </c>
      <c r="I6" s="6">
        <v>94.833333333333343</v>
      </c>
      <c r="J6" s="6"/>
      <c r="K6" s="6">
        <v>11.438421599169271</v>
      </c>
      <c r="L6" s="6">
        <v>20</v>
      </c>
      <c r="M6" s="6">
        <v>49.333333333333343</v>
      </c>
      <c r="N6" s="6"/>
      <c r="O6" s="6">
        <f t="shared" si="0"/>
        <v>1.1384615384615384</v>
      </c>
      <c r="P6" s="6"/>
      <c r="Q6" s="6">
        <f t="shared" si="1"/>
        <v>0.51112260734609416</v>
      </c>
      <c r="R6" s="6">
        <f t="shared" si="2"/>
        <v>1.1185721676151059</v>
      </c>
      <c r="S6" s="6">
        <f t="shared" si="3"/>
        <v>0.58189342990170712</v>
      </c>
      <c r="T6" s="6"/>
      <c r="U6" s="6">
        <f t="shared" si="4"/>
        <v>11.37172526331406</v>
      </c>
    </row>
    <row r="7" spans="1:21" x14ac:dyDescent="0.25">
      <c r="A7" s="9" t="s">
        <v>36</v>
      </c>
      <c r="B7" s="10" t="s">
        <v>154</v>
      </c>
      <c r="C7" s="6">
        <v>14.006230529595021</v>
      </c>
      <c r="D7" s="6">
        <v>17.666666666666671</v>
      </c>
      <c r="E7" s="6">
        <v>68.333333333333329</v>
      </c>
      <c r="F7" s="6"/>
      <c r="G7" s="6">
        <v>6.1694110666073314</v>
      </c>
      <c r="H7" s="6">
        <v>13.66666666666667</v>
      </c>
      <c r="I7" s="6">
        <v>40.166666666666657</v>
      </c>
      <c r="J7" s="6"/>
      <c r="K7" s="6">
        <v>14.87328289571281</v>
      </c>
      <c r="L7" s="6">
        <v>5.6666666666666661</v>
      </c>
      <c r="M7" s="6">
        <v>38.833333333333329</v>
      </c>
      <c r="N7" s="6"/>
      <c r="O7" s="6">
        <f t="shared" si="0"/>
        <v>0.56829268292682922</v>
      </c>
      <c r="P7" s="6"/>
      <c r="Q7" s="6">
        <f t="shared" si="1"/>
        <v>0.80600103466114825</v>
      </c>
      <c r="R7" s="6">
        <f t="shared" si="2"/>
        <v>0.47377133988618703</v>
      </c>
      <c r="S7" s="6">
        <f t="shared" si="3"/>
        <v>0.45804449042938422</v>
      </c>
      <c r="T7" s="6"/>
      <c r="U7" s="6">
        <f t="shared" si="4"/>
        <v>-7.8368194629876893</v>
      </c>
    </row>
    <row r="8" spans="1:21" x14ac:dyDescent="0.25">
      <c r="A8" s="9" t="s">
        <v>37</v>
      </c>
      <c r="B8" s="10" t="s">
        <v>154</v>
      </c>
      <c r="C8" s="6">
        <v>59.293042575285568</v>
      </c>
      <c r="D8" s="6">
        <v>0</v>
      </c>
      <c r="E8" s="6">
        <v>94.666666666666671</v>
      </c>
      <c r="F8" s="6"/>
      <c r="G8" s="6">
        <v>43.486010977599783</v>
      </c>
      <c r="H8" s="6">
        <v>18.333333333333329</v>
      </c>
      <c r="I8" s="6">
        <v>92.166666666666657</v>
      </c>
      <c r="J8" s="6"/>
      <c r="K8" s="6">
        <v>14.006230529595021</v>
      </c>
      <c r="L8" s="6">
        <v>16</v>
      </c>
      <c r="M8" s="6">
        <v>61.5</v>
      </c>
      <c r="N8" s="6"/>
      <c r="O8" s="6">
        <f t="shared" si="0"/>
        <v>0.64964788732394363</v>
      </c>
      <c r="P8" s="6"/>
      <c r="Q8" s="6">
        <f t="shared" si="1"/>
        <v>1.1166063114330054</v>
      </c>
      <c r="R8" s="6">
        <f t="shared" si="2"/>
        <v>1.0871184687014999</v>
      </c>
      <c r="S8" s="6">
        <f t="shared" si="3"/>
        <v>0.72540093119503346</v>
      </c>
      <c r="T8" s="6"/>
      <c r="U8" s="6">
        <f t="shared" si="4"/>
        <v>-15.807031597685786</v>
      </c>
    </row>
    <row r="9" spans="1:21" x14ac:dyDescent="0.25">
      <c r="A9" s="9" t="s">
        <v>38</v>
      </c>
      <c r="B9" s="10" t="s">
        <v>154</v>
      </c>
      <c r="C9" s="6">
        <v>30.31348464619494</v>
      </c>
      <c r="D9" s="6">
        <v>0</v>
      </c>
      <c r="E9" s="6">
        <v>89.833333333333329</v>
      </c>
      <c r="F9" s="6"/>
      <c r="G9" s="6">
        <v>14.973327399495631</v>
      </c>
      <c r="H9" s="6">
        <v>9.6666666666666661</v>
      </c>
      <c r="I9" s="6">
        <v>42.5</v>
      </c>
      <c r="J9" s="6"/>
      <c r="K9" s="6">
        <v>4.6353953419374001</v>
      </c>
      <c r="L9" s="6">
        <v>6.3333333333333339</v>
      </c>
      <c r="M9" s="6">
        <v>15</v>
      </c>
      <c r="N9" s="6"/>
      <c r="O9" s="6">
        <f t="shared" si="0"/>
        <v>0.16697588126159554</v>
      </c>
      <c r="P9" s="6"/>
      <c r="Q9" s="6">
        <f t="shared" si="1"/>
        <v>1.0595964821520949</v>
      </c>
      <c r="R9" s="6">
        <f t="shared" si="2"/>
        <v>0.50129332643559221</v>
      </c>
      <c r="S9" s="6">
        <f t="shared" si="3"/>
        <v>0.17692705638903256</v>
      </c>
      <c r="T9" s="6"/>
      <c r="U9" s="6">
        <f t="shared" si="4"/>
        <v>-15.340157246699309</v>
      </c>
    </row>
    <row r="10" spans="1:21" x14ac:dyDescent="0.25">
      <c r="A10" s="9" t="s">
        <v>39</v>
      </c>
      <c r="B10" s="10" t="s">
        <v>154</v>
      </c>
      <c r="C10" s="6">
        <v>64.095178756861003</v>
      </c>
      <c r="D10" s="6">
        <v>23.666666666666671</v>
      </c>
      <c r="E10" s="6">
        <v>96.666666666666671</v>
      </c>
      <c r="F10" s="6"/>
      <c r="G10" s="6">
        <v>45.253463877762947</v>
      </c>
      <c r="H10" s="6">
        <v>0</v>
      </c>
      <c r="I10" s="6">
        <v>98.166666666666671</v>
      </c>
      <c r="J10" s="6"/>
      <c r="K10" s="6">
        <v>31.213885180240329</v>
      </c>
      <c r="L10" s="6">
        <v>8.6666666666666679</v>
      </c>
      <c r="M10" s="6">
        <v>73.5</v>
      </c>
      <c r="N10" s="6"/>
      <c r="O10" s="6">
        <f t="shared" si="0"/>
        <v>0.76034482758620681</v>
      </c>
      <c r="P10" s="6"/>
      <c r="Q10" s="6">
        <f t="shared" si="1"/>
        <v>1.1401965856182097</v>
      </c>
      <c r="R10" s="6">
        <f t="shared" si="2"/>
        <v>1.157889291257113</v>
      </c>
      <c r="S10" s="6">
        <f t="shared" si="3"/>
        <v>0.86694257630625948</v>
      </c>
      <c r="T10" s="6"/>
      <c r="U10" s="6">
        <f t="shared" si="4"/>
        <v>-18.841714879098056</v>
      </c>
    </row>
    <row r="11" spans="1:21" x14ac:dyDescent="0.25">
      <c r="A11" s="9" t="s">
        <v>40</v>
      </c>
      <c r="B11" s="10" t="s">
        <v>154</v>
      </c>
      <c r="C11" s="6">
        <v>35.382406171191221</v>
      </c>
      <c r="D11" s="6">
        <v>16.333333333333329</v>
      </c>
      <c r="E11" s="6">
        <v>96.166666666666671</v>
      </c>
      <c r="F11" s="6"/>
      <c r="G11" s="6">
        <v>27.845720219551989</v>
      </c>
      <c r="H11" s="6">
        <v>12.66666666666667</v>
      </c>
      <c r="I11" s="6">
        <v>96.333333333333343</v>
      </c>
      <c r="J11" s="6"/>
      <c r="K11" s="6">
        <v>25.34460762498146</v>
      </c>
      <c r="L11" s="6">
        <v>43.666666666666657</v>
      </c>
      <c r="M11" s="6">
        <v>94.5</v>
      </c>
      <c r="N11" s="6"/>
      <c r="O11" s="6">
        <f t="shared" si="0"/>
        <v>0.98266897746967063</v>
      </c>
      <c r="P11" s="6"/>
      <c r="Q11" s="6">
        <f t="shared" si="1"/>
        <v>1.1342990170719087</v>
      </c>
      <c r="R11" s="6">
        <f t="shared" si="2"/>
        <v>1.136264873254009</v>
      </c>
      <c r="S11" s="6">
        <f t="shared" si="3"/>
        <v>1.114640455250905</v>
      </c>
      <c r="T11" s="6"/>
      <c r="U11" s="6">
        <f t="shared" si="4"/>
        <v>-7.5366859516392317</v>
      </c>
    </row>
    <row r="12" spans="1:21" x14ac:dyDescent="0.25">
      <c r="A12" s="9" t="s">
        <v>41</v>
      </c>
      <c r="B12" s="10" t="s">
        <v>154</v>
      </c>
      <c r="C12" s="6">
        <v>63.928437917222958</v>
      </c>
      <c r="D12" s="6">
        <v>26</v>
      </c>
      <c r="E12" s="6">
        <v>95.833333333333343</v>
      </c>
      <c r="F12" s="6"/>
      <c r="G12" s="6">
        <v>63.328170894526039</v>
      </c>
      <c r="H12" s="6">
        <v>47</v>
      </c>
      <c r="I12" s="6">
        <v>92.833333333333329</v>
      </c>
      <c r="J12" s="6"/>
      <c r="K12" s="6">
        <v>61.193888147159178</v>
      </c>
      <c r="L12" s="6">
        <v>15</v>
      </c>
      <c r="M12" s="6">
        <v>95.333333333333343</v>
      </c>
      <c r="N12" s="6"/>
      <c r="O12" s="6">
        <f t="shared" si="0"/>
        <v>0.99478260869565216</v>
      </c>
      <c r="P12" s="6"/>
      <c r="Q12" s="6">
        <f t="shared" si="1"/>
        <v>1.1303673047077081</v>
      </c>
      <c r="R12" s="6">
        <f t="shared" si="2"/>
        <v>1.0949818934299014</v>
      </c>
      <c r="S12" s="6">
        <f t="shared" si="3"/>
        <v>1.1244697361614069</v>
      </c>
      <c r="T12" s="6"/>
      <c r="U12" s="6">
        <f t="shared" si="4"/>
        <v>-0.60026702269691867</v>
      </c>
    </row>
    <row r="13" spans="1:21" x14ac:dyDescent="0.25">
      <c r="A13" s="9" t="s">
        <v>13</v>
      </c>
      <c r="B13" s="10" t="s">
        <v>155</v>
      </c>
      <c r="C13" s="6">
        <v>24.81103693813975</v>
      </c>
      <c r="D13" s="6">
        <v>0</v>
      </c>
      <c r="E13" s="6">
        <v>93</v>
      </c>
      <c r="F13" s="6"/>
      <c r="G13" s="6">
        <v>17.874618009197452</v>
      </c>
      <c r="H13" s="6">
        <v>6.3333333333333339</v>
      </c>
      <c r="I13" s="6">
        <v>84.333333333333343</v>
      </c>
      <c r="J13" s="6"/>
      <c r="K13" s="6">
        <v>15.540246254264961</v>
      </c>
      <c r="L13" s="6">
        <v>0</v>
      </c>
      <c r="M13" s="6">
        <v>57.666666666666657</v>
      </c>
      <c r="N13" s="6"/>
      <c r="O13" s="6">
        <f t="shared" si="0"/>
        <v>0.62007168458781348</v>
      </c>
      <c r="P13" s="6"/>
      <c r="Q13" s="6">
        <f t="shared" si="1"/>
        <v>1.0969477496120017</v>
      </c>
      <c r="R13" s="6">
        <f t="shared" si="2"/>
        <v>0.99472322814278313</v>
      </c>
      <c r="S13" s="6">
        <f t="shared" si="3"/>
        <v>0.68018623900672504</v>
      </c>
      <c r="T13" s="6"/>
      <c r="U13" s="6">
        <f t="shared" si="4"/>
        <v>-6.9364189289422988</v>
      </c>
    </row>
    <row r="14" spans="1:21" x14ac:dyDescent="0.25">
      <c r="A14" s="9" t="s">
        <v>14</v>
      </c>
      <c r="B14" s="10" t="s">
        <v>155</v>
      </c>
      <c r="C14" s="6">
        <v>59.593176086634038</v>
      </c>
      <c r="D14" s="6">
        <v>9.6666666666666661</v>
      </c>
      <c r="E14" s="6">
        <v>96.5</v>
      </c>
      <c r="F14" s="6"/>
      <c r="G14" s="6">
        <v>35.015576323987553</v>
      </c>
      <c r="H14" s="6">
        <v>22.666666666666661</v>
      </c>
      <c r="I14" s="6">
        <v>89.166666666666671</v>
      </c>
      <c r="J14" s="6"/>
      <c r="K14" s="6">
        <v>37.950215101616983</v>
      </c>
      <c r="L14" s="6">
        <v>0</v>
      </c>
      <c r="M14" s="6">
        <v>89.333333333333329</v>
      </c>
      <c r="N14" s="6"/>
      <c r="O14" s="6">
        <f t="shared" si="0"/>
        <v>0.92573402417962003</v>
      </c>
      <c r="P14" s="6"/>
      <c r="Q14" s="6">
        <f t="shared" si="1"/>
        <v>1.1382307294361094</v>
      </c>
      <c r="R14" s="6">
        <f t="shared" si="2"/>
        <v>1.0517330574236936</v>
      </c>
      <c r="S14" s="6">
        <f t="shared" si="3"/>
        <v>1.0536989136057937</v>
      </c>
      <c r="T14" s="6"/>
      <c r="U14" s="6">
        <f t="shared" si="4"/>
        <v>-24.577599762646486</v>
      </c>
    </row>
    <row r="15" spans="1:21" x14ac:dyDescent="0.25">
      <c r="A15" s="9" t="s">
        <v>15</v>
      </c>
      <c r="B15" s="10" t="s">
        <v>155</v>
      </c>
      <c r="C15" s="6">
        <v>50.755911585818147</v>
      </c>
      <c r="D15" s="6">
        <v>0</v>
      </c>
      <c r="E15" s="6">
        <v>96.833333333333343</v>
      </c>
      <c r="F15" s="6"/>
      <c r="G15" s="6">
        <v>28.746120753597381</v>
      </c>
      <c r="H15" s="6">
        <v>31.333333333333339</v>
      </c>
      <c r="I15" s="6">
        <v>96.666666666666671</v>
      </c>
      <c r="J15" s="6"/>
      <c r="K15" s="6">
        <v>21.976442664293121</v>
      </c>
      <c r="L15" s="6">
        <v>5.3333333333333339</v>
      </c>
      <c r="M15" s="6">
        <v>82.333333333333343</v>
      </c>
      <c r="N15" s="6"/>
      <c r="O15" s="6">
        <f t="shared" si="0"/>
        <v>0.85025817555938044</v>
      </c>
      <c r="P15" s="6"/>
      <c r="Q15" s="6">
        <f t="shared" si="1"/>
        <v>1.1421624418003102</v>
      </c>
      <c r="R15" s="6">
        <f t="shared" si="2"/>
        <v>1.1401965856182097</v>
      </c>
      <c r="S15" s="6">
        <f t="shared" si="3"/>
        <v>0.9711329539575787</v>
      </c>
      <c r="T15" s="6"/>
      <c r="U15" s="6">
        <f t="shared" si="4"/>
        <v>-22.009790832220766</v>
      </c>
    </row>
    <row r="16" spans="1:21" x14ac:dyDescent="0.25">
      <c r="A16" s="9" t="s">
        <v>16</v>
      </c>
      <c r="B16" s="10" t="s">
        <v>155</v>
      </c>
      <c r="C16" s="6">
        <v>59.559827918706432</v>
      </c>
      <c r="D16" s="6">
        <v>22.666666666666661</v>
      </c>
      <c r="E16" s="6">
        <v>84.666666666666671</v>
      </c>
      <c r="F16" s="6"/>
      <c r="G16" s="6">
        <v>27.57893487613115</v>
      </c>
      <c r="H16" s="6">
        <v>95.333333333333343</v>
      </c>
      <c r="I16" s="6">
        <v>64.166666666666671</v>
      </c>
      <c r="J16" s="6"/>
      <c r="K16" s="6">
        <v>40.551372199970338</v>
      </c>
      <c r="L16" s="6">
        <v>67.333333333333329</v>
      </c>
      <c r="M16" s="6">
        <v>60.666666666666671</v>
      </c>
      <c r="N16" s="6"/>
      <c r="O16" s="6">
        <f t="shared" si="0"/>
        <v>0.7165354330708662</v>
      </c>
      <c r="P16" s="6"/>
      <c r="Q16" s="6">
        <f t="shared" si="1"/>
        <v>0.99865494050698378</v>
      </c>
      <c r="R16" s="6">
        <f t="shared" si="2"/>
        <v>0.75685463010863929</v>
      </c>
      <c r="S16" s="6">
        <f t="shared" si="3"/>
        <v>0.71557165028453174</v>
      </c>
      <c r="T16" s="6"/>
      <c r="U16" s="6">
        <f t="shared" si="4"/>
        <v>-31.980893042575282</v>
      </c>
    </row>
    <row r="17" spans="1:21" x14ac:dyDescent="0.25">
      <c r="A17" s="9" t="s">
        <v>17</v>
      </c>
      <c r="B17" s="10" t="s">
        <v>155</v>
      </c>
      <c r="C17" s="6">
        <v>14.20631953716066</v>
      </c>
      <c r="D17" s="6">
        <v>100</v>
      </c>
      <c r="E17" s="6">
        <v>57.666666666666657</v>
      </c>
      <c r="F17" s="6"/>
      <c r="G17" s="6">
        <v>29.613173119715189</v>
      </c>
      <c r="H17" s="6">
        <v>0</v>
      </c>
      <c r="I17" s="6">
        <v>87.166666666666671</v>
      </c>
      <c r="J17" s="6"/>
      <c r="K17" s="6">
        <v>1.300578549176679</v>
      </c>
      <c r="L17" s="6">
        <v>28.333333333333329</v>
      </c>
      <c r="M17" s="6">
        <v>14.5</v>
      </c>
      <c r="N17" s="6"/>
      <c r="O17" s="6">
        <f t="shared" si="0"/>
        <v>0.25144508670520238</v>
      </c>
      <c r="P17" s="6"/>
      <c r="Q17" s="6">
        <f t="shared" si="1"/>
        <v>0.68018623900672504</v>
      </c>
      <c r="R17" s="6">
        <f t="shared" si="2"/>
        <v>1.0281427832384893</v>
      </c>
      <c r="S17" s="6">
        <f t="shared" si="3"/>
        <v>0.17102948784273145</v>
      </c>
      <c r="T17" s="6"/>
      <c r="U17" s="6">
        <f t="shared" si="4"/>
        <v>15.406853582554529</v>
      </c>
    </row>
    <row r="18" spans="1:21" x14ac:dyDescent="0.25">
      <c r="A18" s="9" t="s">
        <v>18</v>
      </c>
      <c r="B18" s="10" t="s">
        <v>155</v>
      </c>
      <c r="C18" s="6">
        <v>35.649191514612092</v>
      </c>
      <c r="D18" s="6">
        <v>14.66666666666667</v>
      </c>
      <c r="E18" s="6">
        <v>100</v>
      </c>
      <c r="F18" s="6"/>
      <c r="G18" s="6">
        <v>5.96932205904168</v>
      </c>
      <c r="H18" s="6">
        <v>0</v>
      </c>
      <c r="I18" s="6">
        <v>21.166666666666671</v>
      </c>
      <c r="J18" s="6"/>
      <c r="K18" s="6">
        <v>2.501112594570539</v>
      </c>
      <c r="L18" s="6">
        <v>9</v>
      </c>
      <c r="M18" s="6">
        <v>21.666666666666671</v>
      </c>
      <c r="N18" s="6"/>
      <c r="O18" s="6">
        <f t="shared" si="0"/>
        <v>0.2166666666666667</v>
      </c>
      <c r="P18" s="6"/>
      <c r="Q18" s="6">
        <f t="shared" si="1"/>
        <v>1.179513709260217</v>
      </c>
      <c r="R18" s="6">
        <f t="shared" si="2"/>
        <v>0.24966373512674597</v>
      </c>
      <c r="S18" s="6">
        <f t="shared" si="3"/>
        <v>0.25556130367304708</v>
      </c>
      <c r="T18" s="6"/>
      <c r="U18" s="6">
        <f t="shared" si="4"/>
        <v>-29.679869455570412</v>
      </c>
    </row>
    <row r="19" spans="1:21" x14ac:dyDescent="0.25">
      <c r="A19" s="9" t="s">
        <v>19</v>
      </c>
      <c r="B19" s="10" t="s">
        <v>155</v>
      </c>
      <c r="C19" s="6">
        <v>26.51179350244772</v>
      </c>
      <c r="D19" s="6">
        <v>46.666666666666657</v>
      </c>
      <c r="E19" s="6">
        <v>79.666666666666657</v>
      </c>
      <c r="F19" s="6"/>
      <c r="G19" s="6">
        <v>17.341047322355731</v>
      </c>
      <c r="H19" s="6">
        <v>75.666666666666671</v>
      </c>
      <c r="I19" s="6">
        <v>52.5</v>
      </c>
      <c r="J19" s="6"/>
      <c r="K19" s="6">
        <v>14.573149384364349</v>
      </c>
      <c r="L19" s="6">
        <v>38</v>
      </c>
      <c r="M19" s="6">
        <v>39</v>
      </c>
      <c r="N19" s="6"/>
      <c r="O19" s="6">
        <f t="shared" si="0"/>
        <v>0.48953974895397495</v>
      </c>
      <c r="P19" s="6"/>
      <c r="Q19" s="6">
        <f t="shared" si="1"/>
        <v>0.93967925504397276</v>
      </c>
      <c r="R19" s="6">
        <f t="shared" si="2"/>
        <v>0.61924469736161392</v>
      </c>
      <c r="S19" s="6">
        <f t="shared" si="3"/>
        <v>0.4600103466114846</v>
      </c>
      <c r="T19" s="6"/>
      <c r="U19" s="6">
        <f t="shared" si="4"/>
        <v>-9.1707461800919887</v>
      </c>
    </row>
    <row r="20" spans="1:21" x14ac:dyDescent="0.25">
      <c r="A20" s="9" t="s">
        <v>20</v>
      </c>
      <c r="B20" s="10" t="s">
        <v>155</v>
      </c>
      <c r="C20" s="6">
        <v>24.977777777777781</v>
      </c>
      <c r="D20" s="6">
        <v>0</v>
      </c>
      <c r="E20" s="6">
        <v>95.5</v>
      </c>
      <c r="F20" s="6"/>
      <c r="G20" s="6">
        <v>8.0369084705533336</v>
      </c>
      <c r="H20" s="6">
        <v>6</v>
      </c>
      <c r="I20" s="6">
        <v>41</v>
      </c>
      <c r="J20" s="6"/>
      <c r="K20" s="6">
        <v>18.741670375315241</v>
      </c>
      <c r="L20" s="6">
        <v>71.333333333333343</v>
      </c>
      <c r="M20" s="6">
        <v>47.666666666666671</v>
      </c>
      <c r="N20" s="6"/>
      <c r="O20" s="6">
        <f t="shared" si="0"/>
        <v>0.49912739965095992</v>
      </c>
      <c r="P20" s="6"/>
      <c r="Q20" s="6">
        <f t="shared" si="1"/>
        <v>1.1264355923435072</v>
      </c>
      <c r="R20" s="6">
        <f t="shared" si="2"/>
        <v>0.48360062079668897</v>
      </c>
      <c r="S20" s="6">
        <f t="shared" si="3"/>
        <v>0.56223486808070344</v>
      </c>
      <c r="T20" s="6"/>
      <c r="U20" s="6">
        <f t="shared" si="4"/>
        <v>-16.940869307224446</v>
      </c>
    </row>
    <row r="21" spans="1:21" x14ac:dyDescent="0.25">
      <c r="A21" s="9" t="s">
        <v>21</v>
      </c>
      <c r="B21" s="10" t="s">
        <v>155</v>
      </c>
      <c r="C21" s="6">
        <v>34.11517578994215</v>
      </c>
      <c r="D21" s="6">
        <v>76.666666666666671</v>
      </c>
      <c r="E21" s="6">
        <v>100</v>
      </c>
      <c r="F21" s="6"/>
      <c r="G21" s="6">
        <v>29.67986945557039</v>
      </c>
      <c r="H21" s="6">
        <v>30</v>
      </c>
      <c r="I21" s="6">
        <v>69.166666666666671</v>
      </c>
      <c r="J21" s="6"/>
      <c r="K21" s="6">
        <v>37.04981456757158</v>
      </c>
      <c r="L21" s="6">
        <v>5.6666666666666661</v>
      </c>
      <c r="M21" s="6">
        <v>83</v>
      </c>
      <c r="N21" s="6"/>
      <c r="O21" s="6">
        <f t="shared" si="0"/>
        <v>0.83</v>
      </c>
      <c r="P21" s="6"/>
      <c r="Q21" s="6">
        <f t="shared" si="1"/>
        <v>1.179513709260217</v>
      </c>
      <c r="R21" s="6">
        <f t="shared" si="2"/>
        <v>0.81583031557165009</v>
      </c>
      <c r="S21" s="6">
        <f t="shared" si="3"/>
        <v>0.97899637868598011</v>
      </c>
      <c r="T21" s="6"/>
      <c r="U21" s="6">
        <f t="shared" si="4"/>
        <v>-4.4353063343717594</v>
      </c>
    </row>
    <row r="22" spans="1:21" x14ac:dyDescent="0.25">
      <c r="A22" s="9" t="s">
        <v>22</v>
      </c>
      <c r="B22" s="10" t="s">
        <v>155</v>
      </c>
      <c r="C22" s="6">
        <v>49.188547693220592</v>
      </c>
      <c r="D22" s="6">
        <v>22.666666666666661</v>
      </c>
      <c r="E22" s="6">
        <v>65.666666666666657</v>
      </c>
      <c r="F22" s="6"/>
      <c r="G22" s="6">
        <v>20.4424269396232</v>
      </c>
      <c r="H22" s="6">
        <v>33</v>
      </c>
      <c r="I22" s="6">
        <v>24.833333333333329</v>
      </c>
      <c r="J22" s="6"/>
      <c r="K22" s="6">
        <v>18.24144785640112</v>
      </c>
      <c r="L22" s="6">
        <v>64.666666666666657</v>
      </c>
      <c r="M22" s="6">
        <v>11</v>
      </c>
      <c r="N22" s="6"/>
      <c r="O22" s="6">
        <f t="shared" si="0"/>
        <v>0.16751269035532998</v>
      </c>
      <c r="P22" s="6"/>
      <c r="Q22" s="6">
        <f t="shared" si="1"/>
        <v>0.77454733574754242</v>
      </c>
      <c r="R22" s="6">
        <f t="shared" si="2"/>
        <v>0.29291257113295383</v>
      </c>
      <c r="S22" s="6">
        <f t="shared" si="3"/>
        <v>0.12974650801862386</v>
      </c>
      <c r="T22" s="6"/>
      <c r="U22" s="6">
        <f t="shared" si="4"/>
        <v>-28.746120753597392</v>
      </c>
    </row>
    <row r="23" spans="1:21" x14ac:dyDescent="0.25"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U23" s="6"/>
    </row>
    <row r="24" spans="1:21" x14ac:dyDescent="0.25"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U24" s="6"/>
    </row>
    <row r="25" spans="1:21" x14ac:dyDescent="0.25">
      <c r="A25" s="7" t="s">
        <v>70</v>
      </c>
      <c r="B25" s="7"/>
      <c r="C25" s="6">
        <f t="shared" ref="C25:D25" si="5">AVERAGE(C4:C22)</f>
        <v>36.470609545671039</v>
      </c>
      <c r="D25" s="6">
        <f t="shared" si="5"/>
        <v>20.561403508771932</v>
      </c>
      <c r="E25" s="6">
        <f>AVERAGE(E4:E22)</f>
        <v>84.780701754385987</v>
      </c>
      <c r="F25" s="6"/>
      <c r="G25" s="6">
        <f>AVERAGE(G4:G22)</f>
        <v>24.226566416040104</v>
      </c>
      <c r="H25" s="6">
        <f>AVERAGE(H4:H22)</f>
        <v>22.17543859649123</v>
      </c>
      <c r="I25" s="6">
        <f>AVERAGE(I4:I22)</f>
        <v>66.008771929824562</v>
      </c>
      <c r="J25" s="6"/>
      <c r="K25" s="6">
        <f>AVERAGE(K4:K22)</f>
        <v>20.13878309480868</v>
      </c>
      <c r="L25" s="6">
        <f>AVERAGE(L4:L22)</f>
        <v>23.263157894736842</v>
      </c>
      <c r="M25" s="6">
        <f>AVERAGE(M4:M22)</f>
        <v>50.710526315789473</v>
      </c>
      <c r="N25" s="6"/>
      <c r="O25" s="6">
        <f>AVERAGE(O4:O22)</f>
        <v>0.58902997335543805</v>
      </c>
      <c r="P25" s="6"/>
      <c r="Q25" s="6">
        <f>AVERAGE(Q4:Q22)</f>
        <v>0.99999999999999978</v>
      </c>
      <c r="R25" s="6">
        <f>AVERAGE(R4:R22)</f>
        <v>0.77858251422659064</v>
      </c>
      <c r="S25" s="6">
        <f>AVERAGE(S4:S22)</f>
        <v>0.59813760993274701</v>
      </c>
      <c r="T25" s="6"/>
      <c r="U25" s="6">
        <f t="shared" ref="U25" si="6">AVERAGE(U4:U22)</f>
        <v>-12.244043129630933</v>
      </c>
    </row>
    <row r="26" spans="1:21" x14ac:dyDescent="0.25">
      <c r="A26" s="7" t="s">
        <v>71</v>
      </c>
      <c r="B26" s="7"/>
      <c r="C26" s="6">
        <f>STDEV(C4:C22)</f>
        <v>18.606156668880462</v>
      </c>
      <c r="D26" s="6">
        <f t="shared" ref="D26:E26" si="7">STDEV(D4:D22)</f>
        <v>27.253961685420293</v>
      </c>
      <c r="E26" s="6">
        <f t="shared" si="7"/>
        <v>16.616874941261148</v>
      </c>
      <c r="F26" s="6"/>
      <c r="G26" s="6">
        <f>STDEV(G4:G22)</f>
        <v>15.296126706102042</v>
      </c>
      <c r="H26" s="6">
        <f>STDEV(H4:H22)</f>
        <v>25.97989926254542</v>
      </c>
      <c r="I26" s="6">
        <f>STDEV(I4:I22)</f>
        <v>28.462313922802469</v>
      </c>
      <c r="J26" s="6"/>
      <c r="K26" s="6">
        <f>STDEV(K4:K22)</f>
        <v>15.59488324423716</v>
      </c>
      <c r="L26" s="6">
        <f>STDEV(L4:L22)</f>
        <v>23.033410769920859</v>
      </c>
      <c r="M26" s="6">
        <f>STDEV(M4:M22)</f>
        <v>29.988158265011133</v>
      </c>
      <c r="N26" s="6"/>
      <c r="O26" s="6">
        <f>STDEV(O4:O22)</f>
        <v>0.32232840764218723</v>
      </c>
      <c r="P26" s="6"/>
      <c r="Q26" s="6">
        <f>STDEV(Q4:Q22)</f>
        <v>0.1959983179828011</v>
      </c>
      <c r="R26" s="6">
        <f>STDEV(R4:R22)</f>
        <v>0.33571689469213478</v>
      </c>
      <c r="S26" s="6">
        <f>STDEV(S4:S22)</f>
        <v>0.35371443789045692</v>
      </c>
      <c r="T26" s="6"/>
      <c r="U26" s="6">
        <f t="shared" ref="U26" si="8">STDEV(U4:U22)</f>
        <v>12.806966580937713</v>
      </c>
    </row>
    <row r="27" spans="1:21" x14ac:dyDescent="0.25">
      <c r="A27" s="7" t="s">
        <v>72</v>
      </c>
      <c r="B27" s="7"/>
      <c r="C27" s="6">
        <f>COUNTA(C4:C22)</f>
        <v>19</v>
      </c>
      <c r="D27" s="6">
        <f t="shared" ref="D27:E27" si="9">COUNTA(D4:D22)</f>
        <v>19</v>
      </c>
      <c r="E27" s="6">
        <f t="shared" si="9"/>
        <v>19</v>
      </c>
      <c r="F27" s="6"/>
      <c r="G27" s="6">
        <f>COUNTA(G4:G22)</f>
        <v>19</v>
      </c>
      <c r="H27" s="6">
        <f>COUNTA(H4:H22)</f>
        <v>19</v>
      </c>
      <c r="I27" s="6">
        <f>COUNTA(I4:I22)</f>
        <v>19</v>
      </c>
      <c r="J27" s="6"/>
      <c r="K27" s="6">
        <f>COUNTA(K4:K22)</f>
        <v>19</v>
      </c>
      <c r="L27" s="6">
        <f>COUNTA(L4:L22)</f>
        <v>19</v>
      </c>
      <c r="M27" s="6">
        <f>COUNTA(M4:M22)</f>
        <v>19</v>
      </c>
      <c r="N27" s="6"/>
      <c r="O27" s="6">
        <f>COUNTA(O4:O22)</f>
        <v>19</v>
      </c>
      <c r="P27" s="6"/>
      <c r="Q27" s="6">
        <f>COUNTA(Q4:Q22)</f>
        <v>19</v>
      </c>
      <c r="R27" s="6">
        <f>COUNTA(R4:R22)</f>
        <v>19</v>
      </c>
      <c r="S27" s="6">
        <f>COUNTA(S4:S22)</f>
        <v>19</v>
      </c>
      <c r="T27" s="6"/>
      <c r="U27" s="6">
        <f t="shared" ref="U27" si="10">COUNTA(U4:U22)</f>
        <v>19</v>
      </c>
    </row>
    <row r="28" spans="1:21" x14ac:dyDescent="0.25">
      <c r="U28" s="6"/>
    </row>
    <row r="29" spans="1:21" x14ac:dyDescent="0.25">
      <c r="U29" s="6"/>
    </row>
    <row r="30" spans="1:21" ht="42" customHeight="1" x14ac:dyDescent="0.25">
      <c r="A30" s="14" t="s">
        <v>45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U30" s="6"/>
    </row>
    <row r="31" spans="1:21" ht="42" customHeight="1" x14ac:dyDescent="0.25">
      <c r="A31" s="2"/>
      <c r="B31" s="2"/>
      <c r="C31" s="15" t="s">
        <v>66</v>
      </c>
      <c r="D31" s="15"/>
      <c r="E31" s="15"/>
      <c r="F31" s="2"/>
      <c r="G31" s="13" t="s">
        <v>67</v>
      </c>
      <c r="H31" s="13"/>
      <c r="I31" s="13"/>
      <c r="J31" s="2"/>
      <c r="K31" s="13" t="s">
        <v>68</v>
      </c>
      <c r="L31" s="13"/>
      <c r="M31" s="13"/>
      <c r="O31" s="4" t="s">
        <v>69</v>
      </c>
      <c r="P31" s="4"/>
      <c r="Q31" s="13" t="s">
        <v>73</v>
      </c>
      <c r="R31" s="13"/>
      <c r="S31" s="13"/>
      <c r="U31" s="4" t="s">
        <v>149</v>
      </c>
    </row>
    <row r="32" spans="1:21" ht="14.45" customHeight="1" x14ac:dyDescent="0.25">
      <c r="C32" s="3" t="s">
        <v>0</v>
      </c>
      <c r="D32" s="3" t="s">
        <v>1</v>
      </c>
      <c r="E32" s="3" t="s">
        <v>2</v>
      </c>
      <c r="G32" s="3" t="s">
        <v>0</v>
      </c>
      <c r="H32" s="3" t="s">
        <v>1</v>
      </c>
      <c r="I32" s="3" t="s">
        <v>2</v>
      </c>
      <c r="K32" s="3" t="s">
        <v>0</v>
      </c>
      <c r="L32" s="3" t="s">
        <v>1</v>
      </c>
      <c r="M32" s="3" t="s">
        <v>2</v>
      </c>
      <c r="U32" s="6"/>
    </row>
    <row r="33" spans="1:21" ht="14.45" customHeight="1" x14ac:dyDescent="0.25">
      <c r="A33" s="3" t="s">
        <v>56</v>
      </c>
      <c r="B33" s="8"/>
      <c r="C33" s="6">
        <v>8.1405693950177849</v>
      </c>
      <c r="D33" s="6">
        <v>56.666666666666657</v>
      </c>
      <c r="E33" s="6">
        <v>21</v>
      </c>
      <c r="F33" s="6"/>
      <c r="G33" s="6">
        <v>9.0080071174377299</v>
      </c>
      <c r="H33" s="6">
        <v>6</v>
      </c>
      <c r="I33" s="6">
        <v>23</v>
      </c>
      <c r="J33" s="6"/>
      <c r="K33" s="6">
        <v>1.334519572953738</v>
      </c>
      <c r="L33" s="6">
        <v>12.66666666666667</v>
      </c>
      <c r="M33" s="6">
        <v>4.666666666666667</v>
      </c>
      <c r="N33" s="6"/>
      <c r="O33" s="6">
        <f>M33/E33</f>
        <v>0.22222222222222224</v>
      </c>
      <c r="P33" s="6"/>
      <c r="Q33" s="6">
        <f>E33/$E$54</f>
        <v>0.61373599610326346</v>
      </c>
      <c r="R33" s="6">
        <f>I33/$E$54</f>
        <v>0.67218704335119339</v>
      </c>
      <c r="S33" s="6">
        <f>M33/$E$54</f>
        <v>0.13638577691183634</v>
      </c>
      <c r="U33" s="6">
        <f t="shared" si="4"/>
        <v>0.86743772241994499</v>
      </c>
    </row>
    <row r="34" spans="1:21" x14ac:dyDescent="0.25">
      <c r="A34" s="3" t="s">
        <v>57</v>
      </c>
      <c r="B34" s="8"/>
      <c r="C34" s="6">
        <v>8.9412811387900355</v>
      </c>
      <c r="D34" s="6">
        <v>36</v>
      </c>
      <c r="E34" s="6">
        <v>44.666666666666657</v>
      </c>
      <c r="F34" s="6"/>
      <c r="G34" s="6">
        <v>16.481316725978662</v>
      </c>
      <c r="H34" s="6">
        <v>16.666666666666661</v>
      </c>
      <c r="I34" s="6">
        <v>48</v>
      </c>
      <c r="J34" s="6"/>
      <c r="K34" s="6">
        <v>9.0080071174377245</v>
      </c>
      <c r="L34" s="6">
        <v>8</v>
      </c>
      <c r="M34" s="6">
        <v>19</v>
      </c>
      <c r="N34" s="6"/>
      <c r="O34" s="6">
        <f t="shared" ref="O34:O52" si="11">M34/E34</f>
        <v>0.42537313432835833</v>
      </c>
      <c r="P34" s="6"/>
      <c r="Q34" s="6">
        <f t="shared" ref="Q34:Q51" si="12">E34/$E$54</f>
        <v>1.3054067218704333</v>
      </c>
      <c r="R34" s="6">
        <f t="shared" ref="R34:R51" si="13">I34/$E$54</f>
        <v>1.4028251339503166</v>
      </c>
      <c r="S34" s="6">
        <f t="shared" ref="S34:S51" si="14">M34/$E$54</f>
        <v>0.55528494885533364</v>
      </c>
      <c r="U34" s="6">
        <f t="shared" si="4"/>
        <v>7.5400355871886262</v>
      </c>
    </row>
    <row r="35" spans="1:21" ht="14.45" customHeight="1" x14ac:dyDescent="0.25">
      <c r="A35" s="3" t="s">
        <v>58</v>
      </c>
      <c r="B35" s="8"/>
      <c r="C35" s="6">
        <v>6.9395017793594276</v>
      </c>
      <c r="D35" s="6">
        <v>8</v>
      </c>
      <c r="E35" s="6">
        <v>46.333333333333329</v>
      </c>
      <c r="F35" s="6"/>
      <c r="G35" s="6">
        <v>12.144128113879001</v>
      </c>
      <c r="H35" s="6">
        <v>18.666666666666671</v>
      </c>
      <c r="I35" s="6">
        <v>44</v>
      </c>
      <c r="J35" s="6"/>
      <c r="K35" s="6">
        <v>13.87900355871886</v>
      </c>
      <c r="L35" s="6">
        <v>34</v>
      </c>
      <c r="M35" s="6">
        <v>54</v>
      </c>
      <c r="N35" s="6"/>
      <c r="O35" s="6">
        <f t="shared" si="11"/>
        <v>1.1654676258992807</v>
      </c>
      <c r="P35" s="6"/>
      <c r="Q35" s="6">
        <f t="shared" si="12"/>
        <v>1.3541159279103749</v>
      </c>
      <c r="R35" s="6">
        <f t="shared" si="13"/>
        <v>1.2859230394544567</v>
      </c>
      <c r="S35" s="6">
        <f t="shared" si="14"/>
        <v>1.5781782756941061</v>
      </c>
      <c r="U35" s="6">
        <f t="shared" si="4"/>
        <v>5.2046263345195731</v>
      </c>
    </row>
    <row r="36" spans="1:21" ht="14.45" customHeight="1" x14ac:dyDescent="0.25">
      <c r="A36" s="3" t="s">
        <v>59</v>
      </c>
      <c r="B36" s="8"/>
      <c r="C36" s="6">
        <v>13.678825622775809</v>
      </c>
      <c r="D36" s="6">
        <v>30.666666666666661</v>
      </c>
      <c r="E36" s="6">
        <v>38.333333333333343</v>
      </c>
      <c r="F36" s="6"/>
      <c r="G36" s="6">
        <v>16.48131672597864</v>
      </c>
      <c r="H36" s="6">
        <v>8</v>
      </c>
      <c r="I36" s="6">
        <v>26.666666666666671</v>
      </c>
      <c r="J36" s="6"/>
      <c r="K36" s="6">
        <v>7.740213523131672</v>
      </c>
      <c r="L36" s="6">
        <v>0</v>
      </c>
      <c r="M36" s="6">
        <v>17.333333333333339</v>
      </c>
      <c r="N36" s="6"/>
      <c r="O36" s="6">
        <f t="shared" si="11"/>
        <v>0.45217391304347831</v>
      </c>
      <c r="P36" s="6"/>
      <c r="Q36" s="6">
        <f t="shared" si="12"/>
        <v>1.1203117389186559</v>
      </c>
      <c r="R36" s="6">
        <f t="shared" si="13"/>
        <v>0.77934729663906488</v>
      </c>
      <c r="S36" s="6">
        <f t="shared" si="14"/>
        <v>0.5065757428153923</v>
      </c>
      <c r="U36" s="6">
        <f t="shared" si="4"/>
        <v>2.802491103202831</v>
      </c>
    </row>
    <row r="37" spans="1:21" ht="14.45" customHeight="1" x14ac:dyDescent="0.25">
      <c r="A37" s="3" t="s">
        <v>60</v>
      </c>
      <c r="B37" s="8"/>
      <c r="C37" s="6">
        <v>6.8060498220640522</v>
      </c>
      <c r="D37" s="6">
        <v>0</v>
      </c>
      <c r="E37" s="6">
        <v>40.666666666666657</v>
      </c>
      <c r="F37" s="6"/>
      <c r="G37" s="6">
        <v>3.2028469750889692</v>
      </c>
      <c r="H37" s="6">
        <v>56.000000000000007</v>
      </c>
      <c r="I37" s="6">
        <v>24</v>
      </c>
      <c r="J37" s="6"/>
      <c r="K37" s="6">
        <v>8.7411032028469791</v>
      </c>
      <c r="L37" s="6">
        <v>0</v>
      </c>
      <c r="M37" s="6">
        <v>21.333333333333339</v>
      </c>
      <c r="N37" s="6"/>
      <c r="O37" s="6">
        <f t="shared" si="11"/>
        <v>0.52459016393442648</v>
      </c>
      <c r="P37" s="6"/>
      <c r="Q37" s="6">
        <f t="shared" si="12"/>
        <v>1.1885046273745734</v>
      </c>
      <c r="R37" s="6">
        <f t="shared" si="13"/>
        <v>0.7014125669751583</v>
      </c>
      <c r="S37" s="6">
        <f t="shared" si="14"/>
        <v>0.62347783731125195</v>
      </c>
      <c r="U37" s="6">
        <f t="shared" si="4"/>
        <v>-3.603202846975083</v>
      </c>
    </row>
    <row r="38" spans="1:21" x14ac:dyDescent="0.25">
      <c r="A38" s="3" t="s">
        <v>61</v>
      </c>
      <c r="B38" s="8"/>
      <c r="C38" s="6">
        <v>16.214412811387898</v>
      </c>
      <c r="D38" s="6">
        <v>0</v>
      </c>
      <c r="E38" s="6">
        <v>23.666666666666671</v>
      </c>
      <c r="F38" s="6"/>
      <c r="G38" s="6">
        <v>18.349644128113869</v>
      </c>
      <c r="H38" s="6">
        <v>7.333333333333333</v>
      </c>
      <c r="I38" s="6">
        <v>47.666666666666671</v>
      </c>
      <c r="J38" s="6"/>
      <c r="K38" s="6">
        <v>2.8024911032028448</v>
      </c>
      <c r="L38" s="6">
        <v>0</v>
      </c>
      <c r="M38" s="6">
        <v>20.333333333333329</v>
      </c>
      <c r="N38" s="6"/>
      <c r="O38" s="6">
        <f t="shared" si="11"/>
        <v>0.85915492957746442</v>
      </c>
      <c r="P38" s="6"/>
      <c r="Q38" s="6">
        <f t="shared" si="12"/>
        <v>0.69167072576717015</v>
      </c>
      <c r="R38" s="6">
        <f t="shared" si="13"/>
        <v>1.3930832927423284</v>
      </c>
      <c r="S38" s="6">
        <f t="shared" si="14"/>
        <v>0.5942523136872867</v>
      </c>
      <c r="U38" s="6">
        <f t="shared" si="4"/>
        <v>2.1352313167259709</v>
      </c>
    </row>
    <row r="39" spans="1:21" ht="14.45" customHeight="1" x14ac:dyDescent="0.25">
      <c r="A39" s="3" t="s">
        <v>62</v>
      </c>
      <c r="B39" s="8"/>
      <c r="C39" s="6">
        <v>8.4741992882562194</v>
      </c>
      <c r="D39" s="6">
        <v>0</v>
      </c>
      <c r="E39" s="6">
        <v>27.333333333333329</v>
      </c>
      <c r="F39" s="6"/>
      <c r="G39" s="6">
        <v>7.5400355871886102</v>
      </c>
      <c r="H39" s="6">
        <v>0</v>
      </c>
      <c r="I39" s="6">
        <v>37.666666666666657</v>
      </c>
      <c r="J39" s="6"/>
      <c r="K39" s="6">
        <v>5.6717081850533759</v>
      </c>
      <c r="L39" s="6">
        <v>15.33333333333333</v>
      </c>
      <c r="M39" s="6">
        <v>19</v>
      </c>
      <c r="N39" s="6"/>
      <c r="O39" s="6">
        <f t="shared" si="11"/>
        <v>0.69512195121951237</v>
      </c>
      <c r="P39" s="6"/>
      <c r="Q39" s="6">
        <f t="shared" si="12"/>
        <v>0.79883097905504119</v>
      </c>
      <c r="R39" s="6">
        <f t="shared" si="13"/>
        <v>1.1008280565026787</v>
      </c>
      <c r="S39" s="6">
        <f t="shared" si="14"/>
        <v>0.55528494885533364</v>
      </c>
      <c r="U39" s="6">
        <f t="shared" si="4"/>
        <v>-0.93416370106760915</v>
      </c>
    </row>
    <row r="40" spans="1:21" ht="14.45" customHeight="1" x14ac:dyDescent="0.25">
      <c r="A40" s="3" t="s">
        <v>63</v>
      </c>
      <c r="B40" s="8"/>
      <c r="C40" s="6">
        <v>9.1414590747330866</v>
      </c>
      <c r="D40" s="6">
        <v>12.66666666666667</v>
      </c>
      <c r="E40" s="6">
        <v>26.333333333333329</v>
      </c>
      <c r="F40" s="6"/>
      <c r="G40" s="6">
        <v>4.4039145907473376</v>
      </c>
      <c r="H40" s="6">
        <v>0</v>
      </c>
      <c r="I40" s="6">
        <v>14</v>
      </c>
      <c r="J40" s="6"/>
      <c r="K40" s="6">
        <v>1.868327402135231</v>
      </c>
      <c r="L40" s="6">
        <v>0</v>
      </c>
      <c r="M40" s="6">
        <v>12.66666666666667</v>
      </c>
      <c r="N40" s="6"/>
      <c r="O40" s="6">
        <f t="shared" si="11"/>
        <v>0.48101265822784828</v>
      </c>
      <c r="P40" s="6"/>
      <c r="Q40" s="6">
        <f t="shared" si="12"/>
        <v>0.76960545543107628</v>
      </c>
      <c r="R40" s="6">
        <f t="shared" si="13"/>
        <v>0.40915733073550897</v>
      </c>
      <c r="S40" s="6">
        <f t="shared" si="14"/>
        <v>0.37018996590355585</v>
      </c>
      <c r="U40" s="6">
        <f t="shared" si="4"/>
        <v>-4.737544483985749</v>
      </c>
    </row>
    <row r="41" spans="1:21" ht="14.45" customHeight="1" x14ac:dyDescent="0.25">
      <c r="A41" s="3" t="s">
        <v>64</v>
      </c>
      <c r="B41" s="8"/>
      <c r="C41" s="6">
        <v>14.07918149466191</v>
      </c>
      <c r="D41" s="6">
        <v>7.333333333333333</v>
      </c>
      <c r="E41" s="6">
        <v>27</v>
      </c>
      <c r="F41" s="6"/>
      <c r="G41" s="6">
        <v>4.937722419928825</v>
      </c>
      <c r="H41" s="6">
        <v>0</v>
      </c>
      <c r="I41" s="6">
        <v>24.666666666666671</v>
      </c>
      <c r="J41" s="6"/>
      <c r="K41" s="6">
        <v>13.478647686832741</v>
      </c>
      <c r="L41" s="6">
        <v>24.666666666666671</v>
      </c>
      <c r="M41" s="6">
        <v>35.666666666666671</v>
      </c>
      <c r="N41" s="6"/>
      <c r="O41" s="6">
        <f t="shared" si="11"/>
        <v>1.3209876543209877</v>
      </c>
      <c r="P41" s="6"/>
      <c r="Q41" s="6">
        <f t="shared" si="12"/>
        <v>0.78908913784705303</v>
      </c>
      <c r="R41" s="6">
        <f t="shared" si="13"/>
        <v>0.72089624939113506</v>
      </c>
      <c r="S41" s="6">
        <f t="shared" si="14"/>
        <v>1.0423770092547493</v>
      </c>
      <c r="U41" s="6">
        <f t="shared" si="4"/>
        <v>-9.1414590747330848</v>
      </c>
    </row>
    <row r="42" spans="1:21" x14ac:dyDescent="0.25">
      <c r="A42" s="3" t="s">
        <v>65</v>
      </c>
      <c r="B42" s="8"/>
      <c r="C42" s="6">
        <v>9.2749110320284753</v>
      </c>
      <c r="D42" s="6">
        <v>24.666666666666671</v>
      </c>
      <c r="E42" s="6">
        <v>34.333333333333343</v>
      </c>
      <c r="F42" s="6"/>
      <c r="G42" s="6">
        <v>2.201957295373663</v>
      </c>
      <c r="H42" s="6">
        <v>0</v>
      </c>
      <c r="I42" s="6">
        <v>19.333333333333329</v>
      </c>
      <c r="J42" s="6"/>
      <c r="K42" s="6">
        <v>1.067615658362989</v>
      </c>
      <c r="L42" s="6">
        <v>18</v>
      </c>
      <c r="M42" s="6">
        <v>8.3333333333333321</v>
      </c>
      <c r="N42" s="6"/>
      <c r="O42" s="6">
        <f t="shared" si="11"/>
        <v>0.24271844660194164</v>
      </c>
      <c r="P42" s="6"/>
      <c r="Q42" s="6">
        <f t="shared" si="12"/>
        <v>1.0034096444227962</v>
      </c>
      <c r="R42" s="6">
        <f t="shared" si="13"/>
        <v>0.56502679006332179</v>
      </c>
      <c r="S42" s="6">
        <f t="shared" si="14"/>
        <v>0.24354603019970769</v>
      </c>
      <c r="U42" s="6">
        <f t="shared" si="4"/>
        <v>-7.0729537366548119</v>
      </c>
    </row>
    <row r="43" spans="1:21" x14ac:dyDescent="0.25">
      <c r="A43" s="3" t="s">
        <v>46</v>
      </c>
      <c r="B43" s="8"/>
      <c r="C43" s="6">
        <v>17.081850533807831</v>
      </c>
      <c r="D43" s="6">
        <v>8</v>
      </c>
      <c r="E43" s="6">
        <v>67</v>
      </c>
      <c r="F43" s="6"/>
      <c r="G43" s="6">
        <v>6.4724199288256212</v>
      </c>
      <c r="H43" s="6">
        <v>8</v>
      </c>
      <c r="I43" s="6">
        <v>20</v>
      </c>
      <c r="J43" s="6"/>
      <c r="K43" s="6">
        <v>3.87010676156584</v>
      </c>
      <c r="L43" s="6">
        <v>0</v>
      </c>
      <c r="M43" s="6">
        <v>15.66666666666667</v>
      </c>
      <c r="N43" s="6"/>
      <c r="O43" s="6">
        <f t="shared" si="11"/>
        <v>0.23383084577114432</v>
      </c>
      <c r="P43" s="6"/>
      <c r="Q43" s="6">
        <f t="shared" si="12"/>
        <v>1.9581100828056501</v>
      </c>
      <c r="R43" s="6">
        <f t="shared" si="13"/>
        <v>0.58451047247929855</v>
      </c>
      <c r="S43" s="6">
        <f t="shared" si="14"/>
        <v>0.45786653677545064</v>
      </c>
      <c r="U43" s="6">
        <f t="shared" si="4"/>
        <v>-10.60943060498221</v>
      </c>
    </row>
    <row r="44" spans="1:21" x14ac:dyDescent="0.25">
      <c r="A44" s="3" t="s">
        <v>47</v>
      </c>
      <c r="B44" s="8"/>
      <c r="C44" s="6">
        <v>10.742882562277581</v>
      </c>
      <c r="D44" s="6">
        <v>15.33333333333333</v>
      </c>
      <c r="E44" s="6">
        <v>29</v>
      </c>
      <c r="F44" s="6"/>
      <c r="G44" s="6">
        <v>5.8718861209964448</v>
      </c>
      <c r="H44" s="6">
        <v>0</v>
      </c>
      <c r="I44" s="6">
        <v>22</v>
      </c>
      <c r="J44" s="6"/>
      <c r="K44" s="6">
        <v>3.0026690391459052</v>
      </c>
      <c r="L44" s="6">
        <v>7.333333333333333</v>
      </c>
      <c r="M44" s="6">
        <v>5.6666666666666661</v>
      </c>
      <c r="N44" s="6"/>
      <c r="O44" s="6">
        <f t="shared" si="11"/>
        <v>0.1954022988505747</v>
      </c>
      <c r="P44" s="6"/>
      <c r="Q44" s="6">
        <f t="shared" si="12"/>
        <v>0.84754018509498286</v>
      </c>
      <c r="R44" s="6">
        <f t="shared" si="13"/>
        <v>0.64296151972722837</v>
      </c>
      <c r="S44" s="6">
        <f t="shared" si="14"/>
        <v>0.16561130053580125</v>
      </c>
      <c r="U44" s="6">
        <f t="shared" si="4"/>
        <v>-4.870996441281136</v>
      </c>
    </row>
    <row r="45" spans="1:21" ht="14.45" customHeight="1" x14ac:dyDescent="0.25">
      <c r="A45" s="3" t="s">
        <v>48</v>
      </c>
      <c r="B45" s="8"/>
      <c r="C45" s="6">
        <v>8.4741992882562318</v>
      </c>
      <c r="D45" s="6">
        <v>0</v>
      </c>
      <c r="E45" s="6">
        <v>36.666666666666657</v>
      </c>
      <c r="F45" s="6"/>
      <c r="G45" s="6">
        <v>2.068505338078293</v>
      </c>
      <c r="H45" s="6">
        <v>0</v>
      </c>
      <c r="I45" s="6">
        <v>17.666666666666671</v>
      </c>
      <c r="J45" s="6"/>
      <c r="K45" s="6">
        <v>11.00978647686833</v>
      </c>
      <c r="L45" s="6">
        <v>49.333333333333343</v>
      </c>
      <c r="M45" s="6">
        <v>32</v>
      </c>
      <c r="N45" s="6"/>
      <c r="O45" s="6">
        <f t="shared" si="11"/>
        <v>0.87272727272727291</v>
      </c>
      <c r="P45" s="6"/>
      <c r="Q45" s="6">
        <f t="shared" si="12"/>
        <v>1.0716025328787138</v>
      </c>
      <c r="R45" s="6">
        <f t="shared" si="13"/>
        <v>0.51631758402338057</v>
      </c>
      <c r="S45" s="6">
        <f t="shared" si="14"/>
        <v>0.9352167559668777</v>
      </c>
      <c r="U45" s="6">
        <f t="shared" si="4"/>
        <v>-6.4056939501779393</v>
      </c>
    </row>
    <row r="46" spans="1:21" ht="14.45" customHeight="1" x14ac:dyDescent="0.25">
      <c r="A46" s="3" t="s">
        <v>49</v>
      </c>
      <c r="B46" s="8"/>
      <c r="C46" s="6">
        <v>10.142348754448401</v>
      </c>
      <c r="D46" s="6">
        <v>19.333333333333329</v>
      </c>
      <c r="E46" s="6">
        <v>25.666666666666661</v>
      </c>
      <c r="F46" s="6"/>
      <c r="G46" s="6">
        <v>13.345195729537361</v>
      </c>
      <c r="H46" s="6">
        <v>0</v>
      </c>
      <c r="I46" s="6">
        <v>33</v>
      </c>
      <c r="J46" s="6"/>
      <c r="K46" s="6">
        <v>8.0738434163701083</v>
      </c>
      <c r="L46" s="6">
        <v>9.3333333333333339</v>
      </c>
      <c r="M46" s="6">
        <v>29</v>
      </c>
      <c r="N46" s="6"/>
      <c r="O46" s="6">
        <f t="shared" si="11"/>
        <v>1.1298701298701301</v>
      </c>
      <c r="P46" s="6"/>
      <c r="Q46" s="6">
        <f t="shared" si="12"/>
        <v>0.75012177301509964</v>
      </c>
      <c r="R46" s="6">
        <f t="shared" si="13"/>
        <v>0.96444227959084261</v>
      </c>
      <c r="S46" s="6">
        <f t="shared" si="14"/>
        <v>0.84754018509498286</v>
      </c>
      <c r="U46" s="6">
        <f t="shared" si="4"/>
        <v>3.2028469750889599</v>
      </c>
    </row>
    <row r="47" spans="1:21" ht="14.45" customHeight="1" x14ac:dyDescent="0.25">
      <c r="A47" s="3" t="s">
        <v>50</v>
      </c>
      <c r="B47" s="8"/>
      <c r="C47" s="6">
        <v>12.077402135231321</v>
      </c>
      <c r="D47" s="6">
        <v>7.333333333333333</v>
      </c>
      <c r="E47" s="6">
        <v>42</v>
      </c>
      <c r="F47" s="6"/>
      <c r="G47" s="6">
        <v>6.5391459074733076</v>
      </c>
      <c r="H47" s="6">
        <v>6.666666666666667</v>
      </c>
      <c r="I47" s="6">
        <v>27.333333333333329</v>
      </c>
      <c r="J47" s="6"/>
      <c r="K47" s="6">
        <v>2.468861209964416</v>
      </c>
      <c r="L47" s="6">
        <v>0</v>
      </c>
      <c r="M47" s="6">
        <v>14.33333333333333</v>
      </c>
      <c r="N47" s="6"/>
      <c r="O47" s="6">
        <f t="shared" si="11"/>
        <v>0.34126984126984122</v>
      </c>
      <c r="P47" s="6"/>
      <c r="Q47" s="6">
        <f t="shared" si="12"/>
        <v>1.2274719922065269</v>
      </c>
      <c r="R47" s="6">
        <f t="shared" si="13"/>
        <v>0.79883097905504119</v>
      </c>
      <c r="S47" s="6">
        <f t="shared" si="14"/>
        <v>0.41889917194349718</v>
      </c>
      <c r="U47" s="6">
        <f t="shared" si="4"/>
        <v>-5.538256227758013</v>
      </c>
    </row>
    <row r="48" spans="1:21" x14ac:dyDescent="0.25">
      <c r="A48" s="3" t="s">
        <v>51</v>
      </c>
      <c r="B48" s="8"/>
      <c r="C48" s="6">
        <v>2.068505338078293</v>
      </c>
      <c r="D48" s="6">
        <v>0</v>
      </c>
      <c r="E48" s="6">
        <v>14.66666666666667</v>
      </c>
      <c r="F48" s="6"/>
      <c r="G48" s="6">
        <v>3.6032028469750892</v>
      </c>
      <c r="H48" s="6">
        <v>0</v>
      </c>
      <c r="I48" s="6">
        <v>16.333333333333329</v>
      </c>
      <c r="J48" s="6"/>
      <c r="K48" s="6">
        <v>10.075622775800699</v>
      </c>
      <c r="L48" s="6">
        <v>0</v>
      </c>
      <c r="M48" s="6">
        <v>4</v>
      </c>
      <c r="N48" s="6"/>
      <c r="O48" s="6">
        <f t="shared" si="11"/>
        <v>0.27272727272727265</v>
      </c>
      <c r="P48" s="6"/>
      <c r="Q48" s="6">
        <f t="shared" si="12"/>
        <v>0.42864101315148567</v>
      </c>
      <c r="R48" s="6">
        <f t="shared" si="13"/>
        <v>0.47735021919142701</v>
      </c>
      <c r="S48" s="6">
        <f t="shared" si="14"/>
        <v>0.11690209449585971</v>
      </c>
      <c r="U48" s="6">
        <f t="shared" si="4"/>
        <v>1.5346975088967962</v>
      </c>
    </row>
    <row r="49" spans="1:21" x14ac:dyDescent="0.25">
      <c r="A49" s="3" t="s">
        <v>52</v>
      </c>
      <c r="B49" s="8"/>
      <c r="C49" s="6">
        <v>4.070284697508896</v>
      </c>
      <c r="D49" s="6">
        <v>9.3333333333333339</v>
      </c>
      <c r="E49" s="6">
        <v>20.333333333333329</v>
      </c>
      <c r="F49" s="6"/>
      <c r="G49" s="6">
        <v>18.483096085409251</v>
      </c>
      <c r="H49" s="6">
        <v>0</v>
      </c>
      <c r="I49" s="6">
        <v>23.666666666666671</v>
      </c>
      <c r="J49" s="6"/>
      <c r="K49" s="6">
        <v>3.1361209964412828</v>
      </c>
      <c r="L49" s="6">
        <v>0</v>
      </c>
      <c r="M49" s="6">
        <v>9</v>
      </c>
      <c r="N49" s="6"/>
      <c r="O49" s="6">
        <f t="shared" si="11"/>
        <v>0.44262295081967223</v>
      </c>
      <c r="P49" s="6"/>
      <c r="Q49" s="6">
        <f t="shared" si="12"/>
        <v>0.5942523136872867</v>
      </c>
      <c r="R49" s="6">
        <f t="shared" si="13"/>
        <v>0.69167072576717015</v>
      </c>
      <c r="S49" s="6">
        <f t="shared" si="14"/>
        <v>0.26302971261568436</v>
      </c>
      <c r="U49" s="6">
        <f t="shared" si="4"/>
        <v>14.412811387900355</v>
      </c>
    </row>
    <row r="50" spans="1:21" x14ac:dyDescent="0.25">
      <c r="A50" s="3" t="s">
        <v>53</v>
      </c>
      <c r="B50" s="8"/>
      <c r="C50" s="6">
        <v>13.478647686832741</v>
      </c>
      <c r="D50" s="6">
        <v>0</v>
      </c>
      <c r="E50" s="6">
        <v>67.333333333333329</v>
      </c>
      <c r="F50" s="6"/>
      <c r="G50" s="6">
        <v>4.2704626334519578</v>
      </c>
      <c r="H50" s="6">
        <v>6.666666666666667</v>
      </c>
      <c r="I50" s="6">
        <v>21.333333333333339</v>
      </c>
      <c r="J50" s="6"/>
      <c r="K50" s="6">
        <v>4.470640569395016</v>
      </c>
      <c r="L50" s="6">
        <v>0</v>
      </c>
      <c r="M50" s="6">
        <v>14.66666666666667</v>
      </c>
      <c r="N50" s="6"/>
      <c r="O50" s="6">
        <f t="shared" si="11"/>
        <v>0.21782178217821788</v>
      </c>
      <c r="P50" s="6"/>
      <c r="Q50" s="6">
        <f t="shared" si="12"/>
        <v>1.9678519240136383</v>
      </c>
      <c r="R50" s="6">
        <f t="shared" si="13"/>
        <v>0.62347783731125195</v>
      </c>
      <c r="S50" s="6">
        <f t="shared" si="14"/>
        <v>0.42864101315148567</v>
      </c>
      <c r="U50" s="6">
        <f t="shared" si="4"/>
        <v>-9.2081850533807827</v>
      </c>
    </row>
    <row r="51" spans="1:21" x14ac:dyDescent="0.25">
      <c r="A51" s="3" t="s">
        <v>54</v>
      </c>
      <c r="B51" s="8"/>
      <c r="C51" s="6">
        <v>13.94572953736655</v>
      </c>
      <c r="D51" s="6">
        <v>18</v>
      </c>
      <c r="E51" s="6">
        <v>36</v>
      </c>
      <c r="F51" s="6"/>
      <c r="G51" s="6">
        <v>5.1379003558718868</v>
      </c>
      <c r="H51" s="6">
        <v>8</v>
      </c>
      <c r="I51" s="6">
        <v>21.333333333333339</v>
      </c>
      <c r="J51" s="6"/>
      <c r="K51" s="6">
        <v>4.7375444839857632</v>
      </c>
      <c r="L51" s="6">
        <v>28.666666666666671</v>
      </c>
      <c r="M51" s="6">
        <v>33.333333333333329</v>
      </c>
      <c r="N51" s="6"/>
      <c r="O51" s="6">
        <f t="shared" si="11"/>
        <v>0.92592592592592582</v>
      </c>
      <c r="P51" s="6"/>
      <c r="Q51" s="6">
        <f t="shared" si="12"/>
        <v>1.0521188504627375</v>
      </c>
      <c r="R51" s="6">
        <f t="shared" si="13"/>
        <v>0.62347783731125195</v>
      </c>
      <c r="S51" s="6">
        <f t="shared" si="14"/>
        <v>0.97418412079883077</v>
      </c>
      <c r="U51" s="6">
        <f t="shared" si="4"/>
        <v>-8.8078291814946628</v>
      </c>
    </row>
    <row r="52" spans="1:21" x14ac:dyDescent="0.25">
      <c r="A52" s="3" t="s">
        <v>55</v>
      </c>
      <c r="B52" s="8"/>
      <c r="C52" s="6">
        <v>5.2713523131672559</v>
      </c>
      <c r="D52" s="6">
        <v>0</v>
      </c>
      <c r="E52" s="6">
        <v>16</v>
      </c>
      <c r="F52" s="6"/>
      <c r="G52" s="6">
        <v>3.536476868327405</v>
      </c>
      <c r="H52" s="6">
        <v>0</v>
      </c>
      <c r="I52" s="6">
        <v>17.666666666666671</v>
      </c>
      <c r="J52" s="6"/>
      <c r="K52" s="6">
        <v>4.8709964412811431</v>
      </c>
      <c r="L52" s="6">
        <v>0</v>
      </c>
      <c r="M52" s="6">
        <v>7.333333333333333</v>
      </c>
      <c r="N52" s="6"/>
      <c r="O52" s="6">
        <f t="shared" si="11"/>
        <v>0.45833333333333331</v>
      </c>
      <c r="P52" s="6"/>
      <c r="Q52" s="6">
        <f>E52/$E$54</f>
        <v>0.46760837798343885</v>
      </c>
      <c r="R52" s="6">
        <f>I52/$E$54</f>
        <v>0.51631758402338057</v>
      </c>
      <c r="S52" s="6">
        <f>M52/$E$54</f>
        <v>0.21432050657574281</v>
      </c>
      <c r="U52" s="6">
        <f t="shared" si="4"/>
        <v>-1.7348754448398509</v>
      </c>
    </row>
    <row r="53" spans="1:21" x14ac:dyDescent="0.25">
      <c r="A53" s="8"/>
      <c r="B53" s="8"/>
      <c r="F53" s="6"/>
      <c r="G53" s="6"/>
      <c r="H53" s="6"/>
      <c r="I53" s="6"/>
      <c r="J53" s="6"/>
      <c r="K53" s="6"/>
      <c r="L53" s="6"/>
      <c r="M53" s="6"/>
    </row>
    <row r="54" spans="1:21" x14ac:dyDescent="0.25">
      <c r="A54" s="7" t="s">
        <v>70</v>
      </c>
      <c r="B54" s="7"/>
      <c r="C54" s="6">
        <f>AVERAGE(C33:C52)</f>
        <v>9.9521797153024902</v>
      </c>
      <c r="D54" s="6">
        <f t="shared" ref="D54:E54" si="15">AVERAGE(D33:D52)</f>
        <v>12.666666666666668</v>
      </c>
      <c r="E54" s="6">
        <f t="shared" si="15"/>
        <v>34.216666666666669</v>
      </c>
      <c r="F54" s="6"/>
      <c r="G54" s="6">
        <f>AVERAGE(G33:G52)</f>
        <v>8.2039590747330955</v>
      </c>
      <c r="H54" s="6">
        <f t="shared" ref="H54:I54" si="16">AVERAGE(H33:H52)</f>
        <v>7.1</v>
      </c>
      <c r="I54" s="6">
        <f t="shared" si="16"/>
        <v>26.466666666666661</v>
      </c>
      <c r="J54" s="6"/>
      <c r="K54" s="6">
        <f>AVERAGE(K33:K52)</f>
        <v>6.065391459074732</v>
      </c>
      <c r="L54" s="6">
        <f t="shared" ref="L54:M54" si="17">AVERAGE(L33:L52)</f>
        <v>10.366666666666669</v>
      </c>
      <c r="M54" s="6">
        <f t="shared" si="17"/>
        <v>18.866666666666664</v>
      </c>
      <c r="N54" s="6"/>
      <c r="O54" s="6">
        <f>AVERAGE(O33:O52)</f>
        <v>0.57396771764244536</v>
      </c>
      <c r="P54" s="6"/>
      <c r="Q54" s="6">
        <f>AVERAGE(Q33:Q52)</f>
        <v>0.99999999999999967</v>
      </c>
      <c r="R54" s="6">
        <f t="shared" ref="R54:S54" si="18">AVERAGE(R33:R52)</f>
        <v>0.77350219191427172</v>
      </c>
      <c r="S54" s="6">
        <f t="shared" si="18"/>
        <v>0.55138821237213842</v>
      </c>
    </row>
    <row r="55" spans="1:21" x14ac:dyDescent="0.25">
      <c r="A55" s="7" t="s">
        <v>71</v>
      </c>
      <c r="B55" s="7"/>
      <c r="C55" s="6">
        <f>STDEV(C33:C52)</f>
        <v>3.9865058131290967</v>
      </c>
      <c r="D55" s="6">
        <f t="shared" ref="D55:E55" si="19">STDEV(D33:D52)</f>
        <v>14.979127778540636</v>
      </c>
      <c r="E55" s="6">
        <f t="shared" si="19"/>
        <v>14.528566335536404</v>
      </c>
      <c r="F55" s="6"/>
      <c r="G55" s="6">
        <f>STDEV(G33:G52)</f>
        <v>5.5795248322272295</v>
      </c>
      <c r="H55" s="6">
        <f t="shared" ref="H55:I55" si="20">STDEV(H33:H52)</f>
        <v>12.824090998644719</v>
      </c>
      <c r="I55" s="6">
        <f t="shared" si="20"/>
        <v>10.252028753727322</v>
      </c>
      <c r="J55" s="6"/>
      <c r="K55" s="6">
        <f>STDEV(K33:K52)</f>
        <v>3.9498113057105395</v>
      </c>
      <c r="L55" s="6">
        <f t="shared" ref="L55:M55" si="21">STDEV(L33:L52)</f>
        <v>14.132994037635347</v>
      </c>
      <c r="M55" s="6">
        <f t="shared" si="21"/>
        <v>12.642358947842057</v>
      </c>
      <c r="N55" s="6"/>
      <c r="O55" s="6">
        <f>STDEV(O33:O52)</f>
        <v>0.35309800836317601</v>
      </c>
      <c r="P55" s="6"/>
      <c r="Q55" s="6">
        <f>STDEV(Q33:Q52)</f>
        <v>0.42460495866156184</v>
      </c>
      <c r="R55" s="6">
        <f t="shared" ref="R55:S55" si="22">STDEV(R33:R52)</f>
        <v>0.29962090853562556</v>
      </c>
      <c r="S55" s="6">
        <f t="shared" si="22"/>
        <v>0.36947956009280203</v>
      </c>
    </row>
    <row r="56" spans="1:21" x14ac:dyDescent="0.25">
      <c r="A56" s="7" t="s">
        <v>72</v>
      </c>
      <c r="B56" s="7"/>
      <c r="C56" s="6">
        <f>COUNTA(C33:C52)</f>
        <v>20</v>
      </c>
      <c r="D56" s="6">
        <f t="shared" ref="D56:E56" si="23">COUNTA(D33:D52)</f>
        <v>20</v>
      </c>
      <c r="E56" s="6">
        <f t="shared" si="23"/>
        <v>20</v>
      </c>
      <c r="F56" s="6"/>
      <c r="G56" s="6">
        <f>COUNTA(G33:G52)</f>
        <v>20</v>
      </c>
      <c r="H56" s="6">
        <f t="shared" ref="H56:I56" si="24">COUNTA(H33:H52)</f>
        <v>20</v>
      </c>
      <c r="I56" s="6">
        <f t="shared" si="24"/>
        <v>20</v>
      </c>
      <c r="J56" s="6"/>
      <c r="K56" s="6">
        <f>COUNTA(K33:K52)</f>
        <v>20</v>
      </c>
      <c r="L56" s="6">
        <f t="shared" ref="L56:M56" si="25">COUNTA(L33:L52)</f>
        <v>20</v>
      </c>
      <c r="M56" s="6">
        <f t="shared" si="25"/>
        <v>20</v>
      </c>
      <c r="N56" s="6"/>
      <c r="O56" s="6">
        <f>COUNTA(O33:O52)</f>
        <v>20</v>
      </c>
      <c r="P56" s="6"/>
      <c r="Q56" s="6">
        <f>COUNTA(Q33:Q52)</f>
        <v>20</v>
      </c>
      <c r="R56" s="6">
        <f t="shared" ref="R56:S56" si="26">COUNTA(R33:R52)</f>
        <v>20</v>
      </c>
      <c r="S56" s="6">
        <f t="shared" si="26"/>
        <v>20</v>
      </c>
    </row>
  </sheetData>
  <mergeCells count="10">
    <mergeCell ref="A1:M1"/>
    <mergeCell ref="Q2:S2"/>
    <mergeCell ref="A30:M30"/>
    <mergeCell ref="C2:E2"/>
    <mergeCell ref="G2:I2"/>
    <mergeCell ref="C31:E31"/>
    <mergeCell ref="G31:I31"/>
    <mergeCell ref="K31:M31"/>
    <mergeCell ref="Q31:S31"/>
    <mergeCell ref="K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ED48C-6ED5-4A0A-AACF-B4807831690A}">
  <dimension ref="A1:T46"/>
  <sheetViews>
    <sheetView topLeftCell="F12" zoomScale="90" zoomScaleNormal="90" workbookViewId="0">
      <selection activeCell="N33" sqref="N33"/>
    </sheetView>
  </sheetViews>
  <sheetFormatPr defaultRowHeight="15" x14ac:dyDescent="0.25"/>
  <cols>
    <col min="1" max="1" width="22.7109375" bestFit="1" customWidth="1"/>
    <col min="2" max="2" width="13.42578125" bestFit="1" customWidth="1"/>
    <col min="3" max="3" width="18.28515625" bestFit="1" customWidth="1"/>
    <col min="4" max="4" width="18.42578125" bestFit="1" customWidth="1"/>
    <col min="5" max="5" width="3.42578125" customWidth="1"/>
    <col min="6" max="6" width="13.42578125" bestFit="1" customWidth="1"/>
    <col min="7" max="7" width="18.28515625" bestFit="1" customWidth="1"/>
    <col min="8" max="8" width="18.42578125" bestFit="1" customWidth="1"/>
    <col min="9" max="9" width="2.7109375" customWidth="1"/>
    <col min="10" max="10" width="13.42578125" bestFit="1" customWidth="1"/>
    <col min="11" max="11" width="18.28515625" bestFit="1" customWidth="1"/>
    <col min="12" max="12" width="18.42578125" bestFit="1" customWidth="1"/>
    <col min="13" max="13" width="3.85546875" customWidth="1"/>
    <col min="14" max="14" width="19.85546875" bestFit="1" customWidth="1"/>
    <col min="15" max="15" width="2.7109375" customWidth="1"/>
    <col min="16" max="18" width="10.140625" bestFit="1" customWidth="1"/>
    <col min="19" max="19" width="2.7109375" customWidth="1"/>
    <col min="20" max="20" width="16.42578125" bestFit="1" customWidth="1"/>
  </cols>
  <sheetData>
    <row r="1" spans="1:20" ht="42.6" customHeight="1" x14ac:dyDescent="0.25">
      <c r="A1" s="14" t="s">
        <v>156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20" ht="42.6" customHeight="1" x14ac:dyDescent="0.25">
      <c r="A2" s="2"/>
      <c r="B2" s="15" t="s">
        <v>66</v>
      </c>
      <c r="C2" s="15"/>
      <c r="D2" s="15"/>
      <c r="E2" s="2"/>
      <c r="F2" s="13" t="s">
        <v>67</v>
      </c>
      <c r="G2" s="13"/>
      <c r="H2" s="13"/>
      <c r="I2" s="2"/>
      <c r="J2" s="13" t="s">
        <v>68</v>
      </c>
      <c r="K2" s="13"/>
      <c r="L2" s="13"/>
      <c r="N2" s="4" t="s">
        <v>69</v>
      </c>
      <c r="O2" s="4"/>
      <c r="P2" s="13" t="s">
        <v>73</v>
      </c>
      <c r="Q2" s="13"/>
      <c r="R2" s="13"/>
      <c r="T2" s="4" t="s">
        <v>149</v>
      </c>
    </row>
    <row r="3" spans="1:20" x14ac:dyDescent="0.25">
      <c r="B3" s="1" t="s">
        <v>0</v>
      </c>
      <c r="C3" s="1" t="s">
        <v>1</v>
      </c>
      <c r="D3" s="1" t="s">
        <v>2</v>
      </c>
      <c r="F3" s="3" t="s">
        <v>0</v>
      </c>
      <c r="G3" s="3" t="s">
        <v>1</v>
      </c>
      <c r="H3" s="3" t="s">
        <v>2</v>
      </c>
      <c r="J3" s="3" t="s">
        <v>0</v>
      </c>
      <c r="K3" s="3" t="s">
        <v>1</v>
      </c>
      <c r="L3" s="3" t="s">
        <v>2</v>
      </c>
    </row>
    <row r="4" spans="1:20" x14ac:dyDescent="0.25">
      <c r="A4" s="1" t="s">
        <v>3</v>
      </c>
      <c r="B4" s="6">
        <v>60.193443109330957</v>
      </c>
      <c r="C4" s="6">
        <v>0</v>
      </c>
      <c r="D4" s="6">
        <v>86.5</v>
      </c>
      <c r="E4" s="6"/>
      <c r="F4" s="6">
        <v>33.014686248331117</v>
      </c>
      <c r="G4" s="6">
        <v>0</v>
      </c>
      <c r="H4" s="6">
        <v>93.333333333333329</v>
      </c>
      <c r="I4" s="6"/>
      <c r="J4" s="6">
        <v>18.408188696039161</v>
      </c>
      <c r="K4" s="6">
        <v>0</v>
      </c>
      <c r="L4" s="6">
        <v>62.333333333333329</v>
      </c>
      <c r="M4" s="6"/>
      <c r="N4" s="6">
        <f>L4/D4</f>
        <v>0.72061657032755289</v>
      </c>
      <c r="O4" s="6"/>
      <c r="P4" s="6">
        <f>D4/$D$25</f>
        <v>0.9712735098718065</v>
      </c>
      <c r="Q4" s="6">
        <f>H4/$D$25</f>
        <v>1.0480022457190976</v>
      </c>
      <c r="R4" s="6">
        <f>L4/$D$25</f>
        <v>0.69991578553382583</v>
      </c>
      <c r="S4" s="6"/>
      <c r="T4" s="6">
        <f>F4-B4</f>
        <v>-27.17875686099984</v>
      </c>
    </row>
    <row r="5" spans="1:20" x14ac:dyDescent="0.25">
      <c r="A5" s="1" t="s">
        <v>4</v>
      </c>
      <c r="B5" s="6">
        <v>33.281471591751973</v>
      </c>
      <c r="C5" s="6">
        <v>0</v>
      </c>
      <c r="D5" s="6">
        <v>95.333333333333343</v>
      </c>
      <c r="E5" s="6"/>
      <c r="F5" s="6">
        <v>7.1698561044355422</v>
      </c>
      <c r="G5" s="6">
        <v>7.0000000000000009</v>
      </c>
      <c r="H5" s="6">
        <v>31.333333333333339</v>
      </c>
      <c r="I5" s="6"/>
      <c r="J5" s="6">
        <v>19.241892894229341</v>
      </c>
      <c r="K5" s="6">
        <v>6.3333333333333339</v>
      </c>
      <c r="L5" s="6">
        <v>45.833333333333329</v>
      </c>
      <c r="M5" s="6"/>
      <c r="N5" s="6">
        <f t="shared" ref="N5:N23" si="0">L5/D5</f>
        <v>0.48076923076923067</v>
      </c>
      <c r="O5" s="6"/>
      <c r="P5" s="6">
        <f t="shared" ref="P5:P22" si="1">D5/$D$25</f>
        <v>1.0704594366987927</v>
      </c>
      <c r="Q5" s="6">
        <f t="shared" ref="Q5:Q22" si="2">H5/$D$25</f>
        <v>0.35182932534855427</v>
      </c>
      <c r="R5" s="6">
        <f t="shared" ref="R5:R22" si="3">L5/$D$25</f>
        <v>0.51464395995134249</v>
      </c>
      <c r="S5" s="6"/>
      <c r="T5" s="6">
        <f t="shared" ref="T5:T23" si="4">F5-B5</f>
        <v>-26.111615487316431</v>
      </c>
    </row>
    <row r="6" spans="1:20" x14ac:dyDescent="0.25">
      <c r="A6" s="1" t="s">
        <v>5</v>
      </c>
      <c r="B6" s="6">
        <v>30.380180982050138</v>
      </c>
      <c r="C6" s="6">
        <v>5.6666666666666661</v>
      </c>
      <c r="D6" s="6">
        <v>96</v>
      </c>
      <c r="E6" s="6"/>
      <c r="F6" s="6">
        <v>6.6362854175938271</v>
      </c>
      <c r="G6" s="6">
        <v>0</v>
      </c>
      <c r="H6" s="6">
        <v>13</v>
      </c>
      <c r="I6" s="6"/>
      <c r="J6" s="6">
        <v>39.317489986648873</v>
      </c>
      <c r="K6" s="6">
        <v>0</v>
      </c>
      <c r="L6" s="6">
        <v>96.833333333333343</v>
      </c>
      <c r="M6" s="6"/>
      <c r="N6" s="6">
        <f t="shared" si="0"/>
        <v>1.0086805555555556</v>
      </c>
      <c r="O6" s="6"/>
      <c r="P6" s="6">
        <f t="shared" si="1"/>
        <v>1.0779451670253575</v>
      </c>
      <c r="Q6" s="6">
        <f t="shared" si="2"/>
        <v>0.14597174136801716</v>
      </c>
      <c r="R6" s="6">
        <f t="shared" si="3"/>
        <v>1.0873023299335638</v>
      </c>
      <c r="S6" s="6"/>
      <c r="T6" s="6">
        <f t="shared" si="4"/>
        <v>-23.743895564456309</v>
      </c>
    </row>
    <row r="7" spans="1:20" x14ac:dyDescent="0.25">
      <c r="A7" s="1" t="s">
        <v>6</v>
      </c>
      <c r="B7" s="6">
        <v>38.050259605399781</v>
      </c>
      <c r="C7" s="6">
        <v>7.0000000000000009</v>
      </c>
      <c r="D7" s="6">
        <v>94.666666666666671</v>
      </c>
      <c r="E7" s="6"/>
      <c r="F7" s="6">
        <v>4.2018691588785053</v>
      </c>
      <c r="G7" s="6">
        <v>0</v>
      </c>
      <c r="H7" s="6">
        <v>28.666666666666671</v>
      </c>
      <c r="I7" s="6"/>
      <c r="J7" s="6">
        <v>7.9702121346981194</v>
      </c>
      <c r="K7" s="6">
        <v>9.3333333333333339</v>
      </c>
      <c r="L7" s="6">
        <v>30.666666666666661</v>
      </c>
      <c r="M7" s="6"/>
      <c r="N7" s="6">
        <f t="shared" si="0"/>
        <v>0.32394366197183089</v>
      </c>
      <c r="O7" s="6"/>
      <c r="P7" s="6">
        <f t="shared" si="1"/>
        <v>1.0629737063722275</v>
      </c>
      <c r="Q7" s="6">
        <f t="shared" si="2"/>
        <v>0.32188640404229429</v>
      </c>
      <c r="R7" s="6">
        <f t="shared" si="3"/>
        <v>0.34434359502198914</v>
      </c>
      <c r="S7" s="6"/>
      <c r="T7" s="6">
        <f t="shared" si="4"/>
        <v>-33.848390446521279</v>
      </c>
    </row>
    <row r="8" spans="1:20" x14ac:dyDescent="0.25">
      <c r="A8" s="1" t="s">
        <v>7</v>
      </c>
      <c r="B8" s="6">
        <v>33.448212431389997</v>
      </c>
      <c r="C8" s="6">
        <v>5.3333333333333339</v>
      </c>
      <c r="D8" s="6">
        <v>96.666666666666671</v>
      </c>
      <c r="E8" s="6"/>
      <c r="F8" s="6">
        <v>7.8034712950600831</v>
      </c>
      <c r="G8" s="6">
        <v>0</v>
      </c>
      <c r="H8" s="6">
        <v>50.5</v>
      </c>
      <c r="I8" s="6"/>
      <c r="J8" s="6">
        <v>11.771903278445309</v>
      </c>
      <c r="K8" s="6">
        <v>24</v>
      </c>
      <c r="L8" s="6">
        <v>39</v>
      </c>
      <c r="M8" s="6"/>
      <c r="N8" s="6">
        <f t="shared" si="0"/>
        <v>0.40344827586206894</v>
      </c>
      <c r="O8" s="6"/>
      <c r="P8" s="6">
        <f t="shared" si="1"/>
        <v>1.0854308973519227</v>
      </c>
      <c r="Q8" s="6">
        <f t="shared" si="2"/>
        <v>0.56704407223729747</v>
      </c>
      <c r="R8" s="6">
        <f t="shared" si="3"/>
        <v>0.43791522410405148</v>
      </c>
      <c r="S8" s="6"/>
      <c r="T8" s="6">
        <f t="shared" si="4"/>
        <v>-25.644741136329912</v>
      </c>
    </row>
    <row r="9" spans="1:20" x14ac:dyDescent="0.25">
      <c r="A9" s="1" t="s">
        <v>8</v>
      </c>
      <c r="B9" s="6">
        <v>62.794600207684333</v>
      </c>
      <c r="C9" s="6">
        <v>0</v>
      </c>
      <c r="D9" s="6">
        <v>97.333333333333343</v>
      </c>
      <c r="E9" s="6"/>
      <c r="F9" s="6">
        <v>28.979557929090632</v>
      </c>
      <c r="G9" s="6">
        <v>19.666666666666661</v>
      </c>
      <c r="H9" s="6">
        <v>91.333333333333329</v>
      </c>
      <c r="I9" s="6"/>
      <c r="J9" s="6">
        <v>21.142738466102941</v>
      </c>
      <c r="K9" s="6">
        <v>22</v>
      </c>
      <c r="L9" s="6">
        <v>65.5</v>
      </c>
      <c r="M9" s="6"/>
      <c r="N9" s="6">
        <f t="shared" si="0"/>
        <v>0.67294520547945202</v>
      </c>
      <c r="O9" s="6"/>
      <c r="P9" s="6">
        <f t="shared" si="1"/>
        <v>1.0929166276784876</v>
      </c>
      <c r="Q9" s="6">
        <f t="shared" si="2"/>
        <v>1.0255450547394025</v>
      </c>
      <c r="R9" s="6">
        <f t="shared" si="3"/>
        <v>0.73547300458500953</v>
      </c>
      <c r="S9" s="6"/>
      <c r="T9" s="6">
        <f t="shared" si="4"/>
        <v>-33.815042278593701</v>
      </c>
    </row>
    <row r="10" spans="1:20" x14ac:dyDescent="0.25">
      <c r="A10" s="1" t="s">
        <v>9</v>
      </c>
      <c r="B10" s="6">
        <v>23.24367304554222</v>
      </c>
      <c r="C10" s="6">
        <v>0</v>
      </c>
      <c r="D10" s="6">
        <v>81</v>
      </c>
      <c r="E10" s="6"/>
      <c r="F10" s="6">
        <v>0</v>
      </c>
      <c r="G10" s="6">
        <v>0</v>
      </c>
      <c r="H10" s="6">
        <v>3.333333333333333</v>
      </c>
      <c r="I10" s="6"/>
      <c r="J10" s="6">
        <v>21.27613113781338</v>
      </c>
      <c r="K10" s="6">
        <v>30.333333333333339</v>
      </c>
      <c r="L10" s="6">
        <v>55.666666666666657</v>
      </c>
      <c r="M10" s="6"/>
      <c r="N10" s="6">
        <f t="shared" si="0"/>
        <v>0.68724279835390933</v>
      </c>
      <c r="O10" s="6"/>
      <c r="P10" s="6">
        <f t="shared" si="1"/>
        <v>0.90951623467764542</v>
      </c>
      <c r="Q10" s="6">
        <f t="shared" si="2"/>
        <v>3.7428651632824911E-2</v>
      </c>
      <c r="R10" s="6">
        <f t="shared" si="3"/>
        <v>0.62505848226817595</v>
      </c>
      <c r="S10" s="6"/>
      <c r="T10" s="6">
        <f t="shared" si="4"/>
        <v>-23.24367304554222</v>
      </c>
    </row>
    <row r="11" spans="1:20" x14ac:dyDescent="0.25">
      <c r="A11" s="1" t="s">
        <v>10</v>
      </c>
      <c r="B11" s="6">
        <v>63.828393413440139</v>
      </c>
      <c r="C11" s="6">
        <v>0</v>
      </c>
      <c r="D11" s="6">
        <v>95.333333333333343</v>
      </c>
      <c r="E11" s="6"/>
      <c r="F11" s="6">
        <v>22.209879839786389</v>
      </c>
      <c r="G11" s="6">
        <v>6.666666666666667</v>
      </c>
      <c r="H11" s="6">
        <v>86.666666666666671</v>
      </c>
      <c r="I11" s="6"/>
      <c r="J11" s="6">
        <v>2.3677199228601111</v>
      </c>
      <c r="K11" s="6">
        <v>0</v>
      </c>
      <c r="L11" s="6">
        <v>23.333333333333329</v>
      </c>
      <c r="M11" s="6"/>
      <c r="N11" s="6">
        <f t="shared" si="0"/>
        <v>0.24475524475524468</v>
      </c>
      <c r="O11" s="6"/>
      <c r="P11" s="6">
        <f t="shared" si="1"/>
        <v>1.0704594366987927</v>
      </c>
      <c r="Q11" s="6">
        <f t="shared" si="2"/>
        <v>0.97314494245344785</v>
      </c>
      <c r="R11" s="6">
        <f t="shared" si="3"/>
        <v>0.26200056142977435</v>
      </c>
      <c r="S11" s="6"/>
      <c r="T11" s="6">
        <f t="shared" si="4"/>
        <v>-41.61851357365375</v>
      </c>
    </row>
    <row r="12" spans="1:20" x14ac:dyDescent="0.25">
      <c r="A12" s="1" t="s">
        <v>11</v>
      </c>
      <c r="B12" s="6">
        <v>17.641180833704201</v>
      </c>
      <c r="C12" s="6">
        <v>14.66666666666667</v>
      </c>
      <c r="D12" s="6">
        <v>78.5</v>
      </c>
      <c r="E12" s="6"/>
      <c r="F12" s="6">
        <v>11.1716362557484</v>
      </c>
      <c r="G12" s="6">
        <v>21.666666666666671</v>
      </c>
      <c r="H12" s="6">
        <v>53</v>
      </c>
      <c r="I12" s="6"/>
      <c r="J12" s="6">
        <v>8.0702566384809451</v>
      </c>
      <c r="K12" s="6">
        <v>27</v>
      </c>
      <c r="L12" s="6">
        <v>26.666666666666671</v>
      </c>
      <c r="M12" s="6"/>
      <c r="N12" s="6">
        <f t="shared" si="0"/>
        <v>0.33970276008492573</v>
      </c>
      <c r="O12" s="6"/>
      <c r="P12" s="6">
        <f t="shared" si="1"/>
        <v>0.88144474595302669</v>
      </c>
      <c r="Q12" s="6">
        <f t="shared" si="2"/>
        <v>0.59511556096191609</v>
      </c>
      <c r="R12" s="6">
        <f t="shared" si="3"/>
        <v>0.29942921306259934</v>
      </c>
      <c r="S12" s="6"/>
      <c r="T12" s="6">
        <f t="shared" si="4"/>
        <v>-6.4695445779558014</v>
      </c>
    </row>
    <row r="13" spans="1:20" x14ac:dyDescent="0.25">
      <c r="A13" s="1" t="s">
        <v>12</v>
      </c>
      <c r="B13" s="6">
        <v>21.809701824655111</v>
      </c>
      <c r="C13" s="6">
        <v>20.333333333333329</v>
      </c>
      <c r="D13" s="6">
        <v>83</v>
      </c>
      <c r="E13" s="6"/>
      <c r="F13" s="6">
        <v>6.2694555703901482</v>
      </c>
      <c r="G13" s="6">
        <v>5.3333333333333339</v>
      </c>
      <c r="H13" s="6">
        <v>49.166666666666657</v>
      </c>
      <c r="I13" s="6"/>
      <c r="J13" s="6">
        <v>9.9377540424269384</v>
      </c>
      <c r="K13" s="6">
        <v>8.3333333333333321</v>
      </c>
      <c r="L13" s="6">
        <v>63.333333333333329</v>
      </c>
      <c r="M13" s="6"/>
      <c r="N13" s="6">
        <f t="shared" si="0"/>
        <v>0.76305220883534131</v>
      </c>
      <c r="O13" s="6"/>
      <c r="P13" s="6">
        <f t="shared" si="1"/>
        <v>0.93197342565734032</v>
      </c>
      <c r="Q13" s="6">
        <f t="shared" si="2"/>
        <v>0.55207261158416743</v>
      </c>
      <c r="R13" s="6">
        <f t="shared" si="3"/>
        <v>0.71114438102367328</v>
      </c>
      <c r="S13" s="6"/>
      <c r="T13" s="6">
        <f t="shared" si="4"/>
        <v>-15.540246254264963</v>
      </c>
    </row>
    <row r="14" spans="1:20" x14ac:dyDescent="0.25">
      <c r="A14" s="1" t="s">
        <v>23</v>
      </c>
      <c r="B14" s="6">
        <v>8.003560302625722</v>
      </c>
      <c r="C14" s="6">
        <v>18.333333333333329</v>
      </c>
      <c r="D14" s="6">
        <v>44</v>
      </c>
      <c r="E14" s="6"/>
      <c r="F14" s="6">
        <v>1.2005340453938591</v>
      </c>
      <c r="G14" s="6">
        <v>0</v>
      </c>
      <c r="H14" s="6">
        <v>24.5</v>
      </c>
      <c r="I14" s="6"/>
      <c r="J14" s="6">
        <v>5.4690995401275764</v>
      </c>
      <c r="K14" s="6">
        <v>7.0000000000000009</v>
      </c>
      <c r="L14" s="6">
        <v>23.833333333333339</v>
      </c>
      <c r="M14" s="6"/>
      <c r="N14" s="6">
        <f t="shared" si="0"/>
        <v>0.54166666666666685</v>
      </c>
      <c r="O14" s="6"/>
      <c r="P14" s="6">
        <f t="shared" si="1"/>
        <v>0.49405820155328889</v>
      </c>
      <c r="Q14" s="6">
        <f t="shared" si="2"/>
        <v>0.27510058950126309</v>
      </c>
      <c r="R14" s="6">
        <f t="shared" si="3"/>
        <v>0.26761485917469818</v>
      </c>
      <c r="S14" s="6"/>
      <c r="T14" s="6">
        <f t="shared" si="4"/>
        <v>-6.8030262572318634</v>
      </c>
    </row>
    <row r="15" spans="1:20" x14ac:dyDescent="0.25">
      <c r="A15" s="1" t="s">
        <v>24</v>
      </c>
      <c r="B15" s="6">
        <v>24.144073579587602</v>
      </c>
      <c r="C15" s="6">
        <v>45.666666666666657</v>
      </c>
      <c r="D15" s="6">
        <v>85.5</v>
      </c>
      <c r="E15" s="6"/>
      <c r="F15" s="6">
        <v>11.90529595015575</v>
      </c>
      <c r="G15" s="6">
        <v>14</v>
      </c>
      <c r="H15" s="6">
        <v>49.5</v>
      </c>
      <c r="I15" s="6"/>
      <c r="J15" s="6">
        <v>11.13828808782079</v>
      </c>
      <c r="K15" s="6">
        <v>0</v>
      </c>
      <c r="L15" s="6">
        <v>27</v>
      </c>
      <c r="M15" s="6"/>
      <c r="N15" s="6">
        <f t="shared" si="0"/>
        <v>0.31578947368421051</v>
      </c>
      <c r="O15" s="6"/>
      <c r="P15" s="6">
        <f t="shared" si="1"/>
        <v>0.96004491438195905</v>
      </c>
      <c r="Q15" s="6">
        <f t="shared" si="2"/>
        <v>0.55581547674745002</v>
      </c>
      <c r="R15" s="6">
        <f t="shared" si="3"/>
        <v>0.30317207822588182</v>
      </c>
      <c r="S15" s="6"/>
      <c r="T15" s="6">
        <f t="shared" si="4"/>
        <v>-12.238777629431851</v>
      </c>
    </row>
    <row r="16" spans="1:20" x14ac:dyDescent="0.25">
      <c r="A16" s="1" t="s">
        <v>25</v>
      </c>
      <c r="B16" s="6">
        <v>20.108945260347131</v>
      </c>
      <c r="C16" s="6">
        <v>0</v>
      </c>
      <c r="D16" s="6">
        <v>98</v>
      </c>
      <c r="E16" s="6"/>
      <c r="F16" s="6">
        <v>5.9693220590416836</v>
      </c>
      <c r="G16" s="6">
        <v>0</v>
      </c>
      <c r="H16" s="6">
        <v>34.666666666666671</v>
      </c>
      <c r="I16" s="6"/>
      <c r="J16" s="6">
        <v>7.7367749592048618</v>
      </c>
      <c r="K16" s="6">
        <v>0</v>
      </c>
      <c r="L16" s="6">
        <v>25.833333333333339</v>
      </c>
      <c r="M16" s="6"/>
      <c r="N16" s="6">
        <f t="shared" si="0"/>
        <v>0.26360544217687082</v>
      </c>
      <c r="O16" s="6"/>
      <c r="P16" s="6">
        <f t="shared" si="1"/>
        <v>1.1004023580050524</v>
      </c>
      <c r="Q16" s="6">
        <f t="shared" si="2"/>
        <v>0.38925797698137915</v>
      </c>
      <c r="R16" s="6">
        <f t="shared" si="3"/>
        <v>0.29007205015439314</v>
      </c>
      <c r="S16" s="6"/>
      <c r="T16" s="6">
        <f t="shared" si="4"/>
        <v>-14.139623201305447</v>
      </c>
    </row>
    <row r="17" spans="1:20" x14ac:dyDescent="0.25">
      <c r="A17" s="1" t="s">
        <v>26</v>
      </c>
      <c r="B17" s="6">
        <v>33.481560599317618</v>
      </c>
      <c r="C17" s="6">
        <v>0</v>
      </c>
      <c r="D17" s="6">
        <v>89</v>
      </c>
      <c r="E17" s="6"/>
      <c r="F17" s="6">
        <v>14.239667705088269</v>
      </c>
      <c r="G17" s="6">
        <v>17.333333333333339</v>
      </c>
      <c r="H17" s="6">
        <v>39.666666666666657</v>
      </c>
      <c r="I17" s="6"/>
      <c r="J17" s="6">
        <v>2.4344162587153311</v>
      </c>
      <c r="K17" s="6">
        <v>0</v>
      </c>
      <c r="L17" s="6">
        <v>16.333333333333329</v>
      </c>
      <c r="M17" s="6"/>
      <c r="N17" s="6">
        <f t="shared" si="0"/>
        <v>0.18352059925093628</v>
      </c>
      <c r="O17" s="6"/>
      <c r="P17" s="6">
        <f t="shared" si="1"/>
        <v>0.99934499859642523</v>
      </c>
      <c r="Q17" s="6">
        <f t="shared" si="2"/>
        <v>0.44540095443061639</v>
      </c>
      <c r="R17" s="6">
        <f t="shared" si="3"/>
        <v>0.18340039300084202</v>
      </c>
      <c r="S17" s="6"/>
      <c r="T17" s="6">
        <f t="shared" si="4"/>
        <v>-19.241892894229348</v>
      </c>
    </row>
    <row r="18" spans="1:20" x14ac:dyDescent="0.25">
      <c r="A18" s="1" t="s">
        <v>27</v>
      </c>
      <c r="B18" s="6">
        <v>18.00801068090788</v>
      </c>
      <c r="C18" s="6">
        <v>22.333333333333329</v>
      </c>
      <c r="D18" s="6">
        <v>90</v>
      </c>
      <c r="E18" s="6"/>
      <c r="F18" s="6">
        <v>12.972437323839189</v>
      </c>
      <c r="G18" s="6">
        <v>0</v>
      </c>
      <c r="H18" s="6">
        <v>61.5</v>
      </c>
      <c r="I18" s="6"/>
      <c r="J18" s="6">
        <v>13.572704346536121</v>
      </c>
      <c r="K18" s="6">
        <v>6.3333333333333339</v>
      </c>
      <c r="L18" s="6">
        <v>39</v>
      </c>
      <c r="M18" s="6"/>
      <c r="N18" s="6">
        <f t="shared" si="0"/>
        <v>0.43333333333333335</v>
      </c>
      <c r="O18" s="6"/>
      <c r="P18" s="6">
        <f t="shared" si="1"/>
        <v>1.0105735940862728</v>
      </c>
      <c r="Q18" s="6">
        <f t="shared" si="2"/>
        <v>0.69055862262561962</v>
      </c>
      <c r="R18" s="6">
        <f t="shared" si="3"/>
        <v>0.43791522410405148</v>
      </c>
      <c r="S18" s="6"/>
      <c r="T18" s="6">
        <f t="shared" si="4"/>
        <v>-5.0355733570686905</v>
      </c>
    </row>
    <row r="19" spans="1:20" x14ac:dyDescent="0.25">
      <c r="A19" s="1" t="s">
        <v>28</v>
      </c>
      <c r="B19" s="6">
        <v>41.41842456608812</v>
      </c>
      <c r="C19" s="6">
        <v>21</v>
      </c>
      <c r="D19" s="6">
        <v>94.666666666666671</v>
      </c>
      <c r="E19" s="6"/>
      <c r="F19" s="6">
        <v>6.5028927458833987</v>
      </c>
      <c r="G19" s="6">
        <v>0</v>
      </c>
      <c r="H19" s="6">
        <v>35</v>
      </c>
      <c r="I19" s="6"/>
      <c r="J19" s="6">
        <v>10.071146714137379</v>
      </c>
      <c r="K19" s="6">
        <v>10.66666666666667</v>
      </c>
      <c r="L19" s="6">
        <v>40</v>
      </c>
      <c r="M19" s="6"/>
      <c r="N19" s="6">
        <f t="shared" si="0"/>
        <v>0.42253521126760563</v>
      </c>
      <c r="O19" s="6"/>
      <c r="P19" s="6">
        <f t="shared" si="1"/>
        <v>1.0629737063722275</v>
      </c>
      <c r="Q19" s="6">
        <f t="shared" si="2"/>
        <v>0.39300084214466158</v>
      </c>
      <c r="R19" s="6">
        <f t="shared" si="3"/>
        <v>0.44914381959389899</v>
      </c>
      <c r="S19" s="6"/>
      <c r="T19" s="6">
        <f t="shared" si="4"/>
        <v>-34.91553182020472</v>
      </c>
    </row>
    <row r="20" spans="1:20" x14ac:dyDescent="0.25">
      <c r="A20" s="1" t="s">
        <v>29</v>
      </c>
      <c r="B20" s="6">
        <v>41.118291054739657</v>
      </c>
      <c r="C20" s="6">
        <v>5.3333333333333339</v>
      </c>
      <c r="D20" s="6">
        <v>87.166666666666671</v>
      </c>
      <c r="E20" s="6"/>
      <c r="F20" s="6">
        <v>4.0684764871680699</v>
      </c>
      <c r="G20" s="6">
        <v>0</v>
      </c>
      <c r="H20" s="6">
        <v>28</v>
      </c>
      <c r="I20" s="6"/>
      <c r="J20" s="6">
        <v>14.806586559857591</v>
      </c>
      <c r="K20" s="6">
        <v>11</v>
      </c>
      <c r="L20" s="6">
        <v>59</v>
      </c>
      <c r="M20" s="6"/>
      <c r="N20" s="6">
        <f t="shared" si="0"/>
        <v>0.67686424474187379</v>
      </c>
      <c r="O20" s="6"/>
      <c r="P20" s="6">
        <f t="shared" si="1"/>
        <v>0.97875924019837157</v>
      </c>
      <c r="Q20" s="6">
        <f t="shared" si="2"/>
        <v>0.31440067371572927</v>
      </c>
      <c r="R20" s="6">
        <f t="shared" si="3"/>
        <v>0.662487133901001</v>
      </c>
      <c r="S20" s="6"/>
      <c r="T20" s="6">
        <f t="shared" si="4"/>
        <v>-37.049814567571588</v>
      </c>
    </row>
    <row r="21" spans="1:20" x14ac:dyDescent="0.25">
      <c r="A21" s="1" t="s">
        <v>30</v>
      </c>
      <c r="B21" s="6">
        <v>49.255244029075797</v>
      </c>
      <c r="C21" s="6">
        <v>18.333333333333329</v>
      </c>
      <c r="D21" s="6">
        <v>95.666666666666671</v>
      </c>
      <c r="E21" s="6"/>
      <c r="F21" s="6">
        <v>18.474885031894392</v>
      </c>
      <c r="G21" s="6">
        <v>6.666666666666667</v>
      </c>
      <c r="H21" s="6">
        <v>72.5</v>
      </c>
      <c r="I21" s="6"/>
      <c r="J21" s="6">
        <v>14.439756712653921</v>
      </c>
      <c r="K21" s="6">
        <v>22.666666666666661</v>
      </c>
      <c r="L21" s="6">
        <v>47.666666666666671</v>
      </c>
      <c r="M21" s="6"/>
      <c r="N21" s="6">
        <f t="shared" si="0"/>
        <v>0.49825783972125437</v>
      </c>
      <c r="O21" s="6"/>
      <c r="P21" s="6">
        <f t="shared" si="1"/>
        <v>1.074202301862075</v>
      </c>
      <c r="Q21" s="6">
        <f t="shared" si="2"/>
        <v>0.81407317301394189</v>
      </c>
      <c r="R21" s="6">
        <f t="shared" si="3"/>
        <v>0.53522971834939637</v>
      </c>
      <c r="S21" s="6"/>
      <c r="T21" s="6">
        <f t="shared" si="4"/>
        <v>-30.780358997181406</v>
      </c>
    </row>
    <row r="22" spans="1:20" x14ac:dyDescent="0.25">
      <c r="A22" s="1" t="s">
        <v>31</v>
      </c>
      <c r="B22" s="6">
        <v>20.875953122682098</v>
      </c>
      <c r="C22" s="6">
        <v>0</v>
      </c>
      <c r="D22" s="6">
        <v>97.166666666666671</v>
      </c>
      <c r="E22" s="6"/>
      <c r="F22" s="6">
        <v>6.4028482421005837</v>
      </c>
      <c r="G22" s="6">
        <v>8</v>
      </c>
      <c r="H22" s="6">
        <v>42.166666666666671</v>
      </c>
      <c r="I22" s="6"/>
      <c r="J22" s="6">
        <v>5.4690995401275799</v>
      </c>
      <c r="K22" s="6">
        <v>0</v>
      </c>
      <c r="L22" s="6">
        <v>28.833333333333329</v>
      </c>
      <c r="M22" s="6"/>
      <c r="N22" s="6">
        <f t="shared" si="0"/>
        <v>0.29674099485420236</v>
      </c>
      <c r="O22" s="6"/>
      <c r="P22" s="6">
        <f t="shared" si="1"/>
        <v>1.0910451950968463</v>
      </c>
      <c r="Q22" s="6">
        <f t="shared" si="2"/>
        <v>0.47347244315523523</v>
      </c>
      <c r="R22" s="6">
        <f t="shared" si="3"/>
        <v>0.32375783662393548</v>
      </c>
      <c r="S22" s="6"/>
      <c r="T22" s="6">
        <f t="shared" si="4"/>
        <v>-14.473104880581515</v>
      </c>
    </row>
    <row r="23" spans="1:20" x14ac:dyDescent="0.25">
      <c r="A23" s="1" t="s">
        <v>32</v>
      </c>
      <c r="B23" s="6">
        <v>21.109390298175342</v>
      </c>
      <c r="C23" s="6">
        <v>15.66666666666667</v>
      </c>
      <c r="D23" s="6">
        <v>95.666666666666671</v>
      </c>
      <c r="E23" s="6"/>
      <c r="F23" s="6">
        <v>8.270345646046577</v>
      </c>
      <c r="G23" s="6">
        <v>0</v>
      </c>
      <c r="H23" s="6">
        <v>33</v>
      </c>
      <c r="I23" s="6"/>
      <c r="J23" s="6">
        <v>10.471324729268639</v>
      </c>
      <c r="K23" s="6">
        <v>33.666666666666657</v>
      </c>
      <c r="L23" s="6">
        <v>22.833333333333329</v>
      </c>
      <c r="M23" s="6"/>
      <c r="N23" s="6">
        <f t="shared" si="0"/>
        <v>0.23867595818815324</v>
      </c>
      <c r="O23" s="6"/>
      <c r="P23" s="6">
        <f t="shared" ref="P23" si="5">D23/$D$25</f>
        <v>1.074202301862075</v>
      </c>
      <c r="Q23" s="6">
        <f t="shared" ref="Q23" si="6">H23/$D$25</f>
        <v>0.37054365116496663</v>
      </c>
      <c r="R23" s="6">
        <f t="shared" ref="R23" si="7">L23/$D$25</f>
        <v>0.25638626368485062</v>
      </c>
      <c r="S23" s="6"/>
      <c r="T23" s="6">
        <f t="shared" si="4"/>
        <v>-12.839044652128765</v>
      </c>
    </row>
    <row r="24" spans="1:20" x14ac:dyDescent="0.2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20" x14ac:dyDescent="0.25">
      <c r="A25" s="7" t="s">
        <v>70</v>
      </c>
      <c r="B25" s="6">
        <f t="shared" ref="B25:C25" si="8">AVERAGE(B4:B23)</f>
        <v>33.109728526924791</v>
      </c>
      <c r="C25" s="6">
        <f t="shared" si="8"/>
        <v>9.9833333333333325</v>
      </c>
      <c r="D25" s="6">
        <f>AVERAGE(D4:D23)</f>
        <v>89.058333333333366</v>
      </c>
      <c r="E25" s="6"/>
      <c r="F25" s="6">
        <f t="shared" ref="F25:R25" si="9">AVERAGE(F4:F23)</f>
        <v>10.87317015279632</v>
      </c>
      <c r="G25" s="6">
        <f t="shared" si="9"/>
        <v>5.3166666666666682</v>
      </c>
      <c r="H25" s="6">
        <f t="shared" si="9"/>
        <v>46.041666666666664</v>
      </c>
      <c r="I25" s="6"/>
      <c r="J25" s="6">
        <f t="shared" si="9"/>
        <v>12.755674232309747</v>
      </c>
      <c r="K25" s="6">
        <f t="shared" si="9"/>
        <v>10.933333333333334</v>
      </c>
      <c r="L25" s="6">
        <f t="shared" si="9"/>
        <v>41.975000000000001</v>
      </c>
      <c r="M25" s="6"/>
      <c r="N25" s="6">
        <f t="shared" si="9"/>
        <v>0.47580731379401103</v>
      </c>
      <c r="O25" s="6"/>
      <c r="P25" s="6">
        <f t="shared" si="9"/>
        <v>0.99999999999999978</v>
      </c>
      <c r="Q25" s="6">
        <f t="shared" si="9"/>
        <v>0.51698325067839412</v>
      </c>
      <c r="R25" s="6">
        <f t="shared" si="9"/>
        <v>0.4713202956863477</v>
      </c>
      <c r="S25" s="6"/>
      <c r="T25" s="6">
        <f t="shared" ref="T25" si="10">AVERAGE(T4:T23)</f>
        <v>-22.236558374128471</v>
      </c>
    </row>
    <row r="26" spans="1:20" x14ac:dyDescent="0.25">
      <c r="A26" s="7" t="s">
        <v>71</v>
      </c>
      <c r="B26" s="6">
        <f t="shared" ref="B26:C26" si="11">STDEV(B4:B23)</f>
        <v>15.977138686627033</v>
      </c>
      <c r="C26" s="6">
        <f t="shared" si="11"/>
        <v>11.956292233657059</v>
      </c>
      <c r="D26" s="6">
        <f>STDEV(D4:D23)</f>
        <v>12.174808018707969</v>
      </c>
      <c r="E26" s="6"/>
      <c r="F26" s="6">
        <f t="shared" ref="F26:R26" si="12">STDEV(F4:F23)</f>
        <v>8.7541688856462869</v>
      </c>
      <c r="G26" s="6">
        <f t="shared" si="12"/>
        <v>7.3185456964557583</v>
      </c>
      <c r="H26" s="6">
        <f t="shared" si="12"/>
        <v>24.780962970211519</v>
      </c>
      <c r="I26" s="6"/>
      <c r="J26" s="6">
        <f t="shared" si="12"/>
        <v>8.4130905206695061</v>
      </c>
      <c r="K26" s="6">
        <f t="shared" si="12"/>
        <v>11.438930142588404</v>
      </c>
      <c r="L26" s="6">
        <f t="shared" si="12"/>
        <v>20.131096294332703</v>
      </c>
      <c r="M26" s="6"/>
      <c r="N26" s="6">
        <f t="shared" si="12"/>
        <v>0.21818222142706423</v>
      </c>
      <c r="O26" s="6"/>
      <c r="P26" s="6">
        <f t="shared" si="12"/>
        <v>0.13670599440862288</v>
      </c>
      <c r="Q26" s="6">
        <f t="shared" si="12"/>
        <v>0.27825540904139417</v>
      </c>
      <c r="R26" s="6">
        <f t="shared" si="12"/>
        <v>0.22604393705622944</v>
      </c>
      <c r="S26" s="6"/>
      <c r="T26" s="6">
        <f t="shared" ref="T26" si="13">STDEV(T4:T23)</f>
        <v>11.008753978998913</v>
      </c>
    </row>
    <row r="27" spans="1:20" x14ac:dyDescent="0.25">
      <c r="A27" s="7" t="s">
        <v>72</v>
      </c>
      <c r="B27" s="6">
        <f t="shared" ref="B27:C27" si="14">COUNTA(B4:B23)</f>
        <v>20</v>
      </c>
      <c r="C27" s="6">
        <f t="shared" si="14"/>
        <v>20</v>
      </c>
      <c r="D27" s="6">
        <f>COUNTA(D4:D23)</f>
        <v>20</v>
      </c>
      <c r="E27" s="6"/>
      <c r="F27" s="6">
        <f t="shared" ref="F27:R27" si="15">COUNTA(F4:F23)</f>
        <v>20</v>
      </c>
      <c r="G27" s="6">
        <f t="shared" si="15"/>
        <v>20</v>
      </c>
      <c r="H27" s="6">
        <f t="shared" si="15"/>
        <v>20</v>
      </c>
      <c r="I27" s="6"/>
      <c r="J27" s="6">
        <f t="shared" si="15"/>
        <v>20</v>
      </c>
      <c r="K27" s="6">
        <f t="shared" si="15"/>
        <v>20</v>
      </c>
      <c r="L27" s="6">
        <f t="shared" si="15"/>
        <v>20</v>
      </c>
      <c r="M27" s="6"/>
      <c r="N27" s="6">
        <f t="shared" si="15"/>
        <v>20</v>
      </c>
      <c r="O27" s="6"/>
      <c r="P27" s="6">
        <f t="shared" si="15"/>
        <v>20</v>
      </c>
      <c r="Q27" s="6">
        <f t="shared" si="15"/>
        <v>20</v>
      </c>
      <c r="R27" s="6">
        <f t="shared" si="15"/>
        <v>20</v>
      </c>
      <c r="S27" s="6"/>
      <c r="T27" s="6">
        <f t="shared" ref="T27" si="16">COUNTA(T4:T23)</f>
        <v>20</v>
      </c>
    </row>
    <row r="30" spans="1:20" ht="42" customHeight="1" x14ac:dyDescent="0.25">
      <c r="A30" s="14" t="s">
        <v>74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20" ht="42" customHeight="1" x14ac:dyDescent="0.25">
      <c r="A31" s="2"/>
      <c r="B31" s="15" t="s">
        <v>66</v>
      </c>
      <c r="C31" s="15"/>
      <c r="D31" s="15"/>
      <c r="E31" s="2"/>
      <c r="F31" s="13" t="s">
        <v>67</v>
      </c>
      <c r="G31" s="13"/>
      <c r="H31" s="13"/>
      <c r="I31" s="2"/>
      <c r="J31" s="13" t="s">
        <v>68</v>
      </c>
      <c r="K31" s="13"/>
      <c r="L31" s="13"/>
      <c r="N31" s="4" t="s">
        <v>69</v>
      </c>
      <c r="O31" s="4"/>
      <c r="P31" s="13" t="s">
        <v>73</v>
      </c>
      <c r="Q31" s="13"/>
      <c r="R31" s="13"/>
    </row>
    <row r="32" spans="1:20" ht="14.45" customHeight="1" x14ac:dyDescent="0.25">
      <c r="B32" s="3" t="s">
        <v>0</v>
      </c>
      <c r="C32" s="3" t="s">
        <v>1</v>
      </c>
      <c r="D32" s="3" t="s">
        <v>2</v>
      </c>
      <c r="F32" s="3" t="s">
        <v>0</v>
      </c>
      <c r="G32" s="3" t="s">
        <v>1</v>
      </c>
      <c r="H32" s="3" t="s">
        <v>2</v>
      </c>
      <c r="J32" s="3" t="s">
        <v>0</v>
      </c>
      <c r="K32" s="3" t="s">
        <v>1</v>
      </c>
      <c r="L32" s="3" t="s">
        <v>2</v>
      </c>
    </row>
    <row r="33" spans="1:20" ht="14.45" customHeight="1" x14ac:dyDescent="0.25">
      <c r="A33" s="1" t="s">
        <v>79</v>
      </c>
      <c r="B33">
        <v>63.523131672597863</v>
      </c>
      <c r="C33">
        <v>26.666666666666671</v>
      </c>
      <c r="D33">
        <v>94.333333333333343</v>
      </c>
      <c r="E33" s="6"/>
      <c r="F33">
        <v>4.4039145907473358</v>
      </c>
      <c r="G33">
        <v>0</v>
      </c>
      <c r="H33">
        <v>11.66666666666667</v>
      </c>
      <c r="I33" s="6"/>
      <c r="J33">
        <v>8.8078291814946663</v>
      </c>
      <c r="K33">
        <v>0</v>
      </c>
      <c r="L33">
        <v>40.666666666666657</v>
      </c>
      <c r="N33" s="5">
        <f>L33/D33</f>
        <v>0.43109540636042387</v>
      </c>
      <c r="P33">
        <f t="shared" ref="P33:P42" si="17">D33/$D$44</f>
        <v>1.1665292662819458</v>
      </c>
      <c r="Q33">
        <f t="shared" ref="Q33:Q42" si="18">H33/$D$44</f>
        <v>0.14427040395713112</v>
      </c>
      <c r="R33">
        <f t="shared" ref="R33:R42" si="19">L33/$D$44</f>
        <v>0.5028854080791425</v>
      </c>
      <c r="T33" s="6">
        <f>F33-B33</f>
        <v>-59.119217081850529</v>
      </c>
    </row>
    <row r="34" spans="1:20" x14ac:dyDescent="0.25">
      <c r="A34" s="1" t="s">
        <v>80</v>
      </c>
      <c r="B34">
        <v>27.157473309608541</v>
      </c>
      <c r="C34">
        <v>8</v>
      </c>
      <c r="D34">
        <v>94.666666666666671</v>
      </c>
      <c r="E34" s="6"/>
      <c r="F34">
        <v>16.48131672597864</v>
      </c>
      <c r="G34">
        <v>24.666666666666671</v>
      </c>
      <c r="H34">
        <v>76</v>
      </c>
      <c r="I34" s="6"/>
      <c r="J34">
        <v>6.0720640569394941</v>
      </c>
      <c r="K34">
        <v>16</v>
      </c>
      <c r="L34">
        <v>23.333333333333329</v>
      </c>
      <c r="N34" s="5">
        <f t="shared" ref="N34:N42" si="20">L34/D34</f>
        <v>0.24647887323943657</v>
      </c>
      <c r="P34">
        <f t="shared" si="17"/>
        <v>1.170651277823578</v>
      </c>
      <c r="Q34">
        <f t="shared" si="18"/>
        <v>0.93981863149216827</v>
      </c>
      <c r="R34">
        <f t="shared" si="19"/>
        <v>0.28854080791426212</v>
      </c>
      <c r="T34" s="6">
        <f t="shared" ref="T34:T42" si="21">F34-B34</f>
        <v>-10.676156583629901</v>
      </c>
    </row>
    <row r="35" spans="1:20" ht="14.45" customHeight="1" x14ac:dyDescent="0.25">
      <c r="A35" s="1" t="s">
        <v>81</v>
      </c>
      <c r="B35">
        <v>6.0053380782918246</v>
      </c>
      <c r="C35">
        <v>56.666666666666657</v>
      </c>
      <c r="D35">
        <v>20.333333333333329</v>
      </c>
      <c r="E35" s="6"/>
      <c r="F35">
        <v>9.7419928825622844</v>
      </c>
      <c r="G35">
        <v>0</v>
      </c>
      <c r="H35">
        <v>27.666666666666671</v>
      </c>
      <c r="I35" s="6"/>
      <c r="J35">
        <v>8.6076512455515992</v>
      </c>
      <c r="K35">
        <v>0</v>
      </c>
      <c r="L35">
        <v>46.333333333333329</v>
      </c>
      <c r="N35" s="5">
        <f t="shared" si="20"/>
        <v>2.278688524590164</v>
      </c>
      <c r="P35">
        <f t="shared" si="17"/>
        <v>0.25144270403957125</v>
      </c>
      <c r="Q35">
        <f t="shared" si="18"/>
        <v>0.34212695795548237</v>
      </c>
      <c r="R35">
        <f t="shared" si="19"/>
        <v>0.57295960428689197</v>
      </c>
      <c r="T35" s="6">
        <f t="shared" si="21"/>
        <v>3.7366548042704597</v>
      </c>
    </row>
    <row r="36" spans="1:20" ht="14.45" customHeight="1" x14ac:dyDescent="0.25">
      <c r="A36" s="1" t="s">
        <v>82</v>
      </c>
      <c r="B36">
        <v>21.61921708185054</v>
      </c>
      <c r="C36">
        <v>0</v>
      </c>
      <c r="D36">
        <v>71.333333333333343</v>
      </c>
      <c r="E36" s="6"/>
      <c r="F36">
        <v>4.3371886120996406</v>
      </c>
      <c r="G36">
        <v>7.333333333333333</v>
      </c>
      <c r="H36">
        <v>26.333333333333329</v>
      </c>
      <c r="I36" s="6"/>
      <c r="J36">
        <v>9.6752669039145918</v>
      </c>
      <c r="K36">
        <v>0</v>
      </c>
      <c r="L36">
        <v>20</v>
      </c>
      <c r="N36" s="5">
        <f t="shared" si="20"/>
        <v>0.28037383177570091</v>
      </c>
      <c r="P36">
        <f t="shared" si="17"/>
        <v>0.88211046990931596</v>
      </c>
      <c r="Q36">
        <f t="shared" si="18"/>
        <v>0.32563891178895299</v>
      </c>
      <c r="R36">
        <f t="shared" si="19"/>
        <v>0.247320692497939</v>
      </c>
      <c r="T36" s="6">
        <f t="shared" si="21"/>
        <v>-17.282028469750898</v>
      </c>
    </row>
    <row r="37" spans="1:20" ht="14.45" customHeight="1" x14ac:dyDescent="0.25">
      <c r="A37" s="1" t="s">
        <v>83</v>
      </c>
      <c r="B37">
        <v>34.764234875444828</v>
      </c>
      <c r="C37">
        <v>10</v>
      </c>
      <c r="D37">
        <v>94.333333333333343</v>
      </c>
      <c r="E37" s="6"/>
      <c r="F37">
        <v>14.07918149466192</v>
      </c>
      <c r="G37">
        <v>0</v>
      </c>
      <c r="H37">
        <v>52</v>
      </c>
      <c r="I37" s="6"/>
      <c r="J37">
        <v>4.6708185053380804</v>
      </c>
      <c r="K37">
        <v>14</v>
      </c>
      <c r="L37">
        <v>19</v>
      </c>
      <c r="N37" s="5">
        <f t="shared" si="20"/>
        <v>0.20141342756183744</v>
      </c>
      <c r="P37">
        <f t="shared" si="17"/>
        <v>1.1665292662819458</v>
      </c>
      <c r="Q37">
        <f t="shared" si="18"/>
        <v>0.64303380049464143</v>
      </c>
      <c r="R37">
        <f t="shared" si="19"/>
        <v>0.23495465787304207</v>
      </c>
      <c r="T37" s="6">
        <f t="shared" si="21"/>
        <v>-20.685053380782907</v>
      </c>
    </row>
    <row r="38" spans="1:20" x14ac:dyDescent="0.25">
      <c r="A38" s="1" t="s">
        <v>84</v>
      </c>
      <c r="B38">
        <v>52.913701067615648</v>
      </c>
      <c r="C38">
        <v>70.666666666666671</v>
      </c>
      <c r="D38">
        <v>94.333333333333343</v>
      </c>
      <c r="E38" s="6"/>
      <c r="F38">
        <v>15.880782918149469</v>
      </c>
      <c r="G38">
        <v>42</v>
      </c>
      <c r="H38">
        <v>59.666666666666671</v>
      </c>
      <c r="I38" s="6"/>
      <c r="J38">
        <v>21.352313167259791</v>
      </c>
      <c r="K38">
        <v>50</v>
      </c>
      <c r="L38">
        <v>46</v>
      </c>
      <c r="N38" s="5">
        <f t="shared" si="20"/>
        <v>0.48763250883392223</v>
      </c>
      <c r="P38">
        <f t="shared" si="17"/>
        <v>1.1665292662819458</v>
      </c>
      <c r="Q38">
        <f t="shared" si="18"/>
        <v>0.73784006595218476</v>
      </c>
      <c r="R38">
        <f t="shared" si="19"/>
        <v>0.56883759274525969</v>
      </c>
      <c r="T38" s="6">
        <f t="shared" si="21"/>
        <v>-37.032918149466177</v>
      </c>
    </row>
    <row r="39" spans="1:20" ht="14.45" customHeight="1" x14ac:dyDescent="0.25">
      <c r="A39" s="1" t="s">
        <v>85</v>
      </c>
      <c r="B39">
        <v>16.881672597864771</v>
      </c>
      <c r="C39">
        <v>0</v>
      </c>
      <c r="D39">
        <v>65.666666666666657</v>
      </c>
      <c r="E39" s="6"/>
      <c r="F39">
        <v>20.284697508896791</v>
      </c>
      <c r="G39">
        <v>18</v>
      </c>
      <c r="H39">
        <v>60.333333333333343</v>
      </c>
      <c r="I39" s="6"/>
      <c r="J39">
        <v>10.20907473309607</v>
      </c>
      <c r="K39">
        <v>28</v>
      </c>
      <c r="L39">
        <v>29.666666666666671</v>
      </c>
      <c r="N39" s="5">
        <f t="shared" si="20"/>
        <v>0.45177664974619303</v>
      </c>
      <c r="P39">
        <f t="shared" si="17"/>
        <v>0.81203627370156628</v>
      </c>
      <c r="Q39">
        <f t="shared" si="18"/>
        <v>0.74608408903544943</v>
      </c>
      <c r="R39">
        <f t="shared" si="19"/>
        <v>0.36685902720527624</v>
      </c>
      <c r="T39" s="6">
        <f t="shared" si="21"/>
        <v>3.4030249110320199</v>
      </c>
    </row>
    <row r="40" spans="1:20" ht="14.45" customHeight="1" x14ac:dyDescent="0.25">
      <c r="A40" s="1" t="s">
        <v>86</v>
      </c>
      <c r="B40">
        <v>28.69217081850535</v>
      </c>
      <c r="C40">
        <v>0</v>
      </c>
      <c r="D40">
        <v>96.666666666666671</v>
      </c>
      <c r="E40" s="6"/>
      <c r="F40">
        <v>25.289145907473308</v>
      </c>
      <c r="G40">
        <v>71.333333333333343</v>
      </c>
      <c r="H40">
        <v>89</v>
      </c>
      <c r="I40" s="6"/>
      <c r="J40">
        <v>29.69306049822065</v>
      </c>
      <c r="K40">
        <v>50</v>
      </c>
      <c r="L40">
        <v>77.666666666666657</v>
      </c>
      <c r="N40" s="5">
        <f t="shared" si="20"/>
        <v>0.80344827586206879</v>
      </c>
      <c r="P40">
        <f t="shared" si="17"/>
        <v>1.1953833470733719</v>
      </c>
      <c r="Q40">
        <f t="shared" si="18"/>
        <v>1.1005770816158287</v>
      </c>
      <c r="R40">
        <f t="shared" si="19"/>
        <v>0.96042868920032975</v>
      </c>
      <c r="T40" s="6">
        <f t="shared" si="21"/>
        <v>-3.4030249110320412</v>
      </c>
    </row>
    <row r="41" spans="1:20" ht="14.45" customHeight="1" x14ac:dyDescent="0.25">
      <c r="A41" s="1" t="s">
        <v>87</v>
      </c>
      <c r="B41">
        <v>30.69395017793595</v>
      </c>
      <c r="C41">
        <v>0</v>
      </c>
      <c r="D41">
        <v>82.666666666666671</v>
      </c>
      <c r="E41" s="6"/>
      <c r="F41">
        <v>23.487544483985761</v>
      </c>
      <c r="G41">
        <v>24.666666666666671</v>
      </c>
      <c r="H41">
        <v>62</v>
      </c>
      <c r="I41" s="6"/>
      <c r="J41">
        <v>5.9386120996441321</v>
      </c>
      <c r="K41">
        <v>18</v>
      </c>
      <c r="L41">
        <v>14.33333333333333</v>
      </c>
      <c r="N41" s="5">
        <f t="shared" si="20"/>
        <v>0.17338709677419351</v>
      </c>
      <c r="P41">
        <f t="shared" si="17"/>
        <v>1.0222588623248146</v>
      </c>
      <c r="Q41">
        <f t="shared" si="18"/>
        <v>0.76669414674361092</v>
      </c>
      <c r="R41">
        <f t="shared" si="19"/>
        <v>0.1772464962901896</v>
      </c>
      <c r="T41" s="6">
        <f t="shared" si="21"/>
        <v>-7.2064056939501882</v>
      </c>
    </row>
    <row r="42" spans="1:20" x14ac:dyDescent="0.25">
      <c r="A42" s="1" t="s">
        <v>88</v>
      </c>
      <c r="B42">
        <v>56.85053380782918</v>
      </c>
      <c r="C42">
        <v>72.666666666666671</v>
      </c>
      <c r="D42">
        <v>94.333333333333343</v>
      </c>
      <c r="E42" s="6"/>
      <c r="F42">
        <v>4.3371886120996468</v>
      </c>
      <c r="G42">
        <v>8</v>
      </c>
      <c r="H42">
        <v>21.666666666666671</v>
      </c>
      <c r="I42" s="6"/>
      <c r="J42">
        <v>18.683274021352311</v>
      </c>
      <c r="K42">
        <v>0</v>
      </c>
      <c r="L42">
        <v>61.666666666666671</v>
      </c>
      <c r="N42" s="5">
        <f t="shared" si="20"/>
        <v>0.6537102473498233</v>
      </c>
      <c r="P42">
        <f t="shared" si="17"/>
        <v>1.1665292662819458</v>
      </c>
      <c r="Q42">
        <f t="shared" si="18"/>
        <v>0.26793075020610063</v>
      </c>
      <c r="R42">
        <f t="shared" si="19"/>
        <v>0.76257213520197864</v>
      </c>
      <c r="T42" s="6">
        <f t="shared" si="21"/>
        <v>-52.513345195729535</v>
      </c>
    </row>
    <row r="43" spans="1:20" x14ac:dyDescent="0.25">
      <c r="A43" s="8"/>
      <c r="E43" s="6"/>
      <c r="F43" s="6"/>
      <c r="G43" s="6"/>
      <c r="H43" s="6"/>
      <c r="I43" s="6"/>
      <c r="J43" s="6"/>
      <c r="K43" s="6"/>
      <c r="L43" s="6"/>
    </row>
    <row r="44" spans="1:20" x14ac:dyDescent="0.25">
      <c r="A44" s="7" t="s">
        <v>70</v>
      </c>
      <c r="B44" s="6">
        <f>AVERAGE(B33:B42)</f>
        <v>33.910142348754448</v>
      </c>
      <c r="C44" s="6">
        <f>AVERAGE(C33:C42)</f>
        <v>24.466666666666669</v>
      </c>
      <c r="D44" s="6">
        <f>AVERAGE(D33:D42)</f>
        <v>80.86666666666666</v>
      </c>
      <c r="E44" s="6"/>
      <c r="F44" s="6">
        <f>AVERAGE(F33:F42)</f>
        <v>13.832295373665483</v>
      </c>
      <c r="G44" s="6">
        <f>AVERAGE(G33:G42)</f>
        <v>19.600000000000001</v>
      </c>
      <c r="H44" s="6">
        <f>AVERAGE(H33:H42)</f>
        <v>48.63333333333334</v>
      </c>
      <c r="I44" s="6"/>
      <c r="J44" s="6">
        <f>AVERAGE(J33:J42)</f>
        <v>12.37099644128114</v>
      </c>
      <c r="K44" s="6">
        <f>AVERAGE(K33:K42)</f>
        <v>17.600000000000001</v>
      </c>
      <c r="L44" s="6">
        <f>AVERAGE(L33:L42)</f>
        <v>37.86666666666666</v>
      </c>
      <c r="M44" s="6"/>
      <c r="N44" s="6">
        <f>AVERAGE(N33:N42)</f>
        <v>0.60080048420937637</v>
      </c>
      <c r="O44" s="6"/>
      <c r="P44" s="6">
        <f>AVERAGE(P33:P42)</f>
        <v>1.0000000000000002</v>
      </c>
      <c r="Q44" s="6">
        <f>AVERAGE(Q33:Q42)</f>
        <v>0.60140148392415504</v>
      </c>
      <c r="R44" s="6">
        <f>AVERAGE(R33:R42)</f>
        <v>0.46826051112943123</v>
      </c>
      <c r="S44" s="6"/>
      <c r="T44" s="6">
        <f t="shared" ref="T44" si="22">AVERAGE(T33:T42)</f>
        <v>-20.077846975088967</v>
      </c>
    </row>
    <row r="45" spans="1:20" x14ac:dyDescent="0.25">
      <c r="A45" s="7" t="s">
        <v>71</v>
      </c>
      <c r="B45" s="6">
        <f>STDEV(B33:B42)</f>
        <v>18.462992415712097</v>
      </c>
      <c r="C45" s="6">
        <f>STDEV(C33:C42)</f>
        <v>30.503673124298885</v>
      </c>
      <c r="D45" s="6">
        <f>STDEV(D33:D42)</f>
        <v>23.932621468831453</v>
      </c>
      <c r="E45" s="6"/>
      <c r="F45" s="6">
        <f>STDEV(F33:F42)</f>
        <v>7.911527204979941</v>
      </c>
      <c r="G45" s="6">
        <f>STDEV(G33:G42)</f>
        <v>22.777940378823427</v>
      </c>
      <c r="H45" s="6">
        <f>STDEV(H33:H42)</f>
        <v>25.511774091269103</v>
      </c>
      <c r="I45" s="6"/>
      <c r="J45" s="6">
        <f>STDEV(J33:J42)</f>
        <v>8.1629750194504265</v>
      </c>
      <c r="K45" s="6">
        <f>STDEV(K33:K42)</f>
        <v>19.614053918328846</v>
      </c>
      <c r="L45" s="6">
        <f>STDEV(L33:L42)</f>
        <v>20.557777657670641</v>
      </c>
      <c r="M45" s="6"/>
      <c r="N45" s="6">
        <f>STDEV(N33:N42)</f>
        <v>0.62302113592229547</v>
      </c>
      <c r="O45" s="6"/>
      <c r="P45" s="6">
        <f>STDEV(P33:P42)</f>
        <v>0.29595162574812089</v>
      </c>
      <c r="Q45" s="6">
        <f>STDEV(Q33:Q42)</f>
        <v>0.31547948175518298</v>
      </c>
      <c r="R45" s="6">
        <f>STDEV(R33:R42)</f>
        <v>0.25421819032568799</v>
      </c>
      <c r="S45" s="6"/>
      <c r="T45" s="6">
        <f t="shared" ref="T45" si="23">STDEV(T33:T42)</f>
        <v>22.416628691830471</v>
      </c>
    </row>
    <row r="46" spans="1:20" x14ac:dyDescent="0.25">
      <c r="A46" s="7" t="s">
        <v>72</v>
      </c>
      <c r="B46" s="6">
        <f>COUNTA(B33:B42)</f>
        <v>10</v>
      </c>
      <c r="C46" s="6">
        <f>COUNTA(C33:C42)</f>
        <v>10</v>
      </c>
      <c r="D46" s="6">
        <f>COUNTA(D33:D42)</f>
        <v>10</v>
      </c>
      <c r="E46" s="6"/>
      <c r="F46" s="6">
        <f>COUNTA(F33:F42)</f>
        <v>10</v>
      </c>
      <c r="G46" s="6">
        <f>COUNTA(G33:G42)</f>
        <v>10</v>
      </c>
      <c r="H46" s="6">
        <f>COUNTA(H33:H42)</f>
        <v>10</v>
      </c>
      <c r="I46" s="6"/>
      <c r="J46" s="6">
        <f>COUNTA(J33:J42)</f>
        <v>10</v>
      </c>
      <c r="K46" s="6">
        <f>COUNTA(K33:K42)</f>
        <v>10</v>
      </c>
      <c r="L46" s="6">
        <f>COUNTA(L33:L42)</f>
        <v>10</v>
      </c>
      <c r="M46" s="6"/>
      <c r="N46" s="6">
        <f>COUNTA(N33:N42)</f>
        <v>10</v>
      </c>
      <c r="O46" s="6"/>
      <c r="P46" s="6">
        <f>COUNTA(P33:P42)</f>
        <v>10</v>
      </c>
      <c r="Q46" s="6">
        <f>COUNTA(Q33:Q42)</f>
        <v>10</v>
      </c>
      <c r="R46" s="6">
        <f>COUNTA(R33:R42)</f>
        <v>10</v>
      </c>
      <c r="S46" s="6"/>
      <c r="T46" s="6">
        <f t="shared" ref="T46" si="24">COUNTA(T33:T42)</f>
        <v>10</v>
      </c>
    </row>
  </sheetData>
  <mergeCells count="10">
    <mergeCell ref="B31:D31"/>
    <mergeCell ref="F31:H31"/>
    <mergeCell ref="J31:L31"/>
    <mergeCell ref="P31:R31"/>
    <mergeCell ref="A1:L1"/>
    <mergeCell ref="B2:D2"/>
    <mergeCell ref="F2:H2"/>
    <mergeCell ref="J2:L2"/>
    <mergeCell ref="P2:R2"/>
    <mergeCell ref="A30:L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18B53-FA12-47A2-96BC-52912CF37FC5}">
  <dimension ref="A1:T60"/>
  <sheetViews>
    <sheetView topLeftCell="B30" zoomScale="90" zoomScaleNormal="90" workbookViewId="0">
      <selection activeCell="N33" sqref="N33:N52"/>
    </sheetView>
  </sheetViews>
  <sheetFormatPr defaultRowHeight="15" x14ac:dyDescent="0.25"/>
  <cols>
    <col min="1" max="1" width="22.7109375" bestFit="1" customWidth="1"/>
    <col min="2" max="2" width="13.28515625" bestFit="1" customWidth="1"/>
    <col min="3" max="4" width="18.28515625" bestFit="1" customWidth="1"/>
    <col min="5" max="5" width="3.42578125" customWidth="1"/>
    <col min="6" max="6" width="13.28515625" bestFit="1" customWidth="1"/>
    <col min="7" max="8" width="18.28515625" bestFit="1" customWidth="1"/>
    <col min="9" max="9" width="2.7109375" customWidth="1"/>
    <col min="10" max="10" width="13.28515625" bestFit="1" customWidth="1"/>
    <col min="11" max="12" width="18.28515625" bestFit="1" customWidth="1"/>
    <col min="13" max="13" width="3.85546875" customWidth="1"/>
    <col min="14" max="14" width="19.7109375" bestFit="1" customWidth="1"/>
    <col min="15" max="15" width="2.7109375" customWidth="1"/>
  </cols>
  <sheetData>
    <row r="1" spans="1:20" ht="42.6" customHeight="1" x14ac:dyDescent="0.25">
      <c r="A1" s="14" t="s">
        <v>75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20" ht="42.6" customHeight="1" x14ac:dyDescent="0.25">
      <c r="A2" s="2"/>
      <c r="B2" s="15" t="s">
        <v>66</v>
      </c>
      <c r="C2" s="15"/>
      <c r="D2" s="15"/>
      <c r="E2" s="2"/>
      <c r="F2" s="13" t="s">
        <v>67</v>
      </c>
      <c r="G2" s="13"/>
      <c r="H2" s="13"/>
      <c r="I2" s="2"/>
      <c r="J2" s="13" t="s">
        <v>68</v>
      </c>
      <c r="K2" s="13"/>
      <c r="L2" s="13"/>
      <c r="N2" s="4" t="s">
        <v>69</v>
      </c>
      <c r="O2" s="4"/>
      <c r="P2" s="13" t="s">
        <v>73</v>
      </c>
      <c r="Q2" s="13"/>
      <c r="R2" s="13"/>
      <c r="T2" s="4" t="s">
        <v>149</v>
      </c>
    </row>
    <row r="3" spans="1:20" x14ac:dyDescent="0.25">
      <c r="B3" s="1" t="s">
        <v>0</v>
      </c>
      <c r="C3" s="1" t="s">
        <v>1</v>
      </c>
      <c r="D3" s="1" t="s">
        <v>2</v>
      </c>
      <c r="F3" s="3" t="s">
        <v>0</v>
      </c>
      <c r="G3" s="3" t="s">
        <v>1</v>
      </c>
      <c r="H3" s="3" t="s">
        <v>2</v>
      </c>
      <c r="J3" s="3" t="s">
        <v>0</v>
      </c>
      <c r="K3" s="3" t="s">
        <v>1</v>
      </c>
      <c r="L3" s="3" t="s">
        <v>2</v>
      </c>
    </row>
    <row r="4" spans="1:20" x14ac:dyDescent="0.25">
      <c r="A4" s="1" t="s">
        <v>89</v>
      </c>
      <c r="B4">
        <v>31.828291814946621</v>
      </c>
      <c r="C4">
        <v>0</v>
      </c>
      <c r="D4">
        <v>98</v>
      </c>
      <c r="E4" s="6"/>
      <c r="F4">
        <v>10.20907473309609</v>
      </c>
      <c r="G4">
        <v>0</v>
      </c>
      <c r="H4">
        <v>38.333333333333343</v>
      </c>
      <c r="I4" s="6"/>
      <c r="J4">
        <v>10.14234875444839</v>
      </c>
      <c r="K4">
        <v>0</v>
      </c>
      <c r="L4">
        <v>38.333333333333343</v>
      </c>
      <c r="N4" s="5">
        <f>L4/D4</f>
        <v>0.39115646258503411</v>
      </c>
      <c r="P4">
        <f>D4/$D$25</f>
        <v>1.3813056379821955</v>
      </c>
      <c r="Q4">
        <f>H4/$D$25</f>
        <v>0.54030662710187938</v>
      </c>
      <c r="R4">
        <f>L4/$D$25</f>
        <v>0.54030662710187938</v>
      </c>
      <c r="T4">
        <f>H4-D4</f>
        <v>-59.666666666666657</v>
      </c>
    </row>
    <row r="5" spans="1:20" x14ac:dyDescent="0.25">
      <c r="A5" s="1" t="s">
        <v>90</v>
      </c>
      <c r="B5">
        <v>24.688612099644121</v>
      </c>
      <c r="C5">
        <v>34</v>
      </c>
      <c r="D5">
        <v>78</v>
      </c>
      <c r="E5" s="6"/>
      <c r="F5">
        <v>28.091637010676148</v>
      </c>
      <c r="G5">
        <v>44</v>
      </c>
      <c r="H5">
        <v>82.666666666666671</v>
      </c>
      <c r="I5" s="6"/>
      <c r="J5">
        <v>13.61209964412812</v>
      </c>
      <c r="K5">
        <v>10</v>
      </c>
      <c r="L5">
        <v>52</v>
      </c>
      <c r="N5" s="5">
        <f t="shared" ref="N5:N23" si="0">L5/D5</f>
        <v>0.66666666666666663</v>
      </c>
      <c r="P5">
        <f t="shared" ref="P5:P22" si="1">D5/$D$25</f>
        <v>1.0994065281899108</v>
      </c>
      <c r="Q5">
        <f t="shared" ref="Q5:Q22" si="2">H5/$D$25</f>
        <v>1.1651829871414441</v>
      </c>
      <c r="R5">
        <f t="shared" ref="R5:R22" si="3">L5/$D$25</f>
        <v>0.73293768545994054</v>
      </c>
      <c r="T5">
        <f t="shared" ref="T5:T22" si="4">H5-D5</f>
        <v>4.6666666666666714</v>
      </c>
    </row>
    <row r="6" spans="1:20" x14ac:dyDescent="0.25">
      <c r="A6" s="1" t="s">
        <v>91</v>
      </c>
      <c r="B6">
        <v>33.83007117437721</v>
      </c>
      <c r="C6">
        <v>6</v>
      </c>
      <c r="D6">
        <v>72</v>
      </c>
      <c r="E6" s="6"/>
      <c r="F6">
        <v>27.491103202846968</v>
      </c>
      <c r="G6">
        <v>24.666666666666671</v>
      </c>
      <c r="H6">
        <v>85.333333333333343</v>
      </c>
      <c r="I6" s="6"/>
      <c r="J6">
        <v>11.410142348754439</v>
      </c>
      <c r="K6">
        <v>9.3333333333333339</v>
      </c>
      <c r="L6">
        <v>44.666666666666657</v>
      </c>
      <c r="N6" s="5">
        <f t="shared" si="0"/>
        <v>0.62037037037037024</v>
      </c>
      <c r="P6">
        <f t="shared" si="1"/>
        <v>1.0148367952522253</v>
      </c>
      <c r="Q6">
        <f t="shared" si="2"/>
        <v>1.2027695351137486</v>
      </c>
      <c r="R6">
        <f t="shared" si="3"/>
        <v>0.62957467853610261</v>
      </c>
      <c r="T6">
        <f t="shared" si="4"/>
        <v>13.333333333333343</v>
      </c>
    </row>
    <row r="7" spans="1:20" x14ac:dyDescent="0.25">
      <c r="A7" s="1" t="s">
        <v>92</v>
      </c>
      <c r="B7">
        <v>21.085409252669042</v>
      </c>
      <c r="C7">
        <v>6</v>
      </c>
      <c r="D7">
        <v>78.333333333333329</v>
      </c>
      <c r="E7" s="6"/>
      <c r="F7">
        <v>13.81227758007117</v>
      </c>
      <c r="G7">
        <v>0</v>
      </c>
      <c r="H7">
        <v>64</v>
      </c>
      <c r="I7" s="6"/>
      <c r="J7">
        <v>15.880782918149469</v>
      </c>
      <c r="K7">
        <v>16</v>
      </c>
      <c r="L7">
        <v>33.333333333333329</v>
      </c>
      <c r="N7" s="5">
        <f t="shared" si="0"/>
        <v>0.42553191489361697</v>
      </c>
      <c r="P7">
        <f t="shared" si="1"/>
        <v>1.1041048466864487</v>
      </c>
      <c r="Q7">
        <f t="shared" si="2"/>
        <v>0.90207715133531141</v>
      </c>
      <c r="R7">
        <f t="shared" si="3"/>
        <v>0.46983184965380798</v>
      </c>
      <c r="T7">
        <f t="shared" si="4"/>
        <v>-14.333333333333329</v>
      </c>
    </row>
    <row r="8" spans="1:20" x14ac:dyDescent="0.25">
      <c r="A8" s="1" t="s">
        <v>93</v>
      </c>
      <c r="B8">
        <v>29.893238434163699</v>
      </c>
      <c r="C8">
        <v>0</v>
      </c>
      <c r="D8">
        <v>94.666666666666671</v>
      </c>
      <c r="E8" s="6"/>
      <c r="F8">
        <v>7.3398576512455573</v>
      </c>
      <c r="G8">
        <v>0</v>
      </c>
      <c r="H8">
        <v>28.666666666666671</v>
      </c>
      <c r="I8" s="6"/>
      <c r="J8">
        <v>5.2713523131672586</v>
      </c>
      <c r="K8">
        <v>6.666666666666667</v>
      </c>
      <c r="L8">
        <v>13.66666666666667</v>
      </c>
      <c r="N8" s="5">
        <f t="shared" si="0"/>
        <v>0.14436619718309862</v>
      </c>
      <c r="P8">
        <f t="shared" si="1"/>
        <v>1.334322453016815</v>
      </c>
      <c r="Q8">
        <f t="shared" si="2"/>
        <v>0.40405539070227497</v>
      </c>
      <c r="R8">
        <f t="shared" si="3"/>
        <v>0.19263105835806132</v>
      </c>
      <c r="T8">
        <f t="shared" si="4"/>
        <v>-66</v>
      </c>
    </row>
    <row r="9" spans="1:20" x14ac:dyDescent="0.25">
      <c r="A9" s="1" t="s">
        <v>94</v>
      </c>
      <c r="B9">
        <v>14.61298932384342</v>
      </c>
      <c r="C9">
        <v>34</v>
      </c>
      <c r="D9">
        <v>51</v>
      </c>
      <c r="E9" s="6"/>
      <c r="F9">
        <v>8.2072953736654757</v>
      </c>
      <c r="G9">
        <v>8</v>
      </c>
      <c r="H9">
        <v>30</v>
      </c>
      <c r="I9" s="6"/>
      <c r="J9">
        <v>5.938612099644125</v>
      </c>
      <c r="K9">
        <v>24.666666666666671</v>
      </c>
      <c r="L9">
        <v>46.333333333333329</v>
      </c>
      <c r="N9" s="5">
        <f t="shared" si="0"/>
        <v>0.90849673202614367</v>
      </c>
      <c r="P9">
        <f t="shared" si="1"/>
        <v>0.71884272997032628</v>
      </c>
      <c r="Q9">
        <f t="shared" si="2"/>
        <v>0.42284866468842724</v>
      </c>
      <c r="R9">
        <f t="shared" si="3"/>
        <v>0.65306627101879311</v>
      </c>
      <c r="T9">
        <f t="shared" si="4"/>
        <v>-21</v>
      </c>
    </row>
    <row r="10" spans="1:20" x14ac:dyDescent="0.25">
      <c r="A10" s="1" t="s">
        <v>95</v>
      </c>
      <c r="B10">
        <v>8.5409252669039137</v>
      </c>
      <c r="C10">
        <v>14</v>
      </c>
      <c r="D10">
        <v>32</v>
      </c>
      <c r="E10" s="6"/>
      <c r="F10">
        <v>11.810498220640561</v>
      </c>
      <c r="G10">
        <v>8.6666666666666679</v>
      </c>
      <c r="H10">
        <v>23</v>
      </c>
      <c r="I10" s="6"/>
      <c r="J10">
        <v>12.010676156583621</v>
      </c>
      <c r="K10">
        <v>35.333333333333343</v>
      </c>
      <c r="L10">
        <v>52.666666666666657</v>
      </c>
      <c r="N10" s="5">
        <f t="shared" si="0"/>
        <v>1.645833333333333</v>
      </c>
      <c r="P10">
        <f t="shared" si="1"/>
        <v>0.45103857566765571</v>
      </c>
      <c r="Q10">
        <f t="shared" si="2"/>
        <v>0.32418397626112755</v>
      </c>
      <c r="R10">
        <f t="shared" si="3"/>
        <v>0.74233432245301656</v>
      </c>
      <c r="T10">
        <f t="shared" si="4"/>
        <v>-9</v>
      </c>
    </row>
    <row r="11" spans="1:20" x14ac:dyDescent="0.25">
      <c r="A11" s="1" t="s">
        <v>96</v>
      </c>
      <c r="B11">
        <v>6.6725978647686874</v>
      </c>
      <c r="C11">
        <v>0</v>
      </c>
      <c r="D11">
        <v>33.333333333333329</v>
      </c>
      <c r="E11" s="6"/>
      <c r="F11">
        <v>15.48042704626334</v>
      </c>
      <c r="G11">
        <v>13.33333333333333</v>
      </c>
      <c r="H11">
        <v>38.666666666666657</v>
      </c>
      <c r="I11" s="6"/>
      <c r="J11">
        <v>9.6752669039145829</v>
      </c>
      <c r="K11">
        <v>7.333333333333333</v>
      </c>
      <c r="L11">
        <v>34.666666666666671</v>
      </c>
      <c r="N11" s="5">
        <f t="shared" si="0"/>
        <v>1.0400000000000003</v>
      </c>
      <c r="P11">
        <f t="shared" si="1"/>
        <v>0.46983184965380798</v>
      </c>
      <c r="Q11">
        <f t="shared" si="2"/>
        <v>0.54500494559841717</v>
      </c>
      <c r="R11">
        <f t="shared" si="3"/>
        <v>0.48862512363996041</v>
      </c>
      <c r="T11">
        <f t="shared" si="4"/>
        <v>5.3333333333333286</v>
      </c>
    </row>
    <row r="12" spans="1:20" x14ac:dyDescent="0.25">
      <c r="A12" s="1" t="s">
        <v>97</v>
      </c>
      <c r="B12">
        <v>27.691281138790028</v>
      </c>
      <c r="C12">
        <v>17.333333333333339</v>
      </c>
      <c r="D12">
        <v>97.333333333333343</v>
      </c>
      <c r="E12" s="6"/>
      <c r="F12">
        <v>12.544483985765121</v>
      </c>
      <c r="G12">
        <v>36</v>
      </c>
      <c r="H12">
        <v>43.333333333333343</v>
      </c>
      <c r="I12" s="6"/>
      <c r="J12">
        <v>11.07651245551601</v>
      </c>
      <c r="K12">
        <v>12.66666666666667</v>
      </c>
      <c r="L12">
        <v>50.333333333333329</v>
      </c>
      <c r="N12" s="5">
        <f t="shared" si="0"/>
        <v>0.51712328767123272</v>
      </c>
      <c r="P12">
        <f t="shared" si="1"/>
        <v>1.3719090009891195</v>
      </c>
      <c r="Q12">
        <f t="shared" si="2"/>
        <v>0.61078140454995056</v>
      </c>
      <c r="R12">
        <f t="shared" si="3"/>
        <v>0.70944609297725003</v>
      </c>
      <c r="T12">
        <f t="shared" si="4"/>
        <v>-54</v>
      </c>
    </row>
    <row r="13" spans="1:20" x14ac:dyDescent="0.25">
      <c r="A13" s="1" t="s">
        <v>98</v>
      </c>
      <c r="B13">
        <v>14.41281138790035</v>
      </c>
      <c r="C13">
        <v>36</v>
      </c>
      <c r="D13">
        <v>72</v>
      </c>
      <c r="E13" s="6"/>
      <c r="F13">
        <v>19.684163701067622</v>
      </c>
      <c r="G13">
        <v>10</v>
      </c>
      <c r="H13">
        <v>75.333333333333329</v>
      </c>
      <c r="I13" s="6"/>
      <c r="J13">
        <v>15.48042704626334</v>
      </c>
      <c r="K13">
        <v>6</v>
      </c>
      <c r="L13">
        <v>51.666666666666671</v>
      </c>
      <c r="N13" s="5">
        <f t="shared" si="0"/>
        <v>0.71759259259259267</v>
      </c>
      <c r="P13">
        <f t="shared" si="1"/>
        <v>1.0148367952522253</v>
      </c>
      <c r="Q13">
        <f t="shared" si="2"/>
        <v>1.061819980217606</v>
      </c>
      <c r="R13">
        <f t="shared" si="3"/>
        <v>0.72823936696340252</v>
      </c>
      <c r="T13">
        <f t="shared" si="4"/>
        <v>3.3333333333333286</v>
      </c>
    </row>
    <row r="14" spans="1:20" x14ac:dyDescent="0.25">
      <c r="A14" s="1" t="s">
        <v>99</v>
      </c>
      <c r="B14">
        <v>36.232206405693958</v>
      </c>
      <c r="C14">
        <v>19.333333333333329</v>
      </c>
      <c r="D14">
        <v>65.666666666666657</v>
      </c>
      <c r="E14" s="6"/>
      <c r="F14">
        <v>20.55160142348754</v>
      </c>
      <c r="G14">
        <v>0</v>
      </c>
      <c r="H14">
        <v>66.666666666666657</v>
      </c>
      <c r="I14" s="6"/>
      <c r="J14">
        <v>7.2064056939501668</v>
      </c>
      <c r="K14">
        <v>25.333333333333339</v>
      </c>
      <c r="L14">
        <v>11.33333333333333</v>
      </c>
      <c r="N14" s="5">
        <f t="shared" si="0"/>
        <v>0.17258883248730963</v>
      </c>
      <c r="P14">
        <f t="shared" si="1"/>
        <v>0.92556874381800169</v>
      </c>
      <c r="Q14">
        <f t="shared" si="2"/>
        <v>0.93966369930761595</v>
      </c>
      <c r="R14">
        <f t="shared" si="3"/>
        <v>0.15974282888229469</v>
      </c>
      <c r="T14">
        <f t="shared" si="4"/>
        <v>1</v>
      </c>
    </row>
    <row r="15" spans="1:20" x14ac:dyDescent="0.25">
      <c r="A15" s="1" t="s">
        <v>100</v>
      </c>
      <c r="B15">
        <v>31.42793594306049</v>
      </c>
      <c r="C15">
        <v>8</v>
      </c>
      <c r="D15">
        <v>95.333333333333343</v>
      </c>
      <c r="E15" s="6"/>
      <c r="F15">
        <v>17.815836298932389</v>
      </c>
      <c r="G15">
        <v>6.666666666666667</v>
      </c>
      <c r="H15">
        <v>81.666666666666671</v>
      </c>
      <c r="I15" s="6"/>
      <c r="J15">
        <v>5.2046263345195722</v>
      </c>
      <c r="K15">
        <v>0</v>
      </c>
      <c r="L15">
        <v>21.666666666666671</v>
      </c>
      <c r="N15" s="5">
        <f t="shared" si="0"/>
        <v>0.22727272727272729</v>
      </c>
      <c r="P15">
        <f t="shared" si="1"/>
        <v>1.343719090009891</v>
      </c>
      <c r="Q15">
        <f t="shared" si="2"/>
        <v>1.1510880316518297</v>
      </c>
      <c r="R15">
        <f t="shared" si="3"/>
        <v>0.30539070227497528</v>
      </c>
      <c r="T15">
        <f t="shared" si="4"/>
        <v>-13.666666666666671</v>
      </c>
    </row>
    <row r="16" spans="1:20" x14ac:dyDescent="0.25">
      <c r="A16" s="1" t="s">
        <v>101</v>
      </c>
      <c r="B16">
        <v>22.486654804270479</v>
      </c>
      <c r="C16">
        <v>26</v>
      </c>
      <c r="D16">
        <v>64.666666666666657</v>
      </c>
      <c r="E16" s="6"/>
      <c r="F16">
        <v>5.071174377224196</v>
      </c>
      <c r="G16">
        <v>20</v>
      </c>
      <c r="H16">
        <v>18.666666666666671</v>
      </c>
      <c r="I16" s="6"/>
      <c r="J16">
        <v>10.676156583629879</v>
      </c>
      <c r="K16">
        <v>16.666666666666661</v>
      </c>
      <c r="L16">
        <v>30.333333333333339</v>
      </c>
      <c r="N16" s="5">
        <f t="shared" si="0"/>
        <v>0.46907216494845377</v>
      </c>
      <c r="P16">
        <f t="shared" si="1"/>
        <v>0.91147378832838744</v>
      </c>
      <c r="Q16">
        <f t="shared" si="2"/>
        <v>0.26310583580613256</v>
      </c>
      <c r="R16">
        <f t="shared" si="3"/>
        <v>0.42754698318496537</v>
      </c>
      <c r="T16">
        <f t="shared" si="4"/>
        <v>-45.999999999999986</v>
      </c>
    </row>
    <row r="17" spans="1:20" x14ac:dyDescent="0.25">
      <c r="A17" s="1" t="s">
        <v>102</v>
      </c>
      <c r="B17">
        <v>4.2704626334519578</v>
      </c>
      <c r="C17">
        <v>16.666666666666661</v>
      </c>
      <c r="D17">
        <v>21.333333333333339</v>
      </c>
      <c r="E17" s="6"/>
      <c r="F17">
        <v>18.883451957295371</v>
      </c>
      <c r="G17">
        <v>14</v>
      </c>
      <c r="H17">
        <v>74.666666666666671</v>
      </c>
      <c r="I17" s="6"/>
      <c r="J17">
        <v>0</v>
      </c>
      <c r="K17">
        <v>0</v>
      </c>
      <c r="L17">
        <v>6.3333333333333339</v>
      </c>
      <c r="N17" s="5">
        <f t="shared" si="0"/>
        <v>0.29687499999999994</v>
      </c>
      <c r="P17">
        <f t="shared" si="1"/>
        <v>0.30069238377843721</v>
      </c>
      <c r="Q17">
        <f t="shared" si="2"/>
        <v>1.05242334322453</v>
      </c>
      <c r="R17">
        <f t="shared" si="3"/>
        <v>8.9268051434223533E-2</v>
      </c>
      <c r="T17">
        <f t="shared" si="4"/>
        <v>53.333333333333329</v>
      </c>
    </row>
    <row r="18" spans="1:20" x14ac:dyDescent="0.25">
      <c r="A18" s="1" t="s">
        <v>103</v>
      </c>
      <c r="B18">
        <v>16.814946619217071</v>
      </c>
      <c r="C18">
        <v>0</v>
      </c>
      <c r="D18">
        <v>69</v>
      </c>
      <c r="E18" s="6"/>
      <c r="F18">
        <v>9.741992882562279</v>
      </c>
      <c r="G18">
        <v>6</v>
      </c>
      <c r="H18">
        <v>43</v>
      </c>
      <c r="I18" s="6"/>
      <c r="J18">
        <v>12.411032028469769</v>
      </c>
      <c r="K18">
        <v>13.33333333333333</v>
      </c>
      <c r="L18">
        <v>31.666666666666661</v>
      </c>
      <c r="N18" s="5">
        <f t="shared" si="0"/>
        <v>0.45893719806763278</v>
      </c>
      <c r="P18">
        <f t="shared" si="1"/>
        <v>0.97255192878338259</v>
      </c>
      <c r="Q18">
        <f t="shared" si="2"/>
        <v>0.60608308605341232</v>
      </c>
      <c r="R18">
        <f t="shared" si="3"/>
        <v>0.44634025717111753</v>
      </c>
      <c r="T18">
        <f t="shared" si="4"/>
        <v>-26</v>
      </c>
    </row>
    <row r="19" spans="1:20" x14ac:dyDescent="0.25">
      <c r="A19" s="1" t="s">
        <v>104</v>
      </c>
      <c r="B19">
        <v>35.898576512455499</v>
      </c>
      <c r="C19">
        <v>44.666666666666657</v>
      </c>
      <c r="D19">
        <v>91.666666666666657</v>
      </c>
      <c r="E19" s="6"/>
      <c r="F19">
        <v>14.746441281138789</v>
      </c>
      <c r="G19">
        <v>37.333333333333343</v>
      </c>
      <c r="H19">
        <v>65.666666666666657</v>
      </c>
      <c r="I19" s="6"/>
      <c r="J19">
        <v>14.41281138790035</v>
      </c>
      <c r="K19">
        <v>10</v>
      </c>
      <c r="L19">
        <v>61</v>
      </c>
      <c r="N19" s="5">
        <f t="shared" si="0"/>
        <v>0.66545454545454552</v>
      </c>
      <c r="P19">
        <f t="shared" si="1"/>
        <v>1.2920375865479719</v>
      </c>
      <c r="Q19">
        <f t="shared" si="2"/>
        <v>0.92556874381800169</v>
      </c>
      <c r="R19">
        <f t="shared" si="3"/>
        <v>0.85979228486646864</v>
      </c>
      <c r="T19">
        <f t="shared" si="4"/>
        <v>-26</v>
      </c>
    </row>
    <row r="20" spans="1:20" x14ac:dyDescent="0.25">
      <c r="A20" s="1" t="s">
        <v>105</v>
      </c>
      <c r="B20">
        <v>31.895017793594299</v>
      </c>
      <c r="C20">
        <v>0</v>
      </c>
      <c r="D20">
        <v>94.666666666666671</v>
      </c>
      <c r="E20" s="6"/>
      <c r="F20">
        <v>16.014234875444838</v>
      </c>
      <c r="G20">
        <v>14</v>
      </c>
      <c r="H20">
        <v>73.666666666666671</v>
      </c>
      <c r="I20" s="6"/>
      <c r="J20">
        <v>8.607651245551601</v>
      </c>
      <c r="K20">
        <v>18.666666666666671</v>
      </c>
      <c r="L20">
        <v>19</v>
      </c>
      <c r="N20" s="5">
        <f t="shared" si="0"/>
        <v>0.20070422535211266</v>
      </c>
      <c r="P20">
        <f t="shared" si="1"/>
        <v>1.334322453016815</v>
      </c>
      <c r="Q20">
        <f t="shared" si="2"/>
        <v>1.0383283877349159</v>
      </c>
      <c r="R20">
        <f t="shared" si="3"/>
        <v>0.26780415430267057</v>
      </c>
      <c r="T20">
        <f t="shared" si="4"/>
        <v>-21</v>
      </c>
    </row>
    <row r="21" spans="1:20" x14ac:dyDescent="0.25">
      <c r="A21" s="1" t="s">
        <v>106</v>
      </c>
      <c r="B21">
        <v>27.29092526690393</v>
      </c>
      <c r="C21">
        <v>0</v>
      </c>
      <c r="D21">
        <v>65</v>
      </c>
      <c r="E21" s="6"/>
      <c r="F21">
        <v>7.2064056939501766</v>
      </c>
      <c r="G21">
        <v>0</v>
      </c>
      <c r="H21">
        <v>36</v>
      </c>
      <c r="I21" s="6"/>
      <c r="J21">
        <v>6.4056939501779304</v>
      </c>
      <c r="K21">
        <v>8.6666666666666679</v>
      </c>
      <c r="L21">
        <v>25</v>
      </c>
      <c r="N21" s="5">
        <f t="shared" si="0"/>
        <v>0.38461538461538464</v>
      </c>
      <c r="P21">
        <f t="shared" si="1"/>
        <v>0.91617210682492567</v>
      </c>
      <c r="Q21">
        <f t="shared" si="2"/>
        <v>0.50741839762611263</v>
      </c>
      <c r="R21">
        <f t="shared" si="3"/>
        <v>0.35237388724035601</v>
      </c>
      <c r="T21">
        <f t="shared" si="4"/>
        <v>-29</v>
      </c>
    </row>
    <row r="22" spans="1:20" x14ac:dyDescent="0.25">
      <c r="A22" s="1" t="s">
        <v>107</v>
      </c>
      <c r="B22">
        <v>22.41992882562278</v>
      </c>
      <c r="C22">
        <v>0</v>
      </c>
      <c r="D22">
        <v>74</v>
      </c>
      <c r="E22" s="6"/>
      <c r="F22">
        <v>18.34964412811388</v>
      </c>
      <c r="G22">
        <v>0</v>
      </c>
      <c r="H22">
        <v>65.333333333333329</v>
      </c>
      <c r="I22" s="6"/>
      <c r="J22">
        <v>3.3362989323843428</v>
      </c>
      <c r="K22">
        <v>10</v>
      </c>
      <c r="L22">
        <v>20</v>
      </c>
      <c r="N22" s="5">
        <f t="shared" si="0"/>
        <v>0.27027027027027029</v>
      </c>
      <c r="P22">
        <f t="shared" si="1"/>
        <v>1.0430267062314538</v>
      </c>
      <c r="Q22">
        <f t="shared" si="2"/>
        <v>0.92087042532146368</v>
      </c>
      <c r="R22">
        <f t="shared" si="3"/>
        <v>0.28189910979228483</v>
      </c>
      <c r="T22">
        <f t="shared" si="4"/>
        <v>-8.6666666666666714</v>
      </c>
    </row>
    <row r="23" spans="1:20" x14ac:dyDescent="0.25">
      <c r="A23" s="1" t="s">
        <v>108</v>
      </c>
      <c r="B23">
        <v>31.761565836298931</v>
      </c>
      <c r="C23">
        <v>6</v>
      </c>
      <c r="D23">
        <v>95.333333333333343</v>
      </c>
      <c r="E23" s="6"/>
      <c r="F23" s="6"/>
      <c r="G23" s="6"/>
      <c r="H23" s="6"/>
      <c r="I23" s="6"/>
      <c r="J23">
        <v>6.2722419928825577</v>
      </c>
      <c r="K23">
        <v>0</v>
      </c>
      <c r="L23">
        <v>35.666666666666671</v>
      </c>
      <c r="N23" s="5">
        <f t="shared" si="0"/>
        <v>0.37412587412587411</v>
      </c>
      <c r="P23">
        <f t="shared" ref="P23" si="5">D23/$D$25</f>
        <v>1.343719090009891</v>
      </c>
      <c r="Q23">
        <f t="shared" ref="Q23" si="6">H23/$D$25</f>
        <v>0</v>
      </c>
      <c r="R23">
        <f t="shared" ref="R23" si="7">L23/$D$25</f>
        <v>0.50272007912957462</v>
      </c>
      <c r="T23">
        <f t="shared" ref="T23" si="8">H23-D23</f>
        <v>-95.333333333333343</v>
      </c>
    </row>
    <row r="24" spans="1:20" x14ac:dyDescent="0.2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20" x14ac:dyDescent="0.25">
      <c r="A25" s="7" t="s">
        <v>70</v>
      </c>
      <c r="B25" s="6">
        <f t="shared" ref="B25:C25" si="9">AVERAGE(B4:B22)</f>
        <v>23.262783292751454</v>
      </c>
      <c r="C25" s="6">
        <f t="shared" si="9"/>
        <v>13.789473684210526</v>
      </c>
      <c r="D25" s="6">
        <f>AVERAGE(D4:D22)</f>
        <v>70.947368421052644</v>
      </c>
      <c r="E25" s="6"/>
      <c r="F25" s="6">
        <f>AVERAGE(F4:F22)</f>
        <v>14.897452706499342</v>
      </c>
      <c r="G25" s="6">
        <f>AVERAGE(G4:G22)</f>
        <v>12.771929824561404</v>
      </c>
      <c r="H25" s="6">
        <f>AVERAGE(H4:H22)</f>
        <v>54.456140350877185</v>
      </c>
      <c r="I25" s="6"/>
      <c r="J25" s="6">
        <f>AVERAGE(J4:J22)</f>
        <v>9.4083629893238427</v>
      </c>
      <c r="K25" s="6">
        <f>AVERAGE(K4:K22)</f>
        <v>12.140350877192981</v>
      </c>
      <c r="L25" s="6">
        <f>AVERAGE(L4:L22)</f>
        <v>33.89473684210526</v>
      </c>
      <c r="M25" s="6"/>
      <c r="N25" s="6">
        <f>AVERAGE(N4:N22)</f>
        <v>0.53804883714686969</v>
      </c>
      <c r="O25" s="6"/>
      <c r="P25" s="6">
        <f>AVERAGE(P4:P22)</f>
        <v>0.99999999999999978</v>
      </c>
      <c r="Q25" s="6">
        <f>AVERAGE(Q4:Q22)</f>
        <v>0.76755687438180009</v>
      </c>
      <c r="R25" s="6">
        <f>AVERAGE(R4:R22)</f>
        <v>0.47774480712166156</v>
      </c>
    </row>
    <row r="26" spans="1:20" x14ac:dyDescent="0.25">
      <c r="A26" s="7" t="s">
        <v>71</v>
      </c>
      <c r="B26" s="6">
        <f>STDEV(B4:B22)</f>
        <v>9.97042354849094</v>
      </c>
      <c r="C26" s="6">
        <f t="shared" ref="C26:D26" si="10">STDEV(C4:C22)</f>
        <v>14.814161778979434</v>
      </c>
      <c r="D26" s="6">
        <f t="shared" si="10"/>
        <v>23.082852156475624</v>
      </c>
      <c r="E26" s="6"/>
      <c r="F26" s="6">
        <f>STDEV(F4:F22)</f>
        <v>6.4458754404740413</v>
      </c>
      <c r="G26" s="6">
        <f>STDEV(G4:G22)</f>
        <v>13.792578354818732</v>
      </c>
      <c r="H26" s="6">
        <f>STDEV(H4:H22)</f>
        <v>22.142972724221746</v>
      </c>
      <c r="I26" s="6"/>
      <c r="J26" s="6">
        <f>STDEV(J4:J22)</f>
        <v>4.3011091733496389</v>
      </c>
      <c r="K26" s="6">
        <f>STDEV(K4:K22)</f>
        <v>9.1747881796611779</v>
      </c>
      <c r="L26" s="6">
        <f>STDEV(L4:L22)</f>
        <v>16.040478361597444</v>
      </c>
      <c r="M26" s="6"/>
      <c r="N26" s="6">
        <f>STDEV(N4:N22)</f>
        <v>0.36409664587282931</v>
      </c>
      <c r="O26" s="6"/>
      <c r="P26" s="6">
        <f>STDEV(P4:P22)</f>
        <v>0.32535177371887042</v>
      </c>
      <c r="Q26" s="6">
        <f>STDEV(Q4:Q22)</f>
        <v>0.31210421495564744</v>
      </c>
      <c r="R26" s="6">
        <f>STDEV(R4:R22)</f>
        <v>0.22608982853883644</v>
      </c>
    </row>
    <row r="27" spans="1:20" x14ac:dyDescent="0.25">
      <c r="A27" s="7" t="s">
        <v>72</v>
      </c>
      <c r="B27" s="6">
        <f>COUNTA(B4:B22)</f>
        <v>19</v>
      </c>
      <c r="C27" s="6">
        <f t="shared" ref="C27:D27" si="11">COUNTA(C4:C22)</f>
        <v>19</v>
      </c>
      <c r="D27" s="6">
        <f t="shared" si="11"/>
        <v>19</v>
      </c>
      <c r="E27" s="6"/>
      <c r="F27" s="6">
        <f>COUNTA(F4:F22)</f>
        <v>19</v>
      </c>
      <c r="G27" s="6">
        <f>COUNTA(G4:G22)</f>
        <v>19</v>
      </c>
      <c r="H27" s="6">
        <f>COUNTA(H4:H22)</f>
        <v>19</v>
      </c>
      <c r="I27" s="6"/>
      <c r="J27" s="6">
        <f>COUNTA(J4:J22)</f>
        <v>19</v>
      </c>
      <c r="K27" s="6">
        <f>COUNTA(K4:K22)</f>
        <v>19</v>
      </c>
      <c r="L27" s="6">
        <f>COUNTA(L4:L22)</f>
        <v>19</v>
      </c>
      <c r="M27" s="6"/>
      <c r="N27" s="6">
        <f>COUNTA(N4:N22)</f>
        <v>19</v>
      </c>
      <c r="O27" s="6"/>
      <c r="P27" s="6">
        <f>COUNTA(P4:P22)</f>
        <v>19</v>
      </c>
      <c r="Q27" s="6">
        <f>COUNTA(Q4:Q22)</f>
        <v>19</v>
      </c>
      <c r="R27" s="6">
        <f>COUNTA(R4:R22)</f>
        <v>19</v>
      </c>
    </row>
    <row r="30" spans="1:20" ht="42" customHeight="1" x14ac:dyDescent="0.25">
      <c r="A30" s="14" t="s">
        <v>76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20" ht="42" customHeight="1" x14ac:dyDescent="0.25">
      <c r="A31" s="2"/>
      <c r="B31" s="15" t="s">
        <v>66</v>
      </c>
      <c r="C31" s="15"/>
      <c r="D31" s="15"/>
      <c r="E31" s="2"/>
      <c r="F31" s="13" t="s">
        <v>67</v>
      </c>
      <c r="G31" s="13"/>
      <c r="H31" s="13"/>
      <c r="I31" s="2"/>
      <c r="J31" s="13" t="s">
        <v>68</v>
      </c>
      <c r="K31" s="13"/>
      <c r="L31" s="13"/>
      <c r="N31" s="4" t="s">
        <v>69</v>
      </c>
      <c r="O31" s="4"/>
      <c r="P31" s="13" t="s">
        <v>73</v>
      </c>
      <c r="Q31" s="13"/>
      <c r="R31" s="13"/>
    </row>
    <row r="32" spans="1:20" ht="14.45" customHeight="1" x14ac:dyDescent="0.25">
      <c r="B32" s="3" t="s">
        <v>0</v>
      </c>
      <c r="C32" s="3" t="s">
        <v>1</v>
      </c>
      <c r="D32" s="3" t="s">
        <v>2</v>
      </c>
      <c r="F32" s="3" t="s">
        <v>0</v>
      </c>
      <c r="G32" s="3" t="s">
        <v>1</v>
      </c>
      <c r="H32" s="3" t="s">
        <v>2</v>
      </c>
      <c r="J32" s="3" t="s">
        <v>0</v>
      </c>
      <c r="K32" s="3" t="s">
        <v>1</v>
      </c>
      <c r="L32" s="3" t="s">
        <v>2</v>
      </c>
    </row>
    <row r="33" spans="1:18" ht="14.45" customHeight="1" x14ac:dyDescent="0.25">
      <c r="A33" s="1" t="s">
        <v>109</v>
      </c>
      <c r="B33">
        <v>8.07384341637011</v>
      </c>
      <c r="C33">
        <v>0</v>
      </c>
      <c r="D33">
        <v>27.666666666666671</v>
      </c>
      <c r="E33" s="6"/>
      <c r="F33">
        <v>4.7375444839857668</v>
      </c>
      <c r="G33">
        <v>0</v>
      </c>
      <c r="H33">
        <v>18</v>
      </c>
      <c r="I33" s="6"/>
      <c r="J33">
        <v>1.0008896797153</v>
      </c>
      <c r="K33">
        <v>17.333333333333339</v>
      </c>
      <c r="L33">
        <v>4.3333333333333339</v>
      </c>
      <c r="N33" s="5">
        <f>L33/D33</f>
        <v>0.15662650602409639</v>
      </c>
      <c r="P33">
        <f>D33/$D$54</f>
        <v>0.98283007696862068</v>
      </c>
      <c r="Q33">
        <f>H33/$D$54</f>
        <v>0.63943161634103018</v>
      </c>
      <c r="R33">
        <f>L33/$D$54</f>
        <v>0.15393724097098879</v>
      </c>
    </row>
    <row r="34" spans="1:18" x14ac:dyDescent="0.25">
      <c r="A34" s="1" t="s">
        <v>110</v>
      </c>
      <c r="B34">
        <v>3.202846975088963</v>
      </c>
      <c r="C34">
        <v>0</v>
      </c>
      <c r="D34">
        <v>15</v>
      </c>
      <c r="E34" s="6"/>
      <c r="F34">
        <v>0</v>
      </c>
      <c r="G34">
        <v>0</v>
      </c>
      <c r="H34">
        <v>8</v>
      </c>
      <c r="I34" s="6"/>
      <c r="J34">
        <v>27.491103202846968</v>
      </c>
      <c r="K34">
        <v>7.333333333333333</v>
      </c>
      <c r="L34">
        <v>19.333333333333329</v>
      </c>
      <c r="N34" s="5">
        <f t="shared" ref="N34:N52" si="12">L34/D34</f>
        <v>1.2888888888888885</v>
      </c>
      <c r="P34">
        <f t="shared" ref="P34:P51" si="13">D34/$D$54</f>
        <v>0.53285968028419184</v>
      </c>
      <c r="Q34">
        <f t="shared" ref="Q34:Q51" si="14">H34/$D$54</f>
        <v>0.28419182948490235</v>
      </c>
      <c r="R34">
        <f t="shared" ref="R34:R51" si="15">L34/$D$54</f>
        <v>0.68679692125518044</v>
      </c>
    </row>
    <row r="35" spans="1:18" ht="14.45" customHeight="1" x14ac:dyDescent="0.25">
      <c r="A35" s="1" t="s">
        <v>111</v>
      </c>
      <c r="B35">
        <v>7.0729537366547994</v>
      </c>
      <c r="C35">
        <v>0</v>
      </c>
      <c r="D35">
        <v>6</v>
      </c>
      <c r="E35" s="6"/>
      <c r="F35">
        <v>13.278469750889689</v>
      </c>
      <c r="G35">
        <v>14</v>
      </c>
      <c r="H35">
        <v>34</v>
      </c>
      <c r="I35" s="6"/>
      <c r="J35">
        <v>11.67704626334519</v>
      </c>
      <c r="K35">
        <v>0</v>
      </c>
      <c r="L35">
        <v>39.333333333333329</v>
      </c>
      <c r="N35" s="5">
        <f t="shared" si="12"/>
        <v>6.5555555555555545</v>
      </c>
      <c r="P35">
        <f t="shared" si="13"/>
        <v>0.21314387211367675</v>
      </c>
      <c r="Q35">
        <f t="shared" si="14"/>
        <v>1.2078152753108349</v>
      </c>
      <c r="R35">
        <f t="shared" si="15"/>
        <v>1.3972764949674363</v>
      </c>
    </row>
    <row r="36" spans="1:18" ht="14.45" customHeight="1" x14ac:dyDescent="0.25">
      <c r="A36" s="1" t="s">
        <v>112</v>
      </c>
      <c r="B36">
        <v>21.085409252669031</v>
      </c>
      <c r="C36">
        <v>20.666666666666671</v>
      </c>
      <c r="D36">
        <v>40</v>
      </c>
      <c r="E36" s="6"/>
      <c r="F36">
        <v>16.347864768683269</v>
      </c>
      <c r="G36">
        <v>26</v>
      </c>
      <c r="H36">
        <v>50</v>
      </c>
      <c r="I36" s="6"/>
      <c r="J36">
        <v>18.816725978647678</v>
      </c>
      <c r="K36">
        <v>0</v>
      </c>
      <c r="L36">
        <v>39.666666666666657</v>
      </c>
      <c r="N36" s="5">
        <f t="shared" si="12"/>
        <v>0.99166666666666647</v>
      </c>
      <c r="P36">
        <f t="shared" si="13"/>
        <v>1.4209591474245116</v>
      </c>
      <c r="Q36">
        <f t="shared" si="14"/>
        <v>1.7761989342806395</v>
      </c>
      <c r="R36">
        <f t="shared" si="15"/>
        <v>1.4091178211959736</v>
      </c>
    </row>
    <row r="37" spans="1:18" ht="14.45" customHeight="1" x14ac:dyDescent="0.25">
      <c r="A37" s="1" t="s">
        <v>113</v>
      </c>
      <c r="B37">
        <v>22.353202846975091</v>
      </c>
      <c r="C37">
        <v>0</v>
      </c>
      <c r="D37">
        <v>66.333333333333329</v>
      </c>
      <c r="E37" s="6"/>
      <c r="F37">
        <v>12.07740213523131</v>
      </c>
      <c r="G37">
        <v>0</v>
      </c>
      <c r="H37">
        <v>48.666666666666671</v>
      </c>
      <c r="I37" s="6"/>
      <c r="J37">
        <v>9.0747330960854082</v>
      </c>
      <c r="K37">
        <v>14</v>
      </c>
      <c r="L37">
        <v>39.666666666666657</v>
      </c>
      <c r="N37" s="5">
        <f t="shared" si="12"/>
        <v>0.59798994974874364</v>
      </c>
      <c r="P37">
        <f t="shared" si="13"/>
        <v>2.3564239194789818</v>
      </c>
      <c r="Q37">
        <f t="shared" si="14"/>
        <v>1.7288336293664892</v>
      </c>
      <c r="R37">
        <f t="shared" si="15"/>
        <v>1.4091178211959736</v>
      </c>
    </row>
    <row r="38" spans="1:18" x14ac:dyDescent="0.25">
      <c r="A38" s="1" t="s">
        <v>114</v>
      </c>
      <c r="B38">
        <v>1.868327402135229</v>
      </c>
      <c r="C38">
        <v>29.333333333333329</v>
      </c>
      <c r="D38">
        <v>19.666666666666661</v>
      </c>
      <c r="E38" s="6"/>
      <c r="F38">
        <v>3.536476868327401</v>
      </c>
      <c r="G38">
        <v>10.66666666666667</v>
      </c>
      <c r="H38">
        <v>18.666666666666671</v>
      </c>
      <c r="I38" s="6"/>
      <c r="J38">
        <v>5.6049822064056984</v>
      </c>
      <c r="K38">
        <v>0</v>
      </c>
      <c r="L38">
        <v>12.66666666666667</v>
      </c>
      <c r="N38" s="5">
        <f t="shared" si="12"/>
        <v>0.64406779661016988</v>
      </c>
      <c r="P38">
        <f t="shared" si="13"/>
        <v>0.69863824748371806</v>
      </c>
      <c r="Q38">
        <f t="shared" si="14"/>
        <v>0.66311426879810564</v>
      </c>
      <c r="R38">
        <f t="shared" si="15"/>
        <v>0.44997039668442879</v>
      </c>
    </row>
    <row r="39" spans="1:18" ht="14.45" customHeight="1" x14ac:dyDescent="0.25">
      <c r="A39" s="1" t="s">
        <v>115</v>
      </c>
      <c r="B39">
        <v>2.869217081850536</v>
      </c>
      <c r="C39">
        <v>0</v>
      </c>
      <c r="D39">
        <v>17</v>
      </c>
      <c r="E39" s="6"/>
      <c r="F39">
        <v>4.0702846975088942</v>
      </c>
      <c r="G39">
        <v>0</v>
      </c>
      <c r="H39">
        <v>26</v>
      </c>
      <c r="I39" s="6"/>
      <c r="J39">
        <v>3.3362989323843308</v>
      </c>
      <c r="K39">
        <v>16</v>
      </c>
      <c r="L39">
        <v>0</v>
      </c>
      <c r="N39" s="5">
        <f>L39/D39</f>
        <v>0</v>
      </c>
      <c r="P39">
        <f t="shared" si="13"/>
        <v>0.60390763765541744</v>
      </c>
      <c r="Q39">
        <f t="shared" si="14"/>
        <v>0.92362344582593259</v>
      </c>
      <c r="R39">
        <f t="shared" si="15"/>
        <v>0</v>
      </c>
    </row>
    <row r="40" spans="1:18" ht="14.45" customHeight="1" x14ac:dyDescent="0.25">
      <c r="A40" s="1" t="s">
        <v>116</v>
      </c>
      <c r="B40">
        <v>21.285587188612102</v>
      </c>
      <c r="C40">
        <v>9.3333333333333339</v>
      </c>
      <c r="D40">
        <v>43.666666666666657</v>
      </c>
      <c r="E40" s="6"/>
      <c r="F40">
        <v>4.0702846975089004</v>
      </c>
      <c r="G40">
        <v>42.666666666666671</v>
      </c>
      <c r="H40">
        <v>24.666666666666671</v>
      </c>
      <c r="I40" s="6"/>
      <c r="J40">
        <v>1.601423487544483</v>
      </c>
      <c r="K40">
        <v>0</v>
      </c>
      <c r="L40">
        <v>15.33333333333333</v>
      </c>
      <c r="N40" s="5">
        <f t="shared" si="12"/>
        <v>0.35114503816793896</v>
      </c>
      <c r="P40">
        <f t="shared" si="13"/>
        <v>1.5512137359384248</v>
      </c>
      <c r="Q40">
        <f t="shared" si="14"/>
        <v>0.87625814091178234</v>
      </c>
      <c r="R40">
        <f t="shared" si="15"/>
        <v>0.54470100651272935</v>
      </c>
    </row>
    <row r="41" spans="1:18" ht="14.45" customHeight="1" x14ac:dyDescent="0.25">
      <c r="A41" s="1" t="s">
        <v>117</v>
      </c>
      <c r="B41">
        <v>20.885231316725982</v>
      </c>
      <c r="C41">
        <v>40.666666666666657</v>
      </c>
      <c r="D41">
        <v>40.666666666666657</v>
      </c>
      <c r="E41" s="6"/>
      <c r="F41">
        <v>11.677046263345201</v>
      </c>
      <c r="G41">
        <v>0</v>
      </c>
      <c r="H41">
        <v>45</v>
      </c>
      <c r="I41" s="6"/>
      <c r="J41">
        <v>5.9386120996441338</v>
      </c>
      <c r="K41">
        <v>13.33333333333333</v>
      </c>
      <c r="L41">
        <v>18.333333333333329</v>
      </c>
      <c r="N41" s="5">
        <f t="shared" si="12"/>
        <v>0.45081967213114754</v>
      </c>
      <c r="P41">
        <f t="shared" si="13"/>
        <v>1.4446417998815864</v>
      </c>
      <c r="Q41">
        <f t="shared" si="14"/>
        <v>1.5985790408525755</v>
      </c>
      <c r="R41">
        <f t="shared" si="15"/>
        <v>0.65127294256956769</v>
      </c>
    </row>
    <row r="42" spans="1:18" x14ac:dyDescent="0.25">
      <c r="A42" s="1" t="s">
        <v>118</v>
      </c>
      <c r="B42">
        <v>16.014234875444849</v>
      </c>
      <c r="C42">
        <v>19.333333333333329</v>
      </c>
      <c r="D42">
        <v>42</v>
      </c>
      <c r="E42" s="6"/>
      <c r="F42">
        <v>8.2740213523131629</v>
      </c>
      <c r="G42">
        <v>18</v>
      </c>
      <c r="H42">
        <v>38.333333333333343</v>
      </c>
      <c r="I42" s="6"/>
      <c r="J42">
        <v>14.946619217081841</v>
      </c>
      <c r="K42">
        <v>6.666666666666667</v>
      </c>
      <c r="L42">
        <v>28</v>
      </c>
      <c r="N42" s="5">
        <f t="shared" si="12"/>
        <v>0.66666666666666663</v>
      </c>
      <c r="P42">
        <f t="shared" si="13"/>
        <v>1.4920071047957373</v>
      </c>
      <c r="Q42">
        <f t="shared" si="14"/>
        <v>1.361752516281824</v>
      </c>
      <c r="R42">
        <f t="shared" si="15"/>
        <v>0.99467140319715808</v>
      </c>
    </row>
    <row r="43" spans="1:18" x14ac:dyDescent="0.25">
      <c r="A43" s="1" t="s">
        <v>119</v>
      </c>
      <c r="B43">
        <v>3.469750889679712</v>
      </c>
      <c r="C43">
        <v>28</v>
      </c>
      <c r="D43">
        <v>17.333333333333339</v>
      </c>
      <c r="E43" s="6"/>
      <c r="F43">
        <v>3.2028469750889652</v>
      </c>
      <c r="G43">
        <v>0</v>
      </c>
      <c r="H43">
        <v>19.333333333333329</v>
      </c>
      <c r="I43" s="6"/>
      <c r="J43">
        <v>3.9368327402135228</v>
      </c>
      <c r="K43">
        <v>0</v>
      </c>
      <c r="L43">
        <v>10.66666666666667</v>
      </c>
      <c r="N43" s="5">
        <f t="shared" si="12"/>
        <v>0.61538461538461531</v>
      </c>
      <c r="P43">
        <f t="shared" si="13"/>
        <v>0.61574896388395528</v>
      </c>
      <c r="Q43">
        <f t="shared" si="14"/>
        <v>0.68679692125518044</v>
      </c>
      <c r="R43">
        <f t="shared" si="15"/>
        <v>0.37892243931320319</v>
      </c>
    </row>
    <row r="44" spans="1:18" x14ac:dyDescent="0.25">
      <c r="A44" s="1" t="s">
        <v>120</v>
      </c>
      <c r="B44">
        <v>12.144128113879001</v>
      </c>
      <c r="C44">
        <v>45.333333333333329</v>
      </c>
      <c r="D44">
        <v>43.333333333333343</v>
      </c>
      <c r="E44" s="6"/>
      <c r="F44">
        <v>1.801601423487543</v>
      </c>
      <c r="G44">
        <v>0</v>
      </c>
      <c r="H44">
        <v>26.333333333333329</v>
      </c>
      <c r="I44" s="6"/>
      <c r="J44">
        <v>11.009786476868319</v>
      </c>
      <c r="K44">
        <v>8.6666666666666679</v>
      </c>
      <c r="L44">
        <v>36.666666666666657</v>
      </c>
      <c r="N44" s="5">
        <f t="shared" si="12"/>
        <v>0.8461538461538457</v>
      </c>
      <c r="P44">
        <f t="shared" si="13"/>
        <v>1.539372409709888</v>
      </c>
      <c r="Q44">
        <f t="shared" si="14"/>
        <v>0.93546477205446998</v>
      </c>
      <c r="R44">
        <f t="shared" si="15"/>
        <v>1.3025458851391354</v>
      </c>
    </row>
    <row r="45" spans="1:18" ht="14.45" customHeight="1" x14ac:dyDescent="0.25">
      <c r="A45" s="1" t="s">
        <v>121</v>
      </c>
      <c r="B45">
        <v>0</v>
      </c>
      <c r="C45">
        <v>6.666666666666667</v>
      </c>
      <c r="D45">
        <v>7.0000000000000009</v>
      </c>
      <c r="E45" s="6"/>
      <c r="F45">
        <v>7.6067615658362957</v>
      </c>
      <c r="G45">
        <v>7.333333333333333</v>
      </c>
      <c r="H45">
        <v>23</v>
      </c>
      <c r="I45" s="6"/>
      <c r="J45">
        <v>1.334519572953738</v>
      </c>
      <c r="K45">
        <v>0</v>
      </c>
      <c r="L45">
        <v>3</v>
      </c>
      <c r="N45" s="5">
        <f t="shared" si="12"/>
        <v>0.42857142857142849</v>
      </c>
      <c r="P45">
        <f t="shared" si="13"/>
        <v>0.24866785079928957</v>
      </c>
      <c r="Q45">
        <f t="shared" si="14"/>
        <v>0.81705150976909413</v>
      </c>
      <c r="R45">
        <f t="shared" si="15"/>
        <v>0.10657193605683837</v>
      </c>
    </row>
    <row r="46" spans="1:18" ht="14.45" customHeight="1" x14ac:dyDescent="0.25">
      <c r="A46" s="1" t="s">
        <v>122</v>
      </c>
      <c r="B46">
        <v>11.343416370106761</v>
      </c>
      <c r="C46">
        <v>36</v>
      </c>
      <c r="D46">
        <v>56.666666666666657</v>
      </c>
      <c r="E46" s="6"/>
      <c r="F46">
        <v>6.7393238434163703</v>
      </c>
      <c r="G46">
        <v>0</v>
      </c>
      <c r="H46">
        <v>19.666666666666661</v>
      </c>
      <c r="I46" s="6"/>
      <c r="J46">
        <v>6.1387900355871921</v>
      </c>
      <c r="K46">
        <v>0</v>
      </c>
      <c r="L46">
        <v>14.33333333333333</v>
      </c>
      <c r="N46" s="5">
        <f t="shared" si="12"/>
        <v>0.25294117647058822</v>
      </c>
      <c r="P46">
        <f t="shared" si="13"/>
        <v>2.0130254588513909</v>
      </c>
      <c r="Q46">
        <f t="shared" si="14"/>
        <v>0.69863824748371806</v>
      </c>
      <c r="R46">
        <f t="shared" si="15"/>
        <v>0.5091770278271166</v>
      </c>
    </row>
    <row r="47" spans="1:18" ht="14.45" customHeight="1" x14ac:dyDescent="0.25">
      <c r="A47" s="1" t="s">
        <v>123</v>
      </c>
      <c r="B47">
        <v>11.143238434163701</v>
      </c>
      <c r="C47">
        <v>0</v>
      </c>
      <c r="D47">
        <v>21.666666666666671</v>
      </c>
      <c r="E47" s="6"/>
      <c r="F47">
        <v>6.4056939501779429</v>
      </c>
      <c r="G47">
        <v>12.66666666666667</v>
      </c>
      <c r="H47">
        <v>30.666666666666661</v>
      </c>
      <c r="I47" s="6"/>
      <c r="J47">
        <v>9.6752669039145935</v>
      </c>
      <c r="K47">
        <v>0</v>
      </c>
      <c r="L47">
        <v>29.666666666666671</v>
      </c>
      <c r="N47" s="5">
        <f t="shared" si="12"/>
        <v>1.3692307692307693</v>
      </c>
      <c r="P47">
        <f t="shared" si="13"/>
        <v>0.76968620485494399</v>
      </c>
      <c r="Q47">
        <f t="shared" si="14"/>
        <v>1.0894020130254587</v>
      </c>
      <c r="R47">
        <f t="shared" si="15"/>
        <v>1.0538780343398464</v>
      </c>
    </row>
    <row r="48" spans="1:18" x14ac:dyDescent="0.25">
      <c r="A48" s="1" t="s">
        <v>124</v>
      </c>
      <c r="B48">
        <v>7.740213523131672</v>
      </c>
      <c r="C48">
        <v>0</v>
      </c>
      <c r="D48">
        <v>14.33333333333333</v>
      </c>
      <c r="E48" s="6"/>
      <c r="F48">
        <v>5.5382562277580067</v>
      </c>
      <c r="G48">
        <v>0</v>
      </c>
      <c r="H48">
        <v>31</v>
      </c>
      <c r="I48" s="6"/>
      <c r="J48">
        <v>6.1387900355871876</v>
      </c>
      <c r="K48">
        <v>0</v>
      </c>
      <c r="L48">
        <v>34.666666666666671</v>
      </c>
      <c r="N48" s="5">
        <f t="shared" si="12"/>
        <v>2.4186046511627914</v>
      </c>
      <c r="P48">
        <f t="shared" si="13"/>
        <v>0.5091770278271166</v>
      </c>
      <c r="Q48">
        <f t="shared" si="14"/>
        <v>1.1012433392539964</v>
      </c>
      <c r="R48">
        <f t="shared" si="15"/>
        <v>1.2314979277679103</v>
      </c>
    </row>
    <row r="49" spans="1:18" x14ac:dyDescent="0.25">
      <c r="A49" s="1" t="s">
        <v>125</v>
      </c>
      <c r="B49">
        <v>3.3362989323843402</v>
      </c>
      <c r="C49">
        <v>18</v>
      </c>
      <c r="D49">
        <v>24.666666666666671</v>
      </c>
      <c r="E49" s="6"/>
      <c r="F49">
        <v>2.4021352313167248</v>
      </c>
      <c r="G49">
        <v>0</v>
      </c>
      <c r="H49">
        <v>22</v>
      </c>
      <c r="I49" s="6"/>
      <c r="J49">
        <v>5.0044483985765096</v>
      </c>
      <c r="K49">
        <v>0</v>
      </c>
      <c r="L49">
        <v>19</v>
      </c>
      <c r="N49" s="5">
        <f t="shared" si="12"/>
        <v>0.77027027027027017</v>
      </c>
      <c r="P49">
        <f t="shared" si="13"/>
        <v>0.87625814091178234</v>
      </c>
      <c r="Q49">
        <f t="shared" si="14"/>
        <v>0.78152753108348139</v>
      </c>
      <c r="R49">
        <f t="shared" si="15"/>
        <v>0.67495559502664304</v>
      </c>
    </row>
    <row r="50" spans="1:18" x14ac:dyDescent="0.25">
      <c r="A50" s="1" t="s">
        <v>126</v>
      </c>
      <c r="B50">
        <v>5.6049822064056869</v>
      </c>
      <c r="C50">
        <v>0</v>
      </c>
      <c r="D50">
        <v>0</v>
      </c>
      <c r="E50" s="6"/>
      <c r="F50">
        <v>4.3371886120996361</v>
      </c>
      <c r="G50">
        <v>0</v>
      </c>
      <c r="H50">
        <v>11</v>
      </c>
      <c r="I50" s="6"/>
      <c r="J50">
        <v>3.936832740213525</v>
      </c>
      <c r="K50">
        <v>0</v>
      </c>
      <c r="L50">
        <v>3</v>
      </c>
      <c r="N50" s="5"/>
      <c r="P50">
        <f t="shared" si="13"/>
        <v>0</v>
      </c>
      <c r="Q50">
        <f t="shared" si="14"/>
        <v>0.39076376554174069</v>
      </c>
      <c r="R50">
        <f t="shared" si="15"/>
        <v>0.10657193605683837</v>
      </c>
    </row>
    <row r="51" spans="1:18" x14ac:dyDescent="0.25">
      <c r="A51" s="1" t="s">
        <v>127</v>
      </c>
      <c r="B51">
        <v>2.1352313167259802</v>
      </c>
      <c r="C51">
        <v>34.666666666666671</v>
      </c>
      <c r="D51">
        <v>18.666666666666671</v>
      </c>
      <c r="E51" s="6"/>
      <c r="F51">
        <v>2.468861209964416</v>
      </c>
      <c r="G51">
        <v>0</v>
      </c>
      <c r="H51">
        <v>6.666666666666667</v>
      </c>
      <c r="I51" s="6"/>
      <c r="J51">
        <v>1.0008896797153071</v>
      </c>
      <c r="K51">
        <v>0</v>
      </c>
      <c r="L51">
        <v>3</v>
      </c>
      <c r="N51" s="5">
        <f t="shared" si="12"/>
        <v>0.16071428571428567</v>
      </c>
      <c r="P51">
        <f t="shared" si="13"/>
        <v>0.66311426879810564</v>
      </c>
      <c r="Q51">
        <f t="shared" si="14"/>
        <v>0.23682652457075196</v>
      </c>
      <c r="R51">
        <f t="shared" si="15"/>
        <v>0.10657193605683837</v>
      </c>
    </row>
    <row r="52" spans="1:18" x14ac:dyDescent="0.25">
      <c r="A52" s="1" t="s">
        <v>128</v>
      </c>
      <c r="B52">
        <v>10.40925266903915</v>
      </c>
      <c r="C52">
        <v>21.333333333333339</v>
      </c>
      <c r="D52">
        <v>41.333333333333343</v>
      </c>
      <c r="E52" s="6"/>
      <c r="F52">
        <v>2.735765124555158</v>
      </c>
      <c r="G52">
        <v>6</v>
      </c>
      <c r="H52">
        <v>10.33333333333333</v>
      </c>
      <c r="I52" s="6"/>
      <c r="J52">
        <v>7.2731316725978612</v>
      </c>
      <c r="K52">
        <v>0</v>
      </c>
      <c r="L52">
        <v>24</v>
      </c>
      <c r="N52" s="5">
        <f t="shared" si="12"/>
        <v>0.5806451612903224</v>
      </c>
      <c r="P52">
        <f>D52/$D$54</f>
        <v>1.4683244523386623</v>
      </c>
      <c r="Q52">
        <f>H52/$D$54</f>
        <v>0.3670811130846654</v>
      </c>
      <c r="R52">
        <f>L52/$D$54</f>
        <v>0.85257548845470699</v>
      </c>
    </row>
    <row r="53" spans="1:18" x14ac:dyDescent="0.25">
      <c r="A53" s="8"/>
      <c r="E53" s="6"/>
      <c r="F53" s="6"/>
      <c r="G53" s="6"/>
      <c r="H53" s="6"/>
      <c r="I53" s="6"/>
      <c r="J53" s="6"/>
      <c r="K53" s="6"/>
      <c r="L53" s="6"/>
    </row>
    <row r="54" spans="1:18" x14ac:dyDescent="0.25">
      <c r="A54" s="7" t="s">
        <v>70</v>
      </c>
      <c r="B54" s="6">
        <f>AVERAGE(B33:B52)</f>
        <v>9.6018683274021335</v>
      </c>
      <c r="C54" s="6">
        <f t="shared" ref="C54:D54" si="16">AVERAGE(C33:C52)</f>
        <v>15.466666666666663</v>
      </c>
      <c r="D54" s="6">
        <f t="shared" si="16"/>
        <v>28.15</v>
      </c>
      <c r="E54" s="6"/>
      <c r="F54" s="6">
        <f>AVERAGE(F33:F52)</f>
        <v>6.0653914590747329</v>
      </c>
      <c r="G54" s="6">
        <f t="shared" ref="G54:H54" si="17">AVERAGE(G33:G52)</f>
        <v>6.8666666666666671</v>
      </c>
      <c r="H54" s="6">
        <f t="shared" si="17"/>
        <v>25.56666666666667</v>
      </c>
      <c r="I54" s="6"/>
      <c r="J54" s="6">
        <f>AVERAGE(J33:J52)</f>
        <v>7.7468861209964386</v>
      </c>
      <c r="K54" s="6">
        <f t="shared" ref="K54:L54" si="18">AVERAGE(K33:K52)</f>
        <v>4.166666666666667</v>
      </c>
      <c r="L54" s="6">
        <f t="shared" si="18"/>
        <v>19.733333333333331</v>
      </c>
      <c r="M54" s="6"/>
      <c r="N54" s="6">
        <f>AVERAGE(N33:N52)</f>
        <v>1.0076812076162522</v>
      </c>
      <c r="O54" s="6"/>
      <c r="P54" s="6">
        <f>AVERAGE(P33:P52)</f>
        <v>1.0000000000000002</v>
      </c>
      <c r="Q54" s="6">
        <f t="shared" ref="Q54:R54" si="19">AVERAGE(Q33:Q52)</f>
        <v>0.90822972172883376</v>
      </c>
      <c r="R54" s="6">
        <f t="shared" si="19"/>
        <v>0.7010065127294256</v>
      </c>
    </row>
    <row r="55" spans="1:18" x14ac:dyDescent="0.25">
      <c r="A55" s="7" t="s">
        <v>71</v>
      </c>
      <c r="B55" s="6">
        <f>STDEV(B33:B52)</f>
        <v>7.2945388291811355</v>
      </c>
      <c r="C55" s="6">
        <f t="shared" ref="C55:D55" si="20">STDEV(C33:C52)</f>
        <v>15.858438084487775</v>
      </c>
      <c r="D55" s="6">
        <f t="shared" si="20"/>
        <v>17.706666072183467</v>
      </c>
      <c r="E55" s="6"/>
      <c r="F55" s="6">
        <f>STDEV(F33:F52)</f>
        <v>4.3115788351120061</v>
      </c>
      <c r="G55" s="6">
        <f t="shared" ref="G55:H55" si="21">STDEV(G33:G52)</f>
        <v>11.326313615513174</v>
      </c>
      <c r="H55" s="6">
        <f t="shared" si="21"/>
        <v>12.788472513938711</v>
      </c>
      <c r="I55" s="6"/>
      <c r="J55" s="6">
        <f>STDEV(J33:J52)</f>
        <v>6.62908056132704</v>
      </c>
      <c r="K55" s="6">
        <f t="shared" ref="K55:L55" si="22">STDEV(K33:K52)</f>
        <v>6.3092802714620033</v>
      </c>
      <c r="L55" s="6">
        <f t="shared" si="22"/>
        <v>13.618271180348863</v>
      </c>
      <c r="M55" s="6"/>
      <c r="N55" s="6">
        <f>STDEV(N33:N52)</f>
        <v>1.4513965440389482</v>
      </c>
      <c r="O55" s="6"/>
      <c r="P55" s="6">
        <f>STDEV(P33:P52)</f>
        <v>0.62901122814150812</v>
      </c>
      <c r="Q55" s="6">
        <f t="shared" ref="Q55:R55" si="23">STDEV(Q33:Q52)</f>
        <v>0.45429742500670428</v>
      </c>
      <c r="R55" s="6">
        <f t="shared" si="23"/>
        <v>0.48377517514560792</v>
      </c>
    </row>
    <row r="56" spans="1:18" x14ac:dyDescent="0.25">
      <c r="A56" s="7" t="s">
        <v>72</v>
      </c>
      <c r="B56" s="6">
        <f>COUNTA(B33:B52)</f>
        <v>20</v>
      </c>
      <c r="C56" s="6">
        <f t="shared" ref="C56:D56" si="24">COUNTA(C33:C52)</f>
        <v>20</v>
      </c>
      <c r="D56" s="6">
        <f t="shared" si="24"/>
        <v>20</v>
      </c>
      <c r="E56" s="6"/>
      <c r="F56" s="6">
        <f>COUNTA(F33:F52)</f>
        <v>20</v>
      </c>
      <c r="G56" s="6">
        <f t="shared" ref="G56:H56" si="25">COUNTA(G33:G52)</f>
        <v>20</v>
      </c>
      <c r="H56" s="6">
        <f t="shared" si="25"/>
        <v>20</v>
      </c>
      <c r="I56" s="6"/>
      <c r="J56" s="6">
        <f>COUNTA(J33:J52)</f>
        <v>20</v>
      </c>
      <c r="K56" s="6">
        <f t="shared" ref="K56:L56" si="26">COUNTA(K33:K52)</f>
        <v>20</v>
      </c>
      <c r="L56" s="6">
        <f t="shared" si="26"/>
        <v>20</v>
      </c>
      <c r="M56" s="6"/>
      <c r="N56" s="6">
        <f>COUNTA(N33:N52)</f>
        <v>19</v>
      </c>
      <c r="O56" s="6"/>
      <c r="P56" s="6">
        <f>COUNTA(P33:P52)</f>
        <v>20</v>
      </c>
      <c r="Q56" s="6">
        <f t="shared" ref="Q56:R56" si="27">COUNTA(Q33:Q52)</f>
        <v>20</v>
      </c>
      <c r="R56" s="6">
        <f t="shared" si="27"/>
        <v>20</v>
      </c>
    </row>
    <row r="60" spans="1:18" x14ac:dyDescent="0.25">
      <c r="H60" s="6"/>
    </row>
  </sheetData>
  <mergeCells count="10">
    <mergeCell ref="B31:D31"/>
    <mergeCell ref="F31:H31"/>
    <mergeCell ref="J31:L31"/>
    <mergeCell ref="P31:R31"/>
    <mergeCell ref="A1:L1"/>
    <mergeCell ref="B2:D2"/>
    <mergeCell ref="F2:H2"/>
    <mergeCell ref="J2:L2"/>
    <mergeCell ref="P2:R2"/>
    <mergeCell ref="A30:L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95E95-341F-4723-A2AF-268823A7CD52}">
  <dimension ref="A1:U59"/>
  <sheetViews>
    <sheetView tabSelected="1" zoomScale="90" zoomScaleNormal="90" workbookViewId="0">
      <selection activeCell="A22" sqref="A22"/>
    </sheetView>
  </sheetViews>
  <sheetFormatPr defaultRowHeight="15" x14ac:dyDescent="0.25"/>
  <cols>
    <col min="1" max="1" width="22.7109375" bestFit="1" customWidth="1"/>
    <col min="2" max="2" width="13.28515625" bestFit="1" customWidth="1"/>
    <col min="3" max="4" width="18.28515625" bestFit="1" customWidth="1"/>
    <col min="5" max="5" width="3.42578125" customWidth="1"/>
    <col min="6" max="6" width="13.28515625" bestFit="1" customWidth="1"/>
    <col min="7" max="8" width="18.28515625" bestFit="1" customWidth="1"/>
    <col min="9" max="9" width="2.7109375" customWidth="1"/>
    <col min="10" max="10" width="13.28515625" bestFit="1" customWidth="1"/>
    <col min="11" max="12" width="18.28515625" bestFit="1" customWidth="1"/>
    <col min="13" max="13" width="3.85546875" customWidth="1"/>
    <col min="14" max="14" width="16.7109375" customWidth="1"/>
    <col min="15" max="15" width="2.7109375" customWidth="1"/>
    <col min="19" max="19" width="3" customWidth="1"/>
    <col min="20" max="20" width="16.28515625" bestFit="1" customWidth="1"/>
  </cols>
  <sheetData>
    <row r="1" spans="1:21" ht="42.6" customHeight="1" x14ac:dyDescent="0.25">
      <c r="A1" s="14" t="s">
        <v>78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21" ht="42.6" customHeight="1" x14ac:dyDescent="0.25">
      <c r="A2" s="2"/>
      <c r="B2" s="15" t="s">
        <v>66</v>
      </c>
      <c r="C2" s="15"/>
      <c r="D2" s="15"/>
      <c r="E2" s="2"/>
      <c r="F2" s="13" t="s">
        <v>67</v>
      </c>
      <c r="G2" s="13"/>
      <c r="H2" s="13"/>
      <c r="I2" s="2"/>
      <c r="J2" s="13" t="s">
        <v>68</v>
      </c>
      <c r="K2" s="13"/>
      <c r="L2" s="13"/>
      <c r="N2" s="4" t="s">
        <v>69</v>
      </c>
      <c r="O2" s="4"/>
      <c r="P2" s="13" t="s">
        <v>73</v>
      </c>
      <c r="Q2" s="13"/>
      <c r="R2" s="13"/>
      <c r="T2" s="4" t="s">
        <v>149</v>
      </c>
    </row>
    <row r="3" spans="1:21" x14ac:dyDescent="0.25">
      <c r="B3" s="3" t="s">
        <v>0</v>
      </c>
      <c r="C3" s="3" t="s">
        <v>1</v>
      </c>
      <c r="D3" s="3" t="s">
        <v>2</v>
      </c>
      <c r="F3" s="3" t="s">
        <v>0</v>
      </c>
      <c r="G3" s="3" t="s">
        <v>1</v>
      </c>
      <c r="H3" s="3" t="s">
        <v>2</v>
      </c>
      <c r="J3" s="3" t="s">
        <v>0</v>
      </c>
      <c r="K3" s="3" t="s">
        <v>1</v>
      </c>
      <c r="L3" s="3" t="s">
        <v>2</v>
      </c>
    </row>
    <row r="4" spans="1:21" x14ac:dyDescent="0.25">
      <c r="A4" s="1" t="s">
        <v>129</v>
      </c>
      <c r="B4">
        <v>9.7419928825622701</v>
      </c>
      <c r="C4">
        <v>26</v>
      </c>
      <c r="D4">
        <v>40</v>
      </c>
      <c r="E4" s="6"/>
      <c r="F4">
        <v>10.27580071174377</v>
      </c>
      <c r="G4">
        <v>7.333333333333333</v>
      </c>
      <c r="H4">
        <v>44.333333333333343</v>
      </c>
      <c r="I4" s="6"/>
      <c r="J4">
        <v>5.4715302491103124</v>
      </c>
      <c r="K4">
        <v>29.333333333333329</v>
      </c>
      <c r="L4">
        <v>23</v>
      </c>
      <c r="N4" s="5">
        <f t="shared" ref="N4:N13" si="0">L4/$D$25</f>
        <v>0.31296252088804005</v>
      </c>
      <c r="P4">
        <f>D4/$D$25</f>
        <v>0.54428264502267831</v>
      </c>
      <c r="Q4">
        <f t="shared" ref="Q4:Q13" si="1">H4/$D$25</f>
        <v>0.6032465982334686</v>
      </c>
      <c r="R4">
        <f t="shared" ref="R4:R13" si="2">L4/$D$25</f>
        <v>0.31296252088804005</v>
      </c>
      <c r="T4">
        <f>F4-B4</f>
        <v>0.53380782918149983</v>
      </c>
      <c r="U4">
        <f>(H4-D4)</f>
        <v>4.3333333333333428</v>
      </c>
    </row>
    <row r="5" spans="1:21" x14ac:dyDescent="0.25">
      <c r="A5" s="1" t="s">
        <v>130</v>
      </c>
      <c r="B5">
        <v>30.02669039145907</v>
      </c>
      <c r="C5">
        <v>16</v>
      </c>
      <c r="D5">
        <v>73.666666666666671</v>
      </c>
      <c r="E5" s="6"/>
      <c r="F5">
        <v>24.688612099644129</v>
      </c>
      <c r="G5">
        <v>10.66666666666667</v>
      </c>
      <c r="H5">
        <v>70</v>
      </c>
      <c r="I5" s="6"/>
      <c r="J5">
        <v>18.216192170818498</v>
      </c>
      <c r="K5">
        <v>10</v>
      </c>
      <c r="L5">
        <v>49.666666666666657</v>
      </c>
      <c r="N5" s="5">
        <f t="shared" si="0"/>
        <v>0.6758176175698255</v>
      </c>
      <c r="P5">
        <f t="shared" ref="P5:P13" si="3">D5/$D$25</f>
        <v>1.0023872045834328</v>
      </c>
      <c r="Q5">
        <f t="shared" si="1"/>
        <v>0.95249462878968705</v>
      </c>
      <c r="R5">
        <f t="shared" si="2"/>
        <v>0.6758176175698255</v>
      </c>
      <c r="T5">
        <f t="shared" ref="T5:T41" si="4">F5-B5</f>
        <v>-5.3380782918149414</v>
      </c>
      <c r="U5">
        <f t="shared" ref="U5:U22" si="5">(H5-D5)</f>
        <v>-3.6666666666666714</v>
      </c>
    </row>
    <row r="6" spans="1:21" x14ac:dyDescent="0.25">
      <c r="A6" s="1" t="s">
        <v>131</v>
      </c>
      <c r="B6">
        <v>10.80960854092527</v>
      </c>
      <c r="C6">
        <v>15.33333333333333</v>
      </c>
      <c r="D6">
        <v>25.333333333333339</v>
      </c>
      <c r="E6" s="6"/>
      <c r="F6">
        <v>14.546263345195721</v>
      </c>
      <c r="G6">
        <v>50</v>
      </c>
      <c r="H6">
        <v>47</v>
      </c>
      <c r="I6" s="6"/>
      <c r="J6">
        <v>14.07918149466192</v>
      </c>
      <c r="K6">
        <v>0</v>
      </c>
      <c r="L6">
        <v>36.666666666666657</v>
      </c>
      <c r="N6" s="5">
        <f t="shared" si="0"/>
        <v>0.49892575793745503</v>
      </c>
      <c r="P6">
        <f t="shared" si="3"/>
        <v>0.34471234184769634</v>
      </c>
      <c r="Q6">
        <f t="shared" si="1"/>
        <v>0.63953210790164705</v>
      </c>
      <c r="R6">
        <f t="shared" si="2"/>
        <v>0.49892575793745503</v>
      </c>
      <c r="T6">
        <f t="shared" si="4"/>
        <v>3.7366548042704508</v>
      </c>
      <c r="U6">
        <f t="shared" si="5"/>
        <v>21.666666666666661</v>
      </c>
    </row>
    <row r="7" spans="1:21" x14ac:dyDescent="0.25">
      <c r="A7" s="1" t="s">
        <v>132</v>
      </c>
      <c r="B7">
        <v>16.48131672597864</v>
      </c>
      <c r="C7">
        <v>0</v>
      </c>
      <c r="D7">
        <v>56.999999999999993</v>
      </c>
      <c r="E7" s="6"/>
      <c r="F7">
        <v>9.7419928825622755</v>
      </c>
      <c r="G7">
        <v>0</v>
      </c>
      <c r="H7">
        <v>48.666666666666671</v>
      </c>
      <c r="I7" s="6"/>
      <c r="J7">
        <v>15.61387900355874</v>
      </c>
      <c r="K7">
        <v>16</v>
      </c>
      <c r="L7">
        <v>23.333333333333329</v>
      </c>
      <c r="N7" s="5">
        <f t="shared" si="0"/>
        <v>0.31749820959656228</v>
      </c>
      <c r="P7">
        <f t="shared" si="3"/>
        <v>0.77560276915731652</v>
      </c>
      <c r="Q7">
        <f t="shared" si="1"/>
        <v>0.66221055144425867</v>
      </c>
      <c r="R7">
        <f t="shared" si="2"/>
        <v>0.31749820959656228</v>
      </c>
      <c r="T7">
        <f t="shared" si="4"/>
        <v>-6.7393238434163649</v>
      </c>
      <c r="U7">
        <f t="shared" si="5"/>
        <v>-8.3333333333333215</v>
      </c>
    </row>
    <row r="8" spans="1:21" x14ac:dyDescent="0.25">
      <c r="A8" s="1" t="s">
        <v>133</v>
      </c>
      <c r="B8">
        <v>55.382562277580071</v>
      </c>
      <c r="C8">
        <v>38.666666666666657</v>
      </c>
      <c r="D8">
        <v>95.666666666666671</v>
      </c>
      <c r="E8" s="6"/>
      <c r="F8">
        <v>30.960854092526699</v>
      </c>
      <c r="G8">
        <v>27.333333333333329</v>
      </c>
      <c r="H8">
        <v>76.333333333333329</v>
      </c>
      <c r="I8" s="6"/>
      <c r="J8">
        <v>34.964412811387888</v>
      </c>
      <c r="K8">
        <v>36.666666666666657</v>
      </c>
      <c r="L8">
        <v>67</v>
      </c>
      <c r="N8" s="5">
        <f t="shared" si="0"/>
        <v>0.91167343041298621</v>
      </c>
      <c r="P8">
        <f t="shared" si="3"/>
        <v>1.3017426593459058</v>
      </c>
      <c r="Q8">
        <f t="shared" si="1"/>
        <v>1.038672714251611</v>
      </c>
      <c r="R8">
        <f t="shared" si="2"/>
        <v>0.91167343041298621</v>
      </c>
      <c r="T8">
        <f t="shared" si="4"/>
        <v>-24.421708185053372</v>
      </c>
      <c r="U8">
        <f>(H8-D8)</f>
        <v>-19.333333333333343</v>
      </c>
    </row>
    <row r="9" spans="1:21" x14ac:dyDescent="0.25">
      <c r="A9" s="1" t="s">
        <v>134</v>
      </c>
      <c r="B9">
        <v>23.420818505338069</v>
      </c>
      <c r="C9">
        <v>33.333333333333329</v>
      </c>
      <c r="D9">
        <v>48</v>
      </c>
      <c r="E9" s="6"/>
      <c r="F9">
        <v>35.765124555160128</v>
      </c>
      <c r="G9">
        <v>11.33333333333333</v>
      </c>
      <c r="H9">
        <v>94.666666666666671</v>
      </c>
      <c r="I9" s="6"/>
      <c r="J9">
        <v>24.421708185053379</v>
      </c>
      <c r="K9">
        <v>39.333333333333329</v>
      </c>
      <c r="L9">
        <v>98</v>
      </c>
      <c r="N9" s="5">
        <f t="shared" si="0"/>
        <v>1.3334924803055619</v>
      </c>
      <c r="P9">
        <f t="shared" si="3"/>
        <v>0.653139174027214</v>
      </c>
      <c r="Q9">
        <f t="shared" si="1"/>
        <v>1.2881355932203389</v>
      </c>
      <c r="R9">
        <f t="shared" si="2"/>
        <v>1.3334924803055619</v>
      </c>
      <c r="T9">
        <f t="shared" si="4"/>
        <v>12.344306049822059</v>
      </c>
      <c r="U9">
        <f t="shared" si="5"/>
        <v>46.666666666666671</v>
      </c>
    </row>
    <row r="10" spans="1:21" x14ac:dyDescent="0.25">
      <c r="A10" s="1" t="s">
        <v>135</v>
      </c>
      <c r="B10">
        <v>21.819395017793589</v>
      </c>
      <c r="C10">
        <v>8.6666666666666679</v>
      </c>
      <c r="D10">
        <v>74</v>
      </c>
      <c r="E10" s="6"/>
      <c r="F10">
        <v>30.36032028469749</v>
      </c>
      <c r="G10">
        <v>52.666666666666657</v>
      </c>
      <c r="H10">
        <v>81</v>
      </c>
      <c r="I10" s="6"/>
      <c r="J10">
        <v>21.7526690391459</v>
      </c>
      <c r="K10">
        <v>20.666666666666671</v>
      </c>
      <c r="L10">
        <v>37</v>
      </c>
      <c r="N10" s="5">
        <f t="shared" si="0"/>
        <v>0.50346144664597747</v>
      </c>
      <c r="P10">
        <f t="shared" si="3"/>
        <v>1.0069228932919549</v>
      </c>
      <c r="Q10">
        <f t="shared" si="1"/>
        <v>1.1021723561709236</v>
      </c>
      <c r="R10">
        <f t="shared" si="2"/>
        <v>0.50346144664597747</v>
      </c>
      <c r="T10">
        <f t="shared" si="4"/>
        <v>8.5409252669039013</v>
      </c>
      <c r="U10">
        <f t="shared" si="5"/>
        <v>7</v>
      </c>
    </row>
    <row r="11" spans="1:21" x14ac:dyDescent="0.25">
      <c r="A11" s="1" t="s">
        <v>136</v>
      </c>
      <c r="B11">
        <v>4.937722419928825</v>
      </c>
      <c r="C11">
        <v>14</v>
      </c>
      <c r="D11">
        <v>26.666666666666671</v>
      </c>
      <c r="E11" s="6"/>
      <c r="F11">
        <v>9.4083629893238374</v>
      </c>
      <c r="G11">
        <v>13.33333333333333</v>
      </c>
      <c r="H11">
        <v>24.666666666666671</v>
      </c>
      <c r="I11" s="6"/>
      <c r="J11">
        <v>9.6752669039145918</v>
      </c>
      <c r="K11">
        <v>10</v>
      </c>
      <c r="L11">
        <v>32.333333333333329</v>
      </c>
      <c r="N11" s="5">
        <f t="shared" si="0"/>
        <v>0.43996180472666491</v>
      </c>
      <c r="P11">
        <f t="shared" si="3"/>
        <v>0.36285509668178562</v>
      </c>
      <c r="Q11">
        <f t="shared" si="1"/>
        <v>0.33564096443065172</v>
      </c>
      <c r="R11">
        <f t="shared" si="2"/>
        <v>0.43996180472666491</v>
      </c>
      <c r="T11">
        <f t="shared" si="4"/>
        <v>4.4706405693950124</v>
      </c>
      <c r="U11">
        <f t="shared" si="5"/>
        <v>-2</v>
      </c>
    </row>
    <row r="12" spans="1:21" x14ac:dyDescent="0.25">
      <c r="A12" s="1" t="s">
        <v>137</v>
      </c>
      <c r="B12">
        <v>18.950177935943049</v>
      </c>
      <c r="C12">
        <v>0</v>
      </c>
      <c r="D12">
        <v>54.666666666666657</v>
      </c>
      <c r="E12" s="6"/>
      <c r="F12">
        <v>11.343416370106761</v>
      </c>
      <c r="G12">
        <v>0</v>
      </c>
      <c r="H12">
        <v>34.333333333333343</v>
      </c>
      <c r="I12" s="6"/>
      <c r="J12">
        <v>0</v>
      </c>
      <c r="K12">
        <v>9.3333333333333339</v>
      </c>
      <c r="L12">
        <v>3.333333333333333</v>
      </c>
      <c r="N12" s="5">
        <f t="shared" si="0"/>
        <v>4.5356887085223188E-2</v>
      </c>
      <c r="P12">
        <f t="shared" si="3"/>
        <v>0.74385294819766024</v>
      </c>
      <c r="Q12">
        <f t="shared" si="1"/>
        <v>0.46717593697779902</v>
      </c>
      <c r="R12">
        <f t="shared" si="2"/>
        <v>4.5356887085223188E-2</v>
      </c>
      <c r="T12">
        <f t="shared" si="4"/>
        <v>-7.6067615658362886</v>
      </c>
      <c r="U12">
        <f t="shared" si="5"/>
        <v>-20.333333333333314</v>
      </c>
    </row>
    <row r="13" spans="1:21" x14ac:dyDescent="0.25">
      <c r="A13" s="1" t="s">
        <v>138</v>
      </c>
      <c r="B13">
        <v>27.557829181494672</v>
      </c>
      <c r="C13">
        <v>16.666666666666661</v>
      </c>
      <c r="D13">
        <v>95.333333333333343</v>
      </c>
      <c r="E13" s="6"/>
      <c r="F13">
        <v>30.160142348754441</v>
      </c>
      <c r="G13">
        <v>12</v>
      </c>
      <c r="H13">
        <v>91.333333333333329</v>
      </c>
      <c r="I13" s="6"/>
      <c r="J13">
        <v>17.415480427046258</v>
      </c>
      <c r="K13">
        <v>23.333333333333329</v>
      </c>
      <c r="L13">
        <v>53.333333333333343</v>
      </c>
      <c r="N13" s="5">
        <f t="shared" si="0"/>
        <v>0.72571019336357123</v>
      </c>
      <c r="P13">
        <f t="shared" si="3"/>
        <v>1.2972069706373834</v>
      </c>
      <c r="Q13">
        <f t="shared" si="1"/>
        <v>1.2427787061351154</v>
      </c>
      <c r="R13">
        <f t="shared" si="2"/>
        <v>0.72571019336357123</v>
      </c>
      <c r="T13">
        <f>F13-B13</f>
        <v>2.6023131672597692</v>
      </c>
      <c r="U13">
        <f t="shared" si="5"/>
        <v>-4.0000000000000142</v>
      </c>
    </row>
    <row r="14" spans="1:21" x14ac:dyDescent="0.25">
      <c r="A14" s="1" t="s">
        <v>157</v>
      </c>
      <c r="B14">
        <v>20.618327402135229</v>
      </c>
      <c r="C14">
        <v>0</v>
      </c>
      <c r="D14">
        <v>92.333333333333329</v>
      </c>
      <c r="E14" s="6"/>
      <c r="F14">
        <v>25.489323843416368</v>
      </c>
      <c r="G14">
        <v>28.666666666666671</v>
      </c>
      <c r="H14">
        <v>54.333333333333343</v>
      </c>
      <c r="I14" s="6"/>
      <c r="J14">
        <v>14.01245551601423</v>
      </c>
      <c r="K14">
        <v>41.333333333333343</v>
      </c>
      <c r="L14">
        <v>37</v>
      </c>
      <c r="N14" s="5">
        <f t="shared" ref="N14:N22" si="6">L14/$D$25</f>
        <v>0.50346144664597747</v>
      </c>
      <c r="P14">
        <f t="shared" ref="P14:P21" si="7">D14/$D$25</f>
        <v>1.2563857722606824</v>
      </c>
      <c r="Q14">
        <f t="shared" ref="Q14:Q22" si="8">H14/$D$25</f>
        <v>0.73931725948913818</v>
      </c>
      <c r="R14">
        <f t="shared" ref="R14:R22" si="9">L14/$D$25</f>
        <v>0.50346144664597747</v>
      </c>
      <c r="T14">
        <f t="shared" ref="T14:T21" si="10">F14-B14</f>
        <v>4.8709964412811395</v>
      </c>
      <c r="U14">
        <f t="shared" si="5"/>
        <v>-37.999999999999986</v>
      </c>
    </row>
    <row r="15" spans="1:21" x14ac:dyDescent="0.25">
      <c r="A15" s="1" t="s">
        <v>158</v>
      </c>
      <c r="B15">
        <v>57.918149466192148</v>
      </c>
      <c r="C15">
        <v>12.66666666666667</v>
      </c>
      <c r="D15">
        <v>90.666666666666657</v>
      </c>
      <c r="E15" s="6"/>
      <c r="F15">
        <v>35.631672597864757</v>
      </c>
      <c r="G15">
        <v>0</v>
      </c>
      <c r="H15">
        <v>78.666666666666657</v>
      </c>
      <c r="I15" s="6"/>
      <c r="J15">
        <v>10.67615658362989</v>
      </c>
      <c r="K15">
        <v>8.6666666666666679</v>
      </c>
      <c r="L15">
        <v>49</v>
      </c>
      <c r="N15" s="5">
        <f t="shared" si="6"/>
        <v>0.66674624015278094</v>
      </c>
      <c r="P15">
        <f t="shared" si="7"/>
        <v>1.2337073287180709</v>
      </c>
      <c r="Q15">
        <f t="shared" si="8"/>
        <v>1.0704225352112673</v>
      </c>
      <c r="R15">
        <f t="shared" si="9"/>
        <v>0.66674624015278094</v>
      </c>
      <c r="T15">
        <f t="shared" si="10"/>
        <v>-22.286476868327391</v>
      </c>
      <c r="U15">
        <f t="shared" si="5"/>
        <v>-12</v>
      </c>
    </row>
    <row r="16" spans="1:21" x14ac:dyDescent="0.25">
      <c r="A16" s="1" t="s">
        <v>159</v>
      </c>
      <c r="B16">
        <v>29.759786476868321</v>
      </c>
      <c r="C16">
        <v>8.6666666666666679</v>
      </c>
      <c r="D16">
        <v>94.666666666666671</v>
      </c>
      <c r="E16" s="6"/>
      <c r="F16">
        <v>20.08451957295372</v>
      </c>
      <c r="G16">
        <v>0</v>
      </c>
      <c r="H16">
        <v>48.666666666666671</v>
      </c>
      <c r="I16" s="6"/>
      <c r="J16">
        <v>52.513345195729542</v>
      </c>
      <c r="K16">
        <v>8.6666666666666679</v>
      </c>
      <c r="L16">
        <v>65</v>
      </c>
      <c r="N16" s="5">
        <f t="shared" si="6"/>
        <v>0.88445929816185231</v>
      </c>
      <c r="P16">
        <f t="shared" si="7"/>
        <v>1.2881355932203389</v>
      </c>
      <c r="Q16">
        <f>H16/$D$25</f>
        <v>0.66221055144425867</v>
      </c>
      <c r="R16">
        <f t="shared" si="9"/>
        <v>0.88445929816185231</v>
      </c>
      <c r="T16">
        <f t="shared" si="10"/>
        <v>-9.6752669039146006</v>
      </c>
      <c r="U16">
        <f t="shared" si="5"/>
        <v>-46</v>
      </c>
    </row>
    <row r="17" spans="1:21" x14ac:dyDescent="0.25">
      <c r="A17" s="1" t="s">
        <v>160</v>
      </c>
      <c r="B17">
        <v>53.781138790035577</v>
      </c>
      <c r="C17">
        <v>39.333333333333329</v>
      </c>
      <c r="D17">
        <v>95.333333333333343</v>
      </c>
      <c r="E17" s="6"/>
      <c r="F17">
        <v>60.720640569395023</v>
      </c>
      <c r="G17">
        <v>56.000000000000007</v>
      </c>
      <c r="H17">
        <v>87.333333333333329</v>
      </c>
      <c r="I17" s="6"/>
      <c r="J17">
        <v>20.55160142348754</v>
      </c>
      <c r="K17">
        <v>17.333333333333339</v>
      </c>
      <c r="L17">
        <v>58.333333333333343</v>
      </c>
      <c r="N17" s="5">
        <f>L17/$D$25</f>
        <v>0.79374552399140608</v>
      </c>
      <c r="P17">
        <f t="shared" si="7"/>
        <v>1.2972069706373834</v>
      </c>
      <c r="Q17">
        <f t="shared" si="8"/>
        <v>1.1883504416328476</v>
      </c>
      <c r="R17">
        <f t="shared" si="9"/>
        <v>0.79374552399140608</v>
      </c>
      <c r="T17">
        <f t="shared" si="10"/>
        <v>6.9395017793594462</v>
      </c>
      <c r="U17">
        <f t="shared" si="5"/>
        <v>-8.0000000000000142</v>
      </c>
    </row>
    <row r="18" spans="1:21" x14ac:dyDescent="0.25">
      <c r="A18" s="1" t="s">
        <v>161</v>
      </c>
      <c r="B18">
        <v>43.171708185053383</v>
      </c>
      <c r="C18">
        <v>0</v>
      </c>
      <c r="D18">
        <v>91.666666666666657</v>
      </c>
      <c r="E18" s="6"/>
      <c r="F18">
        <v>24.95551601423486</v>
      </c>
      <c r="G18">
        <v>0</v>
      </c>
      <c r="H18">
        <v>75.333333333333329</v>
      </c>
      <c r="I18" s="6"/>
      <c r="J18">
        <v>10.008896797153019</v>
      </c>
      <c r="K18">
        <v>6</v>
      </c>
      <c r="L18">
        <v>36.333333333333343</v>
      </c>
      <c r="N18" s="5">
        <f t="shared" si="6"/>
        <v>0.49439006922893297</v>
      </c>
      <c r="P18">
        <f t="shared" si="7"/>
        <v>1.2473143948436378</v>
      </c>
      <c r="Q18">
        <f t="shared" si="8"/>
        <v>1.0250656481260441</v>
      </c>
      <c r="R18">
        <f t="shared" si="9"/>
        <v>0.49439006922893297</v>
      </c>
      <c r="T18">
        <f t="shared" si="10"/>
        <v>-18.216192170818523</v>
      </c>
      <c r="U18">
        <f>(H18-D18)</f>
        <v>-16.333333333333329</v>
      </c>
    </row>
    <row r="19" spans="1:21" x14ac:dyDescent="0.25">
      <c r="A19" s="1" t="s">
        <v>162</v>
      </c>
      <c r="B19">
        <v>31.56138790035585</v>
      </c>
      <c r="C19">
        <v>0</v>
      </c>
      <c r="D19">
        <v>79</v>
      </c>
      <c r="E19" s="6"/>
      <c r="F19">
        <v>32.562277580071168</v>
      </c>
      <c r="G19">
        <v>16.666666666666661</v>
      </c>
      <c r="H19">
        <v>77</v>
      </c>
      <c r="I19" s="6"/>
      <c r="J19">
        <v>33.629893238434157</v>
      </c>
      <c r="K19">
        <v>28</v>
      </c>
      <c r="L19">
        <v>67</v>
      </c>
      <c r="N19" s="5">
        <f t="shared" si="6"/>
        <v>0.91167343041298621</v>
      </c>
      <c r="P19">
        <f t="shared" si="7"/>
        <v>1.0749582239197897</v>
      </c>
      <c r="Q19">
        <f t="shared" si="8"/>
        <v>1.0477440916686558</v>
      </c>
      <c r="R19">
        <f t="shared" si="9"/>
        <v>0.91167343041298621</v>
      </c>
      <c r="T19">
        <f t="shared" si="10"/>
        <v>1.0008896797153177</v>
      </c>
      <c r="U19">
        <f t="shared" si="5"/>
        <v>-2</v>
      </c>
    </row>
    <row r="20" spans="1:21" x14ac:dyDescent="0.25">
      <c r="A20" s="1" t="s">
        <v>163</v>
      </c>
      <c r="B20">
        <v>58.852313167259787</v>
      </c>
      <c r="C20">
        <v>0</v>
      </c>
      <c r="D20">
        <v>94.666666666666671</v>
      </c>
      <c r="E20" s="6"/>
      <c r="F20">
        <v>61.921708185053383</v>
      </c>
      <c r="G20">
        <v>11.33333333333333</v>
      </c>
      <c r="H20">
        <v>96</v>
      </c>
      <c r="I20" s="6"/>
      <c r="J20">
        <v>61.92170818505339</v>
      </c>
      <c r="K20">
        <v>33.333333333333329</v>
      </c>
      <c r="L20">
        <v>93.666666666666671</v>
      </c>
      <c r="N20" s="5">
        <f t="shared" si="6"/>
        <v>1.2745285270947719</v>
      </c>
      <c r="P20">
        <f t="shared" si="7"/>
        <v>1.2881355932203389</v>
      </c>
      <c r="Q20">
        <f t="shared" si="8"/>
        <v>1.306278348054428</v>
      </c>
      <c r="R20">
        <f t="shared" si="9"/>
        <v>1.2745285270947719</v>
      </c>
      <c r="T20">
        <f t="shared" si="10"/>
        <v>3.069395017793596</v>
      </c>
      <c r="U20">
        <f t="shared" si="5"/>
        <v>1.3333333333333286</v>
      </c>
    </row>
    <row r="21" spans="1:21" x14ac:dyDescent="0.25">
      <c r="A21" s="1" t="s">
        <v>164</v>
      </c>
      <c r="B21">
        <v>16.614768683274018</v>
      </c>
      <c r="C21">
        <v>24</v>
      </c>
      <c r="D21">
        <v>75</v>
      </c>
      <c r="E21" s="6"/>
      <c r="F21">
        <v>25.422597864768679</v>
      </c>
      <c r="G21">
        <v>0</v>
      </c>
      <c r="H21">
        <v>86</v>
      </c>
      <c r="I21" s="6"/>
      <c r="J21">
        <v>26.957295373665481</v>
      </c>
      <c r="K21">
        <v>34</v>
      </c>
      <c r="L21">
        <v>84.333333333333343</v>
      </c>
      <c r="N21" s="5">
        <f>L21/$D$25</f>
        <v>1.147529243256147</v>
      </c>
      <c r="P21">
        <f t="shared" si="7"/>
        <v>1.0205299594175219</v>
      </c>
      <c r="Q21">
        <f t="shared" si="8"/>
        <v>1.1702076867987585</v>
      </c>
      <c r="R21">
        <f t="shared" si="9"/>
        <v>1.147529243256147</v>
      </c>
      <c r="T21">
        <f t="shared" si="10"/>
        <v>8.807829181494661</v>
      </c>
      <c r="U21">
        <f t="shared" si="5"/>
        <v>11</v>
      </c>
    </row>
    <row r="22" spans="1:21" x14ac:dyDescent="0.25">
      <c r="A22" s="1" t="s">
        <v>165</v>
      </c>
      <c r="B22">
        <v>35.4982206405694</v>
      </c>
      <c r="C22">
        <v>32</v>
      </c>
      <c r="D22">
        <v>92.6666666666667</v>
      </c>
      <c r="E22" s="6"/>
      <c r="F22">
        <v>44.37277580071175</v>
      </c>
      <c r="G22">
        <v>0</v>
      </c>
      <c r="H22">
        <v>80.333333333333329</v>
      </c>
      <c r="I22" s="6"/>
      <c r="J22">
        <v>26.62366548042705</v>
      </c>
      <c r="K22">
        <v>6</v>
      </c>
      <c r="L22">
        <v>63</v>
      </c>
      <c r="N22" s="5">
        <f t="shared" si="6"/>
        <v>0.85724516591071842</v>
      </c>
      <c r="P22">
        <f>D22/$D$25</f>
        <v>1.2609214609692052</v>
      </c>
      <c r="Q22">
        <f t="shared" si="8"/>
        <v>1.093100978753879</v>
      </c>
      <c r="R22">
        <f t="shared" si="9"/>
        <v>0.85724516591071842</v>
      </c>
      <c r="T22">
        <f>F22-B22</f>
        <v>8.87455516014235</v>
      </c>
      <c r="U22">
        <f t="shared" si="5"/>
        <v>-12.333333333333371</v>
      </c>
    </row>
    <row r="23" spans="1:21" x14ac:dyDescent="0.25">
      <c r="A23" s="11"/>
      <c r="E23" s="6"/>
      <c r="I23" s="6"/>
      <c r="N23" s="5"/>
    </row>
    <row r="24" spans="1:21" ht="15.6" customHeight="1" x14ac:dyDescent="0.2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21" x14ac:dyDescent="0.25">
      <c r="A25" s="7" t="s">
        <v>70</v>
      </c>
      <c r="B25" s="6">
        <f>AVERAGE(B4:B22)</f>
        <v>29.837048136355119</v>
      </c>
      <c r="C25" s="6">
        <f>AVERAGE(C4:C22)</f>
        <v>15.017543859649118</v>
      </c>
      <c r="D25" s="6">
        <f>AVERAGE(D4:D22)</f>
        <v>73.491228070175453</v>
      </c>
      <c r="E25" s="6"/>
      <c r="F25" s="6">
        <f>AVERAGE(F4:F22)</f>
        <v>28.337469563588684</v>
      </c>
      <c r="G25" s="6">
        <f>AVERAGE(G4:G22)</f>
        <v>15.649122807017543</v>
      </c>
      <c r="H25" s="6">
        <f>AVERAGE(H4:H22)</f>
        <v>68.21052631578948</v>
      </c>
      <c r="I25" s="6"/>
      <c r="J25" s="6">
        <f>AVERAGE(J4:J22)</f>
        <v>22.02659674096272</v>
      </c>
      <c r="K25" s="6">
        <f>AVERAGE(K4:K22)</f>
        <v>19.894736842105264</v>
      </c>
      <c r="L25" s="6">
        <f>AVERAGE(L4:L22)</f>
        <v>51.438596491228076</v>
      </c>
      <c r="M25" s="6"/>
      <c r="N25" s="6">
        <f>AVERAGE(N4:N22)</f>
        <v>0.69992838386249689</v>
      </c>
      <c r="O25" s="6"/>
      <c r="P25" s="6">
        <f>AVERAGE(P4:P22)</f>
        <v>0.99999999999999978</v>
      </c>
      <c r="Q25" s="6">
        <f>AVERAGE(Q4:Q22)</f>
        <v>0.92814514203867249</v>
      </c>
      <c r="R25" s="6">
        <f>AVERAGE(R4:R22)</f>
        <v>0.69992838386249689</v>
      </c>
    </row>
    <row r="26" spans="1:21" x14ac:dyDescent="0.25">
      <c r="A26" s="7" t="s">
        <v>71</v>
      </c>
      <c r="B26" s="6">
        <f>STDEV(B4:B22)</f>
        <v>16.869422795832001</v>
      </c>
      <c r="C26" s="6">
        <f>STDEV(C4:C22)</f>
        <v>13.78381305278783</v>
      </c>
      <c r="D26" s="6">
        <f>STDEV(D4:D22)</f>
        <v>24.304998322768618</v>
      </c>
      <c r="E26" s="6"/>
      <c r="F26" s="6">
        <f>STDEV(F4:F22)</f>
        <v>15.26254647764323</v>
      </c>
      <c r="G26" s="6">
        <f>STDEV(G4:G22)</f>
        <v>18.781877818071589</v>
      </c>
      <c r="H26" s="6">
        <f>STDEV(H4:H22)</f>
        <v>21.507452204407805</v>
      </c>
      <c r="I26" s="6"/>
      <c r="J26" s="6">
        <f>STDEV(J4:J22)</f>
        <v>15.39455873614402</v>
      </c>
      <c r="K26" s="6">
        <f>STDEV(K4:K22)</f>
        <v>12.97150373055641</v>
      </c>
      <c r="L26" s="6">
        <f>STDEV(L4:L22)</f>
        <v>24.761592280015336</v>
      </c>
      <c r="M26" s="6"/>
      <c r="N26" s="6">
        <f>STDEV(N4:N22)</f>
        <v>0.33693262352849707</v>
      </c>
      <c r="O26" s="6"/>
      <c r="P26" s="6">
        <f>STDEV(P4:P22)</f>
        <v>0.33071971935970679</v>
      </c>
      <c r="Q26" s="6">
        <f>STDEV(Q4:Q22)</f>
        <v>0.29265332433784741</v>
      </c>
      <c r="R26" s="6">
        <f>STDEV(R4:R22)</f>
        <v>0.33693262352849707</v>
      </c>
    </row>
    <row r="27" spans="1:21" x14ac:dyDescent="0.25">
      <c r="A27" s="7" t="s">
        <v>72</v>
      </c>
      <c r="B27" s="6">
        <f>COUNTA(B4:B22)</f>
        <v>19</v>
      </c>
      <c r="C27" s="6">
        <f>COUNTA(C4:C22)</f>
        <v>19</v>
      </c>
      <c r="D27" s="6">
        <f>COUNTA(D4:D22)</f>
        <v>19</v>
      </c>
      <c r="E27" s="6"/>
      <c r="F27" s="6">
        <f>COUNTA(F4:F22)</f>
        <v>19</v>
      </c>
      <c r="G27" s="6">
        <f>COUNTA(G4:G22)</f>
        <v>19</v>
      </c>
      <c r="H27" s="6">
        <f>COUNTA(H4:H22)</f>
        <v>19</v>
      </c>
      <c r="I27" s="6"/>
      <c r="J27" s="6">
        <f>COUNTA(J4:J22)</f>
        <v>19</v>
      </c>
      <c r="K27" s="6">
        <f>COUNTA(K4:K22)</f>
        <v>19</v>
      </c>
      <c r="L27" s="6">
        <f>COUNTA(L4:L22)</f>
        <v>19</v>
      </c>
      <c r="M27" s="6"/>
      <c r="N27" s="6">
        <f>COUNTA(N4:N22)</f>
        <v>19</v>
      </c>
      <c r="O27" s="6"/>
      <c r="P27" s="6">
        <f>COUNTA(P4:P22)</f>
        <v>19</v>
      </c>
      <c r="Q27" s="6">
        <f>COUNTA(Q4:Q22)</f>
        <v>19</v>
      </c>
      <c r="R27" s="6">
        <f>COUNTA(R4:R22)</f>
        <v>19</v>
      </c>
    </row>
    <row r="30" spans="1:21" ht="42" customHeight="1" x14ac:dyDescent="0.25">
      <c r="A30" s="14" t="s">
        <v>77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21" ht="42" customHeight="1" x14ac:dyDescent="0.25">
      <c r="A31" s="2"/>
      <c r="B31" s="15" t="s">
        <v>66</v>
      </c>
      <c r="C31" s="15"/>
      <c r="D31" s="15"/>
      <c r="E31" s="2"/>
      <c r="F31" s="13" t="s">
        <v>67</v>
      </c>
      <c r="G31" s="13"/>
      <c r="H31" s="13"/>
      <c r="I31" s="2"/>
      <c r="J31" s="13" t="s">
        <v>68</v>
      </c>
      <c r="K31" s="13"/>
      <c r="L31" s="13"/>
      <c r="N31" s="4" t="s">
        <v>69</v>
      </c>
      <c r="O31" s="4"/>
      <c r="P31" s="13" t="s">
        <v>73</v>
      </c>
      <c r="Q31" s="13"/>
      <c r="R31" s="13"/>
    </row>
    <row r="32" spans="1:21" ht="14.45" customHeight="1" x14ac:dyDescent="0.25">
      <c r="B32" s="3" t="s">
        <v>0</v>
      </c>
      <c r="C32" s="3" t="s">
        <v>1</v>
      </c>
      <c r="D32" s="3" t="s">
        <v>2</v>
      </c>
      <c r="F32" s="3" t="s">
        <v>0</v>
      </c>
      <c r="G32" s="3" t="s">
        <v>1</v>
      </c>
      <c r="H32" s="3" t="s">
        <v>2</v>
      </c>
      <c r="J32" s="3" t="s">
        <v>0</v>
      </c>
      <c r="K32" s="3" t="s">
        <v>1</v>
      </c>
      <c r="L32" s="3" t="s">
        <v>2</v>
      </c>
    </row>
    <row r="33" spans="1:21" ht="14.45" customHeight="1" x14ac:dyDescent="0.25">
      <c r="A33" s="1" t="s">
        <v>139</v>
      </c>
      <c r="B33">
        <v>28.692170818505328</v>
      </c>
      <c r="C33">
        <v>0</v>
      </c>
      <c r="D33">
        <v>57.999999999999993</v>
      </c>
      <c r="E33" s="6"/>
      <c r="F33">
        <v>23.287366548042709</v>
      </c>
      <c r="G33">
        <v>24</v>
      </c>
      <c r="H33">
        <v>78.333333333333329</v>
      </c>
      <c r="I33" s="6"/>
      <c r="J33">
        <v>16.347864768683269</v>
      </c>
      <c r="K33">
        <v>0</v>
      </c>
      <c r="L33">
        <v>51.333333333333329</v>
      </c>
      <c r="N33" s="5">
        <f t="shared" ref="N33:N50" si="11">L33/$D$54</f>
        <v>0.62308347529812602</v>
      </c>
      <c r="P33">
        <f t="shared" ref="P33:P50" si="12">D33/$D$54</f>
        <v>0.70400340715502552</v>
      </c>
      <c r="Q33">
        <f t="shared" ref="Q33:Q50" si="13">H33/$D$54</f>
        <v>0.950809199318569</v>
      </c>
      <c r="R33">
        <f t="shared" ref="R33:R50" si="14">L33/$D$54</f>
        <v>0.62308347529812602</v>
      </c>
      <c r="T33">
        <f t="shared" si="4"/>
        <v>-5.4048042704626198</v>
      </c>
      <c r="U33">
        <f>(H33-D33)</f>
        <v>20.333333333333336</v>
      </c>
    </row>
    <row r="34" spans="1:21" x14ac:dyDescent="0.25">
      <c r="A34" s="1" t="s">
        <v>140</v>
      </c>
      <c r="B34">
        <v>43.70551601423486</v>
      </c>
      <c r="C34">
        <v>18</v>
      </c>
      <c r="D34">
        <v>76.333333333333329</v>
      </c>
      <c r="E34" s="6"/>
      <c r="F34">
        <v>27.090747330960859</v>
      </c>
      <c r="G34">
        <v>12</v>
      </c>
      <c r="H34">
        <v>89.666666666666657</v>
      </c>
      <c r="I34" s="6"/>
      <c r="J34">
        <v>30.560498220640572</v>
      </c>
      <c r="K34">
        <v>24.666666666666671</v>
      </c>
      <c r="L34">
        <v>83.333333333333343</v>
      </c>
      <c r="N34" s="5">
        <f t="shared" si="11"/>
        <v>1.0114991482112439</v>
      </c>
      <c r="P34">
        <f t="shared" si="12"/>
        <v>0.92653321976149916</v>
      </c>
      <c r="Q34">
        <f t="shared" si="13"/>
        <v>1.088373083475298</v>
      </c>
      <c r="R34">
        <f t="shared" si="14"/>
        <v>1.0114991482112439</v>
      </c>
      <c r="T34">
        <f t="shared" si="4"/>
        <v>-16.614768683274001</v>
      </c>
      <c r="U34">
        <f t="shared" ref="U34:U40" si="15">(H34-D34)</f>
        <v>13.333333333333329</v>
      </c>
    </row>
    <row r="35" spans="1:21" ht="14.45" customHeight="1" x14ac:dyDescent="0.25">
      <c r="A35" s="1" t="s">
        <v>141</v>
      </c>
      <c r="B35">
        <v>20.618327402135229</v>
      </c>
      <c r="C35">
        <v>60.666666666666671</v>
      </c>
      <c r="D35">
        <v>71.333333333333343</v>
      </c>
      <c r="E35" s="6"/>
      <c r="F35">
        <v>28.625444839857639</v>
      </c>
      <c r="G35">
        <v>30.666666666666661</v>
      </c>
      <c r="H35">
        <v>78</v>
      </c>
      <c r="I35" s="6"/>
      <c r="J35">
        <v>8.9412811387900231</v>
      </c>
      <c r="K35">
        <v>0</v>
      </c>
      <c r="L35">
        <v>35.666666666666671</v>
      </c>
      <c r="N35" s="5">
        <f t="shared" si="11"/>
        <v>0.43292163543441237</v>
      </c>
      <c r="P35">
        <f t="shared" si="12"/>
        <v>0.86584327086882473</v>
      </c>
      <c r="Q35">
        <f t="shared" si="13"/>
        <v>0.94676320272572401</v>
      </c>
      <c r="R35">
        <f t="shared" si="14"/>
        <v>0.43292163543441237</v>
      </c>
      <c r="T35">
        <f t="shared" si="4"/>
        <v>8.0071174377224104</v>
      </c>
      <c r="U35">
        <f t="shared" si="15"/>
        <v>6.6666666666666572</v>
      </c>
    </row>
    <row r="36" spans="1:21" ht="14.45" customHeight="1" x14ac:dyDescent="0.25">
      <c r="A36" s="1" t="s">
        <v>142</v>
      </c>
      <c r="B36">
        <v>14.746441281138789</v>
      </c>
      <c r="C36">
        <v>29.333333333333329</v>
      </c>
      <c r="D36">
        <v>67.666666666666657</v>
      </c>
      <c r="E36" s="6"/>
      <c r="F36">
        <v>15.880782918149469</v>
      </c>
      <c r="G36">
        <v>0</v>
      </c>
      <c r="H36">
        <v>46.333333333333329</v>
      </c>
      <c r="I36" s="6"/>
      <c r="J36">
        <v>19.95106761565836</v>
      </c>
      <c r="K36">
        <v>8</v>
      </c>
      <c r="L36">
        <v>62</v>
      </c>
      <c r="N36" s="5">
        <f t="shared" si="11"/>
        <v>0.7525553662691653</v>
      </c>
      <c r="P36">
        <f t="shared" si="12"/>
        <v>0.82133730834752972</v>
      </c>
      <c r="Q36">
        <f t="shared" si="13"/>
        <v>0.56239352640545137</v>
      </c>
      <c r="R36">
        <f t="shared" si="14"/>
        <v>0.7525553662691653</v>
      </c>
      <c r="T36">
        <f t="shared" si="4"/>
        <v>1.1343416370106798</v>
      </c>
      <c r="U36">
        <f t="shared" si="15"/>
        <v>-21.333333333333329</v>
      </c>
    </row>
    <row r="37" spans="1:21" ht="14.45" customHeight="1" x14ac:dyDescent="0.25">
      <c r="A37" s="1" t="s">
        <v>143</v>
      </c>
      <c r="B37">
        <v>22.41992882562278</v>
      </c>
      <c r="C37">
        <v>74.666666666666671</v>
      </c>
      <c r="D37">
        <v>72</v>
      </c>
      <c r="E37" s="6"/>
      <c r="F37">
        <v>37.233096085409237</v>
      </c>
      <c r="G37">
        <v>21.333333333333339</v>
      </c>
      <c r="H37">
        <v>88</v>
      </c>
      <c r="I37" s="6"/>
      <c r="J37">
        <v>17.215302491103191</v>
      </c>
      <c r="K37">
        <v>0</v>
      </c>
      <c r="L37">
        <v>62.333333333333329</v>
      </c>
      <c r="N37" s="5">
        <f t="shared" si="11"/>
        <v>0.75660136286201018</v>
      </c>
      <c r="P37">
        <f t="shared" si="12"/>
        <v>0.87393526405451449</v>
      </c>
      <c r="Q37">
        <f t="shared" si="13"/>
        <v>1.0681431005110733</v>
      </c>
      <c r="R37">
        <f t="shared" si="14"/>
        <v>0.75660136286201018</v>
      </c>
      <c r="T37">
        <f t="shared" si="4"/>
        <v>14.813167259786457</v>
      </c>
      <c r="U37">
        <f t="shared" si="15"/>
        <v>16</v>
      </c>
    </row>
    <row r="38" spans="1:21" x14ac:dyDescent="0.25">
      <c r="A38" s="1" t="s">
        <v>144</v>
      </c>
      <c r="B38">
        <v>52.580071174377238</v>
      </c>
      <c r="C38">
        <v>56.666666666666657</v>
      </c>
      <c r="D38">
        <v>85.666666666666671</v>
      </c>
      <c r="E38" s="6"/>
      <c r="F38">
        <v>24.688612099644121</v>
      </c>
      <c r="G38">
        <v>60.666666666666671</v>
      </c>
      <c r="H38">
        <v>79.333333333333329</v>
      </c>
      <c r="I38" s="6"/>
      <c r="J38">
        <v>22.887010676156571</v>
      </c>
      <c r="K38">
        <v>63.333333333333329</v>
      </c>
      <c r="L38">
        <v>68</v>
      </c>
      <c r="N38" s="5">
        <f t="shared" si="11"/>
        <v>0.82538330494037482</v>
      </c>
      <c r="P38">
        <f t="shared" si="12"/>
        <v>1.0398211243611586</v>
      </c>
      <c r="Q38">
        <f t="shared" si="13"/>
        <v>0.96294718909710386</v>
      </c>
      <c r="R38">
        <f t="shared" si="14"/>
        <v>0.82538330494037482</v>
      </c>
      <c r="T38">
        <f t="shared" si="4"/>
        <v>-27.891459074733117</v>
      </c>
      <c r="U38">
        <f t="shared" si="15"/>
        <v>-6.3333333333333428</v>
      </c>
    </row>
    <row r="39" spans="1:21" ht="14.45" customHeight="1" x14ac:dyDescent="0.25">
      <c r="A39" s="1" t="s">
        <v>145</v>
      </c>
      <c r="B39">
        <v>31.49466192170819</v>
      </c>
      <c r="C39">
        <v>26</v>
      </c>
      <c r="D39">
        <v>71</v>
      </c>
      <c r="E39" s="6"/>
      <c r="F39">
        <v>28.158362989323841</v>
      </c>
      <c r="G39">
        <v>36.666666666666657</v>
      </c>
      <c r="H39">
        <v>68</v>
      </c>
      <c r="I39" s="6"/>
      <c r="J39">
        <v>54.715302491103202</v>
      </c>
      <c r="K39">
        <v>6.666666666666667</v>
      </c>
      <c r="L39">
        <v>75</v>
      </c>
      <c r="N39" s="5">
        <f t="shared" si="11"/>
        <v>0.91034923339011931</v>
      </c>
      <c r="P39">
        <f t="shared" si="12"/>
        <v>0.86179727427597963</v>
      </c>
      <c r="Q39">
        <f t="shared" si="13"/>
        <v>0.82538330494037482</v>
      </c>
      <c r="R39">
        <f t="shared" si="14"/>
        <v>0.91034923339011931</v>
      </c>
      <c r="T39">
        <f>F39-B39</f>
        <v>-3.3362989323843486</v>
      </c>
      <c r="U39">
        <f t="shared" si="15"/>
        <v>-3</v>
      </c>
    </row>
    <row r="40" spans="1:21" ht="14.45" customHeight="1" x14ac:dyDescent="0.25">
      <c r="A40" s="1" t="s">
        <v>146</v>
      </c>
      <c r="B40">
        <v>36.565836298932382</v>
      </c>
      <c r="C40">
        <v>88.666666666666671</v>
      </c>
      <c r="D40">
        <v>93.666666666666671</v>
      </c>
      <c r="E40" s="6"/>
      <c r="F40">
        <v>40.702846975088988</v>
      </c>
      <c r="G40">
        <v>44.666666666666657</v>
      </c>
      <c r="H40">
        <v>90.666666666666657</v>
      </c>
      <c r="I40" s="6"/>
      <c r="J40">
        <v>36.766014234875442</v>
      </c>
      <c r="K40">
        <v>33.333333333333329</v>
      </c>
      <c r="L40">
        <v>73.333333333333329</v>
      </c>
      <c r="N40" s="5">
        <f t="shared" si="11"/>
        <v>0.89011925042589435</v>
      </c>
      <c r="P40">
        <f t="shared" si="12"/>
        <v>1.1369250425894379</v>
      </c>
      <c r="Q40">
        <f t="shared" si="13"/>
        <v>1.100511073253833</v>
      </c>
      <c r="R40">
        <f t="shared" si="14"/>
        <v>0.89011925042589435</v>
      </c>
      <c r="T40">
        <f t="shared" si="4"/>
        <v>4.1370106761566063</v>
      </c>
      <c r="U40">
        <f t="shared" si="15"/>
        <v>-3.0000000000000142</v>
      </c>
    </row>
    <row r="41" spans="1:21" ht="14.45" customHeight="1" x14ac:dyDescent="0.25">
      <c r="A41" s="1" t="s">
        <v>147</v>
      </c>
      <c r="B41">
        <v>37.099644128113852</v>
      </c>
      <c r="C41">
        <v>40.666666666666657</v>
      </c>
      <c r="D41">
        <v>85.666666666666671</v>
      </c>
      <c r="E41" s="6"/>
      <c r="F41">
        <v>21.95284697508896</v>
      </c>
      <c r="G41">
        <v>43.333333333333343</v>
      </c>
      <c r="H41">
        <v>60.666666666666671</v>
      </c>
      <c r="I41" s="6"/>
      <c r="J41">
        <v>21.285587188612102</v>
      </c>
      <c r="K41">
        <v>29.333333333333329</v>
      </c>
      <c r="L41">
        <v>57.666666666666657</v>
      </c>
      <c r="N41" s="5">
        <f t="shared" si="11"/>
        <v>0.69995741056218053</v>
      </c>
      <c r="P41">
        <f t="shared" si="12"/>
        <v>1.0398211243611586</v>
      </c>
      <c r="Q41">
        <f t="shared" si="13"/>
        <v>0.73637137989778545</v>
      </c>
      <c r="R41">
        <f t="shared" si="14"/>
        <v>0.69995741056218053</v>
      </c>
      <c r="T41">
        <f t="shared" si="4"/>
        <v>-15.146797153024892</v>
      </c>
      <c r="U41">
        <f>(H41-D41)</f>
        <v>-25</v>
      </c>
    </row>
    <row r="42" spans="1:21" x14ac:dyDescent="0.25">
      <c r="A42" s="1" t="s">
        <v>148</v>
      </c>
      <c r="B42">
        <v>40.035587188612098</v>
      </c>
      <c r="C42">
        <v>0</v>
      </c>
      <c r="D42">
        <v>87.666666666666671</v>
      </c>
      <c r="E42" s="6"/>
      <c r="F42">
        <v>26.290035587188591</v>
      </c>
      <c r="G42">
        <v>48.666666666666671</v>
      </c>
      <c r="H42">
        <v>76.333333333333329</v>
      </c>
      <c r="I42" s="6"/>
      <c r="J42">
        <v>3.269572953736652</v>
      </c>
      <c r="K42">
        <v>7.333333333333333</v>
      </c>
      <c r="L42">
        <v>20.333333333333329</v>
      </c>
      <c r="N42" s="5">
        <f t="shared" si="11"/>
        <v>0.2468057921635434</v>
      </c>
      <c r="P42">
        <f t="shared" si="12"/>
        <v>1.0640971039182283</v>
      </c>
      <c r="Q42">
        <f t="shared" si="13"/>
        <v>0.92653321976149916</v>
      </c>
      <c r="R42">
        <f t="shared" si="14"/>
        <v>0.2468057921635434</v>
      </c>
      <c r="T42">
        <f>F42-B42</f>
        <v>-13.745551601423507</v>
      </c>
      <c r="U42">
        <f>(H42-D42)</f>
        <v>-11.333333333333343</v>
      </c>
    </row>
    <row r="43" spans="1:21" x14ac:dyDescent="0.25">
      <c r="A43" s="9" t="s">
        <v>166</v>
      </c>
      <c r="B43">
        <v>50.645017793594292</v>
      </c>
      <c r="C43">
        <v>0</v>
      </c>
      <c r="D43">
        <v>83.333333333333343</v>
      </c>
      <c r="E43" s="6"/>
      <c r="F43">
        <v>53.580960854092517</v>
      </c>
      <c r="G43">
        <v>40</v>
      </c>
      <c r="H43">
        <v>67.666666666666657</v>
      </c>
      <c r="I43" s="6"/>
      <c r="J43">
        <v>49.2437722419929</v>
      </c>
      <c r="K43">
        <v>48.666666666666671</v>
      </c>
      <c r="L43">
        <v>64.333333333333329</v>
      </c>
      <c r="N43" s="5">
        <f t="shared" si="11"/>
        <v>0.78087734241908002</v>
      </c>
      <c r="P43">
        <f t="shared" si="12"/>
        <v>1.0114991482112439</v>
      </c>
      <c r="Q43">
        <f t="shared" si="13"/>
        <v>0.82133730834752972</v>
      </c>
      <c r="R43">
        <f t="shared" si="14"/>
        <v>0.78087734241908002</v>
      </c>
      <c r="T43">
        <f t="shared" ref="T43:T50" si="16">F43-B43</f>
        <v>2.9359430604982251</v>
      </c>
      <c r="U43">
        <f t="shared" ref="U43:U50" si="17">(H43-D43)</f>
        <v>-15.666666666666686</v>
      </c>
    </row>
    <row r="44" spans="1:21" x14ac:dyDescent="0.25">
      <c r="A44" s="9" t="s">
        <v>167</v>
      </c>
      <c r="B44">
        <v>63.923487544483983</v>
      </c>
      <c r="C44">
        <v>66.666666666666657</v>
      </c>
      <c r="D44">
        <v>96.333333333333343</v>
      </c>
      <c r="E44" s="6"/>
      <c r="F44">
        <v>57.717971530249102</v>
      </c>
      <c r="G44">
        <v>71.333333333333343</v>
      </c>
      <c r="H44">
        <v>91.666666666666657</v>
      </c>
      <c r="I44" s="6"/>
      <c r="J44">
        <v>25.48932384341639</v>
      </c>
      <c r="K44">
        <v>18</v>
      </c>
      <c r="L44">
        <v>59</v>
      </c>
      <c r="N44" s="5">
        <f t="shared" si="11"/>
        <v>0.71614139693356049</v>
      </c>
      <c r="P44">
        <f t="shared" si="12"/>
        <v>1.1692930153321979</v>
      </c>
      <c r="Q44">
        <f t="shared" si="13"/>
        <v>1.112649063032368</v>
      </c>
      <c r="R44">
        <f t="shared" si="14"/>
        <v>0.71614139693356049</v>
      </c>
      <c r="T44">
        <f t="shared" si="16"/>
        <v>-6.2055160142348811</v>
      </c>
      <c r="U44">
        <f t="shared" si="17"/>
        <v>-4.6666666666666856</v>
      </c>
    </row>
    <row r="45" spans="1:21" x14ac:dyDescent="0.25">
      <c r="A45" s="9" t="s">
        <v>168</v>
      </c>
      <c r="B45">
        <v>62.722419928825623</v>
      </c>
      <c r="C45">
        <v>44</v>
      </c>
      <c r="D45">
        <v>90.333333333333329</v>
      </c>
      <c r="E45" s="6"/>
      <c r="F45">
        <v>48.776690391459063</v>
      </c>
      <c r="G45">
        <v>20</v>
      </c>
      <c r="H45">
        <v>83.666666666666671</v>
      </c>
      <c r="I45" s="6"/>
      <c r="J45">
        <v>23.287366548042701</v>
      </c>
      <c r="K45">
        <v>14.66666666666667</v>
      </c>
      <c r="L45">
        <v>51</v>
      </c>
      <c r="N45" s="5">
        <f t="shared" si="11"/>
        <v>0.61903747870528114</v>
      </c>
      <c r="P45">
        <f t="shared" si="12"/>
        <v>1.096465076660988</v>
      </c>
      <c r="Q45">
        <f t="shared" si="13"/>
        <v>1.0155451448040886</v>
      </c>
      <c r="R45">
        <f t="shared" si="14"/>
        <v>0.61903747870528114</v>
      </c>
      <c r="T45">
        <f t="shared" si="16"/>
        <v>-13.94572953736656</v>
      </c>
      <c r="U45">
        <f t="shared" si="17"/>
        <v>-6.6666666666666572</v>
      </c>
    </row>
    <row r="46" spans="1:21" x14ac:dyDescent="0.25">
      <c r="A46" s="9" t="s">
        <v>169</v>
      </c>
      <c r="B46">
        <v>63.723309608540923</v>
      </c>
      <c r="C46">
        <v>6</v>
      </c>
      <c r="D46">
        <v>95.333333333333343</v>
      </c>
      <c r="E46" s="6"/>
      <c r="F46">
        <v>55.44928825622776</v>
      </c>
      <c r="G46">
        <v>12</v>
      </c>
      <c r="H46">
        <v>77</v>
      </c>
      <c r="I46" s="6"/>
      <c r="J46">
        <v>57.45106761565836</v>
      </c>
      <c r="K46">
        <v>28.666666666666671</v>
      </c>
      <c r="L46">
        <v>77.666666666666657</v>
      </c>
      <c r="N46" s="5">
        <f t="shared" si="11"/>
        <v>0.94271720613287902</v>
      </c>
      <c r="P46">
        <f t="shared" si="12"/>
        <v>1.1571550255536629</v>
      </c>
      <c r="Q46">
        <f t="shared" si="13"/>
        <v>0.93462521294718914</v>
      </c>
      <c r="R46">
        <f t="shared" si="14"/>
        <v>0.94271720613287902</v>
      </c>
      <c r="T46">
        <f t="shared" si="16"/>
        <v>-8.2740213523131629</v>
      </c>
      <c r="U46">
        <f t="shared" si="17"/>
        <v>-18.333333333333343</v>
      </c>
    </row>
    <row r="47" spans="1:21" x14ac:dyDescent="0.25">
      <c r="A47" s="9" t="s">
        <v>170</v>
      </c>
      <c r="B47">
        <v>47.241992882562258</v>
      </c>
      <c r="C47">
        <v>0</v>
      </c>
      <c r="D47">
        <v>75.333333333333329</v>
      </c>
      <c r="E47" s="6"/>
      <c r="F47">
        <v>47.308718861209961</v>
      </c>
      <c r="G47">
        <v>45.333333333333329</v>
      </c>
      <c r="H47">
        <v>84</v>
      </c>
      <c r="I47" s="6"/>
      <c r="J47">
        <v>12.411032028469741</v>
      </c>
      <c r="K47">
        <v>13.33333333333333</v>
      </c>
      <c r="L47">
        <v>50</v>
      </c>
      <c r="N47" s="5">
        <f t="shared" si="11"/>
        <v>0.60689948892674617</v>
      </c>
      <c r="P47">
        <f t="shared" si="12"/>
        <v>0.91439522998296419</v>
      </c>
      <c r="Q47">
        <f t="shared" si="13"/>
        <v>1.0195911413969336</v>
      </c>
      <c r="R47">
        <f t="shared" si="14"/>
        <v>0.60689948892674617</v>
      </c>
      <c r="T47">
        <f>F47-B47</f>
        <v>6.6725978647703243E-2</v>
      </c>
      <c r="U47">
        <f t="shared" si="17"/>
        <v>8.6666666666666714</v>
      </c>
    </row>
    <row r="48" spans="1:21" x14ac:dyDescent="0.25">
      <c r="A48" s="9" t="s">
        <v>171</v>
      </c>
      <c r="B48">
        <v>34.096975088967952</v>
      </c>
      <c r="C48">
        <v>32</v>
      </c>
      <c r="D48">
        <v>90.666666666666657</v>
      </c>
      <c r="E48" s="6"/>
      <c r="F48">
        <v>34.230427046263351</v>
      </c>
      <c r="G48">
        <v>35.333333333333343</v>
      </c>
      <c r="H48">
        <v>92</v>
      </c>
      <c r="I48" s="6"/>
      <c r="J48">
        <v>11.009786476868319</v>
      </c>
      <c r="K48">
        <v>0</v>
      </c>
      <c r="L48">
        <v>49</v>
      </c>
      <c r="N48" s="5">
        <f t="shared" si="11"/>
        <v>0.5947614991482113</v>
      </c>
      <c r="P48">
        <f t="shared" si="12"/>
        <v>1.100511073253833</v>
      </c>
      <c r="Q48">
        <f t="shared" si="13"/>
        <v>1.116695059625213</v>
      </c>
      <c r="R48">
        <f t="shared" si="14"/>
        <v>0.5947614991482113</v>
      </c>
      <c r="T48">
        <f t="shared" si="16"/>
        <v>0.13345195729539938</v>
      </c>
      <c r="U48">
        <f t="shared" si="17"/>
        <v>1.3333333333333428</v>
      </c>
    </row>
    <row r="49" spans="1:21" x14ac:dyDescent="0.25">
      <c r="A49" s="9" t="s">
        <v>172</v>
      </c>
      <c r="B49">
        <v>31.094306049822059</v>
      </c>
      <c r="C49">
        <v>8.6666666666666679</v>
      </c>
      <c r="D49">
        <v>86</v>
      </c>
      <c r="E49" s="6"/>
      <c r="F49">
        <v>45.106761565836287</v>
      </c>
      <c r="G49">
        <v>36.666666666666657</v>
      </c>
      <c r="H49">
        <v>65.666666666666657</v>
      </c>
      <c r="I49" s="6"/>
      <c r="J49">
        <v>33.029359430604977</v>
      </c>
      <c r="K49">
        <v>58.666666666666657</v>
      </c>
      <c r="L49">
        <v>74</v>
      </c>
      <c r="N49" s="5">
        <f t="shared" si="11"/>
        <v>0.89821124361158433</v>
      </c>
      <c r="P49">
        <f t="shared" si="12"/>
        <v>1.0438671209540034</v>
      </c>
      <c r="Q49">
        <f t="shared" si="13"/>
        <v>0.79706132879045988</v>
      </c>
      <c r="R49">
        <f t="shared" si="14"/>
        <v>0.89821124361158433</v>
      </c>
      <c r="T49">
        <f t="shared" si="16"/>
        <v>14.012455516014228</v>
      </c>
      <c r="U49">
        <f t="shared" si="17"/>
        <v>-20.333333333333343</v>
      </c>
    </row>
    <row r="50" spans="1:21" x14ac:dyDescent="0.25">
      <c r="A50" s="9" t="s">
        <v>173</v>
      </c>
      <c r="B50">
        <v>33.096085409252673</v>
      </c>
      <c r="C50">
        <v>6</v>
      </c>
      <c r="D50">
        <v>88.666666666666671</v>
      </c>
      <c r="E50" s="6"/>
      <c r="F50">
        <v>34.497330960854072</v>
      </c>
      <c r="G50">
        <v>8</v>
      </c>
      <c r="H50">
        <v>53</v>
      </c>
      <c r="I50" s="6"/>
      <c r="J50">
        <v>45.240213523131651</v>
      </c>
      <c r="K50">
        <v>21.333333333333339</v>
      </c>
      <c r="L50">
        <v>77</v>
      </c>
      <c r="N50" s="5">
        <f t="shared" si="11"/>
        <v>0.93462521294718914</v>
      </c>
      <c r="P50">
        <f t="shared" si="12"/>
        <v>1.0762350936967633</v>
      </c>
      <c r="Q50">
        <f t="shared" si="13"/>
        <v>0.64331345826235098</v>
      </c>
      <c r="R50">
        <f t="shared" si="14"/>
        <v>0.93462521294718914</v>
      </c>
      <c r="T50">
        <f t="shared" si="16"/>
        <v>1.4012455516013986</v>
      </c>
      <c r="U50">
        <f t="shared" si="17"/>
        <v>-35.666666666666671</v>
      </c>
    </row>
    <row r="51" spans="1:21" x14ac:dyDescent="0.25">
      <c r="A51" s="9" t="s">
        <v>175</v>
      </c>
      <c r="B51">
        <v>29.62633451957295</v>
      </c>
      <c r="C51">
        <v>0</v>
      </c>
      <c r="D51">
        <v>90.333333333333329</v>
      </c>
      <c r="E51" s="6"/>
      <c r="F51">
        <v>41.703736654804267</v>
      </c>
      <c r="G51">
        <v>0</v>
      </c>
      <c r="H51">
        <v>90</v>
      </c>
      <c r="I51" s="6"/>
      <c r="J51">
        <v>22.820284697508889</v>
      </c>
      <c r="K51">
        <v>17.333333333333339</v>
      </c>
      <c r="L51">
        <v>73</v>
      </c>
      <c r="N51" s="5">
        <f>L51/$D$54</f>
        <v>0.88607325383304947</v>
      </c>
      <c r="P51">
        <f>D51/$D$54</f>
        <v>1.096465076660988</v>
      </c>
      <c r="Q51">
        <f>H51/$D$54</f>
        <v>1.092419080068143</v>
      </c>
      <c r="R51">
        <f>L51/$D$54</f>
        <v>0.88607325383304947</v>
      </c>
      <c r="T51">
        <f>F51-B51</f>
        <v>12.077402135231317</v>
      </c>
      <c r="U51">
        <f>(H51-D51)</f>
        <v>-0.3333333333333286</v>
      </c>
    </row>
    <row r="53" spans="1:21" x14ac:dyDescent="0.25">
      <c r="A53" s="8"/>
      <c r="E53" s="6"/>
      <c r="F53" s="6"/>
      <c r="G53" s="6"/>
      <c r="H53" s="6"/>
      <c r="I53" s="6"/>
      <c r="J53" s="6"/>
      <c r="K53" s="6"/>
      <c r="L53" s="6"/>
    </row>
    <row r="54" spans="1:21" x14ac:dyDescent="0.25">
      <c r="A54" s="7" t="s">
        <v>70</v>
      </c>
      <c r="B54" s="6">
        <f>AVERAGE(B33:B51)</f>
        <v>39.164637572579132</v>
      </c>
      <c r="C54" s="6">
        <f>AVERAGE(C33:C51)</f>
        <v>29.368421052631579</v>
      </c>
      <c r="D54" s="6">
        <f>AVERAGE(D33:D51)</f>
        <v>82.385964912280699</v>
      </c>
      <c r="E54" s="6"/>
      <c r="F54" s="6">
        <f>AVERAGE(F33:F51)</f>
        <v>36.435896235250048</v>
      </c>
      <c r="G54" s="6">
        <f>AVERAGE(G33:G51)</f>
        <v>31.087719298245613</v>
      </c>
      <c r="H54" s="6">
        <f>AVERAGE(H33:H51)</f>
        <v>76.842105263157876</v>
      </c>
      <c r="I54" s="6"/>
      <c r="J54" s="6">
        <f>AVERAGE(J33:J51)</f>
        <v>26.943247799213335</v>
      </c>
      <c r="K54" s="6">
        <f>AVERAGE(K33:K51)</f>
        <v>20.701754385964907</v>
      </c>
      <c r="L54" s="6">
        <f>AVERAGE(L33:L51)</f>
        <v>61.263157894736842</v>
      </c>
      <c r="M54" s="6"/>
      <c r="N54" s="6">
        <f>AVERAGE(N33:N51)</f>
        <v>0.74361158432708696</v>
      </c>
      <c r="O54" s="6"/>
      <c r="P54" s="6">
        <f>AVERAGE(P33:P51)</f>
        <v>1</v>
      </c>
      <c r="Q54" s="6">
        <f>AVERAGE(Q33:Q51)</f>
        <v>0.93270868824531517</v>
      </c>
      <c r="R54" s="6">
        <f>AVERAGE(R33:R51)</f>
        <v>0.74361158432708696</v>
      </c>
      <c r="S54" s="6"/>
      <c r="T54" s="6">
        <f>AVERAGE(T33:T51)</f>
        <v>-2.7287413373290885</v>
      </c>
      <c r="U54" s="6">
        <f>AVERAGE(U33:U51)</f>
        <v>-5.5438596491228109</v>
      </c>
    </row>
    <row r="55" spans="1:21" x14ac:dyDescent="0.25">
      <c r="A55" s="7" t="s">
        <v>71</v>
      </c>
      <c r="B55" s="6">
        <f>STDEV(B33:B51)</f>
        <v>14.507142264616597</v>
      </c>
      <c r="C55" s="6">
        <f>STDEV(C33:C51)</f>
        <v>28.873905246061614</v>
      </c>
      <c r="D55" s="6">
        <f>STDEV(D33:D51)</f>
        <v>10.657555806866799</v>
      </c>
      <c r="E55" s="6"/>
      <c r="F55" s="6">
        <f>STDEV(F33:F51)</f>
        <v>12.410224308613309</v>
      </c>
      <c r="G55" s="6">
        <f>STDEV(G33:G51)</f>
        <v>19.669127939289478</v>
      </c>
      <c r="H55" s="6">
        <f>STDEV(H33:H51)</f>
        <v>13.455169469207529</v>
      </c>
      <c r="I55" s="6"/>
      <c r="J55" s="6">
        <f>STDEV(J33:J51)</f>
        <v>15.576011858877404</v>
      </c>
      <c r="K55" s="6">
        <f>STDEV(K33:K51)</f>
        <v>19.314772296092507</v>
      </c>
      <c r="L55" s="6">
        <f>STDEV(L33:L51)</f>
        <v>15.854110713336203</v>
      </c>
      <c r="M55" s="6"/>
      <c r="N55" s="6">
        <f>STDEV(N33:N51)</f>
        <v>0.19243703378623545</v>
      </c>
      <c r="O55" s="6"/>
      <c r="P55" s="6">
        <f>STDEV(P33:P51)</f>
        <v>0.12936130344791358</v>
      </c>
      <c r="Q55" s="6">
        <f>STDEV(Q33:Q51)</f>
        <v>0.16331870948569621</v>
      </c>
      <c r="R55" s="6">
        <f>STDEV(R33:R51)</f>
        <v>0.19243703378623545</v>
      </c>
      <c r="S55" s="6"/>
      <c r="T55" s="6">
        <f>STDEV(T33:T51)</f>
        <v>11.371095572181876</v>
      </c>
      <c r="U55" s="6">
        <f>STDEV(U33:U51)</f>
        <v>14.878607779650919</v>
      </c>
    </row>
    <row r="56" spans="1:21" x14ac:dyDescent="0.25">
      <c r="A56" s="7" t="s">
        <v>72</v>
      </c>
      <c r="B56" s="6">
        <f>COUNTA(B33:B51)</f>
        <v>19</v>
      </c>
      <c r="C56" s="6">
        <f>COUNTA(C33:C51)</f>
        <v>19</v>
      </c>
      <c r="D56" s="6">
        <f>COUNTA(D33:D51)</f>
        <v>19</v>
      </c>
      <c r="E56" s="6"/>
      <c r="F56" s="6">
        <f>COUNTA(F33:F51)</f>
        <v>19</v>
      </c>
      <c r="G56" s="6">
        <f>COUNTA(G33:G51)</f>
        <v>19</v>
      </c>
      <c r="H56" s="6">
        <f>COUNTA(H33:H51)</f>
        <v>19</v>
      </c>
      <c r="I56" s="6"/>
      <c r="J56" s="6">
        <f>COUNTA(J33:J51)</f>
        <v>19</v>
      </c>
      <c r="K56" s="6">
        <f>COUNTA(K33:K51)</f>
        <v>19</v>
      </c>
      <c r="L56" s="6">
        <f>COUNTA(L33:L51)</f>
        <v>19</v>
      </c>
      <c r="M56" s="6"/>
      <c r="N56" s="6">
        <f>COUNTA(N33:N51)</f>
        <v>19</v>
      </c>
      <c r="O56" s="6"/>
      <c r="P56" s="6">
        <f>COUNTA(P33:P51)</f>
        <v>19</v>
      </c>
      <c r="Q56" s="6">
        <f>COUNTA(Q33:Q51)</f>
        <v>19</v>
      </c>
      <c r="R56" s="6">
        <f>COUNTA(R33:R51)</f>
        <v>19</v>
      </c>
      <c r="S56" s="6"/>
      <c r="T56" s="6">
        <f>COUNTA(T33:T51)</f>
        <v>19</v>
      </c>
      <c r="U56" s="6">
        <f>COUNTA(U33:U51)</f>
        <v>19</v>
      </c>
    </row>
    <row r="58" spans="1:21" x14ac:dyDescent="0.25">
      <c r="A58" s="12" t="s">
        <v>176</v>
      </c>
      <c r="E58" s="6"/>
      <c r="I58" s="6"/>
      <c r="N58" s="5"/>
    </row>
    <row r="59" spans="1:21" x14ac:dyDescent="0.25">
      <c r="A59" s="9" t="s">
        <v>174</v>
      </c>
      <c r="B59">
        <v>8.540925266903912</v>
      </c>
      <c r="C59">
        <v>12.66666666666667</v>
      </c>
      <c r="D59">
        <v>7.333333333333333</v>
      </c>
      <c r="E59" s="6"/>
      <c r="F59">
        <v>49.377224199288257</v>
      </c>
      <c r="G59">
        <v>67.333333333333329</v>
      </c>
      <c r="H59">
        <v>94.333333333333343</v>
      </c>
      <c r="I59" s="6"/>
      <c r="J59">
        <v>24.822064056939521</v>
      </c>
      <c r="K59">
        <v>56.000000000000007</v>
      </c>
      <c r="L59">
        <v>47.666666666666671</v>
      </c>
      <c r="N59" s="5">
        <f t="shared" ref="N59" si="18">L59/$D$54</f>
        <v>0.57857751277683145</v>
      </c>
      <c r="P59">
        <f t="shared" ref="P59" si="19">D59/$D$54</f>
        <v>8.9011925042589438E-2</v>
      </c>
      <c r="Q59">
        <f t="shared" ref="Q59" si="20">H59/$D$54</f>
        <v>1.1450170357751279</v>
      </c>
      <c r="R59">
        <f t="shared" ref="R59" si="21">L59/$D$54</f>
        <v>0.57857751277683145</v>
      </c>
      <c r="T59">
        <f t="shared" ref="T59" si="22">F59-B59</f>
        <v>40.836298932384345</v>
      </c>
      <c r="U59">
        <f t="shared" ref="U59" si="23">(H59-D59)</f>
        <v>87.000000000000014</v>
      </c>
    </row>
  </sheetData>
  <mergeCells count="10">
    <mergeCell ref="B31:D31"/>
    <mergeCell ref="F31:H31"/>
    <mergeCell ref="J31:L31"/>
    <mergeCell ref="P31:R31"/>
    <mergeCell ref="A1:L1"/>
    <mergeCell ref="B2:D2"/>
    <mergeCell ref="F2:H2"/>
    <mergeCell ref="J2:L2"/>
    <mergeCell ref="P2:R2"/>
    <mergeCell ref="A30:L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Figure2</vt:lpstr>
      <vt:lpstr>Figure 3</vt:lpstr>
      <vt:lpstr>Figure4</vt:lpstr>
      <vt:lpstr>Figure5</vt:lpstr>
      <vt:lpstr>Figure6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Vaaga,Chris</dc:creator>
  <cp:lastModifiedBy>Vaaga,Chris</cp:lastModifiedBy>
  <dcterms:created xsi:type="dcterms:W3CDTF">2024-05-31T21:23:19Z</dcterms:created>
  <dcterms:modified xsi:type="dcterms:W3CDTF">2024-10-29T18:27:20Z</dcterms:modified>
</cp:coreProperties>
</file>