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robson.svaamonde\Downloads\"/>
    </mc:Choice>
  </mc:AlternateContent>
  <xr:revisionPtr revIDLastSave="0" documentId="13_ncr:1_{F502E5F2-3B4D-4B5A-82DF-01EFA22799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statísticas Básicas" sheetId="1" r:id="rId1"/>
  </sheets>
  <definedNames>
    <definedName name="altura">'Estatísticas Básicas'!$F$16:$F$24</definedName>
    <definedName name="idade">'Estatísticas Básicas'!$E$16:$E$24</definedName>
    <definedName name="peso">'Estatísticas Básicas'!$G$16:$G$24</definedName>
    <definedName name="sexo">'Estatísticas Básicas'!$C$16:$C$24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11" i="1"/>
  <c r="B13" i="1"/>
  <c r="B11" i="1"/>
  <c r="G9" i="1"/>
  <c r="E13" i="1"/>
  <c r="E11" i="1"/>
  <c r="D13" i="1"/>
  <c r="D11" i="1"/>
  <c r="E17" i="1"/>
  <c r="E18" i="1"/>
  <c r="F13" i="1" s="1"/>
  <c r="E19" i="1"/>
  <c r="E20" i="1"/>
  <c r="E21" i="1"/>
  <c r="E22" i="1"/>
  <c r="E23" i="1"/>
  <c r="E24" i="1"/>
  <c r="E16" i="1"/>
  <c r="C11" i="1" s="1"/>
  <c r="F11" i="1" l="1"/>
  <c r="C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tc={8CE1DEC0-59F1-49EB-9347-ACEA4A784240}</author>
    <author>tc={E970ED69-43C6-4A5D-A354-826D9AD5422D}</author>
    <author>tc={89A179BA-A825-4CAE-BC62-DD04023ECA84}</author>
    <author>tc={EC955D90-2964-490F-BD0B-EDB35EBD930F}</author>
    <author>tc={72AD87A2-3768-45C7-A026-C6E9B8ECF66D}</author>
    <author>tc={6A52A5EC-6E6F-417E-84E8-D8B48A81BA56}</author>
    <author>tc={434380CE-4164-4DDB-9A26-899E1D78D083}</author>
    <author>tc={EEEBC950-D4F2-455B-860A-1B1FF25280B0}</author>
    <author>tc={0CC1E1EB-9EF5-410D-965F-C438F9A0C2E8}</author>
    <author>tc={A8AE274B-5953-4FE5-ABC0-7FB550FFD964}</author>
    <author>tc={47EAF1E4-4AAB-4A0E-8922-E70BB204B760}</author>
    <author>tc={4E78C7B1-BFF7-41F0-8833-801ACF99DA19}</author>
    <author>tc={39EF4113-A07D-483A-BDF9-4D3077E61107}</author>
    <author>tc={29D46574-7B10-4FBA-8CEF-2DC1B7FB8284}</author>
    <author>tc={F5B59CC4-B81A-442A-8EDB-F3431F2861B5}</author>
    <author>tc={390A84C0-5451-451A-A443-FCD2702D40EB}</author>
  </authors>
  <commentList>
    <comment ref="F9" authorId="0" shapeId="0" xr:uid="{8CE1DEC0-59F1-49EB-9347-ACEA4A7842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=CONT.VALORES()</t>
      </text>
    </comment>
    <comment ref="B10" authorId="1" shapeId="0" xr:uid="{E970ED69-43C6-4A5D-A354-826D9AD542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Utilizar a Função =CONT.SE()</t>
      </text>
    </comment>
    <comment ref="C10" authorId="2" shapeId="0" xr:uid="{89A179BA-A825-4CAE-BC62-DD04023ECA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=MÉDIASE()</t>
      </text>
    </comment>
    <comment ref="D10" authorId="3" shapeId="0" xr:uid="{EC955D90-2964-490F-BD0B-EDB35EBD930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=MÉDIASE()</t>
      </text>
    </comment>
    <comment ref="E10" authorId="4" shapeId="0" xr:uid="{72AD87A2-3768-45C7-A026-C6E9B8ECF66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=MÉDIASE()</t>
      </text>
    </comment>
    <comment ref="F10" authorId="5" shapeId="0" xr:uid="{6A52A5EC-6E6F-417E-84E8-D8B48A81BA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=MÍNIMOSES()</t>
      </text>
    </comment>
    <comment ref="G10" authorId="6" shapeId="0" xr:uid="{434380CE-4164-4DDB-9A26-899E1D78D0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=MÁXIMOSES()</t>
      </text>
    </comment>
    <comment ref="B12" authorId="7" shapeId="0" xr:uid="{EEEBC950-D4F2-455B-860A-1B1FF25280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Utilizar a Função =CONT.SE()</t>
      </text>
    </comment>
    <comment ref="C12" authorId="8" shapeId="0" xr:uid="{0CC1E1EB-9EF5-410D-965F-C438F9A0C2E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=MÉDIASE()</t>
      </text>
    </comment>
    <comment ref="D12" authorId="9" shapeId="0" xr:uid="{A8AE274B-5953-4FE5-ABC0-7FB550FFD96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=MÉDIASE()</t>
      </text>
    </comment>
    <comment ref="E12" authorId="10" shapeId="0" xr:uid="{47EAF1E4-4AAB-4A0E-8922-E70BB204B7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=MÉDIASE()</t>
      </text>
    </comment>
    <comment ref="F12" authorId="11" shapeId="0" xr:uid="{4E78C7B1-BFF7-41F0-8833-801ACF99DA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=MÍNIMOSES()</t>
      </text>
    </comment>
    <comment ref="G12" authorId="12" shapeId="0" xr:uid="{39EF4113-A07D-483A-BDF9-4D3077E6110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=MÁXIMOSES()</t>
      </text>
    </comment>
    <comment ref="E15" authorId="13" shapeId="0" xr:uid="{29D46574-7B10-4FBA-8CEF-2DC1B7FB82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=DATADIF()</t>
      </text>
    </comment>
    <comment ref="B23" authorId="14" shapeId="0" xr:uid="{F5B59CC4-B81A-442A-8EDB-F3431F2861B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Adicionar o Seu Nome aqui</t>
      </text>
    </comment>
    <comment ref="B24" authorId="15" shapeId="0" xr:uid="{390A84C0-5451-451A-A443-FCD2702D40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Adicionar mais um Novo aqui</t>
      </text>
    </comment>
  </commentList>
</comments>
</file>

<file path=xl/sharedStrings.xml><?xml version="1.0" encoding="utf-8"?>
<sst xmlns="http://schemas.openxmlformats.org/spreadsheetml/2006/main" count="40" uniqueCount="33">
  <si>
    <t>Estatísticas</t>
  </si>
  <si>
    <t>Total de Pessoas.:</t>
  </si>
  <si>
    <t>Nome</t>
  </si>
  <si>
    <t>Sexo</t>
  </si>
  <si>
    <t>Data Nascimento</t>
  </si>
  <si>
    <t>Idade</t>
  </si>
  <si>
    <t>M</t>
  </si>
  <si>
    <t>F</t>
  </si>
  <si>
    <t>Total de Homens</t>
  </si>
  <si>
    <t>Média de Idade Homens</t>
  </si>
  <si>
    <t>Total de Mulheres</t>
  </si>
  <si>
    <t>Média de Idade Mulheres</t>
  </si>
  <si>
    <t>Altura</t>
  </si>
  <si>
    <t>Peso</t>
  </si>
  <si>
    <t>Média de Altura Homens</t>
  </si>
  <si>
    <t>Média de Peso Homens</t>
  </si>
  <si>
    <t>Média de Altura Mulheres</t>
  </si>
  <si>
    <t>Média de Peso Mulheres</t>
  </si>
  <si>
    <t>Matheus Henrique</t>
  </si>
  <si>
    <t>Kaique Antônio</t>
  </si>
  <si>
    <t>Andressa Martins</t>
  </si>
  <si>
    <t>Ariane Lucia</t>
  </si>
  <si>
    <t>Kaynara Lourena</t>
  </si>
  <si>
    <t>Pedro Miranda</t>
  </si>
  <si>
    <t>Robson Vaamonde</t>
  </si>
  <si>
    <t>Homen mais Novo</t>
  </si>
  <si>
    <t>Mulher mais Nova</t>
  </si>
  <si>
    <t>Homen mais Velho</t>
  </si>
  <si>
    <t>Mulher mais Velha</t>
  </si>
  <si>
    <r>
      <t xml:space="preserve">Robson Vaamonde
LinkedIn: </t>
    </r>
    <r>
      <rPr>
        <b/>
        <sz val="13"/>
        <color rgb="FF0070C0"/>
        <rFont val="Arial"/>
        <family val="2"/>
      </rPr>
      <t>https://www.linkedin.com/in/robson-vaamonde-0b029028/</t>
    </r>
    <r>
      <rPr>
        <b/>
        <sz val="13"/>
        <color indexed="63"/>
        <rFont val="Arial"/>
        <family val="2"/>
      </rPr>
      <t xml:space="preserve">
Instagram: </t>
    </r>
    <r>
      <rPr>
        <b/>
        <sz val="13"/>
        <color rgb="FF0070C0"/>
        <rFont val="Arial"/>
        <family val="2"/>
      </rPr>
      <t>https://www.instagram.com/procedimentoem/</t>
    </r>
    <r>
      <rPr>
        <b/>
        <sz val="13"/>
        <color indexed="63"/>
        <rFont val="Arial"/>
        <family val="2"/>
      </rPr>
      <t xml:space="preserve">
YouTUBE: </t>
    </r>
    <r>
      <rPr>
        <b/>
        <sz val="13"/>
        <color rgb="FF0070C0"/>
        <rFont val="Arial"/>
        <family val="2"/>
      </rPr>
      <t>https://www.youtube.com/boraparapratica</t>
    </r>
  </si>
  <si>
    <t>Estatísticas e Total de Pessoas (Homens e Mulheres)</t>
  </si>
  <si>
    <t>Raquel Vaamonde</t>
  </si>
  <si>
    <t>Ivone Vaamonde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</si>
</sst>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yy"/>
  </numFmts>
  <fonts count="8">
    <font>
      <sz val="11"/>
      <color indexed="63"/>
      <name val="Calibri"/>
      <charset val="134"/>
    </font>
    <font>
      <b/>
      <sz val="11"/>
      <color indexed="63"/>
      <name val="Calibri"/>
      <family val="2"/>
    </font>
    <font>
      <b/>
      <sz val="11"/>
      <color rgb="FFFF0000"/>
      <name val="Calibri"/>
      <family val="2"/>
    </font>
    <font>
      <sz val="11"/>
      <color indexed="63"/>
      <name val="Calibri"/>
      <family val="2"/>
    </font>
    <font>
      <b/>
      <sz val="20"/>
      <color indexed="63"/>
      <name val="Calibri"/>
      <family val="2"/>
    </font>
    <font>
      <b/>
      <sz val="18"/>
      <color indexed="63"/>
      <name val="Calibri"/>
      <family val="2"/>
    </font>
    <font>
      <b/>
      <sz val="13"/>
      <color indexed="63"/>
      <name val="Arial"/>
      <family val="2"/>
    </font>
    <font>
      <b/>
      <sz val="13"/>
      <color rgb="FF0070C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 xr9:uid="{00000000-0011-0000-FFFF-FFFF00000000}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24847</xdr:colOff>
      <xdr:row>1</xdr:row>
      <xdr:rowOff>2958</xdr:rowOff>
    </xdr:from>
    <xdr:to>
      <xdr:col>1</xdr:col>
      <xdr:colOff>24847</xdr:colOff>
      <xdr:row>4</xdr:row>
      <xdr:rowOff>159676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35CD1CF-DA3A-40C2-81DA-B55452D39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922" y="183933"/>
          <a:ext cx="0" cy="72821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</xdr:row>
      <xdr:rowOff>6811</xdr:rowOff>
    </xdr:from>
    <xdr:to>
      <xdr:col>5</xdr:col>
      <xdr:colOff>0</xdr:colOff>
      <xdr:row>4</xdr:row>
      <xdr:rowOff>152400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8D20B91-6671-4F65-AD69-BF2817763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4653" y="187786"/>
          <a:ext cx="0" cy="717089"/>
        </a:xfrm>
        <a:prstGeom prst="rect">
          <a:avLst/>
        </a:prstGeom>
      </xdr:spPr>
    </xdr:pic>
    <xdr:clientData/>
  </xdr:twoCellAnchor>
  <xdr:twoCellAnchor editAs="oneCell">
    <xdr:from>
      <xdr:col>0</xdr:col>
      <xdr:colOff>889965</xdr:colOff>
      <xdr:row>1</xdr:row>
      <xdr:rowOff>0</xdr:rowOff>
    </xdr:from>
    <xdr:to>
      <xdr:col>2</xdr:col>
      <xdr:colOff>271560</xdr:colOff>
      <xdr:row>6</xdr:row>
      <xdr:rowOff>19847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DB95218B-9EA1-4B2B-9DDA-036E02F8E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965" y="190500"/>
          <a:ext cx="1435682" cy="972347"/>
        </a:xfrm>
        <a:prstGeom prst="rect">
          <a:avLst/>
        </a:prstGeom>
      </xdr:spPr>
    </xdr:pic>
    <xdr:clientData/>
  </xdr:twoCellAnchor>
  <xdr:twoCellAnchor editAs="oneCell">
    <xdr:from>
      <xdr:col>5</xdr:col>
      <xdr:colOff>811696</xdr:colOff>
      <xdr:row>1</xdr:row>
      <xdr:rowOff>16126</xdr:rowOff>
    </xdr:from>
    <xdr:to>
      <xdr:col>7</xdr:col>
      <xdr:colOff>494642</xdr:colOff>
      <xdr:row>5</xdr:row>
      <xdr:rowOff>174913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8D148228-663A-45CD-B1C8-29A898BD85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1109" y="206626"/>
          <a:ext cx="2465903" cy="920787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0</xdr:rowOff>
    </xdr:from>
    <xdr:to>
      <xdr:col>14</xdr:col>
      <xdr:colOff>370869</xdr:colOff>
      <xdr:row>23</xdr:row>
      <xdr:rowOff>26791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A10B6EE-ADF4-4831-BEB0-9D3C38120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2175" y="0"/>
          <a:ext cx="4466619" cy="465594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BSON SILVA VAAMONDE" id="{FFEB89E8-9356-439B-A126-E9D8D6FC1C1A}" userId="S::robson.svaamonde@senacsp.edu.br::4d4f56a5-23e9-4d23-b645-e8636afaef3c" providerId="AD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9" dT="2025-01-13T22:04:07.18" personId="{FFEB89E8-9356-439B-A126-E9D8D6FC1C1A}" id="{8CE1DEC0-59F1-49EB-9347-ACEA4A784240}">
    <text>Utilizar a Função =CONT.VALORES()</text>
  </threadedComment>
  <threadedComment ref="B10" dT="2025-01-13T22:04:28.06" personId="{FFEB89E8-9356-439B-A126-E9D8D6FC1C1A}" id="{E970ED69-43C6-4A5D-A354-826D9AD5422D}">
    <text xml:space="preserve">
Utilizar a Função =CONT.SE()</text>
  </threadedComment>
  <threadedComment ref="C10" dT="2025-01-13T22:04:50.28" personId="{FFEB89E8-9356-439B-A126-E9D8D6FC1C1A}" id="{89A179BA-A825-4CAE-BC62-DD04023ECA84}">
    <text>Utilizar a Função =MÉDIASE()</text>
  </threadedComment>
  <threadedComment ref="D10" dT="2025-01-13T22:05:12.18" personId="{FFEB89E8-9356-439B-A126-E9D8D6FC1C1A}" id="{EC955D90-2964-490F-BD0B-EDB35EBD930F}">
    <text>Utilizar a Função =MÉDIASE()</text>
  </threadedComment>
  <threadedComment ref="E10" dT="2025-01-13T22:05:21.36" personId="{FFEB89E8-9356-439B-A126-E9D8D6FC1C1A}" id="{72AD87A2-3768-45C7-A026-C6E9B8ECF66D}">
    <text>Utilizar a Função =MÉDIASE()</text>
  </threadedComment>
  <threadedComment ref="F10" dT="2025-01-13T22:09:58.19" personId="{FFEB89E8-9356-439B-A126-E9D8D6FC1C1A}" id="{6A52A5EC-6E6F-417E-84E8-D8B48A81BA56}">
    <text>Utilizar a Função =MÍNIMOSES()</text>
  </threadedComment>
  <threadedComment ref="G10" dT="2025-01-13T22:09:20.48" personId="{FFEB89E8-9356-439B-A126-E9D8D6FC1C1A}" id="{434380CE-4164-4DDB-9A26-899E1D78D083}">
    <text>Utilizar a função =MÁXIMOSES()</text>
  </threadedComment>
  <threadedComment ref="B12" dT="2025-01-13T22:04:32.62" personId="{FFEB89E8-9356-439B-A126-E9D8D6FC1C1A}" id="{EEEBC950-D4F2-455B-860A-1B1FF25280B0}">
    <text xml:space="preserve">
Utilizar a Função =CONT.SE()</text>
  </threadedComment>
  <threadedComment ref="C12" dT="2025-01-13T22:04:58.33" personId="{FFEB89E8-9356-439B-A126-E9D8D6FC1C1A}" id="{0CC1E1EB-9EF5-410D-965F-C438F9A0C2E8}">
    <text>Utilizar a Função =MÉDIASE()</text>
  </threadedComment>
  <threadedComment ref="D12" dT="2025-01-13T22:05:16.31" personId="{FFEB89E8-9356-439B-A126-E9D8D6FC1C1A}" id="{A8AE274B-5953-4FE5-ABC0-7FB550FFD964}">
    <text>Utilizar a Função =MÉDIASE()</text>
  </threadedComment>
  <threadedComment ref="E12" dT="2025-01-13T22:05:24.89" personId="{FFEB89E8-9356-439B-A126-E9D8D6FC1C1A}" id="{47EAF1E4-4AAB-4A0E-8922-E70BB204B760}">
    <text>Utilizar a Função =MÉDIASE()</text>
  </threadedComment>
  <threadedComment ref="F12" dT="2025-01-13T22:10:03.87" personId="{FFEB89E8-9356-439B-A126-E9D8D6FC1C1A}" id="{4E78C7B1-BFF7-41F0-8833-801ACF99DA19}">
    <text>Utilizar a Função =MÍNIMOSES()</text>
  </threadedComment>
  <threadedComment ref="G12" dT="2025-01-13T22:09:35.99" personId="{FFEB89E8-9356-439B-A126-E9D8D6FC1C1A}" id="{39EF4113-A07D-483A-BDF9-4D3077E61107}">
    <text>Utilizar a função =MÁXIMOSES()</text>
  </threadedComment>
  <threadedComment ref="E15" dT="2025-01-13T22:10:27.04" personId="{FFEB89E8-9356-439B-A126-E9D8D6FC1C1A}" id="{29D46574-7B10-4FBA-8CEF-2DC1B7FB8284}">
    <text>Utilizar a Função =DATADIF()</text>
  </threadedComment>
  <threadedComment ref="B23" dT="2025-01-13T22:12:01.88" personId="{FFEB89E8-9356-439B-A126-E9D8D6FC1C1A}" id="{F5B59CC4-B81A-442A-8EDB-F3431F2861B5}">
    <text>Adicionar o Seu Nome aqui</text>
  </threadedComment>
  <threadedComment ref="B24" dT="2025-01-13T22:12:12.68" personId="{FFEB89E8-9356-439B-A126-E9D8D6FC1C1A}" id="{390A84C0-5451-451A-A443-FCD2702D40EB}">
    <text>Adicionar mais um Novo aqui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abSelected="1" topLeftCell="A4" zoomScale="160" zoomScaleNormal="160" workbookViewId="0">
      <selection activeCell="G14" sqref="G14"/>
    </sheetView>
  </sheetViews>
  <sheetFormatPr defaultColWidth="0" defaultRowHeight="15" zeroHeight="1"/>
  <cols>
    <col min="1" max="1" width="13.42578125" customWidth="1"/>
    <col min="2" max="2" width="17.42578125" bestFit="1" customWidth="1"/>
    <col min="3" max="3" width="24.28515625" bestFit="1" customWidth="1"/>
    <col min="4" max="4" width="24.7109375" bestFit="1" customWidth="1"/>
    <col min="5" max="5" width="23.5703125" bestFit="1" customWidth="1"/>
    <col min="6" max="6" width="17.42578125" bestFit="1" customWidth="1"/>
    <col min="7" max="7" width="24.28515625" bestFit="1" customWidth="1"/>
    <col min="8" max="15" width="9" customWidth="1"/>
    <col min="16" max="16384" width="9" hidden="1"/>
  </cols>
  <sheetData>
    <row r="1" spans="1:7"/>
    <row r="2" spans="1:7" ht="15" customHeight="1">
      <c r="B2" s="11" t="s">
        <v>29</v>
      </c>
      <c r="C2" s="11"/>
      <c r="D2" s="11"/>
      <c r="E2" s="11"/>
      <c r="F2" s="11"/>
      <c r="G2" s="11"/>
    </row>
    <row r="3" spans="1:7" ht="15" customHeight="1">
      <c r="B3" s="11"/>
      <c r="C3" s="11"/>
      <c r="D3" s="11"/>
      <c r="E3" s="11"/>
      <c r="F3" s="11"/>
      <c r="G3" s="11"/>
    </row>
    <row r="4" spans="1:7" ht="15" customHeight="1">
      <c r="B4" s="11"/>
      <c r="C4" s="11"/>
      <c r="D4" s="11"/>
      <c r="E4" s="11"/>
      <c r="F4" s="11"/>
      <c r="G4" s="11"/>
    </row>
    <row r="5" spans="1:7" ht="15" customHeight="1">
      <c r="B5" s="11"/>
      <c r="C5" s="11"/>
      <c r="D5" s="11"/>
      <c r="E5" s="11"/>
      <c r="F5" s="11"/>
      <c r="G5" s="11"/>
    </row>
    <row r="6" spans="1:7" ht="15" customHeight="1">
      <c r="B6" s="11"/>
      <c r="C6" s="11"/>
      <c r="D6" s="11"/>
      <c r="E6" s="11"/>
      <c r="F6" s="11"/>
      <c r="G6" s="11"/>
    </row>
    <row r="7" spans="1:7">
      <c r="A7" s="1"/>
    </row>
    <row r="8" spans="1:7" ht="26.25">
      <c r="B8" s="9" t="s">
        <v>30</v>
      </c>
      <c r="C8" s="9"/>
      <c r="D8" s="9"/>
      <c r="E8" s="9"/>
      <c r="F8" s="9"/>
      <c r="G8" s="9"/>
    </row>
    <row r="9" spans="1:7" ht="23.25">
      <c r="B9" s="10" t="s">
        <v>0</v>
      </c>
      <c r="C9" s="10"/>
      <c r="D9" s="10"/>
      <c r="E9" s="10"/>
      <c r="F9" s="3" t="s">
        <v>1</v>
      </c>
      <c r="G9" s="4">
        <f>COUNTA(sexo)</f>
        <v>9</v>
      </c>
    </row>
    <row r="10" spans="1:7">
      <c r="B10" s="2" t="s">
        <v>8</v>
      </c>
      <c r="C10" s="2" t="s">
        <v>9</v>
      </c>
      <c r="D10" s="2" t="s">
        <v>14</v>
      </c>
      <c r="E10" s="2" t="s">
        <v>15</v>
      </c>
      <c r="F10" s="2" t="s">
        <v>25</v>
      </c>
      <c r="G10" s="2" t="s">
        <v>27</v>
      </c>
    </row>
    <row r="11" spans="1:7">
      <c r="B11" s="4">
        <f>COUNTIF(sexo,"M")</f>
        <v>4</v>
      </c>
      <c r="C11" s="13">
        <f ca="1">AVERAGEIF(sexo,"M",idade)</f>
        <v>11883</v>
      </c>
      <c r="D11" s="14">
        <f>AVERAGEIF(sexo,"M",altura)</f>
        <v>1.8074999999999999</v>
      </c>
      <c r="E11" s="14">
        <f>AVERAGEIF(sexo,"M",peso)</f>
        <v>88.75</v>
      </c>
      <c r="F11" s="13">
        <f ca="1">_xlfn.MINIFS(idade,sexo,"M")</f>
        <v>9918</v>
      </c>
      <c r="G11" s="13">
        <f ca="1">_xlfn.MAXIFS(idade,sexo,"M")</f>
        <v>16653</v>
      </c>
    </row>
    <row r="12" spans="1:7">
      <c r="B12" s="2" t="s">
        <v>10</v>
      </c>
      <c r="C12" s="2" t="s">
        <v>11</v>
      </c>
      <c r="D12" s="2" t="s">
        <v>16</v>
      </c>
      <c r="E12" s="2" t="s">
        <v>17</v>
      </c>
      <c r="F12" s="2" t="s">
        <v>26</v>
      </c>
      <c r="G12" s="2" t="s">
        <v>28</v>
      </c>
    </row>
    <row r="13" spans="1:7">
      <c r="B13" s="4">
        <f>COUNTIF(sexo,"F")</f>
        <v>5</v>
      </c>
      <c r="C13" s="13">
        <f ca="1">AVERAGEIF(sexo,"F",idade)</f>
        <v>12956.2</v>
      </c>
      <c r="D13" s="14">
        <f>AVERAGEIF(sexo,"F",altura)</f>
        <v>1.6239999999999999</v>
      </c>
      <c r="E13" s="14">
        <f>AVERAGEIF(sexo,"F",peso)</f>
        <v>60.2</v>
      </c>
      <c r="F13" s="13">
        <f ca="1">_xlfn.MINIFS(idade,sexo,"F")</f>
        <v>9186</v>
      </c>
      <c r="G13" s="13">
        <f ca="1">_xlfn.MAXIFS(idade,sexo,"F")</f>
        <v>17068</v>
      </c>
    </row>
    <row r="14" spans="1:7"/>
    <row r="15" spans="1:7">
      <c r="B15" s="2" t="s">
        <v>2</v>
      </c>
      <c r="C15" s="2" t="s">
        <v>3</v>
      </c>
      <c r="D15" s="2" t="s">
        <v>4</v>
      </c>
      <c r="E15" s="2" t="s">
        <v>5</v>
      </c>
      <c r="F15" s="2" t="s">
        <v>12</v>
      </c>
      <c r="G15" s="2" t="s">
        <v>13</v>
      </c>
    </row>
    <row r="16" spans="1:7">
      <c r="B16" s="8" t="s">
        <v>18</v>
      </c>
      <c r="C16" s="5" t="s">
        <v>6</v>
      </c>
      <c r="D16" s="6">
        <v>35206</v>
      </c>
      <c r="E16" s="12">
        <f ca="1">(TODAY()-D16)</f>
        <v>10485</v>
      </c>
      <c r="F16" s="7">
        <v>1.81</v>
      </c>
      <c r="G16" s="7">
        <v>85</v>
      </c>
    </row>
    <row r="17" spans="2:7">
      <c r="B17" s="8" t="s">
        <v>19</v>
      </c>
      <c r="C17" s="5" t="s">
        <v>6</v>
      </c>
      <c r="D17" s="6">
        <v>35773</v>
      </c>
      <c r="E17" s="12">
        <f t="shared" ref="E17:E24" ca="1" si="0">(TODAY()-D17)</f>
        <v>9918</v>
      </c>
      <c r="F17" s="7">
        <v>1.75</v>
      </c>
      <c r="G17" s="7">
        <v>65</v>
      </c>
    </row>
    <row r="18" spans="2:7">
      <c r="B18" s="8" t="s">
        <v>20</v>
      </c>
      <c r="C18" s="5" t="s">
        <v>7</v>
      </c>
      <c r="D18" s="6">
        <v>33171</v>
      </c>
      <c r="E18" s="12">
        <f t="shared" ca="1" si="0"/>
        <v>12520</v>
      </c>
      <c r="F18" s="7">
        <v>1.65</v>
      </c>
      <c r="G18" s="7">
        <v>55</v>
      </c>
    </row>
    <row r="19" spans="2:7">
      <c r="B19" s="8" t="s">
        <v>21</v>
      </c>
      <c r="C19" s="5" t="s">
        <v>7</v>
      </c>
      <c r="D19" s="6">
        <v>36505</v>
      </c>
      <c r="E19" s="12">
        <f t="shared" ca="1" si="0"/>
        <v>9186</v>
      </c>
      <c r="F19" s="7">
        <v>1.69</v>
      </c>
      <c r="G19" s="7">
        <v>58</v>
      </c>
    </row>
    <row r="20" spans="2:7">
      <c r="B20" s="8" t="s">
        <v>22</v>
      </c>
      <c r="C20" s="5" t="s">
        <v>7</v>
      </c>
      <c r="D20" s="6">
        <v>36456</v>
      </c>
      <c r="E20" s="12">
        <f t="shared" ca="1" si="0"/>
        <v>9235</v>
      </c>
      <c r="F20" s="7">
        <v>1.55</v>
      </c>
      <c r="G20" s="7">
        <v>45</v>
      </c>
    </row>
    <row r="21" spans="2:7">
      <c r="B21" s="8" t="s">
        <v>23</v>
      </c>
      <c r="C21" s="5" t="s">
        <v>6</v>
      </c>
      <c r="D21" s="6">
        <v>35215</v>
      </c>
      <c r="E21" s="12">
        <f t="shared" ca="1" si="0"/>
        <v>10476</v>
      </c>
      <c r="F21" s="7">
        <v>1.95</v>
      </c>
      <c r="G21" s="7">
        <v>110</v>
      </c>
    </row>
    <row r="22" spans="2:7">
      <c r="B22" s="8" t="s">
        <v>24</v>
      </c>
      <c r="C22" s="5" t="s">
        <v>6</v>
      </c>
      <c r="D22" s="6">
        <v>29038</v>
      </c>
      <c r="E22" s="12">
        <f t="shared" ca="1" si="0"/>
        <v>16653</v>
      </c>
      <c r="F22" s="7">
        <v>1.72</v>
      </c>
      <c r="G22" s="7">
        <v>95</v>
      </c>
    </row>
    <row r="23" spans="2:7">
      <c r="B23" s="8" t="s">
        <v>31</v>
      </c>
      <c r="C23" s="5" t="s">
        <v>7</v>
      </c>
      <c r="D23" s="6">
        <v>28623</v>
      </c>
      <c r="E23" s="12">
        <f t="shared" ca="1" si="0"/>
        <v>17068</v>
      </c>
      <c r="F23" s="7">
        <v>1.68</v>
      </c>
      <c r="G23" s="7">
        <v>78</v>
      </c>
    </row>
    <row r="24" spans="2:7">
      <c r="B24" s="8" t="s">
        <v>32</v>
      </c>
      <c r="C24" s="5" t="s">
        <v>7</v>
      </c>
      <c r="D24" s="6">
        <v>28919</v>
      </c>
      <c r="E24" s="12">
        <f t="shared" ca="1" si="0"/>
        <v>16772</v>
      </c>
      <c r="F24" s="7">
        <v>1.55</v>
      </c>
      <c r="G24" s="7">
        <v>65</v>
      </c>
    </row>
    <row r="25" spans="2:7"/>
    <row r="26" spans="2:7"/>
    <row r="27" spans="2:7"/>
  </sheetData>
  <mergeCells count="3">
    <mergeCell ref="B8:G8"/>
    <mergeCell ref="B9:E9"/>
    <mergeCell ref="B2:G6"/>
  </mergeCells>
  <pageMargins left="0.51180555555555596" right="0.51180555555555596" top="0.78680555555555598" bottom="0.78680555555555598" header="0.31388888888888899" footer="0.31388888888888899"/>
  <pageSetup paperSize="9" orientation="portrait" verticalDpi="597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4</vt:i4>
      </vt:variant>
    </vt:vector>
  </HeadingPairs>
  <TitlesOfParts>
    <vt:vector size="5" baseType="lpstr">
      <vt:lpstr>Estatísticas Básicas</vt:lpstr>
      <vt:lpstr>altura</vt:lpstr>
      <vt:lpstr>idade</vt:lpstr>
      <vt:lpstr>peso</vt:lpstr>
      <vt:lpstr>sexo</vt:lpstr>
    </vt:vector>
  </TitlesOfParts>
  <Company>SENAC Tatuapé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ROBSON SILVA VAAMONDE</cp:lastModifiedBy>
  <cp:lastPrinted>2015-06-01T16:49:00Z</cp:lastPrinted>
  <dcterms:created xsi:type="dcterms:W3CDTF">2015-01-23T13:28:00Z</dcterms:created>
  <dcterms:modified xsi:type="dcterms:W3CDTF">2025-02-03T23:50:36Z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1046-11.1.0.11719</vt:lpwstr>
  </property>
  <property fmtid="{D5CDD505-2E9C-101B-9397-08002B2CF9AE}" pid="3" name="WorkbookGuid">
    <vt:lpwstr>ba7412ee-9dd5-492b-bcc2-3fe75b1b389c</vt:lpwstr>
  </property>
  <property fmtid="{D5CDD505-2E9C-101B-9397-08002B2CF9AE}" pid="4" name="KSOReadingLayout">
    <vt:bool>true</vt:bool>
  </property>
  <property fmtid="{D5CDD505-2E9C-101B-9397-08002B2CF9AE}" pid="5" name="ICV">
    <vt:lpwstr/>
  </property>
</Properties>
</file>