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robson.svaamonde\Downloads\"/>
    </mc:Choice>
  </mc:AlternateContent>
  <xr:revisionPtr revIDLastSave="0" documentId="13_ncr:1_{64778210-4404-4E7B-A4BA-5D4A6A5589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ntrole de Estoque" sheetId="1" r:id="rId1"/>
    <sheet name="Feriados" sheetId="2" r:id="rId2"/>
    <sheet name="Fim de Semana" sheetId="3" r:id="rId3"/>
  </sheets>
  <definedNames>
    <definedName name="_xlnm._FilterDatabase" localSheetId="1" hidden="1">Feriados!$A$1:$C$1</definedName>
    <definedName name="feriados">Feriados!$A$2:$A$44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G23" i="1"/>
  <c r="G22" i="1"/>
  <c r="D23" i="1" s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2" i="1"/>
  <c r="B22" i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" i="2"/>
  <c r="G8" i="1"/>
  <c r="G10" i="1" s="1"/>
  <c r="G24" i="1" l="1"/>
  <c r="D25" i="1" s="1"/>
  <c r="G13" i="1"/>
  <c r="G12" i="1"/>
  <c r="G11" i="1"/>
  <c r="G9" i="1"/>
  <c r="G25" i="1" l="1"/>
  <c r="D26" i="1" s="1"/>
  <c r="G26" i="1" l="1"/>
  <c r="D27" i="1" s="1"/>
  <c r="G27" i="1" l="1"/>
  <c r="D28" i="1" s="1"/>
  <c r="G28" i="1" l="1"/>
  <c r="D29" i="1" s="1"/>
  <c r="G29" i="1" l="1"/>
  <c r="D30" i="1" s="1"/>
  <c r="G30" i="1" l="1"/>
  <c r="D31" i="1" s="1"/>
  <c r="G31" i="1" l="1"/>
  <c r="D32" i="1" s="1"/>
  <c r="G32" i="1" l="1"/>
  <c r="D33" i="1" s="1"/>
  <c r="G33" i="1" l="1"/>
  <c r="D34" i="1" s="1"/>
  <c r="G34" i="1" l="1"/>
  <c r="D35" i="1" s="1"/>
  <c r="G35" i="1" l="1"/>
  <c r="D36" i="1" s="1"/>
  <c r="G36" i="1" l="1"/>
  <c r="D37" i="1" s="1"/>
  <c r="G37" i="1" l="1"/>
  <c r="D38" i="1" s="1"/>
  <c r="G38" i="1" l="1"/>
  <c r="D39" i="1" s="1"/>
  <c r="G39" i="1" l="1"/>
  <c r="D40" i="1" s="1"/>
  <c r="G40" i="1" l="1"/>
  <c r="D41" i="1" s="1"/>
  <c r="G4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tc={2B7370AB-8098-482C-AE7E-15FEC4B29091}</author>
    <author>tc={17E03F1E-A4DE-4309-AF7A-45D51ADFA50E}</author>
    <author>tc={1BBD37AB-C09D-455C-9DBF-6D434C80DB5B}</author>
    <author>tc={3CF18D17-BB79-4C8F-8FEB-9E42EC351FE1}</author>
    <author>tc={7CBE3918-F8FD-4546-A05E-B3D1417F8634}</author>
    <author>tc={D56DFA05-32A4-41F0-A922-83F00DB3C918}</author>
    <author>tc={78FBACA2-2C47-4C4B-AD5C-5D0722660332}</author>
    <author>tc={48CB137E-6BD9-47A0-BABB-C4A541CEDA99}</author>
    <author>tc={4B604F93-C13C-4694-87C1-087CB16A6379}</author>
    <author>tc={5BCB078C-7F5F-4DB6-8B08-AD4924B53738}</author>
    <author>tc={E4B99641-BF8A-40E3-B7B8-88559AC9F11D}</author>
    <author>tc={E8600372-A9FB-4564-BFD4-091B106C5398}</author>
    <author>tc={B42DCE5A-4CEE-4868-AC5E-E51AB2C8FD3C}</author>
    <author>tc={109BFFE8-DDD3-4E0C-838C-7C956BB467E2}</author>
  </authors>
  <commentList>
    <comment ref="B8" authorId="0" shapeId="0" xr:uid="{2B7370AB-8098-482C-AE7E-15FEC4B290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=HOJE()</t>
      </text>
    </comment>
    <comment ref="B9" authorId="1" shapeId="0" xr:uid="{17E03F1E-A4DE-4309-AF7A-45D51ADFA5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do Excel: =DIA()</t>
      </text>
    </comment>
    <comment ref="B10" authorId="2" shapeId="0" xr:uid="{1BBD37AB-C09D-455C-9DBF-6D434C80DB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do Excel: =MÊS()</t>
      </text>
    </comment>
    <comment ref="B11" authorId="3" shapeId="0" xr:uid="{3CF18D17-BB79-4C8F-8FEB-9E42EC351FE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do Excel: =ANO()</t>
      </text>
    </comment>
    <comment ref="B12" authorId="4" shapeId="0" xr:uid="{7CBE3918-F8FD-4546-A05E-B3D1417F86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do Excel: =DIA.DA.SEMANA()</t>
      </text>
    </comment>
    <comment ref="B13" authorId="5" shapeId="0" xr:uid="{D56DFA05-32A4-41F0-A922-83F00DB3C91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do Excel: =NÚMSEMANA()</t>
      </text>
    </comment>
    <comment ref="B16" authorId="6" shapeId="0" xr:uid="{78FBACA2-2C47-4C4B-AD5C-5D07226603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Digitar a Data Inicial do Mês</t>
      </text>
    </comment>
    <comment ref="C16" authorId="7" shapeId="0" xr:uid="{48CB137E-6BD9-47A0-BABB-C4A541CEDA9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Formatar a célula com a máscara: mmmm</t>
      </text>
    </comment>
    <comment ref="B21" authorId="8" shapeId="0" xr:uid="{4B604F93-C13C-4694-87C1-087CB16A63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=DIATRABALHO.INTL()</t>
      </text>
    </comment>
    <comment ref="C21" authorId="9" shapeId="0" xr:uid="{5BCB078C-7F5F-4DB6-8B08-AD4924B5373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Formatar a célula com a máscara: dddd</t>
      </text>
    </comment>
    <comment ref="D21" authorId="10" shapeId="0" xr:uid="{E4B99641-BF8A-40E3-B7B8-88559AC9F11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No estoque do próximo dia, trabalhar com interligação de células com o estoque final do dia anterior.</t>
      </text>
    </comment>
    <comment ref="G21" authorId="11" shapeId="0" xr:uid="{E8600372-A9FB-4564-BFD4-091B106C53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=SOMA()</t>
      </text>
    </comment>
    <comment ref="B22" authorId="12" shapeId="0" xr:uid="{B42DCE5A-4CEE-4868-AC5E-E51AB2C8FD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Nesse célula vamos trabalhar com a função =DIATRABALHO.INTL() mais subtraindo 1 dia referente ao dia 01/01/2025 que é o Feriado Universal</t>
      </text>
    </comment>
    <comment ref="B23" authorId="13" shapeId="0" xr:uid="{109BFFE8-DDD3-4E0C-838C-7C956BB467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Nesse célula vamos trabalhar a função =DIATRABALHO.INTL() buscando os valores da célula anterior B22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tc={0157D4F6-4787-4139-8CB8-DBB52F475284}</author>
  </authors>
  <commentList>
    <comment ref="B1" authorId="0" shapeId="0" xr:uid="{0157D4F6-4787-4139-8CB8-DBB52F4752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Formatar a célula com a máscara: dddd</t>
      </text>
    </comment>
  </commentList>
</comments>
</file>

<file path=xl/sharedStrings.xml><?xml version="1.0" encoding="utf-8"?>
<sst xmlns="http://schemas.openxmlformats.org/spreadsheetml/2006/main" count="59" uniqueCount="57">
  <si>
    <t>Data de Hoje.:</t>
  </si>
  <si>
    <t>Dia de Hoje.:</t>
  </si>
  <si>
    <t>Número do Mês de Hoje.:</t>
  </si>
  <si>
    <t>Ano de Hoje.:</t>
  </si>
  <si>
    <t>Número do Dia da Semana de Hoje.:</t>
  </si>
  <si>
    <t>Número do Dia da Semana Ano.:</t>
  </si>
  <si>
    <t>Controle de Estoque</t>
  </si>
  <si>
    <t xml:space="preserve">Mês.: </t>
  </si>
  <si>
    <t>Calcular os dias úteis do mês, desconsiderando finais de semana (sábado e domingo) e feriados, calcular o estoque final e estoque anterior (que é o estoque do dia anterior).</t>
  </si>
  <si>
    <t>Data</t>
  </si>
  <si>
    <t>Dia da Semana</t>
  </si>
  <si>
    <t>Estoque Anterior</t>
  </si>
  <si>
    <t>Entrada</t>
  </si>
  <si>
    <t>Saída</t>
  </si>
  <si>
    <t>Estoque Final</t>
  </si>
  <si>
    <t>Feriado Aniversário de São Paulo</t>
  </si>
  <si>
    <t>Emenda Feriado Carnaval</t>
  </si>
  <si>
    <t>Feriado Carnaval</t>
  </si>
  <si>
    <t>Feriado Sexta-Feira Santa</t>
  </si>
  <si>
    <t>Feriado Dia do Trabalhador</t>
  </si>
  <si>
    <t>Feriado Corpus Christi</t>
  </si>
  <si>
    <t>Feriado Independência do Brasil</t>
  </si>
  <si>
    <t>Feriado Padroeira do Brasil</t>
  </si>
  <si>
    <t>Feriado Finados</t>
  </si>
  <si>
    <t>Feriado Proclamação da República</t>
  </si>
  <si>
    <t>Feriado Dia da Consciência Negra</t>
  </si>
  <si>
    <t>Feriado Natal</t>
  </si>
  <si>
    <t>Feriado Ano Novo</t>
  </si>
  <si>
    <t>Dia</t>
  </si>
  <si>
    <t>Descrição</t>
  </si>
  <si>
    <t>1 ou omitido</t>
  </si>
  <si>
    <t>Sábado, domingo</t>
  </si>
  <si>
    <t>Domingo, segunda-feira</t>
  </si>
  <si>
    <t>Segunda-feira, terça-feira</t>
  </si>
  <si>
    <t>Terça-feira, quarta-feira</t>
  </si>
  <si>
    <t>Quarta-feira, quinta-feira</t>
  </si>
  <si>
    <t>Quinta-feira, sexta-feira</t>
  </si>
  <si>
    <t>Sexta-feira, sábado</t>
  </si>
  <si>
    <t>Domingo apenas</t>
  </si>
  <si>
    <t>Segunda-feira apenas</t>
  </si>
  <si>
    <t>Terça-feira apenas</t>
  </si>
  <si>
    <t>Quarta-feira apenas</t>
  </si>
  <si>
    <t>Quinta-feira apenas</t>
  </si>
  <si>
    <t>Sexta-feira apenas</t>
  </si>
  <si>
    <t>Sábado apenas</t>
  </si>
  <si>
    <t>Feriados</t>
  </si>
  <si>
    <t>Dia Semana</t>
  </si>
  <si>
    <t>Feriado Confraternização Universal 2025</t>
  </si>
  <si>
    <t>Emenda Feriado Carnaval Quarta-Feira de Cinzas</t>
  </si>
  <si>
    <t>Feriado de Tiradente</t>
  </si>
  <si>
    <t>Feriado Revolução Constitucionalista de 1932</t>
  </si>
  <si>
    <t>Emenda de Feriado Dia da Consciência Negra</t>
  </si>
  <si>
    <t>Emenda Feriado Sexta-Feira Santa</t>
  </si>
  <si>
    <r>
      <t>Observação:</t>
    </r>
    <r>
      <rPr>
        <sz val="9"/>
        <color theme="1"/>
        <rFont val="Arial"/>
        <family val="2"/>
      </rPr>
      <t xml:space="preserve"> No Microsoft Excel temos a Função =DIATRABALHO.INTL(), essa função é melhor que a Função =DIATRABALHO()</t>
    </r>
  </si>
  <si>
    <r>
      <t xml:space="preserve">Robson Vaamonde
LinkedIn: </t>
    </r>
    <r>
      <rPr>
        <b/>
        <sz val="9"/>
        <color rgb="FF0070C0"/>
        <rFont val="Arial"/>
        <family val="2"/>
      </rPr>
      <t>https://www.linkedin.com/in/robson-vaamonde-0b029028/</t>
    </r>
    <r>
      <rPr>
        <b/>
        <sz val="9"/>
        <color indexed="63"/>
        <rFont val="Arial"/>
        <family val="2"/>
      </rPr>
      <t xml:space="preserve">
Instagram: </t>
    </r>
    <r>
      <rPr>
        <b/>
        <sz val="9"/>
        <color rgb="FF0070C0"/>
        <rFont val="Arial"/>
        <family val="2"/>
      </rPr>
      <t>https://www.instagram.com/procedimentoem/</t>
    </r>
    <r>
      <rPr>
        <b/>
        <sz val="9"/>
        <color indexed="63"/>
        <rFont val="Arial"/>
        <family val="2"/>
      </rPr>
      <t xml:space="preserve">
YouTUBE: </t>
    </r>
    <r>
      <rPr>
        <b/>
        <sz val="9"/>
        <color rgb="FF0070C0"/>
        <rFont val="Arial"/>
        <family val="2"/>
      </rPr>
      <t>https://www.youtube.com/boraparapratica</t>
    </r>
  </si>
  <si>
    <t>Tabela de Referência</t>
  </si>
  <si>
    <t>Folga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</si>
</sst>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dddd"/>
    <numFmt numFmtId="166" formatCode="mmmm"/>
  </numFmts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11"/>
      <color rgb="FF2F2F2F"/>
      <name val="Arial"/>
      <charset val="134"/>
    </font>
    <font>
      <b/>
      <sz val="11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indexed="63"/>
      <name val="Arial"/>
      <family val="2"/>
    </font>
    <font>
      <b/>
      <sz val="9"/>
      <color rgb="FF0070C0"/>
      <name val="Arial"/>
      <family val="2"/>
    </font>
    <font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9.9978637043366805E-2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06918546098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vertical="top" wrapText="1"/>
    </xf>
    <xf numFmtId="14" fontId="0" fillId="0" borderId="0" xfId="0" applyNumberFormat="1"/>
    <xf numFmtId="0" fontId="5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5" fillId="0" borderId="0" xfId="0" applyFont="1"/>
    <xf numFmtId="0" fontId="0" fillId="0" borderId="1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2" fillId="5" borderId="1" xfId="0" applyFont="1" applyFill="1" applyBorder="1" applyAlignment="1">
      <alignment horizontal="right"/>
    </xf>
    <xf numFmtId="0" fontId="13" fillId="5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24847</xdr:colOff>
      <xdr:row>1</xdr:row>
      <xdr:rowOff>2958</xdr:rowOff>
    </xdr:from>
    <xdr:to>
      <xdr:col>1</xdr:col>
      <xdr:colOff>24847</xdr:colOff>
      <xdr:row>4</xdr:row>
      <xdr:rowOff>159676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DEBC2117-4D6E-4338-986B-FC654FD97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922" y="193458"/>
          <a:ext cx="0" cy="72821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</xdr:row>
      <xdr:rowOff>6811</xdr:rowOff>
    </xdr:from>
    <xdr:to>
      <xdr:col>5</xdr:col>
      <xdr:colOff>0</xdr:colOff>
      <xdr:row>4</xdr:row>
      <xdr:rowOff>152400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F14C2E7-B001-44B5-A1F4-06CEE61AD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1700" y="197311"/>
          <a:ext cx="0" cy="717089"/>
        </a:xfrm>
        <a:prstGeom prst="rect">
          <a:avLst/>
        </a:prstGeom>
      </xdr:spPr>
    </xdr:pic>
    <xdr:clientData/>
  </xdr:twoCellAnchor>
  <xdr:twoCellAnchor editAs="oneCell">
    <xdr:from>
      <xdr:col>0</xdr:col>
      <xdr:colOff>889965</xdr:colOff>
      <xdr:row>1</xdr:row>
      <xdr:rowOff>0</xdr:rowOff>
    </xdr:from>
    <xdr:to>
      <xdr:col>2</xdr:col>
      <xdr:colOff>393415</xdr:colOff>
      <xdr:row>6</xdr:row>
      <xdr:rowOff>19847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7111EE1C-5AD9-4134-91A6-CFB8A69D6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4215" y="190500"/>
          <a:ext cx="1438995" cy="972347"/>
        </a:xfrm>
        <a:prstGeom prst="rect">
          <a:avLst/>
        </a:prstGeom>
      </xdr:spPr>
    </xdr:pic>
    <xdr:clientData/>
  </xdr:twoCellAnchor>
  <xdr:twoCellAnchor editAs="oneCell">
    <xdr:from>
      <xdr:col>5</xdr:col>
      <xdr:colOff>185231</xdr:colOff>
      <xdr:row>1</xdr:row>
      <xdr:rowOff>16126</xdr:rowOff>
    </xdr:from>
    <xdr:to>
      <xdr:col>7</xdr:col>
      <xdr:colOff>537655</xdr:colOff>
      <xdr:row>5</xdr:row>
      <xdr:rowOff>174913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F74D44A5-CB73-4E90-A790-6504C4347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145" y="206626"/>
          <a:ext cx="2454493" cy="920787"/>
        </a:xfrm>
        <a:prstGeom prst="rect">
          <a:avLst/>
        </a:prstGeom>
      </xdr:spPr>
    </xdr:pic>
    <xdr:clientData/>
  </xdr:twoCellAnchor>
  <xdr:twoCellAnchor editAs="oneCell">
    <xdr:from>
      <xdr:col>7</xdr:col>
      <xdr:colOff>85725</xdr:colOff>
      <xdr:row>0</xdr:row>
      <xdr:rowOff>0</xdr:rowOff>
    </xdr:from>
    <xdr:to>
      <xdr:col>14</xdr:col>
      <xdr:colOff>413207</xdr:colOff>
      <xdr:row>20</xdr:row>
      <xdr:rowOff>384259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E8F4A66F-3347-4230-9A27-33C34C1CD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72300" y="0"/>
          <a:ext cx="4528007" cy="46705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BSON SILVA VAAMONDE" id="{3C9420C8-71ED-4DA2-81C6-15057B0C57B1}" userId="S::robson.svaamonde@senacsp.edu.br::4d4f56a5-23e9-4d23-b645-e8636afaef3c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8" dT="2025-01-13T23:02:53.83" personId="{3C9420C8-71ED-4DA2-81C6-15057B0C57B1}" id="{2B7370AB-8098-482C-AE7E-15FEC4B29091}">
    <text>Utilizar a função =HOJE()</text>
  </threadedComment>
  <threadedComment ref="B9" dT="2025-01-13T23:03:06.51" personId="{3C9420C8-71ED-4DA2-81C6-15057B0C57B1}" id="{17E03F1E-A4DE-4309-AF7A-45D51ADFA50E}">
    <text>Utilizar a função do Excel: =DIA()</text>
  </threadedComment>
  <threadedComment ref="B10" dT="2025-01-13T23:03:39.69" personId="{3C9420C8-71ED-4DA2-81C6-15057B0C57B1}" id="{1BBD37AB-C09D-455C-9DBF-6D434C80DB5B}">
    <text>Utilizar a função do Excel: =MÊS()</text>
  </threadedComment>
  <threadedComment ref="B11" dT="2025-01-13T23:03:51.64" personId="{3C9420C8-71ED-4DA2-81C6-15057B0C57B1}" id="{3CF18D17-BB79-4C8F-8FEB-9E42EC351FE1}">
    <text>Utilizar a função do Excel: =ANO()</text>
  </threadedComment>
  <threadedComment ref="B12" dT="2025-01-13T23:04:06.04" personId="{3C9420C8-71ED-4DA2-81C6-15057B0C57B1}" id="{7CBE3918-F8FD-4546-A05E-B3D1417F8634}">
    <text>Utilizar a função do Excel: =DIA.DA.SEMANA()</text>
  </threadedComment>
  <threadedComment ref="B13" dT="2025-01-13T23:04:22.28" personId="{3C9420C8-71ED-4DA2-81C6-15057B0C57B1}" id="{D56DFA05-32A4-41F0-A922-83F00DB3C918}">
    <text>Utilizar a função do Excel: =NÚMSEMANA()</text>
  </threadedComment>
  <threadedComment ref="B16" dT="2025-01-13T23:06:13.69" personId="{3C9420C8-71ED-4DA2-81C6-15057B0C57B1}" id="{78FBACA2-2C47-4C4B-AD5C-5D0722660332}">
    <text>Digitar a Data Inicial do Mês</text>
  </threadedComment>
  <threadedComment ref="C16" dT="2025-01-13T23:05:30.91" personId="{3C9420C8-71ED-4DA2-81C6-15057B0C57B1}" id="{48CB137E-6BD9-47A0-BABB-C4A541CEDA99}">
    <text>Formatar a célula com a máscara: mmmm</text>
  </threadedComment>
  <threadedComment ref="B21" dT="2025-01-13T23:08:26.32" personId="{3C9420C8-71ED-4DA2-81C6-15057B0C57B1}" id="{4B604F93-C13C-4694-87C1-087CB16A6379}">
    <text>Utilizar a função =DIATRABALHO.INTL()</text>
  </threadedComment>
  <threadedComment ref="C21" dT="2025-02-05T18:22:28.73" personId="{3C9420C8-71ED-4DA2-81C6-15057B0C57B1}" id="{5BCB078C-7F5F-4DB6-8B08-AD4924B53738}">
    <text>Formatar a célula com a máscara: dddd</text>
  </threadedComment>
  <threadedComment ref="D21" dT="2025-01-13T23:08:03.37" personId="{3C9420C8-71ED-4DA2-81C6-15057B0C57B1}" id="{E4B99641-BF8A-40E3-B7B8-88559AC9F11D}">
    <text>No estoque do próximo dia, trabalhar com interligação de células com o estoque final do dia anterior.</text>
  </threadedComment>
  <threadedComment ref="G21" dT="2025-01-13T23:07:18.97" personId="{3C9420C8-71ED-4DA2-81C6-15057B0C57B1}" id="{E8600372-A9FB-4564-BFD4-091B106C5398}">
    <text>Utilizar a Função =SOMA()</text>
  </threadedComment>
  <threadedComment ref="B22" dT="2025-01-13T23:09:10.32" personId="{3C9420C8-71ED-4DA2-81C6-15057B0C57B1}" id="{B42DCE5A-4CEE-4868-AC5E-E51AB2C8FD3C}">
    <text>Nesse célula vamos trabalhar com a função =DIATRABALHO.INTL() mais subtraindo 1 dia referente ao dia 01/01/2025 que é o Feriado Universal</text>
  </threadedComment>
  <threadedComment ref="B23" dT="2025-01-13T23:09:36.96" personId="{3C9420C8-71ED-4DA2-81C6-15057B0C57B1}" id="{109BFFE8-DDD3-4E0C-838C-7C956BB467E2}">
    <text>Nesse célula vamos trabalhar a função =DIATRABALHO.INTL() buscando os valores da célula anterior B22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5-01-13T23:11:53.76" personId="{3C9420C8-71ED-4DA2-81C6-15057B0C57B1}" id="{0157D4F6-4787-4139-8CB8-DBB52F475284}">
    <text>Formatar a célula com a máscara: dddd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"/>
  <sheetViews>
    <sheetView tabSelected="1" topLeftCell="A20" zoomScale="235" zoomScaleNormal="235" workbookViewId="0">
      <selection activeCell="G22" sqref="G22"/>
    </sheetView>
  </sheetViews>
  <sheetFormatPr defaultColWidth="0" defaultRowHeight="15" zeroHeight="1"/>
  <cols>
    <col min="1" max="1" width="9" customWidth="1"/>
    <col min="2" max="7" width="15.7109375" customWidth="1"/>
    <col min="8" max="15" width="9" customWidth="1"/>
    <col min="16" max="16384" width="9" hidden="1"/>
  </cols>
  <sheetData>
    <row r="1" spans="2:7" s="20" customFormat="1"/>
    <row r="2" spans="2:7" s="20" customFormat="1" ht="15" customHeight="1">
      <c r="B2" s="24" t="s">
        <v>54</v>
      </c>
      <c r="C2" s="24"/>
      <c r="D2" s="24"/>
      <c r="E2" s="24"/>
      <c r="F2" s="24"/>
      <c r="G2" s="24"/>
    </row>
    <row r="3" spans="2:7" s="20" customFormat="1" ht="15" customHeight="1">
      <c r="B3" s="24"/>
      <c r="C3" s="24"/>
      <c r="D3" s="24"/>
      <c r="E3" s="24"/>
      <c r="F3" s="24"/>
      <c r="G3" s="24"/>
    </row>
    <row r="4" spans="2:7" s="20" customFormat="1" ht="15" customHeight="1">
      <c r="B4" s="24"/>
      <c r="C4" s="24"/>
      <c r="D4" s="24"/>
      <c r="E4" s="24"/>
      <c r="F4" s="24"/>
      <c r="G4" s="24"/>
    </row>
    <row r="5" spans="2:7" s="20" customFormat="1" ht="15" customHeight="1">
      <c r="B5" s="24"/>
      <c r="C5" s="24"/>
      <c r="D5" s="24"/>
      <c r="E5" s="24"/>
      <c r="F5" s="24"/>
      <c r="G5" s="24"/>
    </row>
    <row r="6" spans="2:7" s="20" customFormat="1" ht="15" customHeight="1">
      <c r="B6" s="24"/>
      <c r="C6" s="24"/>
      <c r="D6" s="24"/>
      <c r="E6" s="24"/>
      <c r="F6" s="24"/>
      <c r="G6" s="24"/>
    </row>
    <row r="7" spans="2:7">
      <c r="B7" s="21"/>
      <c r="C7" s="21"/>
      <c r="D7" s="21"/>
      <c r="E7" s="21"/>
      <c r="F7" s="21"/>
      <c r="G7" s="21"/>
    </row>
    <row r="8" spans="2:7" ht="18.75">
      <c r="B8" s="25" t="s">
        <v>0</v>
      </c>
      <c r="C8" s="25"/>
      <c r="D8" s="25"/>
      <c r="E8" s="25"/>
      <c r="F8" s="25"/>
      <c r="G8" s="10">
        <f ca="1">TODAY()</f>
        <v>45693</v>
      </c>
    </row>
    <row r="9" spans="2:7" ht="18.75">
      <c r="B9" s="25" t="s">
        <v>1</v>
      </c>
      <c r="C9" s="25"/>
      <c r="D9" s="25"/>
      <c r="E9" s="25"/>
      <c r="F9" s="25"/>
      <c r="G9" s="16">
        <f ca="1">DAY(G8)</f>
        <v>5</v>
      </c>
    </row>
    <row r="10" spans="2:7" ht="18.75">
      <c r="B10" s="25" t="s">
        <v>2</v>
      </c>
      <c r="C10" s="25"/>
      <c r="D10" s="25"/>
      <c r="E10" s="25"/>
      <c r="F10" s="25"/>
      <c r="G10" s="16">
        <f ca="1">MONTH(G8)</f>
        <v>2</v>
      </c>
    </row>
    <row r="11" spans="2:7" ht="18.75">
      <c r="B11" s="25" t="s">
        <v>3</v>
      </c>
      <c r="C11" s="25"/>
      <c r="D11" s="25"/>
      <c r="E11" s="25"/>
      <c r="F11" s="25"/>
      <c r="G11" s="16">
        <f ca="1">YEAR(G8)</f>
        <v>2025</v>
      </c>
    </row>
    <row r="12" spans="2:7" ht="18.75">
      <c r="B12" s="25" t="s">
        <v>4</v>
      </c>
      <c r="C12" s="25"/>
      <c r="D12" s="25"/>
      <c r="E12" s="25"/>
      <c r="F12" s="25"/>
      <c r="G12" s="16">
        <f ca="1">WEEKDAY(G8,1)</f>
        <v>4</v>
      </c>
    </row>
    <row r="13" spans="2:7" ht="18.75">
      <c r="B13" s="25" t="s">
        <v>5</v>
      </c>
      <c r="C13" s="25"/>
      <c r="D13" s="25"/>
      <c r="E13" s="25"/>
      <c r="F13" s="25"/>
      <c r="G13" s="16">
        <f ca="1">WEEKNUM(G8,1)</f>
        <v>6</v>
      </c>
    </row>
    <row r="14" spans="2:7"/>
    <row r="15" spans="2:7" ht="26.25">
      <c r="B15" s="26" t="s">
        <v>6</v>
      </c>
      <c r="C15" s="26"/>
      <c r="D15" s="26"/>
      <c r="E15" s="26"/>
      <c r="F15" s="26"/>
      <c r="G15" s="26"/>
    </row>
    <row r="16" spans="2:7" ht="18.75">
      <c r="B16" s="22" t="s">
        <v>7</v>
      </c>
      <c r="C16" s="33">
        <v>45658</v>
      </c>
      <c r="D16" s="27" t="s">
        <v>53</v>
      </c>
      <c r="E16" s="28"/>
      <c r="F16" s="28"/>
      <c r="G16" s="28"/>
    </row>
    <row r="17" spans="2:7">
      <c r="D17" s="28"/>
      <c r="E17" s="28"/>
      <c r="F17" s="28"/>
      <c r="G17" s="28"/>
    </row>
    <row r="18" spans="2:7">
      <c r="B18" s="29" t="s">
        <v>8</v>
      </c>
      <c r="C18" s="29"/>
      <c r="D18" s="29"/>
      <c r="E18" s="29"/>
      <c r="F18" s="29"/>
      <c r="G18" s="29"/>
    </row>
    <row r="19" spans="2:7">
      <c r="B19" s="29"/>
      <c r="C19" s="29"/>
      <c r="D19" s="29"/>
      <c r="E19" s="29"/>
      <c r="F19" s="29"/>
      <c r="G19" s="29"/>
    </row>
    <row r="20" spans="2:7">
      <c r="B20" s="12"/>
      <c r="C20" s="12"/>
    </row>
    <row r="21" spans="2:7" ht="37.5">
      <c r="B21" s="23" t="s">
        <v>9</v>
      </c>
      <c r="C21" s="23" t="s">
        <v>10</v>
      </c>
      <c r="D21" s="23" t="s">
        <v>11</v>
      </c>
      <c r="E21" s="23" t="s">
        <v>12</v>
      </c>
      <c r="F21" s="23" t="s">
        <v>13</v>
      </c>
      <c r="G21" s="23" t="s">
        <v>14</v>
      </c>
    </row>
    <row r="22" spans="2:7">
      <c r="B22" s="19">
        <f>WORKDAY.INTL(C16-1,1,1,feriados)</f>
        <v>45659</v>
      </c>
      <c r="C22" s="32">
        <f>B22</f>
        <v>45659</v>
      </c>
      <c r="D22" s="13">
        <v>10</v>
      </c>
      <c r="E22" s="13">
        <v>20</v>
      </c>
      <c r="F22" s="13">
        <v>15</v>
      </c>
      <c r="G22" s="17">
        <f>(SUM(D22:E22)-F22)</f>
        <v>15</v>
      </c>
    </row>
    <row r="23" spans="2:7">
      <c r="B23" s="19">
        <f>WORKDAY.INTL(B22,1,1,feriados)</f>
        <v>45660</v>
      </c>
      <c r="C23" s="32">
        <f t="shared" ref="C23:C41" si="0">B23</f>
        <v>45660</v>
      </c>
      <c r="D23" s="13">
        <f>G22</f>
        <v>15</v>
      </c>
      <c r="E23" s="13">
        <v>5</v>
      </c>
      <c r="F23" s="13">
        <v>20</v>
      </c>
      <c r="G23" s="17">
        <f t="shared" ref="G23:G41" si="1">(SUM(D23:E23)-F23)</f>
        <v>0</v>
      </c>
    </row>
    <row r="24" spans="2:7">
      <c r="B24" s="19">
        <f>WORKDAY.INTL(B23,1,1,feriados)</f>
        <v>45663</v>
      </c>
      <c r="C24" s="32">
        <f t="shared" si="0"/>
        <v>45663</v>
      </c>
      <c r="D24" s="13">
        <f t="shared" ref="D24:D41" si="2">G23</f>
        <v>0</v>
      </c>
      <c r="E24" s="13">
        <v>10</v>
      </c>
      <c r="F24" s="13">
        <v>8</v>
      </c>
      <c r="G24" s="17">
        <f t="shared" si="1"/>
        <v>2</v>
      </c>
    </row>
    <row r="25" spans="2:7">
      <c r="B25" s="19">
        <f>WORKDAY.INTL(B24,1,1,feriados)</f>
        <v>45664</v>
      </c>
      <c r="C25" s="32">
        <f t="shared" si="0"/>
        <v>45664</v>
      </c>
      <c r="D25" s="13">
        <f t="shared" si="2"/>
        <v>2</v>
      </c>
      <c r="E25" s="13">
        <v>23</v>
      </c>
      <c r="F25" s="13">
        <v>20</v>
      </c>
      <c r="G25" s="17">
        <f t="shared" si="1"/>
        <v>5</v>
      </c>
    </row>
    <row r="26" spans="2:7">
      <c r="B26" s="19">
        <f>WORKDAY.INTL(B25,1,1,feriados)</f>
        <v>45665</v>
      </c>
      <c r="C26" s="32">
        <f t="shared" si="0"/>
        <v>45665</v>
      </c>
      <c r="D26" s="13">
        <f t="shared" si="2"/>
        <v>5</v>
      </c>
      <c r="E26" s="13">
        <v>25</v>
      </c>
      <c r="F26" s="13">
        <v>22</v>
      </c>
      <c r="G26" s="17">
        <f t="shared" si="1"/>
        <v>8</v>
      </c>
    </row>
    <row r="27" spans="2:7">
      <c r="B27" s="19">
        <f>WORKDAY.INTL(B26,1,1,feriados)</f>
        <v>45666</v>
      </c>
      <c r="C27" s="32">
        <f t="shared" si="0"/>
        <v>45666</v>
      </c>
      <c r="D27" s="13">
        <f t="shared" si="2"/>
        <v>8</v>
      </c>
      <c r="E27" s="13">
        <v>12</v>
      </c>
      <c r="F27" s="13">
        <v>10</v>
      </c>
      <c r="G27" s="17">
        <f t="shared" si="1"/>
        <v>10</v>
      </c>
    </row>
    <row r="28" spans="2:7">
      <c r="B28" s="19">
        <f>WORKDAY.INTL(B27,1,1,feriados)</f>
        <v>45667</v>
      </c>
      <c r="C28" s="32">
        <f t="shared" si="0"/>
        <v>45667</v>
      </c>
      <c r="D28" s="13">
        <f t="shared" si="2"/>
        <v>10</v>
      </c>
      <c r="E28" s="13">
        <v>20</v>
      </c>
      <c r="F28" s="13">
        <v>12</v>
      </c>
      <c r="G28" s="17">
        <f t="shared" si="1"/>
        <v>18</v>
      </c>
    </row>
    <row r="29" spans="2:7">
      <c r="B29" s="19">
        <f>WORKDAY.INTL(B28,1,1,feriados)</f>
        <v>45670</v>
      </c>
      <c r="C29" s="32">
        <f t="shared" si="0"/>
        <v>45670</v>
      </c>
      <c r="D29" s="13">
        <f t="shared" si="2"/>
        <v>18</v>
      </c>
      <c r="E29" s="13">
        <v>2</v>
      </c>
      <c r="F29" s="13">
        <v>15</v>
      </c>
      <c r="G29" s="17">
        <f t="shared" si="1"/>
        <v>5</v>
      </c>
    </row>
    <row r="30" spans="2:7">
      <c r="B30" s="19">
        <f>WORKDAY.INTL(B29,1,1,feriados)</f>
        <v>45671</v>
      </c>
      <c r="C30" s="32">
        <f t="shared" si="0"/>
        <v>45671</v>
      </c>
      <c r="D30" s="13">
        <f t="shared" si="2"/>
        <v>5</v>
      </c>
      <c r="E30" s="13">
        <v>13</v>
      </c>
      <c r="F30" s="13">
        <v>17</v>
      </c>
      <c r="G30" s="17">
        <f t="shared" si="1"/>
        <v>1</v>
      </c>
    </row>
    <row r="31" spans="2:7">
      <c r="B31" s="19">
        <f>WORKDAY.INTL(B30,1,1,feriados)</f>
        <v>45673</v>
      </c>
      <c r="C31" s="32">
        <f t="shared" si="0"/>
        <v>45673</v>
      </c>
      <c r="D31" s="13">
        <f t="shared" si="2"/>
        <v>1</v>
      </c>
      <c r="E31" s="13">
        <v>20</v>
      </c>
      <c r="F31" s="13">
        <v>15</v>
      </c>
      <c r="G31" s="17">
        <f t="shared" si="1"/>
        <v>6</v>
      </c>
    </row>
    <row r="32" spans="2:7">
      <c r="B32" s="19">
        <f>WORKDAY.INTL(B31,1,1,feriados)</f>
        <v>45674</v>
      </c>
      <c r="C32" s="32">
        <f t="shared" si="0"/>
        <v>45674</v>
      </c>
      <c r="D32" s="13">
        <f t="shared" si="2"/>
        <v>6</v>
      </c>
      <c r="E32" s="13">
        <v>22</v>
      </c>
      <c r="F32" s="13">
        <v>25</v>
      </c>
      <c r="G32" s="17">
        <f t="shared" si="1"/>
        <v>3</v>
      </c>
    </row>
    <row r="33" spans="2:7">
      <c r="B33" s="19">
        <f>WORKDAY.INTL(B32,1,1,feriados)</f>
        <v>45677</v>
      </c>
      <c r="C33" s="32">
        <f t="shared" si="0"/>
        <v>45677</v>
      </c>
      <c r="D33" s="13">
        <f t="shared" si="2"/>
        <v>3</v>
      </c>
      <c r="E33" s="13">
        <v>30</v>
      </c>
      <c r="F33" s="13">
        <v>24</v>
      </c>
      <c r="G33" s="17">
        <f t="shared" si="1"/>
        <v>9</v>
      </c>
    </row>
    <row r="34" spans="2:7">
      <c r="B34" s="19">
        <f>WORKDAY.INTL(B33,1,1,feriados)</f>
        <v>45678</v>
      </c>
      <c r="C34" s="32">
        <f t="shared" si="0"/>
        <v>45678</v>
      </c>
      <c r="D34" s="13">
        <f t="shared" si="2"/>
        <v>9</v>
      </c>
      <c r="E34" s="13">
        <v>45</v>
      </c>
      <c r="F34" s="13">
        <v>40</v>
      </c>
      <c r="G34" s="17">
        <f t="shared" si="1"/>
        <v>14</v>
      </c>
    </row>
    <row r="35" spans="2:7">
      <c r="B35" s="19">
        <f>WORKDAY.INTL(B34,1,1,feriados)</f>
        <v>45679</v>
      </c>
      <c r="C35" s="32">
        <f t="shared" si="0"/>
        <v>45679</v>
      </c>
      <c r="D35" s="13">
        <f t="shared" si="2"/>
        <v>14</v>
      </c>
      <c r="E35" s="13">
        <v>12</v>
      </c>
      <c r="F35" s="13">
        <v>25</v>
      </c>
      <c r="G35" s="17">
        <f t="shared" si="1"/>
        <v>1</v>
      </c>
    </row>
    <row r="36" spans="2:7">
      <c r="B36" s="19">
        <f>WORKDAY.INTL(B35,1,1,feriados)</f>
        <v>45680</v>
      </c>
      <c r="C36" s="32">
        <f t="shared" si="0"/>
        <v>45680</v>
      </c>
      <c r="D36" s="13">
        <f t="shared" si="2"/>
        <v>1</v>
      </c>
      <c r="E36" s="13">
        <v>20</v>
      </c>
      <c r="F36" s="13">
        <v>10</v>
      </c>
      <c r="G36" s="17">
        <f t="shared" si="1"/>
        <v>11</v>
      </c>
    </row>
    <row r="37" spans="2:7">
      <c r="B37" s="19">
        <f>WORKDAY.INTL(B36,1,1,feriados)</f>
        <v>45681</v>
      </c>
      <c r="C37" s="32">
        <f t="shared" si="0"/>
        <v>45681</v>
      </c>
      <c r="D37" s="13">
        <f t="shared" si="2"/>
        <v>11</v>
      </c>
      <c r="E37" s="13">
        <v>22</v>
      </c>
      <c r="F37" s="13">
        <v>25</v>
      </c>
      <c r="G37" s="17">
        <f t="shared" si="1"/>
        <v>8</v>
      </c>
    </row>
    <row r="38" spans="2:7">
      <c r="B38" s="19">
        <f>WORKDAY.INTL(B37,1,1,feriados)</f>
        <v>45684</v>
      </c>
      <c r="C38" s="32">
        <f t="shared" si="0"/>
        <v>45684</v>
      </c>
      <c r="D38" s="13">
        <f t="shared" si="2"/>
        <v>8</v>
      </c>
      <c r="E38" s="13">
        <v>25</v>
      </c>
      <c r="F38" s="13">
        <v>28</v>
      </c>
      <c r="G38" s="17">
        <f t="shared" si="1"/>
        <v>5</v>
      </c>
    </row>
    <row r="39" spans="2:7">
      <c r="B39" s="19">
        <f>WORKDAY.INTL(B38,1,1,feriados)</f>
        <v>45685</v>
      </c>
      <c r="C39" s="32">
        <f t="shared" si="0"/>
        <v>45685</v>
      </c>
      <c r="D39" s="13">
        <f t="shared" si="2"/>
        <v>5</v>
      </c>
      <c r="E39" s="13">
        <v>16</v>
      </c>
      <c r="F39" s="13">
        <v>21</v>
      </c>
      <c r="G39" s="17">
        <f t="shared" si="1"/>
        <v>0</v>
      </c>
    </row>
    <row r="40" spans="2:7">
      <c r="B40" s="19">
        <f>WORKDAY.INTL(B39,1,1,feriados)</f>
        <v>45686</v>
      </c>
      <c r="C40" s="32">
        <f t="shared" si="0"/>
        <v>45686</v>
      </c>
      <c r="D40" s="13">
        <f t="shared" si="2"/>
        <v>0</v>
      </c>
      <c r="E40" s="13">
        <v>35</v>
      </c>
      <c r="F40" s="13">
        <v>28</v>
      </c>
      <c r="G40" s="17">
        <f t="shared" si="1"/>
        <v>7</v>
      </c>
    </row>
    <row r="41" spans="2:7">
      <c r="B41" s="19">
        <f>WORKDAY.INTL(B40,1,1,feriados)</f>
        <v>45687</v>
      </c>
      <c r="C41" s="32">
        <f t="shared" si="0"/>
        <v>45687</v>
      </c>
      <c r="D41" s="13">
        <f t="shared" si="2"/>
        <v>7</v>
      </c>
      <c r="E41" s="13">
        <v>13</v>
      </c>
      <c r="F41" s="13">
        <v>15</v>
      </c>
      <c r="G41" s="17">
        <f t="shared" si="1"/>
        <v>5</v>
      </c>
    </row>
    <row r="42" spans="2:7">
      <c r="B42" s="7"/>
      <c r="C42" s="14"/>
      <c r="D42" s="15"/>
      <c r="E42" s="15"/>
      <c r="F42" s="15"/>
      <c r="G42" s="18"/>
    </row>
  </sheetData>
  <mergeCells count="10">
    <mergeCell ref="B2:G6"/>
    <mergeCell ref="B13:F13"/>
    <mergeCell ref="B15:G15"/>
    <mergeCell ref="D16:G17"/>
    <mergeCell ref="B18:G19"/>
    <mergeCell ref="B8:F8"/>
    <mergeCell ref="B9:F9"/>
    <mergeCell ref="B10:F10"/>
    <mergeCell ref="B11:F11"/>
    <mergeCell ref="B12:F12"/>
  </mergeCells>
  <pageMargins left="0.51180555555555596" right="0.51180555555555596" top="0.78680555555555598" bottom="0.78680555555555598" header="0.31388888888888899" footer="0.31388888888888899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5"/>
  <sheetViews>
    <sheetView zoomScale="280" zoomScaleNormal="280" workbookViewId="0">
      <selection activeCell="A3" sqref="A3"/>
    </sheetView>
  </sheetViews>
  <sheetFormatPr defaultColWidth="0" defaultRowHeight="15" zeroHeight="1"/>
  <cols>
    <col min="1" max="2" width="14" customWidth="1"/>
    <col min="3" max="3" width="44.7109375" bestFit="1" customWidth="1"/>
    <col min="4" max="10" width="9" hidden="1" customWidth="1"/>
    <col min="11" max="11" width="11.85546875" hidden="1" customWidth="1"/>
    <col min="12" max="16384" width="9" hidden="1"/>
  </cols>
  <sheetData>
    <row r="1" spans="1:11">
      <c r="A1" s="8" t="s">
        <v>9</v>
      </c>
      <c r="B1" s="8" t="s">
        <v>46</v>
      </c>
      <c r="C1" s="8" t="s">
        <v>45</v>
      </c>
    </row>
    <row r="2" spans="1:11">
      <c r="A2" s="9">
        <v>45658</v>
      </c>
      <c r="B2" s="32">
        <f>A2</f>
        <v>45658</v>
      </c>
      <c r="C2" s="10" t="s">
        <v>47</v>
      </c>
    </row>
    <row r="3" spans="1:11">
      <c r="A3" s="9">
        <v>45672</v>
      </c>
      <c r="B3" s="32">
        <f>A3</f>
        <v>45672</v>
      </c>
      <c r="C3" s="34" t="s">
        <v>56</v>
      </c>
    </row>
    <row r="4" spans="1:11">
      <c r="A4" s="9">
        <v>45682</v>
      </c>
      <c r="B4" s="32">
        <f>A4</f>
        <v>45682</v>
      </c>
      <c r="C4" s="10" t="s">
        <v>15</v>
      </c>
    </row>
    <row r="5" spans="1:11">
      <c r="A5" s="9">
        <v>45719</v>
      </c>
      <c r="B5" s="32">
        <f>A5</f>
        <v>45719</v>
      </c>
      <c r="C5" s="10" t="s">
        <v>16</v>
      </c>
    </row>
    <row r="6" spans="1:11">
      <c r="A6" s="9">
        <v>45720</v>
      </c>
      <c r="B6" s="32">
        <f>A6</f>
        <v>45720</v>
      </c>
      <c r="C6" s="10" t="s">
        <v>17</v>
      </c>
    </row>
    <row r="7" spans="1:11">
      <c r="A7" s="9">
        <v>45721</v>
      </c>
      <c r="B7" s="32">
        <f>A7</f>
        <v>45721</v>
      </c>
      <c r="C7" s="10" t="s">
        <v>48</v>
      </c>
      <c r="K7" s="7"/>
    </row>
    <row r="8" spans="1:11">
      <c r="A8" s="19">
        <v>45765</v>
      </c>
      <c r="B8" s="32">
        <f>A8</f>
        <v>45765</v>
      </c>
      <c r="C8" s="10" t="s">
        <v>18</v>
      </c>
    </row>
    <row r="9" spans="1:11">
      <c r="A9" s="19">
        <v>45766</v>
      </c>
      <c r="B9" s="32">
        <f>A9</f>
        <v>45766</v>
      </c>
      <c r="C9" s="10" t="s">
        <v>52</v>
      </c>
    </row>
    <row r="10" spans="1:11">
      <c r="A10" s="9">
        <v>45768</v>
      </c>
      <c r="B10" s="32">
        <f>A10</f>
        <v>45768</v>
      </c>
      <c r="C10" s="10" t="s">
        <v>49</v>
      </c>
    </row>
    <row r="11" spans="1:11">
      <c r="A11" s="9">
        <v>45778</v>
      </c>
      <c r="B11" s="32">
        <f>A11</f>
        <v>45778</v>
      </c>
      <c r="C11" s="10" t="s">
        <v>19</v>
      </c>
    </row>
    <row r="12" spans="1:11">
      <c r="A12" s="9">
        <v>45827</v>
      </c>
      <c r="B12" s="32">
        <f>A12</f>
        <v>45827</v>
      </c>
      <c r="C12" s="10" t="s">
        <v>20</v>
      </c>
    </row>
    <row r="13" spans="1:11">
      <c r="A13" s="9">
        <v>45847</v>
      </c>
      <c r="B13" s="32">
        <f>A13</f>
        <v>45847</v>
      </c>
      <c r="C13" s="11" t="s">
        <v>50</v>
      </c>
    </row>
    <row r="14" spans="1:11">
      <c r="A14" s="9">
        <v>45907</v>
      </c>
      <c r="B14" s="32">
        <f>A14</f>
        <v>45907</v>
      </c>
      <c r="C14" s="11" t="s">
        <v>21</v>
      </c>
    </row>
    <row r="15" spans="1:11">
      <c r="A15" s="9">
        <v>45942</v>
      </c>
      <c r="B15" s="32">
        <f>A15</f>
        <v>45942</v>
      </c>
      <c r="C15" s="11" t="s">
        <v>22</v>
      </c>
    </row>
    <row r="16" spans="1:11">
      <c r="A16" s="9">
        <v>45963</v>
      </c>
      <c r="B16" s="32">
        <f>A16</f>
        <v>45963</v>
      </c>
      <c r="C16" s="11" t="s">
        <v>23</v>
      </c>
    </row>
    <row r="17" spans="1:3">
      <c r="A17" s="9">
        <v>45976</v>
      </c>
      <c r="B17" s="32">
        <f>A17</f>
        <v>45976</v>
      </c>
      <c r="C17" s="11" t="s">
        <v>24</v>
      </c>
    </row>
    <row r="18" spans="1:3">
      <c r="A18" s="19">
        <v>45981</v>
      </c>
      <c r="B18" s="32">
        <f>A18</f>
        <v>45981</v>
      </c>
      <c r="C18" s="11" t="s">
        <v>25</v>
      </c>
    </row>
    <row r="19" spans="1:3">
      <c r="A19" s="19">
        <v>45982</v>
      </c>
      <c r="B19" s="32">
        <f>A19</f>
        <v>45982</v>
      </c>
      <c r="C19" s="11" t="s">
        <v>51</v>
      </c>
    </row>
    <row r="20" spans="1:3">
      <c r="A20" s="9">
        <v>45983</v>
      </c>
      <c r="B20" s="32">
        <f>A20</f>
        <v>45983</v>
      </c>
      <c r="C20" s="11" t="s">
        <v>51</v>
      </c>
    </row>
    <row r="21" spans="1:3">
      <c r="A21" s="9">
        <v>46016</v>
      </c>
      <c r="B21" s="32">
        <f>A21</f>
        <v>46016</v>
      </c>
      <c r="C21" s="11" t="s">
        <v>26</v>
      </c>
    </row>
    <row r="22" spans="1:3">
      <c r="A22" s="9">
        <v>46022</v>
      </c>
      <c r="B22" s="32">
        <f>A22</f>
        <v>46022</v>
      </c>
      <c r="C22" s="11" t="s">
        <v>27</v>
      </c>
    </row>
    <row r="23" spans="1:3">
      <c r="A23" s="9"/>
      <c r="B23" s="19"/>
      <c r="C23" s="11"/>
    </row>
    <row r="24" spans="1:3">
      <c r="A24" s="9"/>
      <c r="B24" s="19"/>
      <c r="C24" s="11"/>
    </row>
    <row r="25" spans="1:3">
      <c r="A25" s="9"/>
      <c r="B25" s="19"/>
      <c r="C25" s="11"/>
    </row>
    <row r="26" spans="1:3">
      <c r="A26" s="19"/>
      <c r="B26" s="19"/>
      <c r="C26" s="11"/>
    </row>
    <row r="27" spans="1:3">
      <c r="A27" s="19"/>
      <c r="B27" s="19"/>
      <c r="C27" s="11"/>
    </row>
    <row r="28" spans="1:3">
      <c r="A28" s="19"/>
      <c r="B28" s="19"/>
      <c r="C28" s="11"/>
    </row>
    <row r="29" spans="1:3">
      <c r="A29" s="19"/>
      <c r="B29" s="19"/>
      <c r="C29" s="11"/>
    </row>
    <row r="30" spans="1:3">
      <c r="A30" s="19"/>
      <c r="B30" s="19"/>
      <c r="C30" s="11"/>
    </row>
    <row r="31" spans="1:3">
      <c r="A31" s="19"/>
      <c r="B31" s="19"/>
      <c r="C31" s="11"/>
    </row>
    <row r="32" spans="1:3">
      <c r="A32" s="19"/>
      <c r="B32" s="19"/>
      <c r="C32" s="11"/>
    </row>
    <row r="33" spans="1:3">
      <c r="A33" s="19"/>
      <c r="B33" s="19"/>
      <c r="C33" s="11"/>
    </row>
    <row r="34" spans="1:3">
      <c r="A34" s="19"/>
      <c r="B34" s="19"/>
      <c r="C34" s="11"/>
    </row>
    <row r="35" spans="1:3">
      <c r="A35" s="19"/>
      <c r="B35" s="19"/>
      <c r="C35" s="11"/>
    </row>
    <row r="36" spans="1:3">
      <c r="A36" s="19"/>
      <c r="B36" s="19"/>
      <c r="C36" s="11"/>
    </row>
    <row r="37" spans="1:3">
      <c r="A37" s="19"/>
      <c r="B37" s="19"/>
      <c r="C37" s="11"/>
    </row>
    <row r="38" spans="1:3">
      <c r="A38" s="19"/>
      <c r="B38" s="19"/>
      <c r="C38" s="11"/>
    </row>
    <row r="39" spans="1:3">
      <c r="A39" s="19"/>
      <c r="B39" s="19"/>
      <c r="C39" s="11"/>
    </row>
    <row r="40" spans="1:3">
      <c r="A40" s="19"/>
      <c r="B40" s="19"/>
      <c r="C40" s="11"/>
    </row>
    <row r="41" spans="1:3">
      <c r="A41" s="19"/>
      <c r="B41" s="19"/>
      <c r="C41" s="11"/>
    </row>
    <row r="42" spans="1:3">
      <c r="A42" s="19"/>
      <c r="B42" s="19"/>
      <c r="C42" s="11"/>
    </row>
    <row r="43" spans="1:3">
      <c r="A43" s="19"/>
      <c r="B43" s="19"/>
      <c r="C43" s="11"/>
    </row>
    <row r="44" spans="1:3">
      <c r="A44" s="19"/>
      <c r="B44" s="19"/>
      <c r="C44" s="11"/>
    </row>
    <row r="45" spans="1:3"/>
  </sheetData>
  <autoFilter ref="A1:C1" xr:uid="{00000000-0001-0000-0100-000000000000}">
    <sortState xmlns:xlrd2="http://schemas.microsoft.com/office/spreadsheetml/2017/richdata2" ref="A2:C22">
      <sortCondition ref="A1"/>
    </sortState>
  </autoFilter>
  <pageMargins left="0.51180555555555596" right="0.51180555555555596" top="0.78680555555555598" bottom="0.78680555555555598" header="0.31388888888888899" footer="0.31388888888888899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"/>
  <sheetViews>
    <sheetView zoomScale="370" zoomScaleNormal="370" workbookViewId="0"/>
  </sheetViews>
  <sheetFormatPr defaultColWidth="0" defaultRowHeight="14.25" zeroHeight="1"/>
  <cols>
    <col min="1" max="1" width="9.140625" style="1" customWidth="1"/>
    <col min="2" max="2" width="14.5703125" style="1" customWidth="1"/>
    <col min="3" max="3" width="25.140625" style="1" customWidth="1"/>
    <col min="4" max="4" width="9.140625" style="1" customWidth="1"/>
    <col min="5" max="5" width="9.140625" style="1" hidden="1" customWidth="1"/>
    <col min="6" max="16384" width="9.140625" style="1" hidden="1"/>
  </cols>
  <sheetData>
    <row r="1" spans="2:3"/>
    <row r="2" spans="2:3" ht="20.25">
      <c r="B2" s="30" t="s">
        <v>55</v>
      </c>
      <c r="C2" s="31"/>
    </row>
    <row r="3" spans="2:3" ht="15">
      <c r="B3" s="2" t="s">
        <v>28</v>
      </c>
      <c r="C3" s="2" t="s">
        <v>29</v>
      </c>
    </row>
    <row r="4" spans="2:3">
      <c r="B4" s="3" t="s">
        <v>30</v>
      </c>
      <c r="C4" s="4" t="s">
        <v>31</v>
      </c>
    </row>
    <row r="5" spans="2:3">
      <c r="B5" s="5">
        <v>2</v>
      </c>
      <c r="C5" s="6" t="s">
        <v>32</v>
      </c>
    </row>
    <row r="6" spans="2:3">
      <c r="B6" s="3">
        <v>3</v>
      </c>
      <c r="C6" s="4" t="s">
        <v>33</v>
      </c>
    </row>
    <row r="7" spans="2:3">
      <c r="B7" s="5">
        <v>4</v>
      </c>
      <c r="C7" s="6" t="s">
        <v>34</v>
      </c>
    </row>
    <row r="8" spans="2:3">
      <c r="B8" s="3">
        <v>5</v>
      </c>
      <c r="C8" s="4" t="s">
        <v>35</v>
      </c>
    </row>
    <row r="9" spans="2:3">
      <c r="B9" s="5">
        <v>6</v>
      </c>
      <c r="C9" s="6" t="s">
        <v>36</v>
      </c>
    </row>
    <row r="10" spans="2:3">
      <c r="B10" s="3">
        <v>7</v>
      </c>
      <c r="C10" s="4" t="s">
        <v>37</v>
      </c>
    </row>
    <row r="11" spans="2:3">
      <c r="B11" s="5">
        <v>11</v>
      </c>
      <c r="C11" s="6" t="s">
        <v>38</v>
      </c>
    </row>
    <row r="12" spans="2:3">
      <c r="B12" s="3">
        <v>12</v>
      </c>
      <c r="C12" s="4" t="s">
        <v>39</v>
      </c>
    </row>
    <row r="13" spans="2:3">
      <c r="B13" s="5">
        <v>13</v>
      </c>
      <c r="C13" s="6" t="s">
        <v>40</v>
      </c>
    </row>
    <row r="14" spans="2:3">
      <c r="B14" s="3">
        <v>14</v>
      </c>
      <c r="C14" s="4" t="s">
        <v>41</v>
      </c>
    </row>
    <row r="15" spans="2:3">
      <c r="B15" s="5">
        <v>15</v>
      </c>
      <c r="C15" s="6" t="s">
        <v>42</v>
      </c>
    </row>
    <row r="16" spans="2:3">
      <c r="B16" s="3">
        <v>16</v>
      </c>
      <c r="C16" s="4" t="s">
        <v>43</v>
      </c>
    </row>
    <row r="17" spans="2:3">
      <c r="B17" s="5">
        <v>17</v>
      </c>
      <c r="C17" s="6" t="s">
        <v>44</v>
      </c>
    </row>
    <row r="18" spans="2:3"/>
  </sheetData>
  <mergeCells count="1">
    <mergeCell ref="B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Controle de Estoque</vt:lpstr>
      <vt:lpstr>Feriados</vt:lpstr>
      <vt:lpstr>Fim de Semana</vt:lpstr>
      <vt:lpstr>feriados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ROBSON SILVA VAAMONDE</cp:lastModifiedBy>
  <dcterms:created xsi:type="dcterms:W3CDTF">2011-06-20T18:20:00Z</dcterms:created>
  <dcterms:modified xsi:type="dcterms:W3CDTF">2025-02-06T00:59:55Z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1046-11.1.0.8392</vt:lpwstr>
  </property>
  <property fmtid="{D5CDD505-2E9C-101B-9397-08002B2CF9AE}" pid="3" name="KSOReadingLayout">
    <vt:bool>true</vt:bool>
  </property>
</Properties>
</file>