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C:\Users\robson.svaamonde\Documents\msexcel\02-Avancado1-Funcoes\08-PlanilhasExtras\"/>
    </mc:Choice>
  </mc:AlternateContent>
  <xr:revisionPtr revIDLastSave="0" documentId="13_ncr:1_{077BA681-61E7-45A8-B6F7-53F1B97EC2A0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Observação" sheetId="3" r:id="rId1"/>
    <sheet name="Financiamento AulaEAD" sheetId="1" r:id="rId2"/>
    <sheet name="Exemplo =PGTO()" sheetId="4" r:id="rId3"/>
    <sheet name="Juros Simples Composto" sheetId="5" r:id="rId4"/>
    <sheet name="Dicas de Sites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9" i="5" l="1"/>
  <c r="G49" i="5" s="1"/>
  <c r="H49" i="5" s="1"/>
  <c r="F35" i="5"/>
  <c r="H35" i="5" s="1"/>
  <c r="F36" i="5"/>
  <c r="H36" i="5" s="1"/>
  <c r="F37" i="5"/>
  <c r="H37" i="5" s="1"/>
  <c r="F38" i="5"/>
  <c r="H38" i="5" s="1"/>
  <c r="F39" i="5"/>
  <c r="H39" i="5" s="1"/>
  <c r="F40" i="5"/>
  <c r="H40" i="5" s="1"/>
  <c r="F34" i="5"/>
  <c r="H34" i="5" s="1"/>
  <c r="E35" i="5"/>
  <c r="G35" i="5" s="1"/>
  <c r="E36" i="5"/>
  <c r="G36" i="5" s="1"/>
  <c r="E37" i="5"/>
  <c r="G37" i="5" s="1"/>
  <c r="E38" i="5"/>
  <c r="G38" i="5" s="1"/>
  <c r="E39" i="5"/>
  <c r="G39" i="5" s="1"/>
  <c r="E40" i="5"/>
  <c r="G40" i="5" s="1"/>
  <c r="E34" i="5"/>
  <c r="G34" i="5" s="1"/>
  <c r="E31" i="5"/>
  <c r="E32" i="5" s="1"/>
  <c r="F50" i="5" l="1"/>
  <c r="G50" i="5" l="1"/>
  <c r="H50" i="5" s="1"/>
  <c r="F51" i="5"/>
  <c r="F52" i="5" l="1"/>
  <c r="G51" i="5"/>
  <c r="H51" i="5" s="1"/>
  <c r="F53" i="5" l="1"/>
  <c r="G52" i="5"/>
  <c r="H52" i="5" s="1"/>
  <c r="F54" i="5" l="1"/>
  <c r="G53" i="5"/>
  <c r="H53" i="5" s="1"/>
  <c r="F55" i="5" l="1"/>
  <c r="G54" i="5"/>
  <c r="H54" i="5" s="1"/>
  <c r="F56" i="5" l="1"/>
  <c r="G55" i="5"/>
  <c r="H55" i="5" s="1"/>
  <c r="F57" i="5" l="1"/>
  <c r="G56" i="5"/>
  <c r="H56" i="5" s="1"/>
  <c r="F58" i="5" l="1"/>
  <c r="G57" i="5"/>
  <c r="H57" i="5" s="1"/>
  <c r="F59" i="5" l="1"/>
  <c r="G58" i="5"/>
  <c r="H58" i="5" s="1"/>
  <c r="F60" i="5" l="1"/>
  <c r="G60" i="5" s="1"/>
  <c r="G59" i="5"/>
  <c r="H59" i="5" s="1"/>
  <c r="H60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tc={89D2E411-2F62-46BE-8EAE-1E60ED15D751}</author>
    <author>tc={8D6E0201-94FE-4EF2-A0D0-11EE0748575A}</author>
    <author>tc={09E0F47A-9C0E-4C68-AE5B-FBC88F49F1FB}</author>
    <author>tc={6E4C1C79-D0CB-4F9C-B5B5-93DA7D8D9711}</author>
    <author>tc={5ECF424F-5B20-4CEA-83D3-F1CB2E372024}</author>
    <author>tc={703EF004-CAC8-4B7C-8425-B2BB99E36AB1}</author>
    <author>tc={4BD97A57-46E4-4CD0-A685-BEB4B25803DF}</author>
    <author>tc={DE657BB8-DDE6-4095-8BCA-0B2CEF351AB1}</author>
    <author>tc={8C26415C-3159-4DC7-AD47-F8188FC50B6D}</author>
    <author>tc={C869E028-5EB7-4BA5-8A00-6F75F67E9F98}</author>
    <author>tc={E6605ECD-BDFF-4520-B1DA-D039EEDB1042}</author>
  </authors>
  <commentList>
    <comment ref="E16" authorId="0" shapeId="0" xr:uid="{89D2E411-2F62-46BE-8EAE-1E60ED15D75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=VF()</t>
      </text>
    </comment>
    <comment ref="F16" authorId="1" shapeId="0" xr:uid="{8D6E0201-94FE-4EF2-A0D0-11EE0748575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=MULT()</t>
      </text>
    </comment>
    <comment ref="E28" authorId="2" shapeId="0" xr:uid="{09E0F47A-9C0E-4C68-AE5B-FBC88F49F1F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=VP()</t>
      </text>
    </comment>
    <comment ref="F28" authorId="3" shapeId="0" xr:uid="{6E4C1C79-D0CB-4F9C-B5B5-93DA7D8D971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=MULT()</t>
      </text>
    </comment>
    <comment ref="D40" authorId="4" shapeId="0" xr:uid="{5ECF424F-5B20-4CEA-83D3-F1CB2E37202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=PGTO()</t>
      </text>
    </comment>
    <comment ref="F40" authorId="5" shapeId="0" xr:uid="{703EF004-CAC8-4B7C-8425-B2BB99E36AB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=MULT()</t>
      </text>
    </comment>
    <comment ref="B52" authorId="6" shapeId="0" xr:uid="{4BD97A57-46E4-4CD0-A685-BEB4B25803D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=NPER()</t>
      </text>
    </comment>
    <comment ref="F52" authorId="7" shapeId="0" xr:uid="{DE657BB8-DDE6-4095-8BCA-0B2CEF351AB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=MULT()</t>
      </text>
    </comment>
    <comment ref="C64" authorId="8" shapeId="0" xr:uid="{8C26415C-3159-4DC7-AD47-F8188FC50B6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=TAXA()</t>
      </text>
    </comment>
    <comment ref="D64" authorId="9" shapeId="0" xr:uid="{C869E028-5EB7-4BA5-8A00-6F75F67E9F9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Valor da Parcela deve ser negativo para o correto funcionamento da Função =TAXA()</t>
      </text>
    </comment>
    <comment ref="F64" authorId="10" shapeId="0" xr:uid="{E6605ECD-BDFF-4520-B1DA-D039EEDB104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=MULT()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tc={BF1D2922-131F-4E2E-AEE4-ACEEC432E1E3}</author>
    <author>tc={3C67242F-7AF9-4FFA-90B5-0D5EE8E90635}</author>
    <author>tc={2A0BD20E-6507-411E-A7A6-36A549BC4D51}</author>
    <author>tc={0F8A5FAA-3550-49B6-9566-9EAB875647F8}</author>
    <author>tc={5A9CBE3F-A7FE-470E-8380-3AD261B55D81}</author>
    <author>tc={14B081E3-9DB1-4667-B360-961236D96260}</author>
  </authors>
  <commentList>
    <comment ref="F12" authorId="0" shapeId="0" xr:uid="{BF1D2922-131F-4E2E-AEE4-ACEEC432E1E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Igual ao valor do Financiamento</t>
      </text>
    </comment>
    <comment ref="C13" authorId="1" shapeId="0" xr:uid="{3C67242F-7AF9-4FFA-90B5-0D5EE8E9063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Fazer o cálculo do Juros, utilizando o Saldo Devedor Multiplicado pela Taxa, utilizar a Função =MULT()</t>
      </text>
    </comment>
    <comment ref="D13" authorId="2" shapeId="0" xr:uid="{2A0BD20E-6507-411E-A7A6-36A549BC4D5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Fazer a subtração do Valor do Pagamento - o Valor do Juros</t>
      </text>
    </comment>
    <comment ref="E13" authorId="3" shapeId="0" xr:uid="{0F8A5FAA-3550-49B6-9566-9EAB875647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Fazer o cálculo do =PGTO(), utilizar nesse cenário F4 e fazer a cópia relativa, utilizar também o sinal de - para deixar o valor em positivo</t>
      </text>
    </comment>
    <comment ref="F13" authorId="4" shapeId="0" xr:uid="{5A9CBE3F-A7FE-470E-8380-3AD261B55D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Finalização do Cálculo, utilizar o valor do Saldo Devedor Anterior - a Amortização</t>
      </text>
    </comment>
    <comment ref="B37" authorId="5" shapeId="0" xr:uid="{14B081E3-9DB1-4667-B360-961236D9626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o recurso de Auto soma</t>
      </text>
    </comment>
  </commentList>
</comments>
</file>

<file path=xl/sharedStrings.xml><?xml version="1.0" encoding="utf-8"?>
<sst xmlns="http://schemas.openxmlformats.org/spreadsheetml/2006/main" count="124" uniqueCount="104">
  <si>
    <t>Financiamento</t>
  </si>
  <si>
    <t>Investimento para o Escritório - Função =VF()</t>
  </si>
  <si>
    <t>Nº Parcelas</t>
  </si>
  <si>
    <t>Taxa</t>
  </si>
  <si>
    <t>Valor da parcela</t>
  </si>
  <si>
    <t>Valor Futuro</t>
  </si>
  <si>
    <t>Compra de uma máquina de Fusão de Fibra Óptica - Função =VP()</t>
  </si>
  <si>
    <t>Compra de um automóvel - Função =PGTO()</t>
  </si>
  <si>
    <t>Investimento - Função =NPER()</t>
  </si>
  <si>
    <t>Descobrindo a Taxa de Juros - Função =TAXA()</t>
  </si>
  <si>
    <t>Traduções das Funções Utilizadas</t>
  </si>
  <si>
    <t>VF</t>
  </si>
  <si>
    <t>VP</t>
  </si>
  <si>
    <t>Valor Presente</t>
  </si>
  <si>
    <t>Pmt ou Pgto</t>
  </si>
  <si>
    <t>Pagamento (Valor da Parcela)</t>
  </si>
  <si>
    <t>Site</t>
  </si>
  <si>
    <t>URL</t>
  </si>
  <si>
    <t>RenaTrader</t>
  </si>
  <si>
    <t>https://www.renatrader.com.br/matematica-financeira.html</t>
  </si>
  <si>
    <t>InvestEducar</t>
  </si>
  <si>
    <t>https://www.investeducar.com.br/como-calcular-o-valor-presente-vp-e-o-valor-futuro-vf/</t>
  </si>
  <si>
    <t>SoMatemática</t>
  </si>
  <si>
    <t>http://www.somatematica.com.br/emedio/finan5.php</t>
  </si>
  <si>
    <t>AlgoSobre</t>
  </si>
  <si>
    <t>https://www.algosobre.com.br/matematica-financeira/valor-presente-e-valor-futuro.html</t>
  </si>
  <si>
    <t>Microsoft</t>
  </si>
  <si>
    <t>https://support.office.com/pt-br/article/TAXA-Fun%C3%A7%C3%A3o-TAXA-9f665657-4a7e-4bb7-a030-83fc59e748ce</t>
  </si>
  <si>
    <t>Certifique-se de que esteja sendo consistente quanto às unidades usadas para especificar taxa e nper. Se fizer pagamentos mensais de um empréstimo de quatro anos com taxa de juros de 12% ao ano, use 12%/12 para taxa e 4*12 para nper. Se você fizer pagamentos anuais para o mesmo empréstimo, use 12% para taxa e 4 para nper.</t>
  </si>
  <si>
    <t>Número de Parcelas</t>
  </si>
  <si>
    <t>Valor Futuro com Juros</t>
  </si>
  <si>
    <t>Valor Futuro sem Juros</t>
  </si>
  <si>
    <t>Fábio deseja guardar dinheiro para montar seu escritório assim que se formar em Telecomunicações, dentro de 60 meses (5 anos). O banco lhe oferece uma aplicação que rende 18% ao ano (1,5% ao mês). Ele tem disponível R$: 500,00 mensais para essa aplicação. Fábio deseja saber a quantia que terá disponível ao final do curso (60 meses).</t>
  </si>
  <si>
    <t>Valor à Vista sem Juros</t>
  </si>
  <si>
    <t>Nper ou Per</t>
  </si>
  <si>
    <t>Valor do Carro sem Juros</t>
  </si>
  <si>
    <t>Valor do Carro com Juros</t>
  </si>
  <si>
    <t>Fábio pensa bem e acha melhor continuar utilizando sua bicicleta para ir ao seu escritório e, em vez de comprar o carro zero-quilômetro, ele prefere investir a quantia mensal que iria despender nessa compra em uma aplicação que lhe renderia ao final de um período o valor total de R$: 35.000,00 a uma Taxa de Juros Mensal de 2,4% (28,8% ao Ano). A sua pergunta é: por quantos meses ele teria que investir a quantia de R$: 1.551.22 para obter os R$: 35.000,00 desejados?</t>
  </si>
  <si>
    <t>Valor desejado com Juros</t>
  </si>
  <si>
    <t>Valor desejado sem Juros</t>
  </si>
  <si>
    <t>Valor do Empréstimo sem Juros</t>
  </si>
  <si>
    <t>Valor do Empréstimo com Juros</t>
  </si>
  <si>
    <t>Fábio resolve fazer uma empréstimo no banco para reformar seu escritório, para essa reforma ele precisa de R$: 8.000,00, o banco oferece esse valor parcelado em 48 meses (4 anos) com um valor mensal da parcela de R$: 200,00, o banco não informa qual a Taxa de Juros Mensal e Anual utilizada e também o valor Futuro já com o Juros embutido. Fábio gostaria de saber, qual a Taxa de Juros cobrada pelo banco.</t>
  </si>
  <si>
    <t>O Microsoft Excel utiliza Taxa de Juros Mensal para o cálculo.</t>
  </si>
  <si>
    <t>a.a (ao ano Taxa/12), a.s (ao semestre Taxa/6), a.t (ano trimestre Taxa/3) e a.m (ao mês)</t>
  </si>
  <si>
    <t>Exemplo de Tabela Price SAF =PGTO()</t>
  </si>
  <si>
    <t>Parcela</t>
  </si>
  <si>
    <t>Juros</t>
  </si>
  <si>
    <t>Pagamento</t>
  </si>
  <si>
    <t>Saldo Devedor</t>
  </si>
  <si>
    <t>Valor Financiado.:</t>
  </si>
  <si>
    <t>Taxa de Juros a.m</t>
  </si>
  <si>
    <t>Taxa de Juros a.m.:</t>
  </si>
  <si>
    <t>Quant. Parcelas.:</t>
  </si>
  <si>
    <t>CUIDADO: Todas as funções financeiras retorna valores negativos</t>
  </si>
  <si>
    <t>Todas as funções financeiras retorna valores negativos</t>
  </si>
  <si>
    <t>Totalizador.:</t>
  </si>
  <si>
    <t>Valor Futuro.:</t>
  </si>
  <si>
    <t>O Microsoft Excel utiliza Taxa de Juros Constante e Composta para o cálculo.</t>
  </si>
  <si>
    <t>Calcular o valor futuro de um investimento com base em uma taxa de juros constante. Você pode usar VF com pagamentos periódicos e constantes ou um pagamento de quantia única.</t>
  </si>
  <si>
    <t>Calcular o valor presente de um empréstimo ou investimento com base em uma taxa de juros constante. Você pode usar VP com pagamentos periódicos e constantes (como uma hipoteca ou outro empréstimo) ou um valor futuro que é sua meta de investimento.</t>
  </si>
  <si>
    <t>Calcular o pagamento de um empréstimo de acordo com pagamentos constantes e com uma taxa de juros constante. O pagamento retornado por PGTO inclui o principal e os juros e não inclui taxas, pagamentos de reserva ou tarifas, às vezes associados a empréstimos.</t>
  </si>
  <si>
    <t>Calcular o número de períodos (parcelas) para investimento de acordo com pagamentos constantes e periódicos e uma taxa de juros constante.</t>
  </si>
  <si>
    <t>Calcular a taxa de juros por período de uma anuidade. TAXA é calculado por iteração e pode ter zero ou mais soluções. Se os resultados sucessivos de TAXA não convergirem para 0,0000001 depois de 20 iterações, TAXA retornará o valor de erro #NÚM!.</t>
  </si>
  <si>
    <t>Tipo</t>
  </si>
  <si>
    <t>https://www.aprenderexcel.com.br/2013/tutoriais/calculo-de-juros-simples-e-composto-no-excel</t>
  </si>
  <si>
    <t>Aprender Excel</t>
  </si>
  <si>
    <t>Taxa de Juros Constante ao Mês</t>
  </si>
  <si>
    <t>Pagamento no Início ou Final de cada Período</t>
  </si>
  <si>
    <t>O que é Juro?</t>
  </si>
  <si>
    <t>Juro é o preço pago pelo uso de fundos tomados por empréstimo: pode-se referir também a um valor adicional, incidente sobre as parcelas de pagamento ou sobre o montante total; expressado geralmente por uma percentagem anual, semestral, trimestral ou mensal, seu cálculo considera três variáveis:</t>
  </si>
  <si>
    <t>O valor do capital inicial (ou do bem adquirido), o prazo para que seja saldado e a taxa de mercado;</t>
  </si>
  <si>
    <t>Quando calculado sobre o principal, denomina-se juro simples, enquanto que o juro composto é o que vai sendo acrescido ao final de cada período, somando os juros do período anterior, ou novo montante. O juros composto é a famosa (e temida) "bola de neve".</t>
  </si>
  <si>
    <t>Juros Simples</t>
  </si>
  <si>
    <t>A fórmula para o cálculo de Juros Simples é a seguinte: Juros = C * i * n</t>
  </si>
  <si>
    <t>Capital.:</t>
  </si>
  <si>
    <t>Total a Pagar.:</t>
  </si>
  <si>
    <t>Juros Simples.:</t>
  </si>
  <si>
    <t>Taxa (a.m).:</t>
  </si>
  <si>
    <t>Prazo (parcelas).:</t>
  </si>
  <si>
    <t>C: corresponde ao capital, valor que você vai pegar emprestado.
I: corresponde à taxa de juros, que pode ser a.a (ao ano) ou a.m (ao mês). Antes de iniciar o cálculo você deve dividir a taxa de juros por 100, a fim de que obtenha o valor da taxa no sistema em decimal.
N: é o prazo, período ou se você quiser dizer de outra forma: as suaves prestações das Casas Bahia. Note que o prazo deve estar de acordo com a taxa, ou seja, se ela estiver em ano, o prazo também deverá ser expresso em ano, agora se a taxa estiver em mês o prazo também deve ser convertido para mês.</t>
  </si>
  <si>
    <t>Juros Composto</t>
  </si>
  <si>
    <t>Montante é igual ao capital * (1 + a taxa de juros) elevado na potência do número de meses do prazo de pagamento.</t>
  </si>
  <si>
    <t>A fórmula para o cálculo de Juros Composto é a seguinte: Montante = Capital * (1 + taxa) ^ prazo</t>
  </si>
  <si>
    <t>Valor Financiado</t>
  </si>
  <si>
    <t>Prazo</t>
  </si>
  <si>
    <t>Taxa de Juros</t>
  </si>
  <si>
    <t>Valor Mensal c/Juro</t>
  </si>
  <si>
    <t>Valor Total c/Juro</t>
  </si>
  <si>
    <t>Valor Mensal s/Juro</t>
  </si>
  <si>
    <t>Valor Total s/Juro</t>
  </si>
  <si>
    <t>Projeção de Juros R$</t>
  </si>
  <si>
    <t>Montante</t>
  </si>
  <si>
    <t>Prazo em Meses</t>
  </si>
  <si>
    <t>Taxa e Capital.:</t>
  </si>
  <si>
    <t>Resolvido o problema do investimento para o escrtório, Fábio compra uma nova máquina de Fusão de Fibra Óptica para o seu negócio. Para isso, fez um financiamento em uma Loja por 24 meses (2 anos), a uma Taxa de Juros Mensal de 3,5% (42% anual), pagando um valor de Parcela Mensal de R$: 78,00. Após a compra, seu sócio questiona quanto custaria a máquina se fosse comprada à vista.</t>
  </si>
  <si>
    <t>Amortização</t>
  </si>
  <si>
    <t>Após o lançamento de um novo modelo de um determinado automóvel, a Fábrica resolve oferecer aos consumidores o modelo anterior desse automóvel financiado a uma Taxa de Juros Mensal de 0,5% (6% anual). Como são automóveis zero-quilômetro, Fábio resolve verificar a oferta. O carro pelo qual se interessa custa R$: 35.000,00 e o financiamento pode ser feito em até 24 meses (2 anos). Fábio gostaria de saber se a parcela caberá em seu orçamento.</t>
  </si>
  <si>
    <r>
      <t xml:space="preserve">Robson Vaamonde
LinkedIn: </t>
    </r>
    <r>
      <rPr>
        <b/>
        <sz val="8"/>
        <color rgb="FF0070C0"/>
        <rFont val="Arial"/>
        <family val="2"/>
      </rPr>
      <t>https://www.linkedin.com/in/robson-vaamonde-0b029028/</t>
    </r>
    <r>
      <rPr>
        <b/>
        <sz val="8"/>
        <color indexed="63"/>
        <rFont val="Arial"/>
        <family val="2"/>
      </rPr>
      <t xml:space="preserve">
Instagram: </t>
    </r>
    <r>
      <rPr>
        <b/>
        <sz val="8"/>
        <color rgb="FF0070C0"/>
        <rFont val="Arial"/>
        <family val="2"/>
      </rPr>
      <t>https://www.instagram.com/procedimentoem/</t>
    </r>
    <r>
      <rPr>
        <b/>
        <sz val="8"/>
        <color indexed="63"/>
        <rFont val="Arial"/>
        <family val="2"/>
      </rPr>
      <t xml:space="preserve">
YouTUBE: </t>
    </r>
    <r>
      <rPr>
        <b/>
        <sz val="8"/>
        <color rgb="FF0070C0"/>
        <rFont val="Arial"/>
        <family val="2"/>
      </rPr>
      <t>https://www.youtube.com/boraparapratica</t>
    </r>
  </si>
  <si>
    <t>Observação Importante antes de Começar</t>
  </si>
  <si>
    <t>O Microsoft Excel utiliza a Tabela Price SAF (Sistema de Amortização Francês): o SAF é um sistema onde as prestações pagas são sempre iguais, a prestação é composta da soma da amortização + os juros do período.</t>
  </si>
  <si>
    <r>
      <t xml:space="preserve">Robson Vaamonde
LinkedIn: </t>
    </r>
    <r>
      <rPr>
        <b/>
        <sz val="11"/>
        <color rgb="FF0070C0"/>
        <rFont val="Arial"/>
        <family val="2"/>
      </rPr>
      <t>https://www.linkedin.com/in/robson-vaamonde-0b029028/</t>
    </r>
    <r>
      <rPr>
        <b/>
        <sz val="11"/>
        <color indexed="63"/>
        <rFont val="Arial"/>
        <family val="2"/>
      </rPr>
      <t xml:space="preserve">
Instagram: </t>
    </r>
    <r>
      <rPr>
        <b/>
        <sz val="11"/>
        <color rgb="FF0070C0"/>
        <rFont val="Arial"/>
        <family val="2"/>
      </rPr>
      <t>https://www.instagram.com/procedimentoem/</t>
    </r>
    <r>
      <rPr>
        <b/>
        <sz val="11"/>
        <color indexed="63"/>
        <rFont val="Arial"/>
        <family val="2"/>
      </rPr>
      <t xml:space="preserve">
YouTUBE: </t>
    </r>
    <r>
      <rPr>
        <b/>
        <sz val="11"/>
        <color rgb="FF0070C0"/>
        <rFont val="Arial"/>
        <family val="2"/>
      </rPr>
      <t>https://www.youtube.com/boraparapratica</t>
    </r>
  </si>
  <si>
    <t>Projeção de Juros %</t>
  </si>
  <si>
    <r>
      <t xml:space="preserve">Robson Vaamonde
LinkedIn: </t>
    </r>
    <r>
      <rPr>
        <b/>
        <sz val="13"/>
        <color rgb="FF0070C0"/>
        <rFont val="Arial"/>
        <family val="2"/>
      </rPr>
      <t>https://www.linkedin.com/in/robson-vaamonde-0b029028/</t>
    </r>
    <r>
      <rPr>
        <b/>
        <sz val="13"/>
        <color indexed="63"/>
        <rFont val="Arial"/>
        <family val="2"/>
      </rPr>
      <t xml:space="preserve">
Instagram: </t>
    </r>
    <r>
      <rPr>
        <b/>
        <sz val="13"/>
        <color rgb="FF0070C0"/>
        <rFont val="Arial"/>
        <family val="2"/>
      </rPr>
      <t>https://www.instagram.com/procedimentoem/</t>
    </r>
    <r>
      <rPr>
        <b/>
        <sz val="13"/>
        <color indexed="63"/>
        <rFont val="Arial"/>
        <family val="2"/>
      </rPr>
      <t xml:space="preserve">
YouTUBE: </t>
    </r>
    <r>
      <rPr>
        <b/>
        <sz val="13"/>
        <color rgb="FF0070C0"/>
        <rFont val="Arial"/>
        <family val="2"/>
      </rPr>
      <t>https://www.youtube.com/boraparapratica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</si>
</sst>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#,##0.00;[Red]\-&quot;R$&quot;#,##0.00"/>
    <numFmt numFmtId="165" formatCode="_-&quot;R$&quot;* #,##0.00_-;\-&quot;R$&quot;* #,##0.00_-;_-&quot;R$&quot;* &quot;-&quot;??_-;_-@_-"/>
    <numFmt numFmtId="166" formatCode="_-[$R$-416]\ * #,##0.00_-;\-[$R$-416]\ * #,##0.00_-;_-[$R$-416]\ * &quot;-&quot;??_-;_-@_-"/>
  </numFmts>
  <fonts count="3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9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9"/>
      <color theme="1"/>
      <name val="Calibri"/>
      <family val="2"/>
      <scheme val="minor"/>
    </font>
    <font>
      <b/>
      <sz val="8"/>
      <color indexed="63"/>
      <name val="Arial"/>
      <family val="2"/>
    </font>
    <font>
      <b/>
      <sz val="8"/>
      <color rgb="FF0070C0"/>
      <name val="Arial"/>
      <family val="2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5"/>
      <color rgb="FFFF0000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indexed="63"/>
      <name val="Arial"/>
      <family val="2"/>
    </font>
    <font>
      <b/>
      <sz val="11"/>
      <color rgb="FF0070C0"/>
      <name val="Arial"/>
      <family val="2"/>
    </font>
    <font>
      <b/>
      <sz val="20"/>
      <color rgb="FFFF0000"/>
      <name val="Calibri"/>
      <family val="2"/>
      <scheme val="minor"/>
    </font>
    <font>
      <b/>
      <sz val="2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22"/>
      <color rgb="FFFF0000"/>
      <name val="Calibri"/>
      <family val="2"/>
      <scheme val="minor"/>
    </font>
    <font>
      <b/>
      <sz val="13"/>
      <color indexed="63"/>
      <name val="Arial"/>
      <family val="2"/>
    </font>
    <font>
      <b/>
      <sz val="13"/>
      <color rgb="FF0070C0"/>
      <name val="Arial"/>
      <family val="2"/>
    </font>
    <font>
      <sz val="9"/>
      <color indexed="81"/>
      <name val="Segoe UI"/>
      <charset val="1"/>
    </font>
  </fonts>
  <fills count="5">
    <fill>
      <patternFill patternType="none"/>
    </fill>
    <fill>
      <patternFill patternType="gray125"/>
    </fill>
    <fill>
      <patternFill patternType="solid">
        <fgColor theme="0" tint="-9.9978637043366805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/>
  </cellStyleXfs>
  <cellXfs count="101">
    <xf numFmtId="0" fontId="0" fillId="0" borderId="0" xfId="0"/>
    <xf numFmtId="0" fontId="5" fillId="2" borderId="1" xfId="0" applyFont="1" applyFill="1" applyBorder="1" applyAlignment="1">
      <alignment horizontal="center"/>
    </xf>
    <xf numFmtId="0" fontId="5" fillId="0" borderId="1" xfId="0" applyFont="1" applyBorder="1"/>
    <xf numFmtId="0" fontId="6" fillId="0" borderId="1" xfId="3" applyBorder="1" applyAlignment="1"/>
    <xf numFmtId="0" fontId="5" fillId="0" borderId="2" xfId="0" applyFont="1" applyBorder="1"/>
    <xf numFmtId="0" fontId="6" fillId="0" borderId="2" xfId="3" applyBorder="1" applyAlignment="1"/>
    <xf numFmtId="44" fontId="0" fillId="0" borderId="0" xfId="1" applyFont="1"/>
    <xf numFmtId="44" fontId="0" fillId="0" borderId="0" xfId="1" applyFont="1" applyAlignment="1">
      <alignment horizontal="left"/>
    </xf>
    <xf numFmtId="43" fontId="0" fillId="0" borderId="0" xfId="2" applyFont="1"/>
    <xf numFmtId="44" fontId="0" fillId="0" borderId="0" xfId="1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44" fontId="5" fillId="0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NumberFormat="1" applyAlignment="1"/>
    <xf numFmtId="8" fontId="0" fillId="0" borderId="0" xfId="1" applyNumberFormat="1" applyFont="1" applyAlignment="1">
      <alignment horizontal="left"/>
    </xf>
    <xf numFmtId="8" fontId="0" fillId="0" borderId="0" xfId="1" applyNumberFormat="1" applyFont="1"/>
    <xf numFmtId="8" fontId="0" fillId="0" borderId="1" xfId="2" applyNumberFormat="1" applyFont="1" applyBorder="1"/>
    <xf numFmtId="1" fontId="0" fillId="0" borderId="1" xfId="0" applyNumberFormat="1" applyBorder="1" applyAlignment="1">
      <alignment horizontal="center"/>
    </xf>
    <xf numFmtId="9" fontId="0" fillId="0" borderId="0" xfId="4" applyFont="1"/>
    <xf numFmtId="0" fontId="5" fillId="4" borderId="1" xfId="0" applyFont="1" applyFill="1" applyBorder="1" applyAlignment="1">
      <alignment horizontal="right"/>
    </xf>
    <xf numFmtId="165" fontId="0" fillId="0" borderId="1" xfId="0" applyNumberFormat="1" applyBorder="1"/>
    <xf numFmtId="10" fontId="3" fillId="0" borderId="1" xfId="1" applyNumberFormat="1" applyFont="1" applyBorder="1"/>
    <xf numFmtId="0" fontId="5" fillId="4" borderId="1" xfId="0" applyFont="1" applyFill="1" applyBorder="1" applyAlignment="1">
      <alignment horizontal="center"/>
    </xf>
    <xf numFmtId="44" fontId="5" fillId="4" borderId="1" xfId="1" applyFont="1" applyFill="1" applyBorder="1" applyAlignment="1">
      <alignment horizontal="center"/>
    </xf>
    <xf numFmtId="165" fontId="0" fillId="0" borderId="1" xfId="1" applyNumberFormat="1" applyFont="1" applyBorder="1"/>
    <xf numFmtId="165" fontId="0" fillId="0" borderId="1" xfId="1" applyNumberFormat="1" applyFont="1" applyBorder="1" applyAlignment="1">
      <alignment horizontal="left"/>
    </xf>
    <xf numFmtId="164" fontId="0" fillId="0" borderId="1" xfId="1" applyNumberFormat="1" applyFont="1" applyBorder="1"/>
    <xf numFmtId="0" fontId="0" fillId="0" borderId="1" xfId="0" applyBorder="1"/>
    <xf numFmtId="44" fontId="0" fillId="0" borderId="1" xfId="1" applyFont="1" applyBorder="1"/>
    <xf numFmtId="44" fontId="0" fillId="0" borderId="1" xfId="1" applyFont="1" applyBorder="1" applyAlignment="1">
      <alignment horizontal="left"/>
    </xf>
    <xf numFmtId="0" fontId="5" fillId="4" borderId="2" xfId="1" applyNumberFormat="1" applyFont="1" applyFill="1" applyBorder="1" applyAlignment="1">
      <alignment horizontal="right"/>
    </xf>
    <xf numFmtId="0" fontId="5" fillId="4" borderId="2" xfId="0" applyFont="1" applyFill="1" applyBorder="1" applyAlignment="1">
      <alignment horizontal="right"/>
    </xf>
    <xf numFmtId="0" fontId="5" fillId="4" borderId="1" xfId="1" applyNumberFormat="1" applyFont="1" applyFill="1" applyBorder="1" applyAlignment="1">
      <alignment horizontal="right"/>
    </xf>
    <xf numFmtId="0" fontId="0" fillId="0" borderId="0" xfId="1" applyNumberFormat="1" applyFont="1"/>
    <xf numFmtId="166" fontId="0" fillId="0" borderId="1" xfId="0" applyNumberFormat="1" applyFill="1" applyBorder="1"/>
    <xf numFmtId="0" fontId="0" fillId="0" borderId="1" xfId="0" applyFill="1" applyBorder="1" applyAlignment="1">
      <alignment horizontal="center"/>
    </xf>
    <xf numFmtId="10" fontId="0" fillId="0" borderId="1" xfId="0" applyNumberFormat="1" applyFill="1" applyBorder="1"/>
    <xf numFmtId="44" fontId="0" fillId="0" borderId="1" xfId="1" applyFont="1" applyBorder="1" applyAlignment="1">
      <alignment horizontal="center"/>
    </xf>
    <xf numFmtId="166" fontId="0" fillId="0" borderId="1" xfId="1" applyNumberFormat="1" applyFont="1" applyFill="1" applyBorder="1"/>
    <xf numFmtId="0" fontId="0" fillId="0" borderId="1" xfId="1" applyNumberFormat="1" applyFont="1" applyBorder="1" applyAlignment="1">
      <alignment horizontal="center"/>
    </xf>
    <xf numFmtId="166" fontId="0" fillId="0" borderId="1" xfId="1" applyNumberFormat="1" applyFont="1" applyBorder="1"/>
    <xf numFmtId="10" fontId="0" fillId="0" borderId="1" xfId="4" applyNumberFormat="1" applyFont="1" applyBorder="1" applyAlignment="1">
      <alignment horizontal="center"/>
    </xf>
    <xf numFmtId="10" fontId="0" fillId="0" borderId="1" xfId="4" applyNumberFormat="1" applyFont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2" xfId="1" applyNumberFormat="1" applyFont="1" applyBorder="1" applyAlignment="1">
      <alignment horizontal="center"/>
    </xf>
    <xf numFmtId="0" fontId="17" fillId="0" borderId="1" xfId="0" applyFont="1" applyBorder="1" applyAlignment="1">
      <alignment horizontal="center" vertical="center" wrapText="1"/>
    </xf>
    <xf numFmtId="0" fontId="30" fillId="4" borderId="1" xfId="0" applyFont="1" applyFill="1" applyBorder="1" applyAlignment="1">
      <alignment horizontal="center" vertical="center"/>
    </xf>
    <xf numFmtId="44" fontId="19" fillId="0" borderId="1" xfId="1" applyFont="1" applyFill="1" applyBorder="1" applyAlignment="1">
      <alignment horizontal="center"/>
    </xf>
    <xf numFmtId="0" fontId="20" fillId="0" borderId="1" xfId="1" applyNumberFormat="1" applyFont="1" applyFill="1" applyBorder="1" applyAlignment="1">
      <alignment horizontal="center" wrapText="1"/>
    </xf>
    <xf numFmtId="0" fontId="20" fillId="0" borderId="1" xfId="1" applyNumberFormat="1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4" fillId="0" borderId="1" xfId="0" applyFont="1" applyBorder="1" applyAlignment="1">
      <alignment horizontal="center" vertical="center" wrapText="1"/>
    </xf>
    <xf numFmtId="0" fontId="23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/>
    </xf>
    <xf numFmtId="0" fontId="28" fillId="0" borderId="1" xfId="0" applyNumberFormat="1" applyFont="1" applyBorder="1" applyAlignment="1">
      <alignment horizontal="center" vertical="center" wrapText="1"/>
    </xf>
    <xf numFmtId="0" fontId="26" fillId="2" borderId="1" xfId="0" applyFont="1" applyFill="1" applyBorder="1" applyAlignment="1">
      <alignment horizontal="center" vertical="center"/>
    </xf>
    <xf numFmtId="44" fontId="26" fillId="2" borderId="1" xfId="1" applyFont="1" applyFill="1" applyBorder="1" applyAlignment="1">
      <alignment horizontal="center"/>
    </xf>
    <xf numFmtId="0" fontId="28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28" fillId="0" borderId="1" xfId="1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9" fillId="4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22" fillId="0" borderId="1" xfId="1" applyNumberFormat="1" applyFont="1" applyFill="1" applyBorder="1" applyAlignment="1">
      <alignment horizontal="center" vertical="center" wrapText="1"/>
    </xf>
    <xf numFmtId="0" fontId="9" fillId="0" borderId="1" xfId="1" applyNumberFormat="1" applyFont="1" applyFill="1" applyBorder="1" applyAlignment="1">
      <alignment horizontal="center" vertical="center" wrapText="1"/>
    </xf>
    <xf numFmtId="0" fontId="29" fillId="0" borderId="4" xfId="0" applyFont="1" applyFill="1" applyBorder="1" applyAlignment="1">
      <alignment horizontal="center" vertical="center" wrapText="1"/>
    </xf>
    <xf numFmtId="0" fontId="29" fillId="0" borderId="5" xfId="0" applyFont="1" applyFill="1" applyBorder="1" applyAlignment="1">
      <alignment horizontal="center" vertical="center" wrapText="1"/>
    </xf>
    <xf numFmtId="0" fontId="29" fillId="0" borderId="6" xfId="0" applyFont="1" applyFill="1" applyBorder="1" applyAlignment="1">
      <alignment horizontal="center" vertical="center" wrapText="1"/>
    </xf>
    <xf numFmtId="0" fontId="29" fillId="0" borderId="9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 vertical="center" wrapText="1"/>
    </xf>
    <xf numFmtId="0" fontId="29" fillId="0" borderId="10" xfId="0" applyFont="1" applyFill="1" applyBorder="1" applyAlignment="1">
      <alignment horizontal="center" vertical="center" wrapText="1"/>
    </xf>
    <xf numFmtId="0" fontId="29" fillId="0" borderId="7" xfId="0" applyFont="1" applyFill="1" applyBorder="1" applyAlignment="1">
      <alignment horizontal="center" vertical="center" wrapText="1"/>
    </xf>
    <xf numFmtId="0" fontId="29" fillId="0" borderId="3" xfId="0" applyFont="1" applyFill="1" applyBorder="1" applyAlignment="1">
      <alignment horizontal="center" vertical="center" wrapText="1"/>
    </xf>
    <xf numFmtId="0" fontId="29" fillId="0" borderId="8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right"/>
    </xf>
    <xf numFmtId="0" fontId="5" fillId="4" borderId="12" xfId="0" applyFont="1" applyFill="1" applyBorder="1" applyAlignment="1">
      <alignment horizontal="right"/>
    </xf>
    <xf numFmtId="0" fontId="5" fillId="4" borderId="13" xfId="0" applyFont="1" applyFill="1" applyBorder="1" applyAlignment="1">
      <alignment horizontal="right"/>
    </xf>
    <xf numFmtId="44" fontId="0" fillId="0" borderId="1" xfId="1" applyFont="1" applyBorder="1" applyAlignment="1">
      <alignment horizontal="center"/>
    </xf>
    <xf numFmtId="0" fontId="16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10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166" fontId="0" fillId="0" borderId="1" xfId="0" applyNumberFormat="1" applyBorder="1" applyAlignment="1">
      <alignment horizontal="center"/>
    </xf>
    <xf numFmtId="44" fontId="0" fillId="0" borderId="1" xfId="0" applyNumberFormat="1" applyBorder="1" applyAlignment="1">
      <alignment horizontal="center"/>
    </xf>
    <xf numFmtId="0" fontId="31" fillId="0" borderId="1" xfId="0" applyFont="1" applyBorder="1" applyAlignment="1">
      <alignment horizontal="center" vertical="center" wrapText="1"/>
    </xf>
  </cellXfs>
  <cellStyles count="5">
    <cellStyle name="Hiperlink" xfId="3" builtinId="8"/>
    <cellStyle name="Moeda" xfId="1" builtinId="4"/>
    <cellStyle name="Normal" xfId="0" builtinId="0"/>
    <cellStyle name="Porcentagem" xfId="4" builtinId="5"/>
    <cellStyle name="Vírgula" xfId="2" builtinId="3"/>
  </cellStyles>
  <dxfs count="0"/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</xdr:colOff>
      <xdr:row>7</xdr:row>
      <xdr:rowOff>0</xdr:rowOff>
    </xdr:from>
    <xdr:to>
      <xdr:col>1</xdr:col>
      <xdr:colOff>6350</xdr:colOff>
      <xdr:row>9</xdr:row>
      <xdr:rowOff>44384</xdr:rowOff>
    </xdr:to>
    <xdr:pic>
      <xdr:nvPicPr>
        <xdr:cNvPr id="4" name="Imagem 3" descr="unnamed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606425" y="212725"/>
          <a:ext cx="1089025" cy="741680"/>
        </a:xfrm>
        <a:prstGeom prst="rect">
          <a:avLst/>
        </a:prstGeom>
      </xdr:spPr>
    </xdr:pic>
    <xdr:clientData/>
  </xdr:twoCellAnchor>
  <xdr:twoCellAnchor editAs="oneCell">
    <xdr:from>
      <xdr:col>4</xdr:col>
      <xdr:colOff>196215</xdr:colOff>
      <xdr:row>7</xdr:row>
      <xdr:rowOff>0</xdr:rowOff>
    </xdr:from>
    <xdr:to>
      <xdr:col>4</xdr:col>
      <xdr:colOff>196215</xdr:colOff>
      <xdr:row>9</xdr:row>
      <xdr:rowOff>24064</xdr:rowOff>
    </xdr:to>
    <xdr:pic>
      <xdr:nvPicPr>
        <xdr:cNvPr id="5" name="Imagem 4" descr="unnamed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4139565" y="191770"/>
          <a:ext cx="977247" cy="721360"/>
        </a:xfrm>
        <a:prstGeom prst="rect">
          <a:avLst/>
        </a:prstGeom>
      </xdr:spPr>
    </xdr:pic>
    <xdr:clientData/>
  </xdr:twoCellAnchor>
  <xdr:twoCellAnchor editAs="oneCell">
    <xdr:from>
      <xdr:col>1</xdr:col>
      <xdr:colOff>24847</xdr:colOff>
      <xdr:row>1</xdr:row>
      <xdr:rowOff>2958</xdr:rowOff>
    </xdr:from>
    <xdr:to>
      <xdr:col>1</xdr:col>
      <xdr:colOff>24847</xdr:colOff>
      <xdr:row>4</xdr:row>
      <xdr:rowOff>159676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2837A79-4A8C-44AA-B08C-5B8ED6C463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922" y="193458"/>
          <a:ext cx="0" cy="728218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</xdr:row>
      <xdr:rowOff>6811</xdr:rowOff>
    </xdr:from>
    <xdr:to>
      <xdr:col>5</xdr:col>
      <xdr:colOff>0</xdr:colOff>
      <xdr:row>4</xdr:row>
      <xdr:rowOff>152400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F2E7A52-BE53-4F70-9487-C02D2AE803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7850" y="197311"/>
          <a:ext cx="0" cy="717089"/>
        </a:xfrm>
        <a:prstGeom prst="rect">
          <a:avLst/>
        </a:prstGeom>
      </xdr:spPr>
    </xdr:pic>
    <xdr:clientData/>
  </xdr:twoCellAnchor>
  <xdr:twoCellAnchor editAs="oneCell">
    <xdr:from>
      <xdr:col>1</xdr:col>
      <xdr:colOff>6439</xdr:colOff>
      <xdr:row>1</xdr:row>
      <xdr:rowOff>0</xdr:rowOff>
    </xdr:from>
    <xdr:to>
      <xdr:col>2</xdr:col>
      <xdr:colOff>287700</xdr:colOff>
      <xdr:row>5</xdr:row>
      <xdr:rowOff>183931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4A8321F2-0C40-4CD1-924A-B030D5F221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4215" y="190500"/>
          <a:ext cx="1397985" cy="945931"/>
        </a:xfrm>
        <a:prstGeom prst="rect">
          <a:avLst/>
        </a:prstGeom>
      </xdr:spPr>
    </xdr:pic>
    <xdr:clientData/>
  </xdr:twoCellAnchor>
  <xdr:twoCellAnchor editAs="oneCell">
    <xdr:from>
      <xdr:col>4</xdr:col>
      <xdr:colOff>935561</xdr:colOff>
      <xdr:row>0</xdr:row>
      <xdr:rowOff>181778</xdr:rowOff>
    </xdr:from>
    <xdr:to>
      <xdr:col>8</xdr:col>
      <xdr:colOff>566344</xdr:colOff>
      <xdr:row>6</xdr:row>
      <xdr:rowOff>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0C8170D9-FAFC-4048-92E3-460F715D1C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6940" y="181778"/>
          <a:ext cx="2553973" cy="961222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104775</xdr:colOff>
      <xdr:row>0</xdr:row>
      <xdr:rowOff>0</xdr:rowOff>
    </xdr:from>
    <xdr:to>
      <xdr:col>15</xdr:col>
      <xdr:colOff>289381</xdr:colOff>
      <xdr:row>18</xdr:row>
      <xdr:rowOff>170982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C462C95F-8519-4840-BBF2-700BEF9E2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72300" y="0"/>
          <a:ext cx="4528006" cy="46858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24847</xdr:colOff>
      <xdr:row>1</xdr:row>
      <xdr:rowOff>2958</xdr:rowOff>
    </xdr:from>
    <xdr:to>
      <xdr:col>1</xdr:col>
      <xdr:colOff>24847</xdr:colOff>
      <xdr:row>4</xdr:row>
      <xdr:rowOff>159676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3B367B05-9352-48A9-9B1A-E8BE72E302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922" y="193458"/>
          <a:ext cx="0" cy="728218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</xdr:row>
      <xdr:rowOff>6811</xdr:rowOff>
    </xdr:from>
    <xdr:to>
      <xdr:col>5</xdr:col>
      <xdr:colOff>0</xdr:colOff>
      <xdr:row>4</xdr:row>
      <xdr:rowOff>152400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2E35636B-5DE1-4E2C-8691-5EBBFB8C21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14925" y="197311"/>
          <a:ext cx="0" cy="717089"/>
        </a:xfrm>
        <a:prstGeom prst="rect">
          <a:avLst/>
        </a:prstGeom>
      </xdr:spPr>
    </xdr:pic>
    <xdr:clientData/>
  </xdr:twoCellAnchor>
  <xdr:twoCellAnchor editAs="oneCell">
    <xdr:from>
      <xdr:col>1</xdr:col>
      <xdr:colOff>6439</xdr:colOff>
      <xdr:row>1</xdr:row>
      <xdr:rowOff>0</xdr:rowOff>
    </xdr:from>
    <xdr:to>
      <xdr:col>2</xdr:col>
      <xdr:colOff>287700</xdr:colOff>
      <xdr:row>5</xdr:row>
      <xdr:rowOff>183931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5E3FD15D-0A16-40F7-9ECD-AE8083D5F8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514" y="190500"/>
          <a:ext cx="1395686" cy="945931"/>
        </a:xfrm>
        <a:prstGeom prst="rect">
          <a:avLst/>
        </a:prstGeom>
      </xdr:spPr>
    </xdr:pic>
    <xdr:clientData/>
  </xdr:twoCellAnchor>
  <xdr:twoCellAnchor editAs="oneCell">
    <xdr:from>
      <xdr:col>5</xdr:col>
      <xdr:colOff>49696</xdr:colOff>
      <xdr:row>0</xdr:row>
      <xdr:rowOff>190061</xdr:rowOff>
    </xdr:from>
    <xdr:to>
      <xdr:col>6</xdr:col>
      <xdr:colOff>565890</xdr:colOff>
      <xdr:row>6</xdr:row>
      <xdr:rowOff>8283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C69FFE01-921E-4526-906D-F71B13E297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38022" y="190061"/>
          <a:ext cx="2553716" cy="961222"/>
        </a:xfrm>
        <a:prstGeom prst="rect">
          <a:avLst/>
        </a:prstGeom>
      </xdr:spPr>
    </xdr:pic>
    <xdr:clientData/>
  </xdr:twoCellAnchor>
  <xdr:twoCellAnchor editAs="oneCell">
    <xdr:from>
      <xdr:col>6</xdr:col>
      <xdr:colOff>74543</xdr:colOff>
      <xdr:row>0</xdr:row>
      <xdr:rowOff>0</xdr:rowOff>
    </xdr:from>
    <xdr:to>
      <xdr:col>13</xdr:col>
      <xdr:colOff>279027</xdr:colOff>
      <xdr:row>22</xdr:row>
      <xdr:rowOff>72419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A4A67352-7BBA-41DE-BF51-3786E18455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00391" y="0"/>
          <a:ext cx="4528006" cy="46858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</xdr:colOff>
      <xdr:row>7</xdr:row>
      <xdr:rowOff>0</xdr:rowOff>
    </xdr:from>
    <xdr:to>
      <xdr:col>1</xdr:col>
      <xdr:colOff>6350</xdr:colOff>
      <xdr:row>10</xdr:row>
      <xdr:rowOff>63024</xdr:rowOff>
    </xdr:to>
    <xdr:pic>
      <xdr:nvPicPr>
        <xdr:cNvPr id="2" name="Imagem 1" descr="unnamed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606425" y="212725"/>
          <a:ext cx="0" cy="741680"/>
        </a:xfrm>
        <a:prstGeom prst="rect">
          <a:avLst/>
        </a:prstGeom>
      </xdr:spPr>
    </xdr:pic>
    <xdr:clientData/>
  </xdr:twoCellAnchor>
  <xdr:twoCellAnchor editAs="oneCell">
    <xdr:from>
      <xdr:col>4</xdr:col>
      <xdr:colOff>196215</xdr:colOff>
      <xdr:row>7</xdr:row>
      <xdr:rowOff>0</xdr:rowOff>
    </xdr:from>
    <xdr:to>
      <xdr:col>4</xdr:col>
      <xdr:colOff>196215</xdr:colOff>
      <xdr:row>10</xdr:row>
      <xdr:rowOff>42704</xdr:rowOff>
    </xdr:to>
    <xdr:pic>
      <xdr:nvPicPr>
        <xdr:cNvPr id="3" name="Imagem 2" descr="unnamed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4139565" y="191770"/>
          <a:ext cx="0" cy="72136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7</xdr:row>
      <xdr:rowOff>0</xdr:rowOff>
    </xdr:from>
    <xdr:to>
      <xdr:col>1</xdr:col>
      <xdr:colOff>47625</xdr:colOff>
      <xdr:row>9</xdr:row>
      <xdr:rowOff>184749</xdr:rowOff>
    </xdr:to>
    <xdr:pic>
      <xdr:nvPicPr>
        <xdr:cNvPr id="4" name="Imagem 3" descr="unnamed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647700" y="220980"/>
          <a:ext cx="809625" cy="672905"/>
        </a:xfrm>
        <a:prstGeom prst="rect">
          <a:avLst/>
        </a:prstGeom>
      </xdr:spPr>
    </xdr:pic>
    <xdr:clientData/>
  </xdr:twoCellAnchor>
  <xdr:twoCellAnchor editAs="oneCell">
    <xdr:from>
      <xdr:col>4</xdr:col>
      <xdr:colOff>315057</xdr:colOff>
      <xdr:row>7</xdr:row>
      <xdr:rowOff>0</xdr:rowOff>
    </xdr:from>
    <xdr:to>
      <xdr:col>4</xdr:col>
      <xdr:colOff>315057</xdr:colOff>
      <xdr:row>10</xdr:row>
      <xdr:rowOff>42704</xdr:rowOff>
    </xdr:to>
    <xdr:pic>
      <xdr:nvPicPr>
        <xdr:cNvPr id="5" name="Imagem 4" descr="unnamed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4258407" y="200025"/>
          <a:ext cx="833005" cy="721360"/>
        </a:xfrm>
        <a:prstGeom prst="rect">
          <a:avLst/>
        </a:prstGeom>
      </xdr:spPr>
    </xdr:pic>
    <xdr:clientData/>
  </xdr:twoCellAnchor>
  <xdr:twoCellAnchor editAs="oneCell">
    <xdr:from>
      <xdr:col>1</xdr:col>
      <xdr:colOff>24847</xdr:colOff>
      <xdr:row>1</xdr:row>
      <xdr:rowOff>2958</xdr:rowOff>
    </xdr:from>
    <xdr:to>
      <xdr:col>1</xdr:col>
      <xdr:colOff>24847</xdr:colOff>
      <xdr:row>4</xdr:row>
      <xdr:rowOff>159676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FBF2E4D5-AC54-4B4F-83AE-333B33AC42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922" y="193458"/>
          <a:ext cx="0" cy="728218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</xdr:row>
      <xdr:rowOff>6811</xdr:rowOff>
    </xdr:from>
    <xdr:to>
      <xdr:col>5</xdr:col>
      <xdr:colOff>0</xdr:colOff>
      <xdr:row>4</xdr:row>
      <xdr:rowOff>152400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4A21336A-B333-46F4-8314-DF3E7BC06E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91225" y="197311"/>
          <a:ext cx="0" cy="717089"/>
        </a:xfrm>
        <a:prstGeom prst="rect">
          <a:avLst/>
        </a:prstGeom>
      </xdr:spPr>
    </xdr:pic>
    <xdr:clientData/>
  </xdr:twoCellAnchor>
  <xdr:twoCellAnchor editAs="oneCell">
    <xdr:from>
      <xdr:col>1</xdr:col>
      <xdr:colOff>6439</xdr:colOff>
      <xdr:row>1</xdr:row>
      <xdr:rowOff>0</xdr:rowOff>
    </xdr:from>
    <xdr:to>
      <xdr:col>2</xdr:col>
      <xdr:colOff>149587</xdr:colOff>
      <xdr:row>5</xdr:row>
      <xdr:rowOff>183931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A07CFEDB-ACA1-4E3E-BC4B-83A5F7C6FE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514" y="190500"/>
          <a:ext cx="1395686" cy="945931"/>
        </a:xfrm>
        <a:prstGeom prst="rect">
          <a:avLst/>
        </a:prstGeom>
      </xdr:spPr>
    </xdr:pic>
    <xdr:clientData/>
  </xdr:twoCellAnchor>
  <xdr:twoCellAnchor editAs="oneCell">
    <xdr:from>
      <xdr:col>4</xdr:col>
      <xdr:colOff>484275</xdr:colOff>
      <xdr:row>1</xdr:row>
      <xdr:rowOff>5513</xdr:rowOff>
    </xdr:from>
    <xdr:to>
      <xdr:col>6</xdr:col>
      <xdr:colOff>540887</xdr:colOff>
      <xdr:row>6</xdr:row>
      <xdr:rowOff>14235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627960A8-E29C-4E33-A114-9F9C7D489A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6009" y="196013"/>
          <a:ext cx="2556925" cy="961222"/>
        </a:xfrm>
        <a:prstGeom prst="rect">
          <a:avLst/>
        </a:prstGeom>
      </xdr:spPr>
    </xdr:pic>
    <xdr:clientData/>
  </xdr:twoCellAnchor>
  <xdr:twoCellAnchor editAs="oneCell">
    <xdr:from>
      <xdr:col>6</xdr:col>
      <xdr:colOff>100853</xdr:colOff>
      <xdr:row>0</xdr:row>
      <xdr:rowOff>0</xdr:rowOff>
    </xdr:from>
    <xdr:to>
      <xdr:col>13</xdr:col>
      <xdr:colOff>61679</xdr:colOff>
      <xdr:row>24</xdr:row>
      <xdr:rowOff>12888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65FB9FD0-699D-4C2A-91ED-C107A06C51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25235" y="0"/>
          <a:ext cx="4532826" cy="468574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</xdr:colOff>
      <xdr:row>7</xdr:row>
      <xdr:rowOff>0</xdr:rowOff>
    </xdr:from>
    <xdr:to>
      <xdr:col>1</xdr:col>
      <xdr:colOff>6350</xdr:colOff>
      <xdr:row>10</xdr:row>
      <xdr:rowOff>65077</xdr:rowOff>
    </xdr:to>
    <xdr:pic>
      <xdr:nvPicPr>
        <xdr:cNvPr id="2" name="Imagem 1" descr="unnamed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606425" y="212725"/>
          <a:ext cx="0" cy="741680"/>
        </a:xfrm>
        <a:prstGeom prst="rect">
          <a:avLst/>
        </a:prstGeom>
      </xdr:spPr>
    </xdr:pic>
    <xdr:clientData/>
  </xdr:twoCellAnchor>
  <xdr:twoCellAnchor editAs="oneCell">
    <xdr:from>
      <xdr:col>7</xdr:col>
      <xdr:colOff>196215</xdr:colOff>
      <xdr:row>7</xdr:row>
      <xdr:rowOff>0</xdr:rowOff>
    </xdr:from>
    <xdr:to>
      <xdr:col>7</xdr:col>
      <xdr:colOff>196215</xdr:colOff>
      <xdr:row>10</xdr:row>
      <xdr:rowOff>44757</xdr:rowOff>
    </xdr:to>
    <xdr:pic>
      <xdr:nvPicPr>
        <xdr:cNvPr id="3" name="Imagem 2" descr="unnamed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4139565" y="191770"/>
          <a:ext cx="0" cy="72136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7</xdr:row>
      <xdr:rowOff>0</xdr:rowOff>
    </xdr:from>
    <xdr:to>
      <xdr:col>1</xdr:col>
      <xdr:colOff>47625</xdr:colOff>
      <xdr:row>9</xdr:row>
      <xdr:rowOff>186802</xdr:rowOff>
    </xdr:to>
    <xdr:pic>
      <xdr:nvPicPr>
        <xdr:cNvPr id="4" name="Imagem 3" descr="unnamed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647700" y="220980"/>
          <a:ext cx="809625" cy="672905"/>
        </a:xfrm>
        <a:prstGeom prst="rect">
          <a:avLst/>
        </a:prstGeom>
      </xdr:spPr>
    </xdr:pic>
    <xdr:clientData/>
  </xdr:twoCellAnchor>
  <xdr:twoCellAnchor editAs="oneCell">
    <xdr:from>
      <xdr:col>7</xdr:col>
      <xdr:colOff>315057</xdr:colOff>
      <xdr:row>7</xdr:row>
      <xdr:rowOff>0</xdr:rowOff>
    </xdr:from>
    <xdr:to>
      <xdr:col>7</xdr:col>
      <xdr:colOff>315057</xdr:colOff>
      <xdr:row>10</xdr:row>
      <xdr:rowOff>44757</xdr:rowOff>
    </xdr:to>
    <xdr:pic>
      <xdr:nvPicPr>
        <xdr:cNvPr id="5" name="Imagem 4" descr="unnamed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4258407" y="200025"/>
          <a:ext cx="833005" cy="721360"/>
        </a:xfrm>
        <a:prstGeom prst="rect">
          <a:avLst/>
        </a:prstGeom>
      </xdr:spPr>
    </xdr:pic>
    <xdr:clientData/>
  </xdr:twoCellAnchor>
  <xdr:twoCellAnchor editAs="oneCell">
    <xdr:from>
      <xdr:col>1</xdr:col>
      <xdr:colOff>24847</xdr:colOff>
      <xdr:row>1</xdr:row>
      <xdr:rowOff>2958</xdr:rowOff>
    </xdr:from>
    <xdr:to>
      <xdr:col>1</xdr:col>
      <xdr:colOff>24847</xdr:colOff>
      <xdr:row>4</xdr:row>
      <xdr:rowOff>159676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6447DA77-C734-402E-BCD7-D05F302E53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922" y="193458"/>
          <a:ext cx="0" cy="728218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</xdr:row>
      <xdr:rowOff>6811</xdr:rowOff>
    </xdr:from>
    <xdr:to>
      <xdr:col>5</xdr:col>
      <xdr:colOff>0</xdr:colOff>
      <xdr:row>4</xdr:row>
      <xdr:rowOff>152400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6A414A09-7ED1-4607-BD14-0D0D26B105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91175" y="197311"/>
          <a:ext cx="0" cy="717089"/>
        </a:xfrm>
        <a:prstGeom prst="rect">
          <a:avLst/>
        </a:prstGeom>
      </xdr:spPr>
    </xdr:pic>
    <xdr:clientData/>
  </xdr:twoCellAnchor>
  <xdr:twoCellAnchor editAs="oneCell">
    <xdr:from>
      <xdr:col>1</xdr:col>
      <xdr:colOff>6439</xdr:colOff>
      <xdr:row>1</xdr:row>
      <xdr:rowOff>0</xdr:rowOff>
    </xdr:from>
    <xdr:to>
      <xdr:col>2</xdr:col>
      <xdr:colOff>340087</xdr:colOff>
      <xdr:row>5</xdr:row>
      <xdr:rowOff>183931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CCC55A1B-C8C1-413E-AC34-DF9AE06B4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514" y="190500"/>
          <a:ext cx="1390923" cy="945931"/>
        </a:xfrm>
        <a:prstGeom prst="rect">
          <a:avLst/>
        </a:prstGeom>
      </xdr:spPr>
    </xdr:pic>
    <xdr:clientData/>
  </xdr:twoCellAnchor>
  <xdr:twoCellAnchor editAs="oneCell">
    <xdr:from>
      <xdr:col>6</xdr:col>
      <xdr:colOff>648499</xdr:colOff>
      <xdr:row>1</xdr:row>
      <xdr:rowOff>5513</xdr:rowOff>
    </xdr:from>
    <xdr:to>
      <xdr:col>8</xdr:col>
      <xdr:colOff>554682</xdr:colOff>
      <xdr:row>6</xdr:row>
      <xdr:rowOff>14235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0BB64BDB-174A-4256-BE6F-A13814B17E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64965" y="196013"/>
          <a:ext cx="2553476" cy="961222"/>
        </a:xfrm>
        <a:prstGeom prst="rect">
          <a:avLst/>
        </a:prstGeom>
      </xdr:spPr>
    </xdr:pic>
    <xdr:clientData/>
  </xdr:twoCellAnchor>
  <xdr:twoCellAnchor editAs="oneCell">
    <xdr:from>
      <xdr:col>8</xdr:col>
      <xdr:colOff>89648</xdr:colOff>
      <xdr:row>0</xdr:row>
      <xdr:rowOff>0</xdr:rowOff>
    </xdr:from>
    <xdr:to>
      <xdr:col>15</xdr:col>
      <xdr:colOff>286570</xdr:colOff>
      <xdr:row>22</xdr:row>
      <xdr:rowOff>174020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EC23F8EE-BFE3-4A71-B9D2-DB916793F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70795" y="0"/>
          <a:ext cx="4499981" cy="468999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24847</xdr:colOff>
      <xdr:row>1</xdr:row>
      <xdr:rowOff>2958</xdr:rowOff>
    </xdr:from>
    <xdr:to>
      <xdr:col>1</xdr:col>
      <xdr:colOff>24847</xdr:colOff>
      <xdr:row>4</xdr:row>
      <xdr:rowOff>159676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D111012-5C5B-4D3F-9E74-02DA8A71E4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922" y="193458"/>
          <a:ext cx="0" cy="72821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</xdr:row>
      <xdr:rowOff>6811</xdr:rowOff>
    </xdr:from>
    <xdr:to>
      <xdr:col>3</xdr:col>
      <xdr:colOff>0</xdr:colOff>
      <xdr:row>4</xdr:row>
      <xdr:rowOff>152400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ECA3ADB-8E10-46FA-90AF-B33DC503D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67200" y="197311"/>
          <a:ext cx="0" cy="717089"/>
        </a:xfrm>
        <a:prstGeom prst="rect">
          <a:avLst/>
        </a:prstGeom>
      </xdr:spPr>
    </xdr:pic>
    <xdr:clientData/>
  </xdr:twoCellAnchor>
  <xdr:twoCellAnchor editAs="oneCell">
    <xdr:from>
      <xdr:col>1</xdr:col>
      <xdr:colOff>6439</xdr:colOff>
      <xdr:row>1</xdr:row>
      <xdr:rowOff>0</xdr:rowOff>
    </xdr:from>
    <xdr:to>
      <xdr:col>2</xdr:col>
      <xdr:colOff>425812</xdr:colOff>
      <xdr:row>5</xdr:row>
      <xdr:rowOff>183931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CCD04AA8-05DB-4049-8198-C24F755B1D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514" y="190500"/>
          <a:ext cx="1390923" cy="945931"/>
        </a:xfrm>
        <a:prstGeom prst="rect">
          <a:avLst/>
        </a:prstGeom>
      </xdr:spPr>
    </xdr:pic>
    <xdr:clientData/>
  </xdr:twoCellAnchor>
  <xdr:twoCellAnchor editAs="oneCell">
    <xdr:from>
      <xdr:col>2</xdr:col>
      <xdr:colOff>5114925</xdr:colOff>
      <xdr:row>0</xdr:row>
      <xdr:rowOff>186488</xdr:rowOff>
    </xdr:from>
    <xdr:to>
      <xdr:col>3</xdr:col>
      <xdr:colOff>563408</xdr:colOff>
      <xdr:row>6</xdr:row>
      <xdr:rowOff>4710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AD473709-B68A-4F66-89CB-455CBC4CC2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186488"/>
          <a:ext cx="2554133" cy="961222"/>
        </a:xfrm>
        <a:prstGeom prst="rect">
          <a:avLst/>
        </a:prstGeom>
      </xdr:spPr>
    </xdr:pic>
    <xdr:clientData/>
  </xdr:twoCellAnchor>
  <xdr:twoCellAnchor editAs="oneCell">
    <xdr:from>
      <xdr:col>3</xdr:col>
      <xdr:colOff>85725</xdr:colOff>
      <xdr:row>0</xdr:row>
      <xdr:rowOff>0</xdr:rowOff>
    </xdr:from>
    <xdr:to>
      <xdr:col>10</xdr:col>
      <xdr:colOff>385181</xdr:colOff>
      <xdr:row>24</xdr:row>
      <xdr:rowOff>117991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3433495D-07DD-4118-AFED-C59760C82C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3000" y="0"/>
          <a:ext cx="4499981" cy="468999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OBSON SILVA VAAMONDE" id="{6D1DB49A-150B-4BCE-A420-6000E612F09E}" userId="S::robson.svaamonde@senacsp.edu.br::4d4f56a5-23e9-4d23-b645-e8636afaef3c" providerId="AD"/>
</personList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6" dT="2025-01-13T23:39:02.46" personId="{6D1DB49A-150B-4BCE-A420-6000E612F09E}" id="{89D2E411-2F62-46BE-8EAE-1E60ED15D751}">
    <text>Utilizar a Função =VF()</text>
  </threadedComment>
  <threadedComment ref="F16" dT="2025-01-13T23:37:40.27" personId="{6D1DB49A-150B-4BCE-A420-6000E612F09E}" id="{8D6E0201-94FE-4EF2-A0D0-11EE0748575A}">
    <text>Utilizar a Função =MULT()</text>
  </threadedComment>
  <threadedComment ref="E28" dT="2025-01-13T23:39:14.85" personId="{6D1DB49A-150B-4BCE-A420-6000E612F09E}" id="{09E0F47A-9C0E-4C68-AE5B-FBC88F49F1FB}">
    <text>Utilizar a Função =VP()</text>
  </threadedComment>
  <threadedComment ref="F28" dT="2025-01-13T23:37:49.44" personId="{6D1DB49A-150B-4BCE-A420-6000E612F09E}" id="{6E4C1C79-D0CB-4F9C-B5B5-93DA7D8D9711}">
    <text>Utilizar a Função =MULT()</text>
  </threadedComment>
  <threadedComment ref="D40" dT="2025-01-13T23:39:30.49" personId="{6D1DB49A-150B-4BCE-A420-6000E612F09E}" id="{5ECF424F-5B20-4CEA-83D3-F1CB2E372024}">
    <text>Utilizar a Função =PGTO()</text>
  </threadedComment>
  <threadedComment ref="F40" dT="2025-01-13T23:37:58.40" personId="{6D1DB49A-150B-4BCE-A420-6000E612F09E}" id="{703EF004-CAC8-4B7C-8425-B2BB99E36AB1}">
    <text>Utilizar a Função =MULT()</text>
  </threadedComment>
  <threadedComment ref="B52" dT="2025-01-13T23:39:45.48" personId="{6D1DB49A-150B-4BCE-A420-6000E612F09E}" id="{4BD97A57-46E4-4CD0-A685-BEB4B25803DF}">
    <text>Utilizar a Função =NPER()</text>
  </threadedComment>
  <threadedComment ref="F52" dT="2025-01-13T23:38:07.99" personId="{6D1DB49A-150B-4BCE-A420-6000E612F09E}" id="{DE657BB8-DDE6-4095-8BCA-0B2CEF351AB1}">
    <text>Utilizar a Função =MULT()</text>
  </threadedComment>
  <threadedComment ref="C64" dT="2025-01-13T23:40:05.37" personId="{6D1DB49A-150B-4BCE-A420-6000E612F09E}" id="{8C26415C-3159-4DC7-AD47-F8188FC50B6D}">
    <text>Utilizar a Função =TAXA()</text>
  </threadedComment>
  <threadedComment ref="D64" dT="2025-01-13T23:41:05.39" personId="{6D1DB49A-150B-4BCE-A420-6000E612F09E}" id="{C869E028-5EB7-4BA5-8A00-6F75F67E9F98}">
    <text>Valor da Parcela deve ser negativo para o correto funcionamento da Função =TAXA()</text>
  </threadedComment>
  <threadedComment ref="F64" dT="2025-01-13T23:38:30.85" personId="{6D1DB49A-150B-4BCE-A420-6000E612F09E}" id="{E6605ECD-BDFF-4520-B1DA-D039EEDB1042}">
    <text>Utilizar a Função =MULT()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12" dT="2025-02-19T23:36:09.86" personId="{6D1DB49A-150B-4BCE-A420-6000E612F09E}" id="{BF1D2922-131F-4E2E-AEE4-ACEEC432E1E3}">
    <text>Igual ao valor do Financiamento</text>
  </threadedComment>
  <threadedComment ref="C13" dT="2025-02-19T23:37:01.46" personId="{6D1DB49A-150B-4BCE-A420-6000E612F09E}" id="{3C67242F-7AF9-4FFA-90B5-0D5EE8E90635}">
    <text>Fazer o cálculo do Juros, utilizando o Saldo Devedor Multiplicado pela Taxa, utilizar a Função =MULT()</text>
  </threadedComment>
  <threadedComment ref="D13" dT="2025-02-19T23:37:24.13" personId="{6D1DB49A-150B-4BCE-A420-6000E612F09E}" id="{2A0BD20E-6507-411E-A7A6-36A549BC4D51}">
    <text>Fazer a subtração do Valor do Pagamento - o Valor do Juros</text>
  </threadedComment>
  <threadedComment ref="E13" dT="2025-02-19T23:38:18.34" personId="{6D1DB49A-150B-4BCE-A420-6000E612F09E}" id="{0F8A5FAA-3550-49B6-9566-9EAB875647F8}">
    <text>Fazer o cálculo do =PGTO(), utilizar nesse cenário F4 e fazer a cópia relativa, utilizar também o sinal de - para deixar o valor em positivo</text>
  </threadedComment>
  <threadedComment ref="F13" dT="2025-02-19T23:38:45.26" personId="{6D1DB49A-150B-4BCE-A420-6000E612F09E}" id="{5A9CBE3F-A7FE-470E-8380-3AD261B55D81}">
    <text>Finalização do Cálculo, utilizar o valor do Saldo Devedor Anterior - a Amortização</text>
  </threadedComment>
  <threadedComment ref="B37" dT="2025-02-19T23:39:51.87" personId="{6D1DB49A-150B-4BCE-A420-6000E612F09E}" id="{14B081E3-9DB1-4667-B360-961236D96260}">
    <text>Utilizar o recurso de Auto soma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omatematica.com.br/emedio/finan5.php" TargetMode="External"/><Relationship Id="rId7" Type="http://schemas.openxmlformats.org/officeDocument/2006/relationships/drawing" Target="../drawings/drawing5.xml"/><Relationship Id="rId2" Type="http://schemas.openxmlformats.org/officeDocument/2006/relationships/hyperlink" Target="https://www.investeducar.com.br/como-calcular-o-valor-presente-vp-e-o-valor-futuro-vf/" TargetMode="External"/><Relationship Id="rId1" Type="http://schemas.openxmlformats.org/officeDocument/2006/relationships/hyperlink" Target="https://www.renatrader.com.br/matematica-financeira.html" TargetMode="External"/><Relationship Id="rId6" Type="http://schemas.openxmlformats.org/officeDocument/2006/relationships/hyperlink" Target="https://www.aprenderexcel.com.br/2013/tutoriais/calculo-de-juros-simples-e-composto-no-excel" TargetMode="External"/><Relationship Id="rId5" Type="http://schemas.openxmlformats.org/officeDocument/2006/relationships/hyperlink" Target="https://support.office.com/pt-br/article/TAXA-Fun%C3%A7%C3%A3o-TAXA-9f665657-4a7e-4bb7-a030-83fc59e748ce" TargetMode="External"/><Relationship Id="rId4" Type="http://schemas.openxmlformats.org/officeDocument/2006/relationships/hyperlink" Target="https://www.algosobre.com.br/matematica-financeira/valor-presente-e-valor-futuro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zoomScaleNormal="100" workbookViewId="0"/>
  </sheetViews>
  <sheetFormatPr defaultColWidth="0" defaultRowHeight="15" customHeight="1" zeroHeight="1"/>
  <cols>
    <col min="1" max="1" width="9" customWidth="1"/>
    <col min="2" max="2" width="16.7109375" customWidth="1"/>
    <col min="3" max="3" width="15.5703125" customWidth="1"/>
    <col min="4" max="4" width="17.85546875" style="6" customWidth="1"/>
    <col min="5" max="5" width="17.5703125" style="6" customWidth="1"/>
    <col min="6" max="6" width="9.42578125" style="7" customWidth="1"/>
    <col min="7" max="7" width="4.7109375" customWidth="1"/>
    <col min="8" max="8" width="12.140625" customWidth="1"/>
    <col min="9" max="9" width="9" customWidth="1"/>
    <col min="10" max="10" width="9.5703125" style="8" customWidth="1"/>
    <col min="11" max="11" width="10.5703125" style="8" customWidth="1"/>
    <col min="12" max="16" width="9" customWidth="1"/>
    <col min="17" max="16384" width="9" hidden="1"/>
  </cols>
  <sheetData>
    <row r="1" spans="2:11" s="47" customFormat="1"/>
    <row r="2" spans="2:11" s="47" customFormat="1" ht="15" customHeight="1">
      <c r="B2" s="50" t="s">
        <v>98</v>
      </c>
      <c r="C2" s="50"/>
      <c r="D2" s="50"/>
      <c r="E2" s="50"/>
      <c r="F2" s="50"/>
      <c r="G2" s="50"/>
      <c r="H2" s="50"/>
    </row>
    <row r="3" spans="2:11" s="47" customFormat="1" ht="15" customHeight="1">
      <c r="B3" s="50"/>
      <c r="C3" s="50"/>
      <c r="D3" s="50"/>
      <c r="E3" s="50"/>
      <c r="F3" s="50"/>
      <c r="G3" s="50"/>
      <c r="H3" s="50"/>
    </row>
    <row r="4" spans="2:11" s="47" customFormat="1" ht="15" customHeight="1">
      <c r="B4" s="50"/>
      <c r="C4" s="50"/>
      <c r="D4" s="50"/>
      <c r="E4" s="50"/>
      <c r="F4" s="50"/>
      <c r="G4" s="50"/>
      <c r="H4" s="50"/>
    </row>
    <row r="5" spans="2:11" s="47" customFormat="1" ht="15" customHeight="1">
      <c r="B5" s="50"/>
      <c r="C5" s="50"/>
      <c r="D5" s="50"/>
      <c r="E5" s="50"/>
      <c r="F5" s="50"/>
      <c r="G5" s="50"/>
      <c r="H5" s="50"/>
    </row>
    <row r="6" spans="2:11" s="47" customFormat="1" ht="15" customHeight="1">
      <c r="B6" s="50"/>
      <c r="C6" s="50"/>
      <c r="D6" s="50"/>
      <c r="E6" s="50"/>
      <c r="F6" s="50"/>
      <c r="G6" s="50"/>
      <c r="H6" s="50"/>
    </row>
    <row r="7" spans="2:11">
      <c r="B7" s="48"/>
      <c r="C7" s="48"/>
      <c r="D7" s="48"/>
      <c r="E7" s="48"/>
      <c r="F7" s="48"/>
      <c r="G7" s="48"/>
      <c r="J7"/>
      <c r="K7"/>
    </row>
    <row r="8" spans="2:11" ht="28.5">
      <c r="B8" s="51" t="s">
        <v>99</v>
      </c>
      <c r="C8" s="51"/>
      <c r="D8" s="51"/>
      <c r="E8" s="51"/>
      <c r="F8" s="51"/>
      <c r="G8" s="51"/>
      <c r="H8" s="51"/>
    </row>
    <row r="9" spans="2:11" ht="26.25">
      <c r="B9" s="52" t="s">
        <v>55</v>
      </c>
      <c r="C9" s="52"/>
      <c r="D9" s="52"/>
      <c r="E9" s="52"/>
      <c r="F9" s="52"/>
      <c r="G9" s="52"/>
      <c r="H9" s="52"/>
    </row>
    <row r="10" spans="2:11" ht="30" customHeight="1">
      <c r="B10" s="53" t="s">
        <v>28</v>
      </c>
      <c r="C10" s="53"/>
      <c r="D10" s="53"/>
      <c r="E10" s="53"/>
      <c r="F10" s="53"/>
      <c r="G10" s="53"/>
      <c r="H10" s="53"/>
    </row>
    <row r="11" spans="2:11" ht="32.25" customHeight="1">
      <c r="B11" s="53"/>
      <c r="C11" s="53"/>
      <c r="D11" s="53"/>
      <c r="E11" s="53"/>
      <c r="F11" s="53"/>
      <c r="G11" s="53"/>
      <c r="H11" s="53"/>
    </row>
    <row r="12" spans="2:11" ht="26.25" customHeight="1">
      <c r="B12" s="54" t="s">
        <v>100</v>
      </c>
      <c r="C12" s="54"/>
      <c r="D12" s="54"/>
      <c r="E12" s="54"/>
      <c r="F12" s="54"/>
      <c r="G12" s="54"/>
      <c r="H12" s="54"/>
    </row>
    <row r="13" spans="2:11" ht="23.25" customHeight="1">
      <c r="B13" s="54"/>
      <c r="C13" s="54"/>
      <c r="D13" s="54"/>
      <c r="E13" s="54"/>
      <c r="F13" s="54"/>
      <c r="G13" s="54"/>
      <c r="H13" s="54"/>
    </row>
    <row r="14" spans="2:11" ht="19.5">
      <c r="B14" s="55" t="s">
        <v>58</v>
      </c>
      <c r="C14" s="55"/>
      <c r="D14" s="55"/>
      <c r="E14" s="55"/>
      <c r="F14" s="55"/>
      <c r="G14" s="55"/>
      <c r="H14" s="55"/>
    </row>
    <row r="15" spans="2:11" ht="19.5">
      <c r="B15" s="55" t="s">
        <v>43</v>
      </c>
      <c r="C15" s="55"/>
      <c r="D15" s="55"/>
      <c r="E15" s="55"/>
      <c r="F15" s="55"/>
      <c r="G15" s="55"/>
      <c r="H15" s="55"/>
    </row>
    <row r="16" spans="2:11" ht="15" customHeight="1">
      <c r="B16" s="56" t="s">
        <v>44</v>
      </c>
      <c r="C16" s="56"/>
      <c r="D16" s="56"/>
      <c r="E16" s="56"/>
      <c r="F16" s="56"/>
      <c r="G16" s="56"/>
      <c r="H16" s="56"/>
    </row>
    <row r="17" ht="15" customHeight="1"/>
    <row r="18" ht="15" customHeight="1"/>
    <row r="19" ht="15" customHeight="1"/>
    <row r="20" ht="15" customHeight="1"/>
  </sheetData>
  <mergeCells count="8">
    <mergeCell ref="B14:H14"/>
    <mergeCell ref="B15:H15"/>
    <mergeCell ref="B16:H16"/>
    <mergeCell ref="B2:H6"/>
    <mergeCell ref="B8:H8"/>
    <mergeCell ref="B9:H9"/>
    <mergeCell ref="B10:H11"/>
    <mergeCell ref="B12:H1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8"/>
  <sheetViews>
    <sheetView topLeftCell="A7" zoomScaleNormal="100" workbookViewId="0">
      <selection activeCell="E16" sqref="E16"/>
    </sheetView>
  </sheetViews>
  <sheetFormatPr defaultColWidth="0" defaultRowHeight="15" zeroHeight="1"/>
  <cols>
    <col min="1" max="1" width="9" customWidth="1"/>
    <col min="2" max="2" width="16.7109375" customWidth="1"/>
    <col min="3" max="3" width="17.5703125" customWidth="1"/>
    <col min="4" max="4" width="17.85546875" style="6" customWidth="1"/>
    <col min="5" max="5" width="28.7109375" style="6" customWidth="1"/>
    <col min="6" max="6" width="30.5703125" style="7" customWidth="1"/>
    <col min="7" max="7" width="9" customWidth="1"/>
    <col min="8" max="8" width="9.5703125" style="8" customWidth="1"/>
    <col min="9" max="9" width="10.5703125" style="8" customWidth="1"/>
    <col min="10" max="14" width="9" customWidth="1"/>
    <col min="15" max="16384" width="9" hidden="1"/>
  </cols>
  <sheetData>
    <row r="1" spans="1:9" s="47" customFormat="1"/>
    <row r="2" spans="1:9" s="47" customFormat="1" ht="15" customHeight="1">
      <c r="B2" s="57" t="s">
        <v>101</v>
      </c>
      <c r="C2" s="57"/>
      <c r="D2" s="57"/>
      <c r="E2" s="57"/>
      <c r="F2" s="57"/>
    </row>
    <row r="3" spans="1:9" s="47" customFormat="1" ht="15" customHeight="1">
      <c r="B3" s="57"/>
      <c r="C3" s="57"/>
      <c r="D3" s="57"/>
      <c r="E3" s="57"/>
      <c r="F3" s="57"/>
    </row>
    <row r="4" spans="1:9" s="47" customFormat="1" ht="15" customHeight="1">
      <c r="B4" s="57"/>
      <c r="C4" s="57"/>
      <c r="D4" s="57"/>
      <c r="E4" s="57"/>
      <c r="F4" s="57"/>
    </row>
    <row r="5" spans="1:9" s="47" customFormat="1" ht="15" customHeight="1">
      <c r="B5" s="57"/>
      <c r="C5" s="57"/>
      <c r="D5" s="57"/>
      <c r="E5" s="57"/>
      <c r="F5" s="57"/>
    </row>
    <row r="6" spans="1:9" s="47" customFormat="1" ht="15" customHeight="1">
      <c r="B6" s="57"/>
      <c r="C6" s="57"/>
      <c r="D6" s="57"/>
      <c r="E6" s="57"/>
      <c r="F6" s="57"/>
    </row>
    <row r="7" spans="1:9">
      <c r="B7" s="48"/>
      <c r="C7" s="48"/>
      <c r="D7" s="48"/>
      <c r="E7" s="48"/>
      <c r="F7" s="48"/>
      <c r="H7"/>
      <c r="I7"/>
    </row>
    <row r="8" spans="1:9" ht="26.25">
      <c r="B8" s="64" t="s">
        <v>0</v>
      </c>
      <c r="C8" s="64"/>
      <c r="D8" s="64"/>
      <c r="E8" s="64"/>
      <c r="F8" s="64"/>
    </row>
    <row r="9" spans="1:9" ht="26.25">
      <c r="B9" s="65" t="s">
        <v>54</v>
      </c>
      <c r="C9" s="65"/>
      <c r="D9" s="65"/>
      <c r="E9" s="65"/>
      <c r="F9" s="65"/>
    </row>
    <row r="10" spans="1:9">
      <c r="B10" s="9"/>
      <c r="C10" s="9"/>
      <c r="D10" s="9"/>
      <c r="E10" s="9"/>
    </row>
    <row r="11" spans="1:9" ht="15" customHeight="1">
      <c r="B11" s="69" t="s">
        <v>32</v>
      </c>
      <c r="C11" s="69"/>
      <c r="D11" s="69"/>
      <c r="E11" s="69"/>
      <c r="F11" s="69"/>
    </row>
    <row r="12" spans="1:9">
      <c r="B12" s="69"/>
      <c r="C12" s="69"/>
      <c r="D12" s="69"/>
      <c r="E12" s="69"/>
      <c r="F12" s="69"/>
    </row>
    <row r="13" spans="1:9">
      <c r="B13" s="69"/>
      <c r="C13" s="69"/>
      <c r="D13" s="69"/>
      <c r="E13" s="69"/>
      <c r="F13" s="69"/>
    </row>
    <row r="14" spans="1:9">
      <c r="B14" s="69"/>
      <c r="C14" s="69"/>
      <c r="D14" s="69"/>
      <c r="E14" s="69"/>
      <c r="F14" s="69"/>
    </row>
    <row r="15" spans="1:9" ht="26.25">
      <c r="A15" s="22"/>
      <c r="B15" s="62" t="s">
        <v>1</v>
      </c>
      <c r="C15" s="62"/>
      <c r="D15" s="62"/>
      <c r="E15" s="62"/>
      <c r="F15" s="62"/>
    </row>
    <row r="16" spans="1:9">
      <c r="B16" s="10" t="s">
        <v>2</v>
      </c>
      <c r="C16" s="10" t="s">
        <v>51</v>
      </c>
      <c r="D16" s="11" t="s">
        <v>4</v>
      </c>
      <c r="E16" s="11" t="s">
        <v>30</v>
      </c>
      <c r="F16" s="11" t="s">
        <v>31</v>
      </c>
    </row>
    <row r="17" spans="2:6">
      <c r="B17" s="12">
        <v>60</v>
      </c>
      <c r="C17" s="13">
        <v>1.4999999999999999E-2</v>
      </c>
      <c r="D17" s="20">
        <v>500</v>
      </c>
      <c r="E17" s="20"/>
      <c r="F17" s="20"/>
    </row>
    <row r="18" spans="2:6" ht="15" customHeight="1">
      <c r="B18" s="67" t="s">
        <v>59</v>
      </c>
      <c r="C18" s="68"/>
      <c r="D18" s="68"/>
      <c r="E18" s="68"/>
      <c r="F18" s="68"/>
    </row>
    <row r="19" spans="2:6">
      <c r="B19" s="68"/>
      <c r="C19" s="68"/>
      <c r="D19" s="68"/>
      <c r="E19" s="68"/>
      <c r="F19" s="68"/>
    </row>
    <row r="20" spans="2:6" ht="15" customHeight="1">
      <c r="B20" s="60" t="s">
        <v>28</v>
      </c>
      <c r="C20" s="60"/>
      <c r="D20" s="60"/>
      <c r="E20" s="60"/>
      <c r="F20" s="60"/>
    </row>
    <row r="21" spans="2:6">
      <c r="B21" s="60"/>
      <c r="C21" s="60"/>
      <c r="D21" s="60"/>
      <c r="E21" s="60"/>
      <c r="F21" s="60"/>
    </row>
    <row r="22" spans="2:6">
      <c r="E22" s="19"/>
      <c r="F22" s="18"/>
    </row>
    <row r="23" spans="2:6">
      <c r="B23" s="66" t="s">
        <v>95</v>
      </c>
      <c r="C23" s="66"/>
      <c r="D23" s="66"/>
      <c r="E23" s="66"/>
      <c r="F23" s="66"/>
    </row>
    <row r="24" spans="2:6">
      <c r="B24" s="66"/>
      <c r="C24" s="66"/>
      <c r="D24" s="66"/>
      <c r="E24" s="66"/>
      <c r="F24" s="66"/>
    </row>
    <row r="25" spans="2:6">
      <c r="B25" s="66"/>
      <c r="C25" s="66"/>
      <c r="D25" s="66"/>
      <c r="E25" s="66"/>
      <c r="F25" s="66"/>
    </row>
    <row r="26" spans="2:6">
      <c r="B26" s="66"/>
      <c r="C26" s="66"/>
      <c r="D26" s="66"/>
      <c r="E26" s="66"/>
      <c r="F26" s="66"/>
    </row>
    <row r="27" spans="2:6" ht="26.25">
      <c r="B27" s="62" t="s">
        <v>6</v>
      </c>
      <c r="C27" s="62"/>
      <c r="D27" s="62"/>
      <c r="E27" s="62"/>
      <c r="F27" s="62"/>
    </row>
    <row r="28" spans="2:6">
      <c r="B28" s="10" t="s">
        <v>2</v>
      </c>
      <c r="C28" s="10" t="s">
        <v>51</v>
      </c>
      <c r="D28" s="11" t="s">
        <v>4</v>
      </c>
      <c r="E28" s="11" t="s">
        <v>33</v>
      </c>
      <c r="F28" s="11" t="s">
        <v>30</v>
      </c>
    </row>
    <row r="29" spans="2:6">
      <c r="B29" s="12">
        <v>24</v>
      </c>
      <c r="C29" s="13">
        <v>3.5000000000000003E-2</v>
      </c>
      <c r="D29" s="20">
        <v>78</v>
      </c>
      <c r="E29" s="20"/>
      <c r="F29" s="20"/>
    </row>
    <row r="30" spans="2:6" ht="15" customHeight="1">
      <c r="B30" s="61" t="s">
        <v>60</v>
      </c>
      <c r="C30" s="61"/>
      <c r="D30" s="61"/>
      <c r="E30" s="61"/>
      <c r="F30" s="61"/>
    </row>
    <row r="31" spans="2:6">
      <c r="B31" s="61"/>
      <c r="C31" s="61"/>
      <c r="D31" s="61"/>
      <c r="E31" s="61"/>
      <c r="F31" s="61"/>
    </row>
    <row r="32" spans="2:6" ht="15" customHeight="1">
      <c r="B32" s="60" t="s">
        <v>28</v>
      </c>
      <c r="C32" s="60"/>
      <c r="D32" s="60"/>
      <c r="E32" s="60"/>
      <c r="F32" s="60"/>
    </row>
    <row r="33" spans="2:6">
      <c r="B33" s="60"/>
      <c r="C33" s="60"/>
      <c r="D33" s="60"/>
      <c r="E33" s="60"/>
      <c r="F33" s="60"/>
    </row>
    <row r="34" spans="2:6"/>
    <row r="35" spans="2:6">
      <c r="B35" s="63" t="s">
        <v>97</v>
      </c>
      <c r="C35" s="63"/>
      <c r="D35" s="63"/>
      <c r="E35" s="63"/>
      <c r="F35" s="63"/>
    </row>
    <row r="36" spans="2:6">
      <c r="B36" s="63"/>
      <c r="C36" s="63"/>
      <c r="D36" s="63"/>
      <c r="E36" s="63"/>
      <c r="F36" s="63"/>
    </row>
    <row r="37" spans="2:6">
      <c r="B37" s="63"/>
      <c r="C37" s="63"/>
      <c r="D37" s="63"/>
      <c r="E37" s="63"/>
      <c r="F37" s="63"/>
    </row>
    <row r="38" spans="2:6">
      <c r="B38" s="63"/>
      <c r="C38" s="63"/>
      <c r="D38" s="63"/>
      <c r="E38" s="63"/>
      <c r="F38" s="63"/>
    </row>
    <row r="39" spans="2:6" ht="26.25">
      <c r="B39" s="62" t="s">
        <v>7</v>
      </c>
      <c r="C39" s="62"/>
      <c r="D39" s="62"/>
      <c r="E39" s="62"/>
      <c r="F39" s="62"/>
    </row>
    <row r="40" spans="2:6">
      <c r="B40" s="10" t="s">
        <v>2</v>
      </c>
      <c r="C40" s="10" t="s">
        <v>51</v>
      </c>
      <c r="D40" s="11" t="s">
        <v>4</v>
      </c>
      <c r="E40" s="11" t="s">
        <v>35</v>
      </c>
      <c r="F40" s="11" t="s">
        <v>36</v>
      </c>
    </row>
    <row r="41" spans="2:6">
      <c r="B41" s="12">
        <v>24</v>
      </c>
      <c r="C41" s="13">
        <v>5.0000000000000001E-3</v>
      </c>
      <c r="D41" s="20"/>
      <c r="E41" s="20">
        <v>35000</v>
      </c>
      <c r="F41" s="20"/>
    </row>
    <row r="42" spans="2:6" ht="15" customHeight="1">
      <c r="B42" s="61" t="s">
        <v>61</v>
      </c>
      <c r="C42" s="61"/>
      <c r="D42" s="61"/>
      <c r="E42" s="61"/>
      <c r="F42" s="61"/>
    </row>
    <row r="43" spans="2:6">
      <c r="B43" s="61"/>
      <c r="C43" s="61"/>
      <c r="D43" s="61"/>
      <c r="E43" s="61"/>
      <c r="F43" s="61"/>
    </row>
    <row r="44" spans="2:6" ht="15" customHeight="1">
      <c r="B44" s="60" t="s">
        <v>28</v>
      </c>
      <c r="C44" s="60"/>
      <c r="D44" s="60"/>
      <c r="E44" s="60"/>
      <c r="F44" s="60"/>
    </row>
    <row r="45" spans="2:6">
      <c r="B45" s="60"/>
      <c r="C45" s="60"/>
      <c r="D45" s="60"/>
      <c r="E45" s="60"/>
      <c r="F45" s="60"/>
    </row>
    <row r="46" spans="2:6"/>
    <row r="47" spans="2:6">
      <c r="B47" s="70" t="s">
        <v>37</v>
      </c>
      <c r="C47" s="70"/>
      <c r="D47" s="70"/>
      <c r="E47" s="70"/>
      <c r="F47" s="70"/>
    </row>
    <row r="48" spans="2:6">
      <c r="B48" s="70"/>
      <c r="C48" s="70"/>
      <c r="D48" s="70"/>
      <c r="E48" s="70"/>
      <c r="F48" s="70"/>
    </row>
    <row r="49" spans="2:6">
      <c r="B49" s="70"/>
      <c r="C49" s="70"/>
      <c r="D49" s="70"/>
      <c r="E49" s="70"/>
      <c r="F49" s="70"/>
    </row>
    <row r="50" spans="2:6">
      <c r="B50" s="70"/>
      <c r="C50" s="70"/>
      <c r="D50" s="70"/>
      <c r="E50" s="70"/>
      <c r="F50" s="70"/>
    </row>
    <row r="51" spans="2:6" ht="26.25">
      <c r="B51" s="62" t="s">
        <v>8</v>
      </c>
      <c r="C51" s="62"/>
      <c r="D51" s="62"/>
      <c r="E51" s="62"/>
      <c r="F51" s="62"/>
    </row>
    <row r="52" spans="2:6">
      <c r="B52" s="10" t="s">
        <v>2</v>
      </c>
      <c r="C52" s="10" t="s">
        <v>51</v>
      </c>
      <c r="D52" s="11" t="s">
        <v>4</v>
      </c>
      <c r="E52" s="11" t="s">
        <v>38</v>
      </c>
      <c r="F52" s="11" t="s">
        <v>39</v>
      </c>
    </row>
    <row r="53" spans="2:6">
      <c r="B53" s="21"/>
      <c r="C53" s="13">
        <v>2.4E-2</v>
      </c>
      <c r="D53" s="20">
        <v>-1551.22</v>
      </c>
      <c r="E53" s="20">
        <v>35000</v>
      </c>
      <c r="F53" s="20"/>
    </row>
    <row r="54" spans="2:6" ht="15" customHeight="1">
      <c r="B54" s="72" t="s">
        <v>62</v>
      </c>
      <c r="C54" s="73"/>
      <c r="D54" s="73"/>
      <c r="E54" s="73"/>
      <c r="F54" s="73"/>
    </row>
    <row r="55" spans="2:6">
      <c r="B55" s="73"/>
      <c r="C55" s="73"/>
      <c r="D55" s="73"/>
      <c r="E55" s="73"/>
      <c r="F55" s="73"/>
    </row>
    <row r="56" spans="2:6" ht="15" customHeight="1">
      <c r="B56" s="60" t="s">
        <v>28</v>
      </c>
      <c r="C56" s="60"/>
      <c r="D56" s="60"/>
      <c r="E56" s="60"/>
      <c r="F56" s="60"/>
    </row>
    <row r="57" spans="2:6">
      <c r="B57" s="60"/>
      <c r="C57" s="60"/>
      <c r="D57" s="60"/>
      <c r="E57" s="60"/>
      <c r="F57" s="60"/>
    </row>
    <row r="58" spans="2:6">
      <c r="B58" s="14"/>
      <c r="C58" s="15"/>
      <c r="D58" s="8"/>
      <c r="E58" s="8"/>
    </row>
    <row r="59" spans="2:6">
      <c r="B59" s="63" t="s">
        <v>42</v>
      </c>
      <c r="C59" s="63"/>
      <c r="D59" s="63"/>
      <c r="E59" s="63"/>
      <c r="F59" s="63"/>
    </row>
    <row r="60" spans="2:6">
      <c r="B60" s="63"/>
      <c r="C60" s="63"/>
      <c r="D60" s="63"/>
      <c r="E60" s="63"/>
      <c r="F60" s="63"/>
    </row>
    <row r="61" spans="2:6">
      <c r="B61" s="63"/>
      <c r="C61" s="63"/>
      <c r="D61" s="63"/>
      <c r="E61" s="63"/>
      <c r="F61" s="63"/>
    </row>
    <row r="62" spans="2:6">
      <c r="B62" s="63"/>
      <c r="C62" s="63"/>
      <c r="D62" s="63"/>
      <c r="E62" s="63"/>
      <c r="F62" s="63"/>
    </row>
    <row r="63" spans="2:6" ht="26.25">
      <c r="B63" s="62" t="s">
        <v>9</v>
      </c>
      <c r="C63" s="62"/>
      <c r="D63" s="62"/>
      <c r="E63" s="62"/>
      <c r="F63" s="62"/>
    </row>
    <row r="64" spans="2:6" ht="30">
      <c r="B64" s="10" t="s">
        <v>2</v>
      </c>
      <c r="C64" s="10" t="s">
        <v>51</v>
      </c>
      <c r="D64" s="11" t="s">
        <v>4</v>
      </c>
      <c r="E64" s="11" t="s">
        <v>40</v>
      </c>
      <c r="F64" s="11" t="s">
        <v>41</v>
      </c>
    </row>
    <row r="65" spans="2:6">
      <c r="B65" s="16">
        <v>48</v>
      </c>
      <c r="C65" s="13"/>
      <c r="D65" s="20">
        <v>-200</v>
      </c>
      <c r="E65" s="20">
        <v>8000</v>
      </c>
      <c r="F65" s="20"/>
    </row>
    <row r="66" spans="2:6" ht="15" customHeight="1">
      <c r="B66" s="59" t="s">
        <v>63</v>
      </c>
      <c r="C66" s="59"/>
      <c r="D66" s="59"/>
      <c r="E66" s="59"/>
      <c r="F66" s="59"/>
    </row>
    <row r="67" spans="2:6">
      <c r="B67" s="59"/>
      <c r="C67" s="59"/>
      <c r="D67" s="59"/>
      <c r="E67" s="59"/>
      <c r="F67" s="59"/>
    </row>
    <row r="68" spans="2:6" ht="15" customHeight="1">
      <c r="B68" s="60" t="s">
        <v>28</v>
      </c>
      <c r="C68" s="60"/>
      <c r="D68" s="60"/>
      <c r="E68" s="60"/>
      <c r="F68" s="60"/>
    </row>
    <row r="69" spans="2:6">
      <c r="B69" s="60"/>
      <c r="C69" s="60"/>
      <c r="D69" s="60"/>
      <c r="E69" s="60"/>
      <c r="F69" s="60"/>
    </row>
    <row r="70" spans="2:6">
      <c r="B70" s="17"/>
      <c r="C70" s="17"/>
      <c r="D70" s="17"/>
      <c r="E70" s="17"/>
    </row>
    <row r="71" spans="2:6" ht="26.25">
      <c r="B71" s="71" t="s">
        <v>10</v>
      </c>
      <c r="C71" s="71"/>
      <c r="D71" s="71"/>
      <c r="E71" s="71"/>
      <c r="F71" s="71"/>
    </row>
    <row r="72" spans="2:6" ht="26.25">
      <c r="B72" s="58" t="s">
        <v>11</v>
      </c>
      <c r="C72" s="58"/>
      <c r="D72" s="58" t="s">
        <v>5</v>
      </c>
      <c r="E72" s="58"/>
      <c r="F72" s="58"/>
    </row>
    <row r="73" spans="2:6" ht="26.25">
      <c r="B73" s="58" t="s">
        <v>12</v>
      </c>
      <c r="C73" s="58"/>
      <c r="D73" s="58" t="s">
        <v>13</v>
      </c>
      <c r="E73" s="58"/>
      <c r="F73" s="58"/>
    </row>
    <row r="74" spans="2:6" ht="26.25">
      <c r="B74" s="58" t="s">
        <v>14</v>
      </c>
      <c r="C74" s="58"/>
      <c r="D74" s="58" t="s">
        <v>15</v>
      </c>
      <c r="E74" s="58"/>
      <c r="F74" s="58"/>
    </row>
    <row r="75" spans="2:6" ht="26.25">
      <c r="B75" s="58" t="s">
        <v>34</v>
      </c>
      <c r="C75" s="58"/>
      <c r="D75" s="58" t="s">
        <v>29</v>
      </c>
      <c r="E75" s="58"/>
      <c r="F75" s="58"/>
    </row>
    <row r="76" spans="2:6" ht="26.25">
      <c r="B76" s="58" t="s">
        <v>3</v>
      </c>
      <c r="C76" s="58"/>
      <c r="D76" s="58" t="s">
        <v>67</v>
      </c>
      <c r="E76" s="58"/>
      <c r="F76" s="58"/>
    </row>
    <row r="77" spans="2:6" ht="26.25">
      <c r="B77" s="58" t="s">
        <v>64</v>
      </c>
      <c r="C77" s="58"/>
      <c r="D77" s="58" t="s">
        <v>68</v>
      </c>
      <c r="E77" s="58"/>
      <c r="F77" s="58"/>
    </row>
    <row r="78" spans="2:6"/>
  </sheetData>
  <mergeCells count="36">
    <mergeCell ref="B47:F50"/>
    <mergeCell ref="B63:F63"/>
    <mergeCell ref="B59:F62"/>
    <mergeCell ref="B71:F71"/>
    <mergeCell ref="D72:F72"/>
    <mergeCell ref="B54:F55"/>
    <mergeCell ref="B56:F57"/>
    <mergeCell ref="B51:F51"/>
    <mergeCell ref="B39:F39"/>
    <mergeCell ref="B42:F43"/>
    <mergeCell ref="B44:F45"/>
    <mergeCell ref="B35:F38"/>
    <mergeCell ref="B8:F8"/>
    <mergeCell ref="B9:F9"/>
    <mergeCell ref="B27:F27"/>
    <mergeCell ref="B23:F26"/>
    <mergeCell ref="B15:F15"/>
    <mergeCell ref="B18:F19"/>
    <mergeCell ref="B20:F21"/>
    <mergeCell ref="B11:F14"/>
    <mergeCell ref="B2:F6"/>
    <mergeCell ref="B77:C77"/>
    <mergeCell ref="D77:F77"/>
    <mergeCell ref="D75:F75"/>
    <mergeCell ref="D76:F76"/>
    <mergeCell ref="B66:F67"/>
    <mergeCell ref="B68:F69"/>
    <mergeCell ref="D73:F73"/>
    <mergeCell ref="D74:F74"/>
    <mergeCell ref="B76:C76"/>
    <mergeCell ref="B73:C73"/>
    <mergeCell ref="B74:C74"/>
    <mergeCell ref="B75:C75"/>
    <mergeCell ref="B72:C72"/>
    <mergeCell ref="B30:F31"/>
    <mergeCell ref="B32:F33"/>
  </mergeCells>
  <pageMargins left="0.51180555555555596" right="0.51180555555555596" top="0.78680555555555598" bottom="0.78680555555555598" header="0.31388888888888899" footer="0.31388888888888899"/>
  <pageSetup paperSize="9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7"/>
  <sheetViews>
    <sheetView tabSelected="1" zoomScale="145" zoomScaleNormal="145" workbookViewId="0"/>
  </sheetViews>
  <sheetFormatPr defaultColWidth="0" defaultRowHeight="15" customHeight="1"/>
  <cols>
    <col min="1" max="1" width="9" customWidth="1"/>
    <col min="2" max="3" width="18.7109375" customWidth="1"/>
    <col min="4" max="5" width="18.7109375" style="6" customWidth="1"/>
    <col min="6" max="6" width="18.7109375" style="7" customWidth="1"/>
    <col min="7" max="7" width="9" customWidth="1"/>
    <col min="8" max="8" width="12.140625" customWidth="1"/>
    <col min="9" max="9" width="9" customWidth="1"/>
    <col min="10" max="10" width="9.5703125" style="8" customWidth="1"/>
    <col min="11" max="11" width="10.5703125" style="8" customWidth="1"/>
    <col min="12" max="14" width="9" customWidth="1"/>
    <col min="15" max="16384" width="9" hidden="1"/>
  </cols>
  <sheetData>
    <row r="1" spans="2:11" s="47" customFormat="1"/>
    <row r="2" spans="2:11" s="47" customFormat="1" ht="15" customHeight="1">
      <c r="B2" s="50" t="s">
        <v>98</v>
      </c>
      <c r="C2" s="50"/>
      <c r="D2" s="50"/>
      <c r="E2" s="50"/>
      <c r="F2" s="50"/>
    </row>
    <row r="3" spans="2:11" s="47" customFormat="1" ht="15" customHeight="1">
      <c r="B3" s="50"/>
      <c r="C3" s="50"/>
      <c r="D3" s="50"/>
      <c r="E3" s="50"/>
      <c r="F3" s="50"/>
    </row>
    <row r="4" spans="2:11" s="47" customFormat="1" ht="15" customHeight="1">
      <c r="B4" s="50"/>
      <c r="C4" s="50"/>
      <c r="D4" s="50"/>
      <c r="E4" s="50"/>
      <c r="F4" s="50"/>
    </row>
    <row r="5" spans="2:11" s="47" customFormat="1" ht="15" customHeight="1">
      <c r="B5" s="50"/>
      <c r="C5" s="50"/>
      <c r="D5" s="50"/>
      <c r="E5" s="50"/>
      <c r="F5" s="50"/>
    </row>
    <row r="6" spans="2:11" s="47" customFormat="1" ht="15" customHeight="1">
      <c r="B6" s="50"/>
      <c r="C6" s="50"/>
      <c r="D6" s="50"/>
      <c r="E6" s="50"/>
      <c r="F6" s="50"/>
    </row>
    <row r="7" spans="2:11">
      <c r="B7" s="48"/>
      <c r="C7" s="48"/>
      <c r="D7" s="48"/>
      <c r="E7" s="48"/>
      <c r="F7" s="48"/>
      <c r="J7"/>
      <c r="K7"/>
    </row>
    <row r="8" spans="2:11" ht="23.25">
      <c r="B8" s="74" t="s">
        <v>45</v>
      </c>
      <c r="C8" s="74"/>
      <c r="D8" s="75"/>
      <c r="E8" s="74"/>
      <c r="F8" s="74"/>
    </row>
    <row r="9" spans="2:11" ht="15" customHeight="1">
      <c r="B9" s="23" t="s">
        <v>50</v>
      </c>
      <c r="C9" s="24">
        <v>35000</v>
      </c>
      <c r="E9" s="36" t="s">
        <v>52</v>
      </c>
      <c r="F9" s="25">
        <v>5.0000000000000001E-3</v>
      </c>
    </row>
    <row r="10" spans="2:11" ht="15" customHeight="1">
      <c r="B10" s="35" t="s">
        <v>53</v>
      </c>
      <c r="C10" s="49">
        <v>24</v>
      </c>
      <c r="E10" s="34" t="s">
        <v>57</v>
      </c>
      <c r="F10" s="33"/>
    </row>
    <row r="11" spans="2:11" ht="15" customHeight="1">
      <c r="B11" s="26" t="s">
        <v>46</v>
      </c>
      <c r="C11" s="26" t="s">
        <v>47</v>
      </c>
      <c r="D11" s="27" t="s">
        <v>96</v>
      </c>
      <c r="E11" s="27" t="s">
        <v>48</v>
      </c>
      <c r="F11" s="27" t="s">
        <v>49</v>
      </c>
    </row>
    <row r="12" spans="2:11" ht="15" customHeight="1">
      <c r="B12" s="12">
        <v>0</v>
      </c>
      <c r="C12" s="24"/>
      <c r="D12" s="28"/>
      <c r="E12" s="28"/>
      <c r="F12" s="29"/>
    </row>
    <row r="13" spans="2:11" ht="15" customHeight="1">
      <c r="B13" s="12">
        <v>1</v>
      </c>
      <c r="C13" s="24"/>
      <c r="D13" s="28"/>
      <c r="E13" s="30"/>
      <c r="F13" s="29"/>
    </row>
    <row r="14" spans="2:11" ht="15" customHeight="1">
      <c r="B14" s="12">
        <v>2</v>
      </c>
      <c r="C14" s="24"/>
      <c r="D14" s="28"/>
      <c r="E14" s="30"/>
      <c r="F14" s="29"/>
    </row>
    <row r="15" spans="2:11" ht="15" customHeight="1">
      <c r="B15" s="12">
        <v>3</v>
      </c>
      <c r="C15" s="24"/>
      <c r="D15" s="28"/>
      <c r="E15" s="30"/>
      <c r="F15" s="29"/>
    </row>
    <row r="16" spans="2:11" ht="15" customHeight="1">
      <c r="B16" s="12">
        <v>4</v>
      </c>
      <c r="C16" s="24"/>
      <c r="D16" s="28"/>
      <c r="E16" s="30"/>
      <c r="F16" s="29"/>
    </row>
    <row r="17" spans="2:6" ht="15" customHeight="1">
      <c r="B17" s="12">
        <v>5</v>
      </c>
      <c r="C17" s="24"/>
      <c r="D17" s="28"/>
      <c r="E17" s="30"/>
      <c r="F17" s="29"/>
    </row>
    <row r="18" spans="2:6" ht="15" customHeight="1">
      <c r="B18" s="12">
        <v>6</v>
      </c>
      <c r="C18" s="24"/>
      <c r="D18" s="28"/>
      <c r="E18" s="30"/>
      <c r="F18" s="29"/>
    </row>
    <row r="19" spans="2:6" ht="15" customHeight="1">
      <c r="B19" s="12">
        <v>7</v>
      </c>
      <c r="C19" s="24"/>
      <c r="D19" s="28"/>
      <c r="E19" s="30"/>
      <c r="F19" s="29"/>
    </row>
    <row r="20" spans="2:6" ht="15" customHeight="1">
      <c r="B20" s="12">
        <v>8</v>
      </c>
      <c r="C20" s="24"/>
      <c r="D20" s="28"/>
      <c r="E20" s="30"/>
      <c r="F20" s="29"/>
    </row>
    <row r="21" spans="2:6" ht="15" customHeight="1">
      <c r="B21" s="12">
        <v>9</v>
      </c>
      <c r="C21" s="24"/>
      <c r="D21" s="28"/>
      <c r="E21" s="30"/>
      <c r="F21" s="29"/>
    </row>
    <row r="22" spans="2:6" ht="15" customHeight="1">
      <c r="B22" s="12">
        <v>10</v>
      </c>
      <c r="C22" s="24"/>
      <c r="D22" s="28"/>
      <c r="E22" s="30"/>
      <c r="F22" s="29"/>
    </row>
    <row r="23" spans="2:6" ht="15" customHeight="1">
      <c r="B23" s="12">
        <v>11</v>
      </c>
      <c r="C23" s="24"/>
      <c r="D23" s="28"/>
      <c r="E23" s="30"/>
      <c r="F23" s="29"/>
    </row>
    <row r="24" spans="2:6" ht="15" customHeight="1">
      <c r="B24" s="12">
        <v>12</v>
      </c>
      <c r="C24" s="24"/>
      <c r="D24" s="28"/>
      <c r="E24" s="30"/>
      <c r="F24" s="29"/>
    </row>
    <row r="25" spans="2:6" ht="15" customHeight="1">
      <c r="B25" s="12">
        <v>13</v>
      </c>
      <c r="C25" s="24"/>
      <c r="D25" s="28"/>
      <c r="E25" s="30"/>
      <c r="F25" s="29"/>
    </row>
    <row r="26" spans="2:6" ht="15" customHeight="1">
      <c r="B26" s="12">
        <v>14</v>
      </c>
      <c r="C26" s="24"/>
      <c r="D26" s="28"/>
      <c r="E26" s="30"/>
      <c r="F26" s="29"/>
    </row>
    <row r="27" spans="2:6" ht="15" customHeight="1">
      <c r="B27" s="12">
        <v>15</v>
      </c>
      <c r="C27" s="24"/>
      <c r="D27" s="28"/>
      <c r="E27" s="30"/>
      <c r="F27" s="29"/>
    </row>
    <row r="28" spans="2:6" ht="15" customHeight="1">
      <c r="B28" s="12">
        <v>16</v>
      </c>
      <c r="C28" s="24"/>
      <c r="D28" s="28"/>
      <c r="E28" s="30"/>
      <c r="F28" s="29"/>
    </row>
    <row r="29" spans="2:6" ht="15" customHeight="1">
      <c r="B29" s="12">
        <v>17</v>
      </c>
      <c r="C29" s="24"/>
      <c r="D29" s="28"/>
      <c r="E29" s="30"/>
      <c r="F29" s="29"/>
    </row>
    <row r="30" spans="2:6" ht="15" customHeight="1">
      <c r="B30" s="12">
        <v>18</v>
      </c>
      <c r="C30" s="24"/>
      <c r="D30" s="28"/>
      <c r="E30" s="30"/>
      <c r="F30" s="29"/>
    </row>
    <row r="31" spans="2:6" ht="15" customHeight="1">
      <c r="B31" s="12">
        <v>19</v>
      </c>
      <c r="C31" s="24"/>
      <c r="D31" s="28"/>
      <c r="E31" s="30"/>
      <c r="F31" s="29"/>
    </row>
    <row r="32" spans="2:6" ht="15" customHeight="1">
      <c r="B32" s="12">
        <v>20</v>
      </c>
      <c r="C32" s="24"/>
      <c r="D32" s="28"/>
      <c r="E32" s="30"/>
      <c r="F32" s="29"/>
    </row>
    <row r="33" spans="2:6" ht="15" customHeight="1">
      <c r="B33" s="12">
        <v>21</v>
      </c>
      <c r="C33" s="24"/>
      <c r="D33" s="28"/>
      <c r="E33" s="30"/>
      <c r="F33" s="29"/>
    </row>
    <row r="34" spans="2:6" ht="15" customHeight="1">
      <c r="B34" s="12">
        <v>22</v>
      </c>
      <c r="C34" s="24"/>
      <c r="D34" s="28"/>
      <c r="E34" s="30"/>
      <c r="F34" s="29"/>
    </row>
    <row r="35" spans="2:6" ht="15" customHeight="1">
      <c r="B35" s="12">
        <v>23</v>
      </c>
      <c r="C35" s="24"/>
      <c r="D35" s="28"/>
      <c r="E35" s="30"/>
      <c r="F35" s="29"/>
    </row>
    <row r="36" spans="2:6" ht="15" customHeight="1">
      <c r="B36" s="12">
        <v>24</v>
      </c>
      <c r="C36" s="24"/>
      <c r="D36" s="28"/>
      <c r="E36" s="30"/>
      <c r="F36" s="29"/>
    </row>
    <row r="37" spans="2:6" ht="15" customHeight="1">
      <c r="B37" s="23" t="s">
        <v>56</v>
      </c>
      <c r="C37" s="31"/>
      <c r="D37" s="32"/>
      <c r="E37" s="32"/>
      <c r="F37" s="33"/>
    </row>
  </sheetData>
  <mergeCells count="2">
    <mergeCell ref="B8:F8"/>
    <mergeCell ref="B2:F6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74"/>
  <sheetViews>
    <sheetView zoomScale="85" zoomScaleNormal="85" workbookViewId="0"/>
  </sheetViews>
  <sheetFormatPr defaultColWidth="0" defaultRowHeight="15" customHeight="1" zeroHeight="1"/>
  <cols>
    <col min="1" max="1" width="9" customWidth="1"/>
    <col min="2" max="2" width="15.85546875" bestFit="1" customWidth="1"/>
    <col min="3" max="3" width="6.140625" bestFit="1" customWidth="1"/>
    <col min="4" max="4" width="12.7109375" bestFit="1" customWidth="1"/>
    <col min="5" max="6" width="20.28515625" style="6" bestFit="1" customWidth="1"/>
    <col min="7" max="7" width="20.7109375" style="6" bestFit="1" customWidth="1"/>
    <col min="8" max="8" width="19" style="6" bestFit="1" customWidth="1"/>
    <col min="9" max="9" width="9.42578125" style="7" customWidth="1"/>
    <col min="10" max="10" width="4.7109375" customWidth="1"/>
    <col min="11" max="11" width="12.140625" customWidth="1"/>
    <col min="12" max="12" width="9" customWidth="1"/>
    <col min="13" max="13" width="9.5703125" style="8" customWidth="1"/>
    <col min="14" max="14" width="10.5703125" style="8" customWidth="1"/>
    <col min="15" max="16" width="9" customWidth="1"/>
    <col min="17" max="16384" width="9" hidden="1"/>
  </cols>
  <sheetData>
    <row r="1" spans="2:14" s="47" customFormat="1"/>
    <row r="2" spans="2:14" s="47" customFormat="1" ht="15" customHeight="1">
      <c r="B2" s="57" t="s">
        <v>101</v>
      </c>
      <c r="C2" s="57"/>
      <c r="D2" s="57"/>
      <c r="E2" s="57"/>
      <c r="F2" s="57"/>
      <c r="G2" s="57"/>
      <c r="H2" s="57"/>
    </row>
    <row r="3" spans="2:14" s="47" customFormat="1" ht="15" customHeight="1">
      <c r="B3" s="57"/>
      <c r="C3" s="57"/>
      <c r="D3" s="57"/>
      <c r="E3" s="57"/>
      <c r="F3" s="57"/>
      <c r="G3" s="57"/>
      <c r="H3" s="57"/>
    </row>
    <row r="4" spans="2:14" s="47" customFormat="1" ht="15" customHeight="1">
      <c r="B4" s="57"/>
      <c r="C4" s="57"/>
      <c r="D4" s="57"/>
      <c r="E4" s="57"/>
      <c r="F4" s="57"/>
      <c r="G4" s="57"/>
      <c r="H4" s="57"/>
    </row>
    <row r="5" spans="2:14" s="47" customFormat="1" ht="15" customHeight="1">
      <c r="B5" s="57"/>
      <c r="C5" s="57"/>
      <c r="D5" s="57"/>
      <c r="E5" s="57"/>
      <c r="F5" s="57"/>
      <c r="G5" s="57"/>
      <c r="H5" s="57"/>
    </row>
    <row r="6" spans="2:14" s="47" customFormat="1" ht="15" customHeight="1">
      <c r="B6" s="57"/>
      <c r="C6" s="57"/>
      <c r="D6" s="57"/>
      <c r="E6" s="57"/>
      <c r="F6" s="57"/>
      <c r="G6" s="57"/>
      <c r="H6" s="57"/>
    </row>
    <row r="7" spans="2:14">
      <c r="B7" s="48"/>
      <c r="C7" s="48"/>
      <c r="D7" s="48"/>
      <c r="E7" s="48"/>
      <c r="F7" s="48"/>
      <c r="G7"/>
      <c r="H7"/>
      <c r="I7"/>
      <c r="M7"/>
      <c r="N7"/>
    </row>
    <row r="8" spans="2:14" ht="23.25">
      <c r="B8" s="75" t="s">
        <v>69</v>
      </c>
      <c r="C8" s="75"/>
      <c r="D8" s="75"/>
      <c r="E8" s="75"/>
      <c r="F8" s="75"/>
      <c r="G8" s="75"/>
      <c r="H8" s="75"/>
    </row>
    <row r="9" spans="2:14">
      <c r="B9" s="76" t="s">
        <v>70</v>
      </c>
      <c r="C9" s="76"/>
      <c r="D9" s="76"/>
      <c r="E9" s="76"/>
      <c r="F9" s="76"/>
      <c r="G9" s="76"/>
      <c r="H9" s="76"/>
    </row>
    <row r="10" spans="2:14">
      <c r="B10" s="76"/>
      <c r="C10" s="76"/>
      <c r="D10" s="76"/>
      <c r="E10" s="76"/>
      <c r="F10" s="76"/>
      <c r="G10" s="76"/>
      <c r="H10" s="76"/>
    </row>
    <row r="11" spans="2:14">
      <c r="B11" s="76"/>
      <c r="C11" s="76"/>
      <c r="D11" s="76"/>
      <c r="E11" s="76"/>
      <c r="F11" s="76"/>
      <c r="G11" s="76"/>
      <c r="H11" s="76"/>
    </row>
    <row r="12" spans="2:14" ht="15" customHeight="1">
      <c r="B12" s="77" t="s">
        <v>71</v>
      </c>
      <c r="C12" s="77"/>
      <c r="D12" s="77"/>
      <c r="E12" s="77"/>
      <c r="F12" s="77"/>
      <c r="G12" s="77"/>
      <c r="H12" s="77"/>
    </row>
    <row r="13" spans="2:14" ht="15" customHeight="1">
      <c r="B13" s="77"/>
      <c r="C13" s="77"/>
      <c r="D13" s="77"/>
      <c r="E13" s="77"/>
      <c r="F13" s="77"/>
      <c r="G13" s="77"/>
      <c r="H13" s="77"/>
    </row>
    <row r="14" spans="2:14" ht="15" customHeight="1">
      <c r="B14" s="78" t="s">
        <v>72</v>
      </c>
      <c r="C14" s="79"/>
      <c r="D14" s="79"/>
      <c r="E14" s="79"/>
      <c r="F14" s="79"/>
      <c r="G14" s="79"/>
      <c r="H14" s="80"/>
    </row>
    <row r="15" spans="2:14" ht="15" customHeight="1">
      <c r="B15" s="81"/>
      <c r="C15" s="82"/>
      <c r="D15" s="82"/>
      <c r="E15" s="82"/>
      <c r="F15" s="82"/>
      <c r="G15" s="82"/>
      <c r="H15" s="83"/>
    </row>
    <row r="16" spans="2:14" ht="15" customHeight="1">
      <c r="B16" s="84"/>
      <c r="C16" s="85"/>
      <c r="D16" s="85"/>
      <c r="E16" s="85"/>
      <c r="F16" s="85"/>
      <c r="G16" s="85"/>
      <c r="H16" s="86"/>
    </row>
    <row r="17" spans="2:8" ht="15" customHeight="1"/>
    <row r="18" spans="2:8" ht="23.25" customHeight="1">
      <c r="B18" s="87" t="s">
        <v>73</v>
      </c>
      <c r="C18" s="87"/>
      <c r="D18" s="87"/>
      <c r="E18" s="87"/>
      <c r="F18" s="87"/>
      <c r="G18" s="87"/>
      <c r="H18" s="87"/>
    </row>
    <row r="19" spans="2:8" ht="24.75" customHeight="1">
      <c r="B19" s="88" t="s">
        <v>74</v>
      </c>
      <c r="C19" s="88"/>
      <c r="D19" s="88"/>
      <c r="E19" s="88"/>
      <c r="F19" s="88"/>
      <c r="G19" s="88"/>
      <c r="H19" s="88"/>
    </row>
    <row r="20" spans="2:8" ht="15" customHeight="1">
      <c r="B20" s="89" t="s">
        <v>80</v>
      </c>
      <c r="C20" s="89"/>
      <c r="D20" s="89"/>
      <c r="E20" s="89"/>
      <c r="F20" s="89"/>
      <c r="G20" s="89"/>
      <c r="H20" s="89"/>
    </row>
    <row r="21" spans="2:8" ht="15" customHeight="1">
      <c r="B21" s="89"/>
      <c r="C21" s="89"/>
      <c r="D21" s="89"/>
      <c r="E21" s="89"/>
      <c r="F21" s="89"/>
      <c r="G21" s="89"/>
      <c r="H21" s="89"/>
    </row>
    <row r="22" spans="2:8" ht="15" customHeight="1">
      <c r="B22" s="89"/>
      <c r="C22" s="89"/>
      <c r="D22" s="89"/>
      <c r="E22" s="89"/>
      <c r="F22" s="89"/>
      <c r="G22" s="89"/>
      <c r="H22" s="89"/>
    </row>
    <row r="23" spans="2:8" ht="15" customHeight="1">
      <c r="B23" s="89"/>
      <c r="C23" s="89"/>
      <c r="D23" s="89"/>
      <c r="E23" s="89"/>
      <c r="F23" s="89"/>
      <c r="G23" s="89"/>
      <c r="H23" s="89"/>
    </row>
    <row r="24" spans="2:8" ht="15" customHeight="1">
      <c r="B24" s="89"/>
      <c r="C24" s="89"/>
      <c r="D24" s="89"/>
      <c r="E24" s="89"/>
      <c r="F24" s="89"/>
      <c r="G24" s="89"/>
      <c r="H24" s="89"/>
    </row>
    <row r="25" spans="2:8" ht="15" customHeight="1">
      <c r="B25" s="89"/>
      <c r="C25" s="89"/>
      <c r="D25" s="89"/>
      <c r="E25" s="89"/>
      <c r="F25" s="89"/>
      <c r="G25" s="89"/>
      <c r="H25" s="89"/>
    </row>
    <row r="26" spans="2:8" ht="15" customHeight="1">
      <c r="B26" s="89"/>
      <c r="C26" s="89"/>
      <c r="D26" s="89"/>
      <c r="E26" s="89"/>
      <c r="F26" s="89"/>
      <c r="G26" s="89"/>
      <c r="H26" s="89"/>
    </row>
    <row r="27" spans="2:8" ht="15" customHeight="1">
      <c r="B27" s="89"/>
      <c r="C27" s="89"/>
      <c r="D27" s="89"/>
      <c r="E27" s="89"/>
      <c r="F27" s="89"/>
      <c r="G27" s="89"/>
      <c r="H27" s="89"/>
    </row>
    <row r="28" spans="2:8" ht="15" customHeight="1">
      <c r="B28" s="90" t="s">
        <v>75</v>
      </c>
      <c r="C28" s="91"/>
      <c r="D28" s="92"/>
      <c r="E28" s="93">
        <v>50000</v>
      </c>
      <c r="F28" s="93"/>
      <c r="G28" s="93"/>
      <c r="H28" s="93"/>
    </row>
    <row r="29" spans="2:8" ht="15" customHeight="1">
      <c r="B29" s="90" t="s">
        <v>78</v>
      </c>
      <c r="C29" s="91"/>
      <c r="D29" s="92"/>
      <c r="E29" s="96">
        <v>1.6500000000000001E-2</v>
      </c>
      <c r="F29" s="96"/>
      <c r="G29" s="96"/>
      <c r="H29" s="96"/>
    </row>
    <row r="30" spans="2:8" ht="15" customHeight="1">
      <c r="B30" s="90" t="s">
        <v>79</v>
      </c>
      <c r="C30" s="91"/>
      <c r="D30" s="92"/>
      <c r="E30" s="97">
        <v>36</v>
      </c>
      <c r="F30" s="97"/>
      <c r="G30" s="97"/>
      <c r="H30" s="97"/>
    </row>
    <row r="31" spans="2:8" ht="15" customHeight="1">
      <c r="B31" s="90" t="s">
        <v>77</v>
      </c>
      <c r="C31" s="91"/>
      <c r="D31" s="92"/>
      <c r="E31" s="98">
        <f>PRODUCT(E28:E29,(E30/12))</f>
        <v>2475</v>
      </c>
      <c r="F31" s="98"/>
      <c r="G31" s="98"/>
      <c r="H31" s="98"/>
    </row>
    <row r="32" spans="2:8" ht="15" customHeight="1">
      <c r="B32" s="90" t="s">
        <v>76</v>
      </c>
      <c r="C32" s="91"/>
      <c r="D32" s="92"/>
      <c r="E32" s="99">
        <f>SUM(E28,E31)</f>
        <v>52475</v>
      </c>
      <c r="F32" s="99"/>
      <c r="G32" s="99"/>
      <c r="H32" s="99"/>
    </row>
    <row r="33" spans="2:8" ht="15" customHeight="1">
      <c r="B33" s="26" t="s">
        <v>84</v>
      </c>
      <c r="C33" s="26" t="s">
        <v>85</v>
      </c>
      <c r="D33" s="26" t="s">
        <v>86</v>
      </c>
      <c r="E33" s="27" t="s">
        <v>87</v>
      </c>
      <c r="F33" s="27" t="s">
        <v>89</v>
      </c>
      <c r="G33" s="27" t="s">
        <v>88</v>
      </c>
      <c r="H33" s="27" t="s">
        <v>90</v>
      </c>
    </row>
    <row r="34" spans="2:8" ht="15" customHeight="1">
      <c r="B34" s="38">
        <v>50000</v>
      </c>
      <c r="C34" s="39">
        <v>24</v>
      </c>
      <c r="D34" s="40">
        <v>0.02</v>
      </c>
      <c r="E34" s="42">
        <f>-PMT(D34,C34,B34)</f>
        <v>2643.5548626624945</v>
      </c>
      <c r="F34" s="42">
        <f>(B34/C34)</f>
        <v>2083.3333333333335</v>
      </c>
      <c r="G34" s="42">
        <f>PRODUCT(E34,C34)</f>
        <v>63445.316703899865</v>
      </c>
      <c r="H34" s="42">
        <f>PRODUCT(F34,C34)</f>
        <v>50000</v>
      </c>
    </row>
    <row r="35" spans="2:8" ht="15" customHeight="1">
      <c r="B35" s="38">
        <v>500</v>
      </c>
      <c r="C35" s="39">
        <v>16</v>
      </c>
      <c r="D35" s="40">
        <v>1.6500000000000001E-2</v>
      </c>
      <c r="E35" s="42">
        <f t="shared" ref="E35:E40" si="0">-PMT(D35,C35,B35)</f>
        <v>35.811922823469956</v>
      </c>
      <c r="F35" s="42">
        <f t="shared" ref="F35:F40" si="1">(B35/C35)</f>
        <v>31.25</v>
      </c>
      <c r="G35" s="42">
        <f t="shared" ref="G35:G40" si="2">PRODUCT(E35,C35)</f>
        <v>572.9907651755193</v>
      </c>
      <c r="H35" s="42">
        <f t="shared" ref="H35:H40" si="3">PRODUCT(F35,C35)</f>
        <v>500</v>
      </c>
    </row>
    <row r="36" spans="2:8" ht="15" customHeight="1">
      <c r="B36" s="38">
        <v>24700</v>
      </c>
      <c r="C36" s="39">
        <v>12</v>
      </c>
      <c r="D36" s="40">
        <v>1.7000000000000001E-2</v>
      </c>
      <c r="E36" s="42">
        <f t="shared" si="0"/>
        <v>2292.8034928384609</v>
      </c>
      <c r="F36" s="42">
        <f t="shared" si="1"/>
        <v>2058.3333333333335</v>
      </c>
      <c r="G36" s="42">
        <f t="shared" si="2"/>
        <v>27513.641914061533</v>
      </c>
      <c r="H36" s="42">
        <f t="shared" si="3"/>
        <v>24700</v>
      </c>
    </row>
    <row r="37" spans="2:8" ht="15" customHeight="1">
      <c r="B37" s="38">
        <v>22300</v>
      </c>
      <c r="C37" s="39">
        <v>18</v>
      </c>
      <c r="D37" s="40">
        <v>1.4999999999999999E-2</v>
      </c>
      <c r="E37" s="42">
        <f t="shared" si="0"/>
        <v>1422.8689333642501</v>
      </c>
      <c r="F37" s="42">
        <f t="shared" si="1"/>
        <v>1238.8888888888889</v>
      </c>
      <c r="G37" s="42">
        <f t="shared" si="2"/>
        <v>25611.640800556503</v>
      </c>
      <c r="H37" s="42">
        <f t="shared" si="3"/>
        <v>22300</v>
      </c>
    </row>
    <row r="38" spans="2:8" ht="15" customHeight="1">
      <c r="B38" s="38">
        <v>16800</v>
      </c>
      <c r="C38" s="39">
        <v>6</v>
      </c>
      <c r="D38" s="40">
        <v>2.5000000000000001E-2</v>
      </c>
      <c r="E38" s="42">
        <f t="shared" si="0"/>
        <v>3050.039513839507</v>
      </c>
      <c r="F38" s="42">
        <f t="shared" si="1"/>
        <v>2800</v>
      </c>
      <c r="G38" s="42">
        <f t="shared" si="2"/>
        <v>18300.237083037042</v>
      </c>
      <c r="H38" s="42">
        <f t="shared" si="3"/>
        <v>16800</v>
      </c>
    </row>
    <row r="39" spans="2:8" ht="15" customHeight="1">
      <c r="B39" s="38">
        <v>5100</v>
      </c>
      <c r="C39" s="39">
        <v>9</v>
      </c>
      <c r="D39" s="40">
        <v>0.04</v>
      </c>
      <c r="E39" s="42">
        <f t="shared" si="0"/>
        <v>685.91426275834851</v>
      </c>
      <c r="F39" s="42">
        <f t="shared" si="1"/>
        <v>566.66666666666663</v>
      </c>
      <c r="G39" s="42">
        <f t="shared" si="2"/>
        <v>6173.2283648251369</v>
      </c>
      <c r="H39" s="42">
        <f t="shared" si="3"/>
        <v>5100</v>
      </c>
    </row>
    <row r="40" spans="2:8" ht="15" customHeight="1">
      <c r="B40" s="38">
        <v>1000</v>
      </c>
      <c r="C40" s="39">
        <v>10</v>
      </c>
      <c r="D40" s="40">
        <v>1.4999999999999999E-2</v>
      </c>
      <c r="E40" s="42">
        <f t="shared" si="0"/>
        <v>108.43417786503916</v>
      </c>
      <c r="F40" s="42">
        <f t="shared" si="1"/>
        <v>100</v>
      </c>
      <c r="G40" s="42">
        <f t="shared" si="2"/>
        <v>1084.3417786503917</v>
      </c>
      <c r="H40" s="42">
        <f t="shared" si="3"/>
        <v>1000</v>
      </c>
    </row>
    <row r="41" spans="2:8" ht="15" customHeight="1"/>
    <row r="42" spans="2:8" ht="24.75" customHeight="1">
      <c r="B42" s="87" t="s">
        <v>81</v>
      </c>
      <c r="C42" s="87"/>
      <c r="D42" s="87"/>
      <c r="E42" s="87"/>
      <c r="F42" s="87"/>
      <c r="G42" s="87"/>
      <c r="H42" s="87"/>
    </row>
    <row r="43" spans="2:8" ht="18.75" customHeight="1">
      <c r="B43" s="95" t="s">
        <v>83</v>
      </c>
      <c r="C43" s="95"/>
      <c r="D43" s="95"/>
      <c r="E43" s="95"/>
      <c r="F43" s="95"/>
      <c r="G43" s="95"/>
      <c r="H43" s="95"/>
    </row>
    <row r="44" spans="2:8" ht="15" customHeight="1">
      <c r="B44" s="94" t="s">
        <v>82</v>
      </c>
      <c r="C44" s="94"/>
      <c r="D44" s="94"/>
      <c r="E44" s="94"/>
      <c r="F44" s="94"/>
      <c r="G44" s="94"/>
      <c r="H44" s="94"/>
    </row>
    <row r="45" spans="2:8" ht="15" customHeight="1">
      <c r="B45" s="94"/>
      <c r="C45" s="94"/>
      <c r="D45" s="94"/>
      <c r="E45" s="94"/>
      <c r="F45" s="94"/>
      <c r="G45" s="94"/>
      <c r="H45" s="94"/>
    </row>
    <row r="46" spans="2:8" ht="15" customHeight="1">
      <c r="B46" s="94"/>
      <c r="C46" s="94"/>
      <c r="D46" s="94"/>
      <c r="E46" s="94"/>
      <c r="F46" s="94"/>
      <c r="G46" s="94"/>
      <c r="H46" s="94"/>
    </row>
    <row r="47" spans="2:8" ht="15" customHeight="1"/>
    <row r="48" spans="2:8" ht="15" customHeight="1">
      <c r="B48" s="23" t="s">
        <v>94</v>
      </c>
      <c r="C48" s="45">
        <v>0.02</v>
      </c>
      <c r="D48" s="41">
        <v>100</v>
      </c>
      <c r="E48" s="27" t="s">
        <v>93</v>
      </c>
      <c r="F48" s="27" t="s">
        <v>92</v>
      </c>
      <c r="G48" s="27" t="s">
        <v>91</v>
      </c>
      <c r="H48" s="27" t="s">
        <v>102</v>
      </c>
    </row>
    <row r="49" spans="5:8" ht="15" customHeight="1">
      <c r="E49" s="43">
        <v>1</v>
      </c>
      <c r="F49" s="44">
        <f>(D48*((1+$C$48)^E49))</f>
        <v>102</v>
      </c>
      <c r="G49" s="44">
        <f>(F49-$D$48)</f>
        <v>2</v>
      </c>
      <c r="H49" s="46">
        <f>G49/100</f>
        <v>0.02</v>
      </c>
    </row>
    <row r="50" spans="5:8" ht="15" customHeight="1">
      <c r="E50" s="43">
        <v>2</v>
      </c>
      <c r="F50" s="44">
        <f>(F49*((1+$C$48)^E50))</f>
        <v>106.1208</v>
      </c>
      <c r="G50" s="44">
        <f t="shared" ref="G50:G60" si="4">(F50-$D$48)</f>
        <v>6.1208000000000027</v>
      </c>
      <c r="H50" s="46">
        <f>((G50/100)-H49)</f>
        <v>4.1208000000000022E-2</v>
      </c>
    </row>
    <row r="51" spans="5:8" ht="15" customHeight="1">
      <c r="E51" s="43">
        <v>3</v>
      </c>
      <c r="F51" s="44">
        <f t="shared" ref="F51:F60" si="5">(F50*((1+$C$48)^E51))</f>
        <v>112.61624192639999</v>
      </c>
      <c r="G51" s="44">
        <f t="shared" si="4"/>
        <v>12.616241926399994</v>
      </c>
      <c r="H51" s="46">
        <f t="shared" ref="H51:H60" si="6">((G51/100)-H50)</f>
        <v>8.4954419263999909E-2</v>
      </c>
    </row>
    <row r="52" spans="5:8" ht="15" customHeight="1">
      <c r="E52" s="43">
        <v>4</v>
      </c>
      <c r="F52" s="44">
        <f t="shared" si="5"/>
        <v>121.8994419994757</v>
      </c>
      <c r="G52" s="44">
        <f t="shared" si="4"/>
        <v>21.899441999475698</v>
      </c>
      <c r="H52" s="46">
        <f t="shared" si="6"/>
        <v>0.13404000073075709</v>
      </c>
    </row>
    <row r="53" spans="5:8" ht="15" customHeight="1">
      <c r="E53" s="43">
        <v>5</v>
      </c>
      <c r="F53" s="44">
        <f t="shared" si="5"/>
        <v>134.58683383241294</v>
      </c>
      <c r="G53" s="44">
        <f t="shared" si="4"/>
        <v>34.586833832412935</v>
      </c>
      <c r="H53" s="46">
        <f t="shared" si="6"/>
        <v>0.21182833759337225</v>
      </c>
    </row>
    <row r="54" spans="5:8" ht="15" customHeight="1">
      <c r="E54" s="43">
        <v>6</v>
      </c>
      <c r="F54" s="44">
        <f t="shared" si="5"/>
        <v>151.56663438979211</v>
      </c>
      <c r="G54" s="44">
        <f t="shared" si="4"/>
        <v>51.566634389792114</v>
      </c>
      <c r="H54" s="46">
        <f t="shared" si="6"/>
        <v>0.30383800630454882</v>
      </c>
    </row>
    <row r="55" spans="5:8" ht="15" customHeight="1">
      <c r="E55" s="43">
        <v>7</v>
      </c>
      <c r="F55" s="44">
        <f t="shared" si="5"/>
        <v>174.10242061739265</v>
      </c>
      <c r="G55" s="44">
        <f t="shared" si="4"/>
        <v>74.102420617392653</v>
      </c>
      <c r="H55" s="46">
        <f t="shared" si="6"/>
        <v>0.43718619986937768</v>
      </c>
    </row>
    <row r="56" spans="5:8" ht="15" customHeight="1">
      <c r="E56" s="43">
        <v>8</v>
      </c>
      <c r="F56" s="44">
        <f t="shared" si="5"/>
        <v>203.98873437157036</v>
      </c>
      <c r="G56" s="44">
        <f t="shared" si="4"/>
        <v>103.98873437157036</v>
      </c>
      <c r="H56" s="46">
        <f t="shared" si="6"/>
        <v>0.602701143846326</v>
      </c>
    </row>
    <row r="57" spans="5:8" ht="15" customHeight="1">
      <c r="E57" s="43">
        <v>9</v>
      </c>
      <c r="F57" s="44">
        <f t="shared" si="5"/>
        <v>243.78542053013427</v>
      </c>
      <c r="G57" s="44">
        <f t="shared" si="4"/>
        <v>143.78542053013427</v>
      </c>
      <c r="H57" s="46">
        <f t="shared" si="6"/>
        <v>0.83515306145501678</v>
      </c>
    </row>
    <row r="58" spans="5:8" ht="15" customHeight="1">
      <c r="E58" s="43">
        <v>10</v>
      </c>
      <c r="F58" s="44">
        <f t="shared" si="5"/>
        <v>297.17306730230899</v>
      </c>
      <c r="G58" s="44">
        <f t="shared" si="4"/>
        <v>197.17306730230899</v>
      </c>
      <c r="H58" s="46">
        <f t="shared" si="6"/>
        <v>1.136577611568073</v>
      </c>
    </row>
    <row r="59" spans="5:8" ht="15" customHeight="1">
      <c r="E59" s="43">
        <v>11</v>
      </c>
      <c r="F59" s="44">
        <f t="shared" si="5"/>
        <v>369.49735703052585</v>
      </c>
      <c r="G59" s="44">
        <f t="shared" si="4"/>
        <v>269.49735703052585</v>
      </c>
      <c r="H59" s="46">
        <f t="shared" si="6"/>
        <v>1.5583959587371856</v>
      </c>
    </row>
    <row r="60" spans="5:8" ht="15" customHeight="1">
      <c r="E60" s="43">
        <v>12</v>
      </c>
      <c r="F60" s="44">
        <f t="shared" si="5"/>
        <v>468.61199116651159</v>
      </c>
      <c r="G60" s="44">
        <f t="shared" si="4"/>
        <v>368.61199116651159</v>
      </c>
      <c r="H60" s="46">
        <f t="shared" si="6"/>
        <v>2.1277239529279304</v>
      </c>
    </row>
    <row r="61" spans="5:8" ht="15" customHeight="1">
      <c r="E61" s="37"/>
      <c r="F61" s="37"/>
      <c r="G61" s="37"/>
      <c r="H61" s="37"/>
    </row>
    <row r="62" spans="5:8" ht="15" hidden="1" customHeight="1">
      <c r="E62" s="37"/>
      <c r="F62" s="37"/>
      <c r="G62" s="37"/>
      <c r="H62" s="37"/>
    </row>
    <row r="63" spans="5:8" ht="15" hidden="1" customHeight="1">
      <c r="E63" s="37"/>
      <c r="F63" s="37"/>
      <c r="G63" s="37"/>
      <c r="H63" s="37"/>
    </row>
    <row r="64" spans="5:8" ht="15" hidden="1" customHeight="1">
      <c r="E64" s="37"/>
      <c r="F64" s="37"/>
      <c r="G64" s="37"/>
      <c r="H64" s="37"/>
    </row>
    <row r="65" spans="5:8" ht="15" hidden="1" customHeight="1">
      <c r="E65" s="37"/>
      <c r="F65" s="37"/>
      <c r="G65" s="37"/>
      <c r="H65" s="37"/>
    </row>
    <row r="66" spans="5:8" ht="15" hidden="1" customHeight="1">
      <c r="E66" s="37"/>
      <c r="F66" s="37"/>
      <c r="G66" s="37"/>
      <c r="H66" s="37"/>
    </row>
    <row r="67" spans="5:8" ht="15" hidden="1" customHeight="1">
      <c r="E67" s="37"/>
      <c r="F67" s="37"/>
      <c r="G67" s="37"/>
      <c r="H67" s="37"/>
    </row>
    <row r="68" spans="5:8" ht="15" hidden="1" customHeight="1">
      <c r="E68" s="37"/>
      <c r="F68" s="37"/>
      <c r="G68" s="37"/>
      <c r="H68" s="37"/>
    </row>
    <row r="69" spans="5:8" ht="15" hidden="1" customHeight="1">
      <c r="E69" s="37"/>
      <c r="F69" s="37"/>
      <c r="G69" s="37"/>
      <c r="H69" s="37"/>
    </row>
    <row r="70" spans="5:8" ht="15" hidden="1" customHeight="1">
      <c r="E70" s="37"/>
      <c r="F70" s="37"/>
      <c r="G70" s="37"/>
      <c r="H70" s="37"/>
    </row>
    <row r="71" spans="5:8" ht="15" hidden="1" customHeight="1">
      <c r="E71" s="37"/>
      <c r="F71" s="37"/>
      <c r="G71" s="37"/>
      <c r="H71" s="37"/>
    </row>
    <row r="72" spans="5:8" ht="15" hidden="1" customHeight="1">
      <c r="E72" s="37"/>
      <c r="F72" s="37"/>
      <c r="G72" s="37"/>
      <c r="H72" s="37"/>
    </row>
    <row r="73" spans="5:8" ht="15" hidden="1" customHeight="1">
      <c r="E73" s="37"/>
      <c r="F73" s="37"/>
      <c r="G73" s="37"/>
      <c r="H73" s="37"/>
    </row>
    <row r="74" spans="5:8" ht="15" hidden="1" customHeight="1">
      <c r="E74" s="37"/>
      <c r="F74" s="37"/>
      <c r="G74" s="37"/>
      <c r="H74" s="37"/>
    </row>
  </sheetData>
  <mergeCells count="21">
    <mergeCell ref="B44:H46"/>
    <mergeCell ref="B42:H42"/>
    <mergeCell ref="B43:H43"/>
    <mergeCell ref="E29:H29"/>
    <mergeCell ref="E30:H30"/>
    <mergeCell ref="E31:H31"/>
    <mergeCell ref="E32:H32"/>
    <mergeCell ref="B29:D29"/>
    <mergeCell ref="B30:D30"/>
    <mergeCell ref="B31:D31"/>
    <mergeCell ref="B32:D32"/>
    <mergeCell ref="B18:H18"/>
    <mergeCell ref="B19:H19"/>
    <mergeCell ref="B20:H27"/>
    <mergeCell ref="B28:D28"/>
    <mergeCell ref="E28:H28"/>
    <mergeCell ref="B8:H8"/>
    <mergeCell ref="B9:H11"/>
    <mergeCell ref="B12:H13"/>
    <mergeCell ref="B14:H16"/>
    <mergeCell ref="B2:H6"/>
  </mergeCells>
  <pageMargins left="0.511811024" right="0.511811024" top="0.78740157499999996" bottom="0.78740157499999996" header="0.31496062000000002" footer="0.31496062000000002"/>
  <pageSetup paperSize="9" orientation="portrait" verticalDpi="597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5"/>
  <sheetViews>
    <sheetView zoomScaleNormal="100" workbookViewId="0"/>
  </sheetViews>
  <sheetFormatPr defaultColWidth="0" defaultRowHeight="15" zeroHeight="1"/>
  <cols>
    <col min="1" max="1" width="9" customWidth="1"/>
    <col min="2" max="2" width="14.5703125" bestFit="1" customWidth="1"/>
    <col min="3" max="3" width="106.5703125" customWidth="1"/>
    <col min="4" max="11" width="9" customWidth="1"/>
    <col min="12" max="16384" width="9" hidden="1"/>
  </cols>
  <sheetData>
    <row r="1" spans="2:3" s="47" customFormat="1"/>
    <row r="2" spans="2:3" s="47" customFormat="1" ht="15" customHeight="1">
      <c r="B2" s="100" t="s">
        <v>103</v>
      </c>
      <c r="C2" s="100"/>
    </row>
    <row r="3" spans="2:3" s="47" customFormat="1" ht="15" customHeight="1">
      <c r="B3" s="100"/>
      <c r="C3" s="100"/>
    </row>
    <row r="4" spans="2:3" s="47" customFormat="1" ht="15" customHeight="1">
      <c r="B4" s="100"/>
      <c r="C4" s="100"/>
    </row>
    <row r="5" spans="2:3" s="47" customFormat="1" ht="15" customHeight="1">
      <c r="B5" s="100"/>
      <c r="C5" s="100"/>
    </row>
    <row r="6" spans="2:3" s="47" customFormat="1" ht="15" customHeight="1">
      <c r="B6" s="100"/>
      <c r="C6" s="100"/>
    </row>
    <row r="7" spans="2:3">
      <c r="B7" s="48"/>
      <c r="C7" s="48"/>
    </row>
    <row r="8" spans="2:3">
      <c r="B8" s="1" t="s">
        <v>16</v>
      </c>
      <c r="C8" s="1" t="s">
        <v>17</v>
      </c>
    </row>
    <row r="9" spans="2:3">
      <c r="B9" s="2" t="s">
        <v>18</v>
      </c>
      <c r="C9" s="3" t="s">
        <v>19</v>
      </c>
    </row>
    <row r="10" spans="2:3">
      <c r="B10" s="2" t="s">
        <v>20</v>
      </c>
      <c r="C10" s="3" t="s">
        <v>21</v>
      </c>
    </row>
    <row r="11" spans="2:3">
      <c r="B11" s="2" t="s">
        <v>22</v>
      </c>
      <c r="C11" s="3" t="s">
        <v>23</v>
      </c>
    </row>
    <row r="12" spans="2:3">
      <c r="B12" s="4" t="s">
        <v>24</v>
      </c>
      <c r="C12" s="5" t="s">
        <v>25</v>
      </c>
    </row>
    <row r="13" spans="2:3">
      <c r="B13" s="4" t="s">
        <v>66</v>
      </c>
      <c r="C13" s="5" t="s">
        <v>65</v>
      </c>
    </row>
    <row r="14" spans="2:3">
      <c r="B14" s="2" t="s">
        <v>26</v>
      </c>
      <c r="C14" s="3" t="s">
        <v>27</v>
      </c>
    </row>
    <row r="15" spans="2:3"/>
    <row r="16" spans="2:3"/>
    <row r="17"/>
    <row r="18"/>
    <row r="19"/>
    <row r="20"/>
    <row r="21"/>
    <row r="22"/>
    <row r="23"/>
    <row r="24"/>
    <row r="25"/>
  </sheetData>
  <mergeCells count="1">
    <mergeCell ref="B2:C6"/>
  </mergeCells>
  <hyperlinks>
    <hyperlink ref="C9" r:id="rId1" xr:uid="{00000000-0004-0000-0400-000000000000}"/>
    <hyperlink ref="C10" r:id="rId2" xr:uid="{00000000-0004-0000-0400-000001000000}"/>
    <hyperlink ref="C11" r:id="rId3" xr:uid="{00000000-0004-0000-0400-000002000000}"/>
    <hyperlink ref="C12" r:id="rId4" xr:uid="{00000000-0004-0000-0400-000003000000}"/>
    <hyperlink ref="C14" r:id="rId5" xr:uid="{00000000-0004-0000-0400-000004000000}"/>
    <hyperlink ref="C13" r:id="rId6" xr:uid="{00000000-0004-0000-0400-000005000000}"/>
  </hyperlinks>
  <pageMargins left="0.75" right="0.75" top="1" bottom="1" header="0.51180555555555596" footer="0.5118055555555559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Observação</vt:lpstr>
      <vt:lpstr>Financiamento AulaEAD</vt:lpstr>
      <vt:lpstr>Exemplo =PGTO()</vt:lpstr>
      <vt:lpstr>Juros Simples Composto</vt:lpstr>
      <vt:lpstr>Dicas de Sites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</dc:creator>
  <cp:lastModifiedBy>ROBSON SILVA VAAMONDE</cp:lastModifiedBy>
  <dcterms:created xsi:type="dcterms:W3CDTF">2011-06-13T13:33:00Z</dcterms:created>
  <dcterms:modified xsi:type="dcterms:W3CDTF">2025-02-19T23:39:57Z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1046-10.1.0.6757</vt:lpwstr>
  </property>
  <property fmtid="{D5CDD505-2E9C-101B-9397-08002B2CF9AE}" pid="3" name="KSOReadingLayout">
    <vt:bool>true</vt:bool>
  </property>
</Properties>
</file>