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690"/>
  </bookViews>
  <sheets>
    <sheet name="Planilha Frutas" sheetId="1" r:id="rId1"/>
  </sheets>
  <definedNames>
    <definedName name="_xlnm._FilterDatabase" localSheetId="0" hidden="1">'Planilha Frutas'!$B$5:$C$14</definedName>
    <definedName name="dolar">'Planilha Frutas'!$I$3</definedName>
    <definedName name="frete">'Planilha Frutas'!$I$4</definedName>
    <definedName name="destino">'Planilha Frutas'!$C$7:$C$14</definedName>
    <definedName name="total">'Planilha Frutas'!$H$7:$H$14</definedName>
  </definedNames>
  <calcPr calcId="144525"/>
</workbook>
</file>

<file path=xl/comments1.xml><?xml version="1.0" encoding="utf-8"?>
<comments xmlns="http://schemas.openxmlformats.org/spreadsheetml/2006/main">
  <authors>
    <author>vaamonde</author>
  </authors>
  <commentList>
    <comment ref="F5" authorId="0">
      <text>
        <r>
          <rPr>
            <sz val="9"/>
            <color indexed="81"/>
            <rFont val="宋体"/>
            <charset val="134"/>
          </rPr>
          <t xml:space="preserve">vaamonde:
Utilizar a Função =SOMA()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vaamonde:
Utilizar a Função =SOMA()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vaamonde:
Utilizar a Função =SOMA()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vaamonde:
Utilizar a Função =SOMA()</t>
        </r>
      </text>
    </comment>
    <comment ref="H2" authorId="0">
      <text>
        <r>
          <rPr>
            <sz val="9"/>
            <color indexed="81"/>
            <rFont val="宋体"/>
            <charset val="134"/>
          </rPr>
          <t xml:space="preserve">vaamonde:
Utilizar a Função =HOJE()</t>
        </r>
      </text>
    </comment>
    <comment ref="E15" authorId="0">
      <text>
        <r>
          <rPr>
            <sz val="9"/>
            <color indexed="81"/>
            <rFont val="宋体"/>
            <charset val="134"/>
          </rPr>
          <t xml:space="preserve">vaamonde:
Utilizar a Função =SUBTOTAL()</t>
        </r>
      </text>
    </comment>
    <comment ref="C18" authorId="0">
      <text>
        <r>
          <rPr>
            <sz val="9"/>
            <color indexed="81"/>
            <rFont val="宋体"/>
            <charset val="134"/>
          </rPr>
          <t xml:space="preserve">vaamonde:
Utilizar a Função =SOMASE()</t>
        </r>
      </text>
    </comment>
    <comment ref="F18" authorId="0">
      <text>
        <r>
          <rPr>
            <sz val="9"/>
            <color indexed="81"/>
            <rFont val="宋体"/>
            <charset val="134"/>
          </rPr>
          <t xml:space="preserve">vaamonde:
Utilizar a Função =MÉDIASE()</t>
        </r>
      </text>
    </comment>
    <comment ref="H19" authorId="0">
      <text>
        <r>
          <rPr>
            <sz val="9"/>
            <color indexed="81"/>
            <rFont val="宋体"/>
            <charset val="134"/>
          </rPr>
          <t xml:space="preserve">vaamonde:
Utilizar a Função =MÁXIMO()</t>
        </r>
      </text>
    </comment>
    <comment ref="H20" authorId="0">
      <text>
        <r>
          <rPr>
            <sz val="9"/>
            <color indexed="81"/>
            <rFont val="宋体"/>
            <charset val="134"/>
          </rPr>
          <t xml:space="preserve">vaamonde:
Utilizar a Função =MÍNIMO()</t>
        </r>
      </text>
    </comment>
    <comment ref="H21" authorId="0">
      <text>
        <r>
          <rPr>
            <sz val="9"/>
            <color indexed="81"/>
            <rFont val="宋体"/>
            <charset val="134"/>
          </rPr>
          <t xml:space="preserve">vaamonde:
Utilizar a Função =MÉDIA()</t>
        </r>
      </text>
    </comment>
    <comment ref="H22" authorId="0">
      <text>
        <r>
          <rPr>
            <sz val="9"/>
            <color indexed="81"/>
            <rFont val="宋体"/>
            <charset val="134"/>
          </rPr>
          <t xml:space="preserve">vaamonde:
Utilizar a Função =CONT.VALORES()</t>
        </r>
      </text>
    </comment>
  </commentList>
</comments>
</file>

<file path=xl/sharedStrings.xml><?xml version="1.0" encoding="utf-8"?>
<sst xmlns="http://schemas.openxmlformats.org/spreadsheetml/2006/main" count="51">
  <si>
    <t>AulaEAD Ltda</t>
  </si>
  <si>
    <t>Empresa Especializada em Exportação e Importação de Produtos Perecíveis</t>
  </si>
  <si>
    <t>Data.:</t>
  </si>
  <si>
    <t>Dólar.:</t>
  </si>
  <si>
    <t>Frete.:</t>
  </si>
  <si>
    <t>Frutas</t>
  </si>
  <si>
    <t>Destino</t>
  </si>
  <si>
    <t>Peso</t>
  </si>
  <si>
    <t>Preço por Kilo</t>
  </si>
  <si>
    <t>Custo do Produto</t>
  </si>
  <si>
    <t>Custo do Frete</t>
  </si>
  <si>
    <t>Preço Total</t>
  </si>
  <si>
    <t>Preço em Dólar</t>
  </si>
  <si>
    <t>Kg</t>
  </si>
  <si>
    <t>R$</t>
  </si>
  <si>
    <t>US$</t>
  </si>
  <si>
    <t>Abacaxi</t>
  </si>
  <si>
    <t>Canadá</t>
  </si>
  <si>
    <t>Banana</t>
  </si>
  <si>
    <t>Japão</t>
  </si>
  <si>
    <t>Melão</t>
  </si>
  <si>
    <t>França</t>
  </si>
  <si>
    <t>Uva</t>
  </si>
  <si>
    <t>Amora</t>
  </si>
  <si>
    <t>Morango</t>
  </si>
  <si>
    <t>Laranja</t>
  </si>
  <si>
    <t>Itália</t>
  </si>
  <si>
    <t>Abacate</t>
  </si>
  <si>
    <t>Total.:</t>
  </si>
  <si>
    <t>Resumo de Vendas</t>
  </si>
  <si>
    <t>Média de Vendas</t>
  </si>
  <si>
    <t>Valores de Vendas</t>
  </si>
  <si>
    <t>Total R$</t>
  </si>
  <si>
    <t>Descrição</t>
  </si>
  <si>
    <t>Maior Valor de Venda</t>
  </si>
  <si>
    <t>Menor Valor de Venda</t>
  </si>
  <si>
    <t>Média Valor de Venda</t>
  </si>
  <si>
    <t>Quantidade de Itens</t>
  </si>
  <si>
    <t>Fórmulas Utilizadas</t>
  </si>
  <si>
    <t>=HOJE()</t>
  </si>
  <si>
    <t>=SOMA(D7*E7)</t>
  </si>
  <si>
    <t>=SOMA(F7*frete)</t>
  </si>
  <si>
    <t>=SOMA(F7:G7)</t>
  </si>
  <si>
    <t>=SOMA(H7/dolar)</t>
  </si>
  <si>
    <t>=SUBTOTAL(9;F7:F14)</t>
  </si>
  <si>
    <t>=SOMASE(destino;B19;total)</t>
  </si>
  <si>
    <t>=MÉDIASE(destino;E19;total)</t>
  </si>
  <si>
    <t>=MÁXIMO(total)</t>
  </si>
  <si>
    <t>=MÍNIMO(total)</t>
  </si>
  <si>
    <t>=MÉDIA(total)</t>
  </si>
  <si>
    <t>=CONT.VALORES(destino)</t>
  </si>
</sst>
</file>

<file path=xl/styles.xml><?xml version="1.0" encoding="utf-8"?>
<styleSheet xmlns="http://schemas.openxmlformats.org/spreadsheetml/2006/main">
  <numFmts count="5">
    <numFmt numFmtId="176" formatCode="_-* #,##0_-;\-* #,##0_-;_-* &quot;-&quot;??_-;_-@_-"/>
    <numFmt numFmtId="177" formatCode="_-&quot;$&quot;* #,##0.00_-;\-&quot;$&quot;* #,##0.00_-;_-&quot;$&quot;* &quot;-&quot;??_-;_-@_-"/>
    <numFmt numFmtId="178" formatCode="_-* #,##0.00_-;\-* #,##0.00_-;_-* &quot;-&quot;??_-;_-@_-"/>
    <numFmt numFmtId="179" formatCode="_-* #,##0_-;\-* #,##0_-;_-* &quot;-&quot;_-;_-@_-"/>
    <numFmt numFmtId="180" formatCode="_-&quot;$&quot;* #,##0_-;\-&quot;$&quot;* #,##0_-;_-&quot;$&quot;* &quot;-&quot;_-;_-@_-"/>
  </numFmts>
  <fonts count="26">
    <font>
      <sz val="11"/>
      <color indexed="63"/>
      <name val="Calibri"/>
      <charset val="134"/>
    </font>
    <font>
      <b/>
      <i/>
      <sz val="26"/>
      <color theme="0"/>
      <name val="Calibri"/>
      <charset val="134"/>
    </font>
    <font>
      <b/>
      <sz val="11"/>
      <color indexed="63"/>
      <name val="Calibri"/>
      <charset val="134"/>
    </font>
    <font>
      <b/>
      <sz val="12"/>
      <color rgb="FFFF0000"/>
      <name val="Calibri"/>
      <charset val="134"/>
    </font>
    <font>
      <b/>
      <i/>
      <sz val="14"/>
      <color indexed="63"/>
      <name val="Calibri"/>
      <charset val="134"/>
    </font>
    <font>
      <b/>
      <sz val="12"/>
      <name val="Calibri"/>
      <charset val="134"/>
    </font>
    <font>
      <u/>
      <sz val="11"/>
      <color rgb="FF0000FF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 tint="0.7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25" fillId="34" borderId="9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0" fontId="7" fillId="6" borderId="4" applyNumberFormat="0" applyFon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8" fontId="3" fillId="0" borderId="1" xfId="46" applyFon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/>
    </xf>
    <xf numFmtId="178" fontId="0" fillId="0" borderId="1" xfId="46" applyFont="1" applyBorder="1">
      <alignment vertical="center"/>
    </xf>
    <xf numFmtId="0" fontId="2" fillId="4" borderId="1" xfId="0" applyFont="1" applyFill="1" applyBorder="1">
      <alignment vertical="center"/>
    </xf>
    <xf numFmtId="58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176" fontId="5" fillId="0" borderId="1" xfId="46" applyNumberFormat="1" applyFont="1" applyBorder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A4A4A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41"/>
  <sheetViews>
    <sheetView tabSelected="1" zoomScale="110" zoomScaleNormal="110" topLeftCell="D9" workbookViewId="0">
      <selection activeCell="H1" sqref="H1"/>
    </sheetView>
  </sheetViews>
  <sheetFormatPr defaultColWidth="9" defaultRowHeight="15" zeroHeight="1"/>
  <cols>
    <col min="2" max="2" width="12.3266666666667" customWidth="1"/>
    <col min="3" max="3" width="14.2733333333333" customWidth="1"/>
    <col min="4" max="4" width="8.34" customWidth="1"/>
    <col min="5" max="5" width="14.2866666666667" customWidth="1"/>
    <col min="6" max="6" width="17.72" customWidth="1"/>
    <col min="7" max="7" width="17.24" customWidth="1"/>
    <col min="8" max="8" width="22.2266666666667" customWidth="1"/>
    <col min="9" max="9" width="17.64" customWidth="1"/>
    <col min="11" max="16384" width="9" hidden="1" customWidth="1"/>
  </cols>
  <sheetData>
    <row r="1" ht="12.75"/>
    <row r="2" ht="12.75" spans="2:9">
      <c r="B2" s="1" t="s">
        <v>0</v>
      </c>
      <c r="C2" s="1"/>
      <c r="D2" s="1"/>
      <c r="E2" s="6" t="s">
        <v>1</v>
      </c>
      <c r="F2" s="6"/>
      <c r="G2" s="6"/>
      <c r="H2" s="7" t="s">
        <v>2</v>
      </c>
      <c r="I2" s="10">
        <f ca="1">TODAY()</f>
        <v>43323</v>
      </c>
    </row>
    <row r="3" ht="12.75" spans="2:9">
      <c r="B3" s="1"/>
      <c r="C3" s="1"/>
      <c r="D3" s="1"/>
      <c r="E3" s="6"/>
      <c r="F3" s="6"/>
      <c r="G3" s="6"/>
      <c r="H3" s="7" t="s">
        <v>3</v>
      </c>
      <c r="I3" s="8">
        <v>3.12</v>
      </c>
    </row>
    <row r="4" ht="12.75" spans="2:9">
      <c r="B4" s="1"/>
      <c r="C4" s="1"/>
      <c r="D4" s="1"/>
      <c r="E4" s="6"/>
      <c r="F4" s="6"/>
      <c r="G4" s="6"/>
      <c r="H4" s="7" t="s">
        <v>4</v>
      </c>
      <c r="I4" s="11">
        <v>0.1</v>
      </c>
    </row>
    <row r="5" ht="12.75" spans="2:9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</row>
    <row r="6" ht="12.75" spans="2:9">
      <c r="B6" s="2"/>
      <c r="C6" s="2"/>
      <c r="D6" s="2" t="s">
        <v>13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15</v>
      </c>
    </row>
    <row r="7" ht="12.75" spans="2:9">
      <c r="B7" s="3" t="s">
        <v>16</v>
      </c>
      <c r="C7" s="3" t="s">
        <v>17</v>
      </c>
      <c r="D7" s="3">
        <v>6000</v>
      </c>
      <c r="E7" s="8">
        <v>1.33</v>
      </c>
      <c r="F7" s="8">
        <f>SUM(D7*E7)</f>
        <v>7980</v>
      </c>
      <c r="G7" s="8">
        <f>SUM(F7*frete)</f>
        <v>798</v>
      </c>
      <c r="H7" s="8">
        <f>SUM(F7:G7)</f>
        <v>8778</v>
      </c>
      <c r="I7" s="8">
        <f>SUM(H7/dolar)</f>
        <v>2813.46153846154</v>
      </c>
    </row>
    <row r="8" ht="12.75" spans="2:9">
      <c r="B8" s="3" t="s">
        <v>18</v>
      </c>
      <c r="C8" s="3" t="s">
        <v>19</v>
      </c>
      <c r="D8" s="3">
        <v>3000</v>
      </c>
      <c r="E8" s="8">
        <v>1.5</v>
      </c>
      <c r="F8" s="8">
        <f t="shared" ref="F8:F14" si="0">SUM(D8*E8)</f>
        <v>4500</v>
      </c>
      <c r="G8" s="8">
        <f>SUM(F8*frete)</f>
        <v>450</v>
      </c>
      <c r="H8" s="8">
        <f t="shared" ref="H8:H15" si="1">SUM(F8:G8)</f>
        <v>4950</v>
      </c>
      <c r="I8" s="8">
        <f>SUM(H8/dolar)</f>
        <v>1586.53846153846</v>
      </c>
    </row>
    <row r="9" ht="12.75" spans="2:9">
      <c r="B9" s="3" t="s">
        <v>20</v>
      </c>
      <c r="C9" s="3" t="s">
        <v>21</v>
      </c>
      <c r="D9" s="3">
        <v>3500</v>
      </c>
      <c r="E9" s="8">
        <v>1.25</v>
      </c>
      <c r="F9" s="8">
        <f t="shared" si="0"/>
        <v>4375</v>
      </c>
      <c r="G9" s="8">
        <f>SUM(F9*frete)</f>
        <v>437.5</v>
      </c>
      <c r="H9" s="8">
        <f t="shared" si="1"/>
        <v>4812.5</v>
      </c>
      <c r="I9" s="8">
        <f>SUM(H9/dolar)</f>
        <v>1542.46794871795</v>
      </c>
    </row>
    <row r="10" ht="12.75" spans="2:9">
      <c r="B10" s="3" t="s">
        <v>22</v>
      </c>
      <c r="C10" s="3" t="s">
        <v>17</v>
      </c>
      <c r="D10" s="3">
        <v>1000</v>
      </c>
      <c r="E10" s="8">
        <v>3.5</v>
      </c>
      <c r="F10" s="8">
        <f t="shared" si="0"/>
        <v>3500</v>
      </c>
      <c r="G10" s="8">
        <f>SUM(F10*frete)</f>
        <v>350</v>
      </c>
      <c r="H10" s="8">
        <f t="shared" si="1"/>
        <v>3850</v>
      </c>
      <c r="I10" s="8">
        <f>SUM(H10/dolar)</f>
        <v>1233.97435897436</v>
      </c>
    </row>
    <row r="11" ht="12.75" spans="2:9">
      <c r="B11" s="3" t="s">
        <v>23</v>
      </c>
      <c r="C11" s="3" t="s">
        <v>19</v>
      </c>
      <c r="D11" s="3">
        <v>4500</v>
      </c>
      <c r="E11" s="8">
        <v>7</v>
      </c>
      <c r="F11" s="8">
        <f t="shared" si="0"/>
        <v>31500</v>
      </c>
      <c r="G11" s="8">
        <f>SUM(F11*frete)</f>
        <v>3150</v>
      </c>
      <c r="H11" s="8">
        <f t="shared" si="1"/>
        <v>34650</v>
      </c>
      <c r="I11" s="8">
        <f>SUM(H11/dolar)</f>
        <v>11105.7692307692</v>
      </c>
    </row>
    <row r="12" ht="12.75" spans="2:9">
      <c r="B12" s="3" t="s">
        <v>24</v>
      </c>
      <c r="C12" s="3" t="s">
        <v>21</v>
      </c>
      <c r="D12" s="3">
        <v>2500</v>
      </c>
      <c r="E12" s="8">
        <v>5.5</v>
      </c>
      <c r="F12" s="8">
        <f t="shared" si="0"/>
        <v>13750</v>
      </c>
      <c r="G12" s="8">
        <f>SUM(F12*frete)</f>
        <v>1375</v>
      </c>
      <c r="H12" s="8">
        <f t="shared" si="1"/>
        <v>15125</v>
      </c>
      <c r="I12" s="8">
        <f>SUM(H12/dolar)</f>
        <v>4847.75641025641</v>
      </c>
    </row>
    <row r="13" ht="12.75" spans="2:9">
      <c r="B13" s="3" t="s">
        <v>25</v>
      </c>
      <c r="C13" s="3" t="s">
        <v>26</v>
      </c>
      <c r="D13" s="3">
        <v>8500</v>
      </c>
      <c r="E13" s="8">
        <v>4.33</v>
      </c>
      <c r="F13" s="8">
        <f t="shared" si="0"/>
        <v>36805</v>
      </c>
      <c r="G13" s="8">
        <f>SUM(F13*frete)</f>
        <v>3680.5</v>
      </c>
      <c r="H13" s="8">
        <f t="shared" si="1"/>
        <v>40485.5</v>
      </c>
      <c r="I13" s="8">
        <f>SUM(H13/dolar)</f>
        <v>12976.1217948718</v>
      </c>
    </row>
    <row r="14" ht="12.75" spans="2:9">
      <c r="B14" s="3" t="s">
        <v>27</v>
      </c>
      <c r="C14" s="3" t="s">
        <v>26</v>
      </c>
      <c r="D14" s="3">
        <v>7500</v>
      </c>
      <c r="E14" s="8">
        <v>9</v>
      </c>
      <c r="F14" s="8">
        <f t="shared" si="0"/>
        <v>67500</v>
      </c>
      <c r="G14" s="8">
        <f>SUM(F14*frete)</f>
        <v>6750</v>
      </c>
      <c r="H14" s="8">
        <f t="shared" si="1"/>
        <v>74250</v>
      </c>
      <c r="I14" s="8">
        <f>SUM(H14/dolar)</f>
        <v>23798.0769230769</v>
      </c>
    </row>
    <row r="15" spans="5:9">
      <c r="E15" s="7" t="s">
        <v>28</v>
      </c>
      <c r="F15" s="4">
        <f t="shared" ref="F15:I15" si="2">SUBTOTAL(9,F7:F14)</f>
        <v>169910</v>
      </c>
      <c r="G15" s="4">
        <f t="shared" si="2"/>
        <v>16991</v>
      </c>
      <c r="H15" s="4">
        <f t="shared" si="2"/>
        <v>186901</v>
      </c>
      <c r="I15" s="4">
        <f t="shared" si="2"/>
        <v>59904.1666666666</v>
      </c>
    </row>
    <row r="16" ht="12.75"/>
    <row r="17" ht="12.75" spans="2:9">
      <c r="B17" s="2" t="s">
        <v>29</v>
      </c>
      <c r="C17" s="2"/>
      <c r="E17" s="2" t="s">
        <v>30</v>
      </c>
      <c r="F17" s="2"/>
      <c r="H17" s="2" t="s">
        <v>31</v>
      </c>
      <c r="I17" s="2"/>
    </row>
    <row r="18" ht="12.75" spans="2:9">
      <c r="B18" s="2" t="s">
        <v>6</v>
      </c>
      <c r="C18" s="2" t="s">
        <v>32</v>
      </c>
      <c r="E18" s="2" t="s">
        <v>6</v>
      </c>
      <c r="F18" s="2" t="s">
        <v>32</v>
      </c>
      <c r="H18" s="2" t="s">
        <v>33</v>
      </c>
      <c r="I18" s="2" t="s">
        <v>32</v>
      </c>
    </row>
    <row r="19" spans="2:9">
      <c r="B19" s="3" t="s">
        <v>17</v>
      </c>
      <c r="C19" s="4">
        <f>SUMIF(destino,B19,total)</f>
        <v>12628</v>
      </c>
      <c r="E19" s="3" t="s">
        <v>17</v>
      </c>
      <c r="F19" s="4">
        <f>AVERAGEIF(destino,E19,total)</f>
        <v>6314</v>
      </c>
      <c r="H19" s="9" t="s">
        <v>34</v>
      </c>
      <c r="I19" s="4">
        <f>MAX(total)</f>
        <v>74250</v>
      </c>
    </row>
    <row r="20" spans="2:9">
      <c r="B20" s="3" t="s">
        <v>21</v>
      </c>
      <c r="C20" s="4">
        <f>SUMIF(destino,B20,total)</f>
        <v>19937.5</v>
      </c>
      <c r="E20" s="3" t="s">
        <v>21</v>
      </c>
      <c r="F20" s="4">
        <f>AVERAGEIF(destino,E20,total)</f>
        <v>9968.75</v>
      </c>
      <c r="H20" s="9" t="s">
        <v>35</v>
      </c>
      <c r="I20" s="4">
        <f>MIN(total)</f>
        <v>3850</v>
      </c>
    </row>
    <row r="21" spans="2:9">
      <c r="B21" s="3" t="s">
        <v>26</v>
      </c>
      <c r="C21" s="4">
        <f>SUMIF(destino,B21,total)</f>
        <v>114735.5</v>
      </c>
      <c r="E21" s="3" t="s">
        <v>26</v>
      </c>
      <c r="F21" s="4">
        <f>AVERAGEIF(destino,E21,total)</f>
        <v>57367.75</v>
      </c>
      <c r="H21" s="9" t="s">
        <v>36</v>
      </c>
      <c r="I21" s="4">
        <f>AVERAGE(total)</f>
        <v>23362.625</v>
      </c>
    </row>
    <row r="22" spans="2:9">
      <c r="B22" s="3" t="s">
        <v>19</v>
      </c>
      <c r="C22" s="4">
        <f>SUMIF(destino,B22,total)</f>
        <v>39600</v>
      </c>
      <c r="E22" s="3" t="s">
        <v>19</v>
      </c>
      <c r="F22" s="4">
        <f>AVERAGEIF(destino,E22,total)</f>
        <v>19800</v>
      </c>
      <c r="H22" s="9" t="s">
        <v>37</v>
      </c>
      <c r="I22" s="12">
        <f>COUNTA(C7:C14)</f>
        <v>8</v>
      </c>
    </row>
    <row r="23" ht="12.75"/>
    <row r="24" ht="12.75" spans="2:9">
      <c r="B24" s="2" t="s">
        <v>38</v>
      </c>
      <c r="C24" s="2"/>
      <c r="D24" s="2"/>
      <c r="E24" s="2"/>
      <c r="F24" s="2"/>
      <c r="G24" s="2"/>
      <c r="H24" s="2"/>
      <c r="I24" s="2"/>
    </row>
    <row r="25" ht="12.75" spans="2:9">
      <c r="B25" s="13" t="s">
        <v>39</v>
      </c>
      <c r="C25" s="5"/>
      <c r="D25" s="5"/>
      <c r="E25" s="5"/>
      <c r="F25" s="5"/>
      <c r="G25" s="5"/>
      <c r="H25" s="5"/>
      <c r="I25" s="5"/>
    </row>
    <row r="26" ht="12.75" spans="2:9">
      <c r="B26" s="13" t="s">
        <v>40</v>
      </c>
      <c r="C26" s="5"/>
      <c r="D26" s="5"/>
      <c r="E26" s="5"/>
      <c r="F26" s="5"/>
      <c r="G26" s="5"/>
      <c r="H26" s="5"/>
      <c r="I26" s="5"/>
    </row>
    <row r="27" ht="12.75" spans="2:9">
      <c r="B27" s="13" t="s">
        <v>41</v>
      </c>
      <c r="C27" s="5"/>
      <c r="D27" s="5"/>
      <c r="E27" s="5"/>
      <c r="F27" s="5"/>
      <c r="G27" s="5"/>
      <c r="H27" s="5"/>
      <c r="I27" s="5"/>
    </row>
    <row r="28" ht="12.75" spans="2:9">
      <c r="B28" s="13" t="s">
        <v>42</v>
      </c>
      <c r="C28" s="5"/>
      <c r="D28" s="5"/>
      <c r="E28" s="5"/>
      <c r="F28" s="5"/>
      <c r="G28" s="5"/>
      <c r="H28" s="5"/>
      <c r="I28" s="5"/>
    </row>
    <row r="29" ht="12.75" spans="2:9">
      <c r="B29" s="13" t="s">
        <v>43</v>
      </c>
      <c r="C29" s="5"/>
      <c r="D29" s="5"/>
      <c r="E29" s="5"/>
      <c r="F29" s="5"/>
      <c r="G29" s="5"/>
      <c r="H29" s="5"/>
      <c r="I29" s="5"/>
    </row>
    <row r="30" ht="12.75" spans="2:9">
      <c r="B30" s="13" t="s">
        <v>44</v>
      </c>
      <c r="C30" s="5"/>
      <c r="D30" s="5"/>
      <c r="E30" s="5"/>
      <c r="F30" s="5"/>
      <c r="G30" s="5"/>
      <c r="H30" s="5"/>
      <c r="I30" s="5"/>
    </row>
    <row r="31" ht="12.75" spans="2:9">
      <c r="B31" s="13" t="s">
        <v>45</v>
      </c>
      <c r="C31" s="5"/>
      <c r="D31" s="5"/>
      <c r="E31" s="5"/>
      <c r="F31" s="5"/>
      <c r="G31" s="5"/>
      <c r="H31" s="5"/>
      <c r="I31" s="5"/>
    </row>
    <row r="32" ht="12.75" spans="2:9">
      <c r="B32" s="13" t="s">
        <v>46</v>
      </c>
      <c r="C32" s="5"/>
      <c r="D32" s="5"/>
      <c r="E32" s="5"/>
      <c r="F32" s="5"/>
      <c r="G32" s="5"/>
      <c r="H32" s="5"/>
      <c r="I32" s="5"/>
    </row>
    <row r="33" ht="12.75" spans="2:9">
      <c r="B33" s="13" t="s">
        <v>47</v>
      </c>
      <c r="C33" s="5"/>
      <c r="D33" s="5"/>
      <c r="E33" s="5"/>
      <c r="F33" s="5"/>
      <c r="G33" s="5"/>
      <c r="H33" s="5"/>
      <c r="I33" s="5"/>
    </row>
    <row r="34" ht="12.75" spans="2:9">
      <c r="B34" s="13" t="s">
        <v>48</v>
      </c>
      <c r="C34" s="5"/>
      <c r="D34" s="5"/>
      <c r="E34" s="5"/>
      <c r="F34" s="5"/>
      <c r="G34" s="5"/>
      <c r="H34" s="5"/>
      <c r="I34" s="5"/>
    </row>
    <row r="35" ht="12.75" spans="2:9">
      <c r="B35" s="13" t="s">
        <v>49</v>
      </c>
      <c r="C35" s="5"/>
      <c r="D35" s="5"/>
      <c r="E35" s="5"/>
      <c r="F35" s="5"/>
      <c r="G35" s="5"/>
      <c r="H35" s="5"/>
      <c r="I35" s="5"/>
    </row>
    <row r="36" ht="12.75" spans="2:9">
      <c r="B36" s="13" t="s">
        <v>50</v>
      </c>
      <c r="C36" s="5"/>
      <c r="D36" s="5"/>
      <c r="E36" s="5"/>
      <c r="F36" s="5"/>
      <c r="G36" s="5"/>
      <c r="H36" s="5"/>
      <c r="I36" s="5"/>
    </row>
    <row r="37" ht="12.75"/>
    <row r="38" ht="12.75" hidden="1"/>
    <row r="39" ht="12.75" hidden="1"/>
    <row r="40" ht="12.75" hidden="1"/>
    <row r="41" ht="12.75" hidden="1"/>
  </sheetData>
  <autoFilter ref="B5:C14"/>
  <sortState ref="B19:B22">
    <sortCondition ref="B19"/>
  </sortState>
  <mergeCells count="20">
    <mergeCell ref="B17:C17"/>
    <mergeCell ref="E17:F17"/>
    <mergeCell ref="H17:I17"/>
    <mergeCell ref="B24:I24"/>
    <mergeCell ref="B25:I25"/>
    <mergeCell ref="B26:I26"/>
    <mergeCell ref="B27:I27"/>
    <mergeCell ref="B28:I28"/>
    <mergeCell ref="B29:I29"/>
    <mergeCell ref="B30:I30"/>
    <mergeCell ref="B31:I31"/>
    <mergeCell ref="B32:I32"/>
    <mergeCell ref="B33:I33"/>
    <mergeCell ref="B34:I34"/>
    <mergeCell ref="B35:I35"/>
    <mergeCell ref="B36:I36"/>
    <mergeCell ref="B5:B6"/>
    <mergeCell ref="C5:C6"/>
    <mergeCell ref="B2:D4"/>
    <mergeCell ref="E2:G4"/>
  </mergeCells>
  <pageMargins left="0.511805555555556" right="0.511805555555556" top="0.786805555555556" bottom="0.786805555555556" header="0.313888888888889" footer="0.313888888888889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SENAC Tatuapé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 Frutas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dcterms:created xsi:type="dcterms:W3CDTF">2015-01-23T16:28:00Z</dcterms:created>
  <dcterms:modified xsi:type="dcterms:W3CDTF">2018-08-11T17:24:09Z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1046-10.1.0.5707</vt:lpwstr>
  </property>
  <property fmtid="{D5CDD505-2E9C-101B-9397-08002B2CF9AE}" pid="3" name="WorkbookGuid">
    <vt:lpwstr>37694305-c708-4520-81cf-6123914553c3</vt:lpwstr>
  </property>
  <property fmtid="{D5CDD505-2E9C-101B-9397-08002B2CF9AE}" pid="4" name="KSOReadingLayout">
    <vt:bool>true</vt:bool>
  </property>
</Properties>
</file>