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Hora Técnica" sheetId="1" r:id="rId1"/>
  </sheets>
  <calcPr calcId="144525"/>
</workbook>
</file>

<file path=xl/sharedStrings.xml><?xml version="1.0" encoding="utf-8"?>
<sst xmlns="http://schemas.openxmlformats.org/spreadsheetml/2006/main" count="24" uniqueCount="24">
  <si>
    <t>Planilha de Custo Hora Técnica - versão: 1.2 - Jan/2015</t>
  </si>
  <si>
    <t>R$:</t>
  </si>
  <si>
    <t>Qual valor você gostaria de ganhar por mês?</t>
  </si>
  <si>
    <t>Dias úteis no mês (média baseada em meses com 31 dias).</t>
  </si>
  <si>
    <t>Total que você ganharia por dia..:</t>
  </si>
  <si>
    <t>Qual horário você gostaria de iniciar seus trabalhos?</t>
  </si>
  <si>
    <t>Qual horário de almoço você gostaria de iniciar?</t>
  </si>
  <si>
    <t>Qual horário de retorno do almoço você gostaria de fazer?</t>
  </si>
  <si>
    <t>Até que horas você trabalharia?</t>
  </si>
  <si>
    <t>Total de horas úteis trabalhadas no dia..:</t>
  </si>
  <si>
    <t>Valor por hora de trabalho úteis no dia..:</t>
  </si>
  <si>
    <t>Qual lucro você gostaria de ter sobre as horas de trabalho?</t>
  </si>
  <si>
    <t>Valor do lucro por hora técnica..:</t>
  </si>
  <si>
    <t>Você gostaria de ter uma reserva de 13º salário?</t>
  </si>
  <si>
    <t>Valor da reserva de 13º salário..:</t>
  </si>
  <si>
    <t>Você gostaria de ter Férias no ano?</t>
  </si>
  <si>
    <t>Valor da reserva de férias no ano..:</t>
  </si>
  <si>
    <t>Valor hora técnica a ser cobrada do cliente..:</t>
  </si>
  <si>
    <t>Resumo dos valores</t>
  </si>
  <si>
    <t>Valor do lucro mensal..:</t>
  </si>
  <si>
    <t>Valor da reserva do 13º salário mensal..:</t>
  </si>
  <si>
    <t>Valor da reserva de Férias mensal..:</t>
  </si>
  <si>
    <t>Valor mensal hora técnica +lucro+13ºsalário+férias..:</t>
  </si>
  <si>
    <t>Valor anual de prestação de serviço - 1 mês de férias..: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</si>
</sst>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6">
    <font>
      <sz val="12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b/>
      <sz val="12"/>
      <color indexed="10"/>
      <name val="Arial"/>
      <family val="2"/>
      <charset val="0"/>
    </font>
    <font>
      <b/>
      <sz val="12"/>
      <color indexed="48"/>
      <name val="Arial"/>
      <family val="2"/>
      <charset val="0"/>
    </font>
    <font>
      <b/>
      <sz val="12"/>
      <color indexed="11"/>
      <name val="Arial"/>
      <family val="2"/>
      <charset val="0"/>
    </font>
    <font>
      <b/>
      <sz val="11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indexed="6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4" fillId="6" borderId="14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7" borderId="13" applyNumberFormat="0" applyFon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8" fontId="0" fillId="0" borderId="0" xfId="46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78" fontId="2" fillId="0" borderId="4" xfId="46" applyFont="1" applyFill="1" applyBorder="1" applyAlignment="1">
      <alignment horizontal="center" vertical="center"/>
    </xf>
    <xf numFmtId="178" fontId="3" fillId="0" borderId="4" xfId="46" applyNumberFormat="1" applyFont="1" applyFill="1" applyBorder="1" applyAlignment="1">
      <alignment horizontal="right" vertical="center" indent="1"/>
    </xf>
    <xf numFmtId="0" fontId="2" fillId="0" borderId="3" xfId="0" applyFont="1" applyFill="1" applyBorder="1" applyAlignment="1">
      <alignment horizontal="right" vertical="center"/>
    </xf>
    <xf numFmtId="178" fontId="4" fillId="0" borderId="4" xfId="46" applyNumberFormat="1" applyFont="1" applyFill="1" applyBorder="1" applyAlignment="1">
      <alignment horizontal="right" vertical="center" indent="1"/>
    </xf>
    <xf numFmtId="9" fontId="3" fillId="0" borderId="4" xfId="18" applyFont="1" applyFill="1" applyBorder="1" applyAlignment="1">
      <alignment horizontal="righ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5" fillId="0" borderId="4" xfId="46" applyNumberFormat="1" applyFont="1" applyFill="1" applyBorder="1" applyAlignment="1">
      <alignment horizontal="right" vertical="center" indent="1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178" fontId="3" fillId="0" borderId="7" xfId="46" applyNumberFormat="1" applyFont="1" applyFill="1" applyBorder="1" applyAlignment="1">
      <alignment horizontal="right" vertical="center" inden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 defaultPivotStyle="PivotStyleLight16"/>
  <colors>
    <mruColors>
      <color rgb="0000FF00"/>
      <color rgb="00000000"/>
      <color rgb="00C0C0C0"/>
      <color rgb="003366FF"/>
      <color rgb="00FF0000"/>
      <color rgb="004A4A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6"/>
  <sheetViews>
    <sheetView showGridLines="0" showRowColHeaders="0" tabSelected="1" zoomScale="175" zoomScaleNormal="175" workbookViewId="0">
      <selection activeCell="C17" sqref="C17"/>
    </sheetView>
  </sheetViews>
  <sheetFormatPr defaultColWidth="8.8" defaultRowHeight="15" zeroHeight="1" outlineLevelCol="3"/>
  <cols>
    <col min="2" max="2" width="52.6" customWidth="1"/>
    <col min="3" max="3" width="16.22" style="1"/>
    <col min="5" max="256" width="8.8" hidden="1" customWidth="1"/>
  </cols>
  <sheetData>
    <row r="1" ht="15.75"/>
    <row r="2" spans="2:3">
      <c r="B2" s="2" t="s">
        <v>0</v>
      </c>
      <c r="C2" s="3"/>
    </row>
    <row r="3" spans="2:3">
      <c r="B3" s="4"/>
      <c r="C3" s="5" t="s">
        <v>1</v>
      </c>
    </row>
    <row r="4" spans="2:3">
      <c r="B4" s="4" t="s">
        <v>2</v>
      </c>
      <c r="C4" s="6">
        <v>7500</v>
      </c>
    </row>
    <row r="5" spans="2:3">
      <c r="B5" s="4" t="s">
        <v>3</v>
      </c>
      <c r="C5" s="6">
        <v>22</v>
      </c>
    </row>
    <row r="6" spans="2:3">
      <c r="B6" s="7" t="s">
        <v>4</v>
      </c>
      <c r="C6" s="8">
        <f>C4/C5</f>
        <v>340.909090909091</v>
      </c>
    </row>
    <row r="7" spans="2:3">
      <c r="B7" s="4" t="s">
        <v>5</v>
      </c>
      <c r="C7" s="6">
        <v>0.333333333333333</v>
      </c>
    </row>
    <row r="8" spans="2:3">
      <c r="B8" s="4" t="s">
        <v>6</v>
      </c>
      <c r="C8" s="6">
        <v>0.5</v>
      </c>
    </row>
    <row r="9" spans="2:3">
      <c r="B9" s="4" t="s">
        <v>7</v>
      </c>
      <c r="C9" s="6">
        <v>0.541666666666667</v>
      </c>
    </row>
    <row r="10" spans="2:3">
      <c r="B10" s="4" t="s">
        <v>8</v>
      </c>
      <c r="C10" s="6">
        <v>0.75</v>
      </c>
    </row>
    <row r="11" spans="2:3">
      <c r="B11" s="7" t="s">
        <v>9</v>
      </c>
      <c r="C11" s="8">
        <f>(C10-C7)-(C9-C8)</f>
        <v>0.375</v>
      </c>
    </row>
    <row r="12" spans="2:3">
      <c r="B12" s="7" t="s">
        <v>10</v>
      </c>
      <c r="C12" s="8">
        <f>C6/(C11*24)</f>
        <v>37.8787878787879</v>
      </c>
    </row>
    <row r="13" spans="2:3">
      <c r="B13" s="4" t="s">
        <v>11</v>
      </c>
      <c r="C13" s="9">
        <v>0.1</v>
      </c>
    </row>
    <row r="14" spans="2:3">
      <c r="B14" s="7" t="s">
        <v>12</v>
      </c>
      <c r="C14" s="8">
        <f>(C12*C13)</f>
        <v>3.78787878787879</v>
      </c>
    </row>
    <row r="15" spans="2:3">
      <c r="B15" s="4" t="s">
        <v>13</v>
      </c>
      <c r="C15" s="9">
        <v>0.1</v>
      </c>
    </row>
    <row r="16" spans="2:3">
      <c r="B16" s="7" t="s">
        <v>14</v>
      </c>
      <c r="C16" s="8">
        <f>(C12*C15)</f>
        <v>3.78787878787879</v>
      </c>
    </row>
    <row r="17" spans="2:3">
      <c r="B17" s="4" t="s">
        <v>15</v>
      </c>
      <c r="C17" s="9">
        <v>0.1</v>
      </c>
    </row>
    <row r="18" spans="2:3">
      <c r="B18" s="7" t="s">
        <v>16</v>
      </c>
      <c r="C18" s="8">
        <f>SUM(C12*C17)</f>
        <v>3.78787878787879</v>
      </c>
    </row>
    <row r="19" spans="2:4">
      <c r="B19" s="7" t="s">
        <v>17</v>
      </c>
      <c r="C19" s="8">
        <f>C12+C14+C16+C18</f>
        <v>49.2424242424242</v>
      </c>
      <c r="D19" s="1"/>
    </row>
    <row r="20" spans="2:3">
      <c r="B20" s="10" t="s">
        <v>18</v>
      </c>
      <c r="C20" s="11"/>
    </row>
    <row r="21" spans="2:3">
      <c r="B21" s="7" t="s">
        <v>19</v>
      </c>
      <c r="C21" s="12">
        <f>((C14*(C11*24))*C5)</f>
        <v>750</v>
      </c>
    </row>
    <row r="22" spans="2:3">
      <c r="B22" s="7" t="s">
        <v>20</v>
      </c>
      <c r="C22" s="8">
        <f>((C16*(C11*24))*C5)</f>
        <v>750</v>
      </c>
    </row>
    <row r="23" spans="2:3">
      <c r="B23" s="13" t="s">
        <v>21</v>
      </c>
      <c r="C23" s="8">
        <f>((C18*(C11*24))*C5)</f>
        <v>750</v>
      </c>
    </row>
    <row r="24" ht="15.75" spans="2:3">
      <c r="B24" s="14" t="s">
        <v>22</v>
      </c>
      <c r="C24" s="15">
        <f>(((((C12*(C11*24))*C5)+C21)+C22)+C23)</f>
        <v>9750</v>
      </c>
    </row>
    <row r="25" ht="15.75" spans="2:3">
      <c r="B25" s="14" t="s">
        <v>23</v>
      </c>
      <c r="C25" s="15">
        <f>C24*11</f>
        <v>107250</v>
      </c>
    </row>
    <row r="26"/>
  </sheetData>
  <mergeCells count="2">
    <mergeCell ref="B2:C2"/>
    <mergeCell ref="B20:C20"/>
  </mergeCells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Escritório WPSComunidade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Hora Técnica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vaamonde</cp:lastModifiedBy>
  <cp:revision>1</cp:revision>
  <dcterms:created xsi:type="dcterms:W3CDTF">2016-04-13T03:23:26Z</dcterms:created>
  <dcterms:modified xsi:type="dcterms:W3CDTF">2019-02-21T10:26:57Z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