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Hora Técnica" sheetId="1" r:id="rId1"/>
    <sheet name="Custo Operacional" sheetId="2" r:id="rId2"/>
  </sheets>
  <definedNames>
    <definedName name="custo_operacional">'Custo Operacional'!$C$29</definedName>
    <definedName name="horas_uteis">'Hora Técnica'!$C$14</definedName>
  </definedNames>
  <calcPr calcId="144525"/>
</workbook>
</file>

<file path=xl/sharedStrings.xml><?xml version="1.0" encoding="utf-8"?>
<sst xmlns="http://schemas.openxmlformats.org/spreadsheetml/2006/main" count="54" uniqueCount="50">
  <si>
    <t>Prof. Robson Vaamonde
http://facebook.com/ProcedimentosEmTI
http://youtube.com/BoraParaPratica</t>
  </si>
  <si>
    <t>Planilha de Custo Hora Técnica - versão: 1.7 - Fevereiro/2018</t>
  </si>
  <si>
    <t>R$:</t>
  </si>
  <si>
    <t>Qual valor você gostaria de ganhar por mês?</t>
  </si>
  <si>
    <t>Dias úteis no mês (média baseada em meses com 31dias, descontando final de semana).</t>
  </si>
  <si>
    <t>Total que você ganharia por dia no mês..:</t>
  </si>
  <si>
    <t>Qual horário você gostaria de iniciar seus trabalhos?</t>
  </si>
  <si>
    <t>Qual horário de almoço você gostaria de iniciar?</t>
  </si>
  <si>
    <t>Qual horário de retorno do almoço você gostaria de fazer?</t>
  </si>
  <si>
    <t>Até que horas você trabalharia?</t>
  </si>
  <si>
    <t>Total de horas úteis trabalhadas no dia do mês..:</t>
  </si>
  <si>
    <t>Valor por hora de trabalho úteis no dia do mês..:</t>
  </si>
  <si>
    <t>Qual lucro você gostaria de ter sobre as horas de trabalho do dia do mês?</t>
  </si>
  <si>
    <t>Valor do lucro por hora técnica..:</t>
  </si>
  <si>
    <t>Você gostaria de ter uma reserva de 13º salário?</t>
  </si>
  <si>
    <t>Valor da reserva de 13º salário..:</t>
  </si>
  <si>
    <t>Você gostaria de ter Férias no ano?</t>
  </si>
  <si>
    <t>Valor da reserva de férias no ano..:</t>
  </si>
  <si>
    <t>Valor custo variável mensal (Ver planilha Custo Operacional)..:</t>
  </si>
  <si>
    <t>Valor hora técnica a ser cobrada do cliente..:</t>
  </si>
  <si>
    <t>Resumo dos valores</t>
  </si>
  <si>
    <t>Valor do lucro mensal..:</t>
  </si>
  <si>
    <t>Valor da reserva do 13º salário mensal..:</t>
  </si>
  <si>
    <t>Valor da reserva de Férias mensal..:</t>
  </si>
  <si>
    <t>Valor do custo variável mensal..:</t>
  </si>
  <si>
    <t>Valor mensal hora técnica +lucro +13º salário +férias..:</t>
  </si>
  <si>
    <t>Valor mensal hora técnica + lucro + 13º salário + férias + custo variável..:</t>
  </si>
  <si>
    <t>Valor anual de prestação de serviço -1 mês de férias - custo variável..:</t>
  </si>
  <si>
    <t>Aluguel</t>
  </si>
  <si>
    <t>Luz</t>
  </si>
  <si>
    <t>Água</t>
  </si>
  <si>
    <t>Telefone</t>
  </si>
  <si>
    <t>Internet</t>
  </si>
  <si>
    <t>IPTU</t>
  </si>
  <si>
    <t>Total de Gastos Fixos Variáveis no Mês..:</t>
  </si>
  <si>
    <t>Gasolina</t>
  </si>
  <si>
    <t>Manutenção</t>
  </si>
  <si>
    <t>IPVA (Diluído no ano em meses)</t>
  </si>
  <si>
    <t>Total de Gastos Fixos Variáveis do Carro no Mês..:</t>
  </si>
  <si>
    <t>Cursos de Expecialização</t>
  </si>
  <si>
    <t>Cursos Extra-Curricular</t>
  </si>
  <si>
    <t>Total de Gastos Variáveis de Cursos no Mês..:</t>
  </si>
  <si>
    <t>Alimentação</t>
  </si>
  <si>
    <t>Ferramentas</t>
  </si>
  <si>
    <t>Diversos</t>
  </si>
  <si>
    <t>Total de Gastos Variáveis Diversos no Mês..:</t>
  </si>
  <si>
    <t>Total Geral de Gastos Variáveis no Mês..:</t>
  </si>
  <si>
    <t>Dias úteis no mês (média baseada em meses com 31 dias).</t>
  </si>
  <si>
    <t>Total de horas úteis trabalhadas no dia (Ver planilha Hora Técnica)..:</t>
  </si>
  <si>
    <t>Custo Hora Variável no Mês..:</t>
  </si>
</sst>
</file>

<file path=xl/styles.xml><?xml version="1.0" encoding="utf-8"?>
<styleSheet xmlns="http://schemas.openxmlformats.org/spreadsheetml/2006/main">
  <numFmts count="8">
    <numFmt numFmtId="176" formatCode="h:mm:ss;@"/>
    <numFmt numFmtId="177" formatCode="_ * #,##0_ ;_ * \-#,##0_ ;_ * &quot;-&quot;??_ ;_ @_ "/>
    <numFmt numFmtId="178" formatCode="0.00_ "/>
    <numFmt numFmtId="179" formatCode="_(&quot;$&quot;* #,##0.00_);_(&quot;$&quot;* \(#,##0.00\);_(&quot;$&quot;* &quot;-&quot;??_);_(@_)"/>
    <numFmt numFmtId="180" formatCode="_ * #,##0_ ;_ * \-#,##0_ ;_ * &quot;-&quot;_ ;_ @_ "/>
    <numFmt numFmtId="181" formatCode="#,##0.00_ "/>
    <numFmt numFmtId="182" formatCode="_ * #,##0.00_ ;_ * \-#,##0.00_ ;_ * &quot;-&quot;??_ ;_ @_ "/>
    <numFmt numFmtId="183" formatCode="_(&quot;$&quot;* #,##0_);_(&quot;$&quot;* \(#,##0\);_(&quot;$&quot;* &quot;-&quot;_);_(@_)"/>
  </numFmts>
  <fonts count="27">
    <font>
      <sz val="12"/>
      <name val="Arial"/>
      <charset val="0"/>
    </font>
    <font>
      <b/>
      <sz val="12"/>
      <color indexed="8"/>
      <name val="Arial"/>
      <charset val="0"/>
    </font>
    <font>
      <b/>
      <sz val="12"/>
      <name val="Arial"/>
      <charset val="0"/>
    </font>
    <font>
      <b/>
      <sz val="12"/>
      <color indexed="10"/>
      <name val="Arial"/>
      <charset val="0"/>
    </font>
    <font>
      <b/>
      <sz val="12"/>
      <color indexed="48"/>
      <name val="Arial"/>
      <charset val="0"/>
    </font>
    <font>
      <b/>
      <sz val="12"/>
      <color rgb="FFFF0000"/>
      <name val="Arial"/>
      <charset val="0"/>
    </font>
    <font>
      <b/>
      <sz val="12"/>
      <color rgb="FF00B050"/>
      <name val="Arial"/>
      <charset val="0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0"/>
      <color indexed="63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3" applyNumberFormat="0" applyFont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82" fontId="2" fillId="3" borderId="4" xfId="46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82" fontId="3" fillId="0" borderId="4" xfId="46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182" fontId="4" fillId="0" borderId="4" xfId="46" applyNumberFormat="1" applyFont="1" applyFill="1" applyBorder="1" applyAlignment="1">
      <alignment horizontal="right" vertical="center"/>
    </xf>
    <xf numFmtId="177" fontId="3" fillId="0" borderId="4" xfId="46" applyNumberFormat="1" applyFont="1" applyFill="1" applyBorder="1" applyAlignment="1">
      <alignment horizontal="center" vertical="center"/>
    </xf>
    <xf numFmtId="182" fontId="3" fillId="0" borderId="5" xfId="46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8" fontId="5" fillId="0" borderId="8" xfId="0" applyNumberFormat="1" applyFont="1" applyBorder="1" applyAlignment="1">
      <alignment horizontal="right" vertical="center"/>
    </xf>
    <xf numFmtId="182" fontId="0" fillId="0" borderId="0" xfId="46">
      <alignment vertical="center"/>
    </xf>
    <xf numFmtId="0" fontId="0" fillId="0" borderId="3" xfId="0" applyFill="1" applyBorder="1" applyAlignment="1">
      <alignment horizontal="right" vertical="center"/>
    </xf>
    <xf numFmtId="181" fontId="3" fillId="0" borderId="4" xfId="46" applyNumberFormat="1" applyFont="1" applyFill="1" applyBorder="1" applyAlignment="1">
      <alignment horizontal="right" vertical="center"/>
    </xf>
    <xf numFmtId="0" fontId="3" fillId="0" borderId="4" xfId="46" applyNumberFormat="1" applyFont="1" applyFill="1" applyBorder="1" applyAlignment="1">
      <alignment horizontal="right" vertical="center"/>
    </xf>
    <xf numFmtId="181" fontId="4" fillId="4" borderId="4" xfId="46" applyNumberFormat="1" applyFont="1" applyFill="1" applyBorder="1" applyAlignment="1">
      <alignment horizontal="right" vertical="center"/>
    </xf>
    <xf numFmtId="176" fontId="3" fillId="0" borderId="4" xfId="46" applyNumberFormat="1" applyFont="1" applyFill="1" applyBorder="1" applyAlignment="1">
      <alignment horizontal="right" vertical="center"/>
    </xf>
    <xf numFmtId="176" fontId="6" fillId="0" borderId="4" xfId="46" applyNumberFormat="1" applyFont="1" applyFill="1" applyBorder="1" applyAlignment="1">
      <alignment horizontal="right" vertical="center"/>
    </xf>
    <xf numFmtId="176" fontId="4" fillId="4" borderId="4" xfId="46" applyNumberFormat="1" applyFont="1" applyFill="1" applyBorder="1" applyAlignment="1">
      <alignment horizontal="right" vertical="center"/>
    </xf>
    <xf numFmtId="9" fontId="3" fillId="0" borderId="4" xfId="18" applyNumberFormat="1" applyFont="1" applyFill="1" applyBorder="1" applyAlignment="1">
      <alignment horizontal="right" vertical="center"/>
    </xf>
    <xf numFmtId="181" fontId="6" fillId="4" borderId="4" xfId="46" applyNumberFormat="1" applyFont="1" applyFill="1" applyBorder="1" applyAlignment="1">
      <alignment horizontal="right" vertical="center"/>
    </xf>
    <xf numFmtId="181" fontId="5" fillId="4" borderId="4" xfId="46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81" fontId="4" fillId="4" borderId="5" xfId="46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181" fontId="3" fillId="4" borderId="11" xfId="46" applyNumberFormat="1" applyFont="1" applyFill="1" applyBorder="1" applyAlignment="1">
      <alignment horizontal="right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mruColors>
      <color rgb="00F6F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1314450</xdr:colOff>
      <xdr:row>4</xdr:row>
      <xdr:rowOff>4445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8200" y="9525"/>
          <a:ext cx="1314450" cy="766445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</xdr:colOff>
      <xdr:row>0</xdr:row>
      <xdr:rowOff>9525</xdr:rowOff>
    </xdr:from>
    <xdr:to>
      <xdr:col>3</xdr:col>
      <xdr:colOff>4445</xdr:colOff>
      <xdr:row>4</xdr:row>
      <xdr:rowOff>6985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48980" y="9525"/>
          <a:ext cx="1383665" cy="768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1152525</xdr:colOff>
      <xdr:row>3</xdr:row>
      <xdr:rowOff>138430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46455" y="9525"/>
          <a:ext cx="1152525" cy="643255"/>
        </a:xfrm>
        <a:prstGeom prst="rect">
          <a:avLst/>
        </a:prstGeom>
      </xdr:spPr>
    </xdr:pic>
    <xdr:clientData/>
  </xdr:twoCellAnchor>
  <xdr:twoCellAnchor editAs="oneCell">
    <xdr:from>
      <xdr:col>1</xdr:col>
      <xdr:colOff>5107940</xdr:colOff>
      <xdr:row>0</xdr:row>
      <xdr:rowOff>9525</xdr:rowOff>
    </xdr:from>
    <xdr:to>
      <xdr:col>2</xdr:col>
      <xdr:colOff>861060</xdr:colOff>
      <xdr:row>3</xdr:row>
      <xdr:rowOff>163830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954395" y="9525"/>
          <a:ext cx="1806575" cy="668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2"/>
  <sheetViews>
    <sheetView showGridLines="0" showRowColHeaders="0" tabSelected="1" zoomScale="145" zoomScaleNormal="145" workbookViewId="0">
      <selection activeCell="C31" sqref="C31"/>
    </sheetView>
  </sheetViews>
  <sheetFormatPr defaultColWidth="8.8" defaultRowHeight="15" zeroHeight="1" outlineLevelCol="3"/>
  <cols>
    <col min="2" max="2" width="77.1133333333333" customWidth="1"/>
    <col min="3" max="3" width="16.22" style="16"/>
    <col min="5" max="16384" width="8.8" hidden="1" customWidth="1"/>
  </cols>
  <sheetData>
    <row r="1" spans="2:3">
      <c r="B1" s="1" t="s">
        <v>0</v>
      </c>
      <c r="C1" s="2"/>
    </row>
    <row r="2" spans="2:3">
      <c r="B2" s="2"/>
      <c r="C2" s="2"/>
    </row>
    <row r="3" spans="2:3">
      <c r="B3" s="2"/>
      <c r="C3" s="2"/>
    </row>
    <row r="4" ht="15.75" spans="2:3">
      <c r="B4" s="2"/>
      <c r="C4" s="2"/>
    </row>
    <row r="5" spans="2:3">
      <c r="B5" s="3" t="s">
        <v>1</v>
      </c>
      <c r="C5" s="4"/>
    </row>
    <row r="6" spans="2:3">
      <c r="B6" s="5"/>
      <c r="C6" s="6" t="s">
        <v>2</v>
      </c>
    </row>
    <row r="7" spans="2:3">
      <c r="B7" s="17" t="s">
        <v>3</v>
      </c>
      <c r="C7" s="18">
        <v>5000</v>
      </c>
    </row>
    <row r="8" spans="2:3">
      <c r="B8" s="17" t="s">
        <v>4</v>
      </c>
      <c r="C8" s="19">
        <v>22</v>
      </c>
    </row>
    <row r="9" spans="2:3">
      <c r="B9" s="9" t="s">
        <v>5</v>
      </c>
      <c r="C9" s="20">
        <f>IF(ISBLANK(C8),"",(SUM(C7/C8)))</f>
        <v>227.272727272727</v>
      </c>
    </row>
    <row r="10" spans="2:3">
      <c r="B10" s="17" t="s">
        <v>6</v>
      </c>
      <c r="C10" s="21">
        <v>0.333333333333333</v>
      </c>
    </row>
    <row r="11" spans="2:3">
      <c r="B11" s="17" t="s">
        <v>7</v>
      </c>
      <c r="C11" s="22">
        <v>0.5</v>
      </c>
    </row>
    <row r="12" spans="2:3">
      <c r="B12" s="17" t="s">
        <v>8</v>
      </c>
      <c r="C12" s="22">
        <v>0.541666666666667</v>
      </c>
    </row>
    <row r="13" spans="2:3">
      <c r="B13" s="17" t="s">
        <v>9</v>
      </c>
      <c r="C13" s="21">
        <v>0.708333333333333</v>
      </c>
    </row>
    <row r="14" spans="2:3">
      <c r="B14" s="9" t="s">
        <v>10</v>
      </c>
      <c r="C14" s="23">
        <f>IF(ISBLANK(C10),"",SUM((C13-C10)-(C12-C11)))</f>
        <v>0.333333333333333</v>
      </c>
    </row>
    <row r="15" spans="2:3">
      <c r="B15" s="9" t="s">
        <v>11</v>
      </c>
      <c r="C15" s="20">
        <f>IF(ISBLANK(C13),"",SUM(C9/(C14*24)))</f>
        <v>28.4090909090909</v>
      </c>
    </row>
    <row r="16" spans="2:3">
      <c r="B16" s="17" t="s">
        <v>12</v>
      </c>
      <c r="C16" s="24">
        <v>1</v>
      </c>
    </row>
    <row r="17" spans="2:3">
      <c r="B17" s="9" t="s">
        <v>13</v>
      </c>
      <c r="C17" s="20">
        <f>IF(ISBLANK(C16),"",SUM(C15*C16))</f>
        <v>28.4090909090909</v>
      </c>
    </row>
    <row r="18" spans="2:3">
      <c r="B18" s="17" t="s">
        <v>14</v>
      </c>
      <c r="C18" s="24">
        <v>0.1</v>
      </c>
    </row>
    <row r="19" spans="2:3">
      <c r="B19" s="9" t="s">
        <v>15</v>
      </c>
      <c r="C19" s="20">
        <f>IF(ISBLANK(C18),"",SUM(C15*C18))</f>
        <v>2.84090909090909</v>
      </c>
    </row>
    <row r="20" spans="2:3">
      <c r="B20" s="17" t="s">
        <v>16</v>
      </c>
      <c r="C20" s="24">
        <v>0.1</v>
      </c>
    </row>
    <row r="21" spans="2:3">
      <c r="B21" s="9" t="s">
        <v>17</v>
      </c>
      <c r="C21" s="20">
        <f>IF(ISBLANK(C20),"",SUM(C15*C20))</f>
        <v>2.84090909090909</v>
      </c>
    </row>
    <row r="22" spans="2:3">
      <c r="B22" s="9" t="s">
        <v>18</v>
      </c>
      <c r="C22" s="25">
        <f>IF(ISBLANK(C7),"",custo_operacional)</f>
        <v>16.9318181818182</v>
      </c>
    </row>
    <row r="23" spans="2:4">
      <c r="B23" s="9" t="s">
        <v>19</v>
      </c>
      <c r="C23" s="26">
        <f>IF(ISBLANK(C20),"",SUM(C15,C17,C19,C21,C22))</f>
        <v>79.4318181818182</v>
      </c>
      <c r="D23" s="16"/>
    </row>
    <row r="24" spans="2:3">
      <c r="B24" s="27" t="s">
        <v>20</v>
      </c>
      <c r="C24" s="27"/>
    </row>
    <row r="25" spans="2:3">
      <c r="B25" s="9" t="s">
        <v>21</v>
      </c>
      <c r="C25" s="25">
        <f>IFERROR(SUM((C17*(C14*24))*C8),"")</f>
        <v>5000</v>
      </c>
    </row>
    <row r="26" spans="2:3">
      <c r="B26" s="9" t="s">
        <v>22</v>
      </c>
      <c r="C26" s="20">
        <f>IFERROR(SUM((C19*(C14*24))*C8),"")</f>
        <v>500</v>
      </c>
    </row>
    <row r="27" spans="2:3">
      <c r="B27" s="28" t="s">
        <v>23</v>
      </c>
      <c r="C27" s="20">
        <f>IFERROR(SUM((C21*(C14*24))*C8),"")</f>
        <v>500</v>
      </c>
    </row>
    <row r="28" spans="2:3">
      <c r="B28" s="28" t="s">
        <v>24</v>
      </c>
      <c r="C28" s="29">
        <f>IFERROR(SUM((C22*(C14*24))*C8),"")</f>
        <v>2980</v>
      </c>
    </row>
    <row r="29" ht="15.75" spans="2:3">
      <c r="B29" s="30" t="s">
        <v>25</v>
      </c>
      <c r="C29" s="31">
        <f>IFERROR(SUM((((C14*24)*C15)*C8),C25,C26,C27),"")</f>
        <v>11000</v>
      </c>
    </row>
    <row r="30" ht="15.75" spans="2:3">
      <c r="B30" s="30" t="s">
        <v>26</v>
      </c>
      <c r="C30" s="31">
        <f>IF(ISBLANK(C7),"",SUM(C28:C29))</f>
        <v>13980</v>
      </c>
    </row>
    <row r="31" ht="15.75" spans="2:3">
      <c r="B31" s="30" t="s">
        <v>27</v>
      </c>
      <c r="C31" s="31">
        <f>IFERROR(SUM(C29*11),"")</f>
        <v>121000</v>
      </c>
    </row>
    <row r="32"/>
  </sheetData>
  <mergeCells count="3">
    <mergeCell ref="B5:C5"/>
    <mergeCell ref="B24:C24"/>
    <mergeCell ref="B1:C4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showGridLines="0" zoomScale="175" zoomScaleNormal="175" topLeftCell="A5" workbookViewId="0">
      <selection activeCell="C29" sqref="C29"/>
    </sheetView>
  </sheetViews>
  <sheetFormatPr defaultColWidth="8.88666666666667" defaultRowHeight="13.5" zeroHeight="1" outlineLevelCol="2"/>
  <cols>
    <col min="2" max="2" width="63.5533333333333" customWidth="1"/>
    <col min="3" max="3" width="10.4" customWidth="1"/>
    <col min="5" max="16384" width="8.88666666666667" hidden="1" customWidth="1"/>
  </cols>
  <sheetData>
    <row r="1" spans="2:3">
      <c r="B1" s="1" t="s">
        <v>0</v>
      </c>
      <c r="C1" s="2"/>
    </row>
    <row r="2" spans="2:3">
      <c r="B2" s="2"/>
      <c r="C2" s="2"/>
    </row>
    <row r="3" spans="2:3">
      <c r="B3" s="2"/>
      <c r="C3" s="2"/>
    </row>
    <row r="4" ht="14.25" spans="2:3">
      <c r="B4" s="2"/>
      <c r="C4" s="2"/>
    </row>
    <row r="5" ht="15" spans="2:3">
      <c r="B5" s="3" t="s">
        <v>1</v>
      </c>
      <c r="C5" s="4"/>
    </row>
    <row r="6" ht="15" spans="2:3">
      <c r="B6" s="5"/>
      <c r="C6" s="6" t="s">
        <v>2</v>
      </c>
    </row>
    <row r="7" ht="15" spans="2:3">
      <c r="B7" s="7" t="s">
        <v>28</v>
      </c>
      <c r="C7" s="8">
        <v>1000</v>
      </c>
    </row>
    <row r="8" ht="15" spans="2:3">
      <c r="B8" s="7" t="s">
        <v>29</v>
      </c>
      <c r="C8" s="8">
        <v>100</v>
      </c>
    </row>
    <row r="9" ht="15" spans="2:3">
      <c r="B9" s="7" t="s">
        <v>30</v>
      </c>
      <c r="C9" s="8">
        <v>50</v>
      </c>
    </row>
    <row r="10" ht="15" spans="2:3">
      <c r="B10" s="7" t="s">
        <v>31</v>
      </c>
      <c r="C10" s="8">
        <v>100</v>
      </c>
    </row>
    <row r="11" ht="15" spans="2:3">
      <c r="B11" s="7" t="s">
        <v>32</v>
      </c>
      <c r="C11" s="8">
        <v>150</v>
      </c>
    </row>
    <row r="12" ht="15" spans="2:3">
      <c r="B12" s="7" t="s">
        <v>33</v>
      </c>
      <c r="C12" s="8">
        <v>30</v>
      </c>
    </row>
    <row r="13" ht="15" spans="2:3">
      <c r="B13" s="9" t="s">
        <v>34</v>
      </c>
      <c r="C13" s="10">
        <f>SUM(C7:C12)</f>
        <v>1430</v>
      </c>
    </row>
    <row r="14" ht="15" spans="2:3">
      <c r="B14" s="7" t="s">
        <v>35</v>
      </c>
      <c r="C14" s="8">
        <v>200</v>
      </c>
    </row>
    <row r="15" ht="15" spans="2:3">
      <c r="B15" s="7" t="s">
        <v>36</v>
      </c>
      <c r="C15" s="8">
        <v>200</v>
      </c>
    </row>
    <row r="16" ht="15" spans="2:3">
      <c r="B16" s="7" t="s">
        <v>37</v>
      </c>
      <c r="C16" s="8">
        <v>200</v>
      </c>
    </row>
    <row r="17" ht="15" spans="2:3">
      <c r="B17" s="9" t="s">
        <v>38</v>
      </c>
      <c r="C17" s="10">
        <f>SUM(C14:C16)</f>
        <v>600</v>
      </c>
    </row>
    <row r="18" ht="15" spans="2:3">
      <c r="B18" s="7" t="s">
        <v>39</v>
      </c>
      <c r="C18" s="8">
        <v>300</v>
      </c>
    </row>
    <row r="19" ht="15" spans="2:3">
      <c r="B19" s="7" t="s">
        <v>40</v>
      </c>
      <c r="C19" s="8">
        <v>300</v>
      </c>
    </row>
    <row r="20" ht="15" spans="2:3">
      <c r="B20" s="9" t="s">
        <v>41</v>
      </c>
      <c r="C20" s="10">
        <f>SUM(C18:C19)</f>
        <v>600</v>
      </c>
    </row>
    <row r="21" ht="15" spans="2:3">
      <c r="B21" s="7" t="s">
        <v>42</v>
      </c>
      <c r="C21" s="8">
        <v>150</v>
      </c>
    </row>
    <row r="22" ht="15" spans="2:3">
      <c r="B22" s="7" t="s">
        <v>43</v>
      </c>
      <c r="C22" s="8">
        <v>50</v>
      </c>
    </row>
    <row r="23" ht="15" spans="2:3">
      <c r="B23" s="7" t="s">
        <v>44</v>
      </c>
      <c r="C23" s="8">
        <v>150</v>
      </c>
    </row>
    <row r="24" ht="15" spans="2:3">
      <c r="B24" s="9" t="s">
        <v>45</v>
      </c>
      <c r="C24" s="10">
        <f>SUM(C21:C23)</f>
        <v>350</v>
      </c>
    </row>
    <row r="25" ht="15" spans="2:3">
      <c r="B25" s="9" t="s">
        <v>46</v>
      </c>
      <c r="C25" s="8">
        <f>SUM(C13,C17,C20,C24)</f>
        <v>2980</v>
      </c>
    </row>
    <row r="26" ht="15" spans="2:3">
      <c r="B26" s="7" t="s">
        <v>47</v>
      </c>
      <c r="C26" s="11">
        <v>22</v>
      </c>
    </row>
    <row r="27" ht="15" spans="2:3">
      <c r="B27" s="9" t="s">
        <v>46</v>
      </c>
      <c r="C27" s="12">
        <f>IF(ISBLANK(C26),"",SUM(C25/C26))</f>
        <v>135.454545454545</v>
      </c>
    </row>
    <row r="28" ht="15" spans="2:3">
      <c r="B28" s="13" t="s">
        <v>48</v>
      </c>
      <c r="C28" s="14">
        <f>horas_uteis</f>
        <v>0.333333333333333</v>
      </c>
    </row>
    <row r="29" ht="15" spans="2:3">
      <c r="B29" s="13" t="s">
        <v>49</v>
      </c>
      <c r="C29" s="15">
        <f>IF(ISBLANK(C26),"",SUM(C27/(C28*24)))</f>
        <v>16.9318181818182</v>
      </c>
    </row>
    <row r="30"/>
  </sheetData>
  <mergeCells count="2">
    <mergeCell ref="B5:C5"/>
    <mergeCell ref="B1:C4"/>
  </mergeCells>
  <pageMargins left="0.75" right="0.75" top="1" bottom="1" header="0.509027777777778" footer="0.509027777777778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Escritório WPSComunidade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Hora Técnica</vt:lpstr>
      <vt:lpstr>Custo Operacional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vaamonde</cp:lastModifiedBy>
  <cp:revision>1</cp:revision>
  <dcterms:created xsi:type="dcterms:W3CDTF">2016-04-12T09:23:00Z</dcterms:created>
  <dcterms:modified xsi:type="dcterms:W3CDTF">2019-02-20T09:52:10Z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