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_de_trabalho"/>
  <bookViews>
    <workbookView windowWidth="28695" windowHeight="11535"/>
  </bookViews>
  <sheets>
    <sheet name="Formatação de Datas" sheetId="1" r:id="rId1"/>
    <sheet name="Personalização" sheetId="2" r:id="rId2"/>
    <sheet name="Data e Horas" sheetId="3" r:id="rId3"/>
    <sheet name="Arredondamento" sheetId="4" r:id="rId4"/>
  </sheets>
  <calcPr calcId="144525"/>
</workbook>
</file>

<file path=xl/comments1.xml><?xml version="1.0" encoding="utf-8"?>
<comments xmlns="http://schemas.openxmlformats.org/spreadsheetml/2006/main">
  <authors>
    <author>vaamonde</author>
    <author>Robson Silva Vaamonde</author>
  </authors>
  <commentList>
    <comment ref="B6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do CPF (Cadastro de Pessoa Física): 123.123.123-99</t>
        </r>
      </text>
    </comment>
    <comment ref="B7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do CNPJ (Cadastro Nacional de Pessoa Jurídica): 12.123.123/0001-99</t>
        </r>
      </text>
    </comment>
    <comment ref="B8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do RG (Registro Geral) com dígito: 12.123.123-9</t>
        </r>
      </text>
    </comment>
    <comment ref="B9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do RG (Registro Geral) sem dígito: 12.123.123</t>
        </r>
      </text>
    </comment>
    <comment ref="B10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de Data Personalizada: D=Dia, M=Mês e A=Ano, utilizando texto dentro de Aspas Duplas</t>
        </r>
      </text>
    </comment>
    <comment ref="B11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de Celular: Código de Área, 9 de Aumento da Numeração, Número do Telefone: 12-9-1234-1234</t>
        </r>
      </text>
    </comment>
    <comment ref="B12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Formatação de Número de Telefone Internacional DDI (Discagem Direta a Internacional):  00 + Código da Operadora + Código do País + Código da Cidade + Número de telefone: 00+21+81+3+1234+1234</t>
        </r>
      </text>
    </comment>
    <comment ref="C30" authorId="1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Utilização do # (cerquilha)</t>
        </r>
      </text>
    </comment>
    <comment ref="C31" authorId="1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Utilização do # (cerquilha)</t>
        </r>
      </text>
    </comment>
    <comment ref="C32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0 (zero)</t>
        </r>
      </text>
    </comment>
    <comment ref="C33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0 (zero)</t>
        </r>
      </text>
    </comment>
    <comment ref="C34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? (interrogação)</t>
        </r>
      </text>
    </comment>
    <comment ref="C35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? (interrogação)</t>
        </r>
      </text>
    </comment>
    <comment ref="C36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% (porcentagem)</t>
        </r>
      </text>
    </comment>
    <comment ref="C37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% (porcentagem)</t>
        </r>
      </text>
    </comment>
    <comment ref="C38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E+ (notação científica)</t>
        </r>
      </text>
    </comment>
    <comment ref="C39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Utilização do E+ (notação científica)</t>
        </r>
      </text>
    </comment>
    <comment ref="C40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as personalização</t>
        </r>
      </text>
    </comment>
    <comment ref="C41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as personalização</t>
        </r>
      </text>
    </comment>
    <comment ref="C42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as personalização</t>
        </r>
      </text>
    </comment>
    <comment ref="C43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as personalização</t>
        </r>
      </text>
    </comment>
    <comment ref="C44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* (asterisco)</t>
        </r>
      </text>
    </comment>
    <comment ref="C45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* (asterisco)</t>
        </r>
      </text>
    </comment>
    <comment ref="C46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" (aspas duplas)</t>
        </r>
      </text>
    </comment>
    <comment ref="C47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o @ (arroba)</t>
        </r>
      </text>
    </comment>
    <comment ref="C48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Cores</t>
        </r>
      </text>
    </comment>
    <comment ref="C49" authorId="1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Utilizando a cadeia de cores junto com lógica e cadeia de código:
Valores Positivos ; Valores Negativos ; Valores Nulos ; Texto</t>
        </r>
      </text>
    </comment>
  </commentList>
</comments>
</file>

<file path=xl/comments2.xml><?xml version="1.0" encoding="utf-8"?>
<comments xmlns="http://schemas.openxmlformats.org/spreadsheetml/2006/main">
  <authors>
    <author>vaamonde</author>
    <author>Robson Silva Vaamonde</author>
  </authors>
  <commentList>
    <comment ref="B12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Após digitar a data, formatar a célula como Geral</t>
        </r>
      </text>
    </comment>
    <comment ref="B13" authorId="0">
      <text>
        <r>
          <rPr>
            <b/>
            <sz val="9"/>
            <rFont val="Segoe UI"/>
            <charset val="134"/>
          </rPr>
          <t>vaamonde:</t>
        </r>
        <r>
          <rPr>
            <sz val="9"/>
            <rFont val="Segoe UI"/>
            <charset val="134"/>
          </rPr>
          <t xml:space="preserve">
Após digitar a hora, formatar a célula como Geral</t>
        </r>
      </text>
    </comment>
    <comment ref="B16" authorId="1">
      <text>
        <r>
          <rPr>
            <sz val="9"/>
            <rFont val="SimSun"/>
            <charset val="134"/>
          </rPr>
          <t xml:space="preserve">Vaamonde: Usar junto com a função do Excel: =HOJE()
</t>
        </r>
      </text>
    </comment>
    <comment ref="B17" authorId="1">
      <text>
        <r>
          <rPr>
            <sz val="9"/>
            <rFont val="SimSun"/>
            <charset val="134"/>
          </rPr>
          <t>Vaamonde: Usar junto com a função do Excel: =HOJE()</t>
        </r>
      </text>
    </comment>
    <comment ref="B18" authorId="1">
      <text>
        <r>
          <rPr>
            <sz val="9"/>
            <rFont val="SimSun"/>
            <charset val="134"/>
          </rPr>
          <t xml:space="preserve">Vaamonde: Usar junto com a função do Excel: =HOJE()
</t>
        </r>
      </text>
    </comment>
    <comment ref="B19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Usar junto com as funções do Excel =Ano, Mês e Dia
</t>
        </r>
      </text>
    </comment>
    <comment ref="B20" authorId="1">
      <text>
        <r>
          <rPr>
            <sz val="9"/>
            <rFont val="SimSun"/>
            <charset val="134"/>
          </rPr>
          <t>Vaamonde: Usar junto com a função do Excel: =AGORA()</t>
        </r>
      </text>
    </comment>
    <comment ref="B21" authorId="1">
      <text>
        <r>
          <rPr>
            <sz val="9"/>
            <rFont val="SimSun"/>
            <charset val="134"/>
          </rPr>
          <t>Vaamonde: Usar junto com a função do Excel: =AGORA()</t>
        </r>
      </text>
    </comment>
    <comment ref="B22" authorId="1">
      <text>
        <r>
          <rPr>
            <sz val="9"/>
            <rFont val="SimSun"/>
            <charset val="134"/>
          </rPr>
          <t xml:space="preserve">Vaamonde: Usar junto com a função do Excel: =AGORA()
</t>
        </r>
      </text>
    </comment>
    <comment ref="B23" authorId="1">
      <text>
        <r>
          <rPr>
            <sz val="9"/>
            <rFont val="SimSun"/>
            <charset val="134"/>
          </rPr>
          <t xml:space="preserve">Vaamonde:
Domingo=1, Segunda=2, Terça=3, Quarta=4, Quinta=5, Sexta=6 e Sábado=7
</t>
        </r>
      </text>
    </comment>
    <comment ref="B24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Usar junto com a Função =HOJE()
</t>
        </r>
      </text>
    </comment>
    <comment ref="B25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Descobrir qual é o número da semana do mês, utilizar junto com a função =HOJE()
</t>
        </r>
      </text>
    </comment>
    <comment ref="D25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Utilizar a função do Excel =DATA() junto com a função =ANO e =MÊS, com dia 1
</t>
        </r>
      </text>
    </comment>
    <comment ref="E25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Utilizar a função do Excel =NÚMSEMANA() com função de subtração e adição de 1
</t>
        </r>
      </text>
    </comment>
    <comment ref="B26" authorId="0">
      <text>
        <r>
          <rPr>
            <sz val="9"/>
            <rFont val="SimSun"/>
            <charset val="134"/>
          </rPr>
          <t>vaamonde:
Juntar com a Função =HOJE()</t>
        </r>
      </text>
    </comment>
    <comment ref="B27" authorId="0">
      <text>
        <r>
          <rPr>
            <sz val="9"/>
            <rFont val="SimSun"/>
            <charset val="134"/>
          </rPr>
          <t>vaamonde:
Utilizar a mesma Função =FIMMÊS() e adicionar +1</t>
        </r>
      </text>
    </comment>
    <comment ref="B28" authorId="0">
      <text>
        <r>
          <rPr>
            <sz val="9"/>
            <rFont val="SimSun"/>
            <charset val="134"/>
          </rPr>
          <t>vaamonde:
Retorna o número de dias entre duas datas</t>
        </r>
      </text>
    </comment>
    <comment ref="B29" authorId="0">
      <text>
        <r>
          <rPr>
            <sz val="9"/>
            <rFont val="SimSun"/>
            <charset val="134"/>
          </rPr>
          <t>vaamonde:
Comparativo entre duas datas utilizando mêses de 30 dias.</t>
        </r>
      </text>
    </comment>
    <comment ref="B30" authorId="0">
      <text>
        <r>
          <rPr>
            <sz val="9"/>
            <rFont val="SimSun"/>
            <charset val="134"/>
          </rPr>
          <t>vaamonde:
Utiliza a formatação final para representar: D=Dias, M=Mês e Y ou A=Anos</t>
        </r>
      </text>
    </comment>
    <comment ref="B31" authorId="0">
      <text>
        <r>
          <rPr>
            <sz val="9"/>
            <rFont val="SimSun"/>
            <charset val="134"/>
          </rPr>
          <t>vaamonde:
Cálcula a quantidade de meses baseado na data inícial.</t>
        </r>
      </text>
    </comment>
    <comment ref="B33" authorId="1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Junta informações separadas em célula ou texto na fórmula</t>
        </r>
      </text>
    </comment>
    <comment ref="C33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Primeiro Texto</t>
        </r>
      </text>
    </comment>
    <comment ref="D33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Segundo Texto</t>
        </r>
      </text>
    </comment>
    <comment ref="B34" authorId="1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Faz a mesma função de =CONCATENAR()</t>
        </r>
      </text>
    </comment>
    <comment ref="C34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Primeiro Texto</t>
        </r>
      </text>
    </comment>
    <comment ref="D34" authorId="0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Segundo Texto</t>
        </r>
      </text>
    </comment>
  </commentList>
</comments>
</file>

<file path=xl/comments3.xml><?xml version="1.0" encoding="utf-8"?>
<comments xmlns="http://schemas.openxmlformats.org/spreadsheetml/2006/main">
  <authors>
    <author>vaamonde</author>
    <author>Robson Silva Vaamonde</author>
  </authors>
  <commentList>
    <comment ref="B7" authorId="0">
      <text>
        <r>
          <rPr>
            <sz val="9"/>
            <rFont val="SimSun"/>
            <charset val="134"/>
          </rPr>
          <t>vaamonde:
Arredonda um número para baixo até o número inteiro próximo</t>
        </r>
      </text>
    </comment>
    <comment ref="B8" authorId="0">
      <text>
        <r>
          <rPr>
            <sz val="9"/>
            <rFont val="SimSun"/>
            <charset val="134"/>
          </rPr>
          <t>vaamonde:
Trunca um número até um número inteiro removendo a parte decimal ou fracionária do número</t>
        </r>
      </text>
    </comment>
    <comment ref="B9" authorId="0">
      <text>
        <r>
          <rPr>
            <sz val="9"/>
            <rFont val="SimSun"/>
            <charset val="134"/>
          </rPr>
          <t>vaamonde:
Remove o valor absoluto de um número, um número sem sinal</t>
        </r>
      </text>
    </comment>
    <comment ref="B10" authorId="0">
      <text>
        <r>
          <rPr>
            <sz val="9"/>
            <rFont val="SimSun"/>
            <charset val="134"/>
          </rPr>
          <t>vaamonde:
Arredonda um número positivo para cima e um número negativo para baixo até o valor mais próximo</t>
        </r>
      </text>
    </comment>
    <comment ref="B11" authorId="0">
      <text>
        <r>
          <rPr>
            <sz val="9"/>
            <rFont val="SimSun"/>
            <charset val="134"/>
          </rPr>
          <t>vaamonde:
Arredonda um número positivo para cima e um número negativo para baixo até o valor mais próximo</t>
        </r>
      </text>
    </comment>
    <comment ref="B12" authorId="0">
      <text>
        <r>
          <rPr>
            <sz val="9"/>
            <rFont val="SimSun"/>
            <charset val="134"/>
          </rPr>
          <t>vaamonde:
Arredonda um número para cima afastand-o de zero</t>
        </r>
      </text>
    </comment>
    <comment ref="B13" authorId="0">
      <text>
        <r>
          <rPr>
            <sz val="9"/>
            <rFont val="SimSun"/>
            <charset val="134"/>
          </rPr>
          <t>vaamonde:
Arredonda um número para baixo até zero</t>
        </r>
      </text>
    </comment>
    <comment ref="B14" authorId="0">
      <text>
        <r>
          <rPr>
            <sz val="9"/>
            <rFont val="SimSun"/>
            <charset val="134"/>
          </rPr>
          <t>vaamonde:
Arredonda um número até uma quantidade especificada de dígitos</t>
        </r>
      </text>
    </comment>
    <comment ref="B15" authorId="1">
      <text>
        <r>
          <rPr>
            <sz val="9"/>
            <rFont val="SimSun"/>
            <charset val="134"/>
          </rPr>
          <t xml:space="preserve">Vaamonde: utilizar a função do Excel: =MULT() - multiplicar por: 5
</t>
        </r>
      </text>
    </comment>
  </commentList>
</comments>
</file>

<file path=xl/sharedStrings.xml><?xml version="1.0" encoding="utf-8"?>
<sst xmlns="http://schemas.openxmlformats.org/spreadsheetml/2006/main" count="154">
  <si>
    <t>Prof. Robson Vaamonde
http://facebook.com/ProcedimentosEmTI
http://youtube.com/BoraParaPratica</t>
  </si>
  <si>
    <t>Tabela Original</t>
  </si>
  <si>
    <t>Data</t>
  </si>
  <si>
    <t>Dia do Mês</t>
  </si>
  <si>
    <t>Dia da Semana Abreviado</t>
  </si>
  <si>
    <t>Dia da Semana Completo</t>
  </si>
  <si>
    <t>Mês Abreviado</t>
  </si>
  <si>
    <t>Mês Completo</t>
  </si>
  <si>
    <t>Dia, Mês, Ano Personalizado</t>
  </si>
  <si>
    <t>Trabalhando com Cópia Transpor</t>
  </si>
  <si>
    <t>Descrição</t>
  </si>
  <si>
    <t>Valores Formatados</t>
  </si>
  <si>
    <t>Formatação</t>
  </si>
  <si>
    <t>CPF.:</t>
  </si>
  <si>
    <t>000"."000"."000"-"0</t>
  </si>
  <si>
    <t>CNPJ.:</t>
  </si>
  <si>
    <t>000"."000"."000"/"0000"-"00</t>
  </si>
  <si>
    <t>RG-D.:</t>
  </si>
  <si>
    <t>RG-SD.:</t>
  </si>
  <si>
    <t>Número sem Casas Decimais</t>
  </si>
  <si>
    <t>Data.:</t>
  </si>
  <si>
    <t>"São Paulo," dd "de" mmmm "de" aaaa</t>
  </si>
  <si>
    <t>Celular.:</t>
  </si>
  <si>
    <t>00"-"00"-"0"-"0000"-"0000</t>
  </si>
  <si>
    <t>Telefone DDI.:</t>
  </si>
  <si>
    <t>00"+"00"+"00"+"0"+"0000"-"0000</t>
  </si>
  <si>
    <t>Caracteres</t>
  </si>
  <si>
    <t># (cerquilha)</t>
  </si>
  <si>
    <t>Exibe apenas dos dígitos significativos, ignorando os zeros insignificativos</t>
  </si>
  <si>
    <t>0 (zero)</t>
  </si>
  <si>
    <t>Exibe um zero significativo para cada dígito a menos quando o número tem menos dígito</t>
  </si>
  <si>
    <t>? (interrogação)</t>
  </si>
  <si>
    <t>Exibe um espaço na posição de zeros significativos</t>
  </si>
  <si>
    <t>% (porcentagem)</t>
  </si>
  <si>
    <t>Transforma o valor para o formatado de porcentagem</t>
  </si>
  <si>
    <t>E+ (notação científica)</t>
  </si>
  <si>
    <t>Transforma o valor para o formatado de notação científica</t>
  </si>
  <si>
    <t>$ - + / () : [espaço]</t>
  </si>
  <si>
    <t>Exibe esses caracteres na formatação personalizada (não altera os valores digitados)</t>
  </si>
  <si>
    <t>\ (contra barra)</t>
  </si>
  <si>
    <t>Exibe o próximo caractere</t>
  </si>
  <si>
    <t>* (asterisco)</t>
  </si>
  <si>
    <t>Repete o próximo caractere até preencher o espaço vazio na célula</t>
  </si>
  <si>
    <t>_ (underline)</t>
  </si>
  <si>
    <t>Exibi um espaço em branco da largura do próximo caractere</t>
  </si>
  <si>
    <t>"texto" (aspas duplas)</t>
  </si>
  <si>
    <t>Exibi literalmente o texto dentro de aspas duplas</t>
  </si>
  <si>
    <t>@ (arroba)</t>
  </si>
  <si>
    <t>Mascara para Texto: Cada arroba representa uma vez o texto na célula</t>
  </si>
  <si>
    <t>[cor] (formatação)</t>
  </si>
  <si>
    <t>Exibe o valor da cor correspondente Exemplo: [preto]Geral, [azul]Geral, [vermelho]Geral</t>
  </si>
  <si>
    <t>[condição]</t>
  </si>
  <si>
    <t>Formata a célula com base em uma condição (Fórmula) - Formatação Condicional</t>
  </si>
  <si>
    <t>Números</t>
  </si>
  <si>
    <t>Personalizado</t>
  </si>
  <si>
    <t>##</t>
  </si>
  <si>
    <t>##,##</t>
  </si>
  <si>
    <t>0</t>
  </si>
  <si>
    <t>000</t>
  </si>
  <si>
    <t>??</t>
  </si>
  <si>
    <t>??,??</t>
  </si>
  <si>
    <t>0%</t>
  </si>
  <si>
    <t>%0,00</t>
  </si>
  <si>
    <t>0,00E+00</t>
  </si>
  <si>
    <t>R$ 0,00</t>
  </si>
  <si>
    <t>R$ (0,00)</t>
  </si>
  <si>
    <t>R$ (+0,00)</t>
  </si>
  <si>
    <t>R$ (-0,00)</t>
  </si>
  <si>
    <t>R$* 0,00</t>
  </si>
  <si>
    <t>R$ *-0,00</t>
  </si>
  <si>
    <t>R$ (0,00) "Reais"</t>
  </si>
  <si>
    <t>SENAC</t>
  </si>
  <si>
    <t>@ @</t>
  </si>
  <si>
    <t>[azul]Geral</t>
  </si>
  <si>
    <t>[&lt;10][vermelho]Geral;[&gt;10][azul]Geral;[verde]Geral</t>
  </si>
  <si>
    <r>
      <rPr>
        <b/>
        <sz val="11"/>
        <color rgb="FF000000"/>
        <rFont val="Calibri"/>
        <charset val="134"/>
        <scheme val="minor"/>
      </rPr>
      <t xml:space="preserve">Observação Importante: Cálculos com Data e Horas no Excel: </t>
    </r>
    <r>
      <rPr>
        <sz val="11"/>
        <color rgb="FF000000"/>
        <rFont val="Calibri"/>
        <charset val="134"/>
        <scheme val="minor"/>
      </rPr>
      <t>O Microsoft Excel armazena datas como números de série sequenciais (inteiros) para que elas possam ser usadas em cálculos. Por padrão, 1° de janeiro de 1900 é o número de série 1, enquanto 1° de janeiro de 2008 é o número de série 39448 porque está a 39.448 dias depois de 1° de janeiro de 1900.</t>
    </r>
    <r>
      <rPr>
        <b/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Os valores de tempo são uma parte do valor de data (franções) e são representados por um número decimal por exemplo, 12:00 é representado por 0,5 porque é a metade de um dia ou 17:35 e representado por 0,732638888888889</t>
    </r>
  </si>
  <si>
    <t>Funções</t>
  </si>
  <si>
    <t>Resultado</t>
  </si>
  <si>
    <t>Fórmula</t>
  </si>
  <si>
    <t>Digitar a Data de Hoje dd/mm/aaaa</t>
  </si>
  <si>
    <t>Observação Importante</t>
  </si>
  <si>
    <t>Data dd/mm/aaaa - Formatação Geral</t>
  </si>
  <si>
    <t>Digitar a Hora de Hoje hh:mm</t>
  </si>
  <si>
    <t>Hora hh:mm - Formatação Geral</t>
  </si>
  <si>
    <t>Função =AGORA()</t>
  </si>
  <si>
    <t>No Microsoft Excel temos a Função =DIAS(), melhor que a Função =DIA360().</t>
  </si>
  <si>
    <t>=AGORA()</t>
  </si>
  <si>
    <t>Função =HOJE()</t>
  </si>
  <si>
    <t>=HOJE()</t>
  </si>
  <si>
    <t>Função =ANO()</t>
  </si>
  <si>
    <t>=ANO(C15)</t>
  </si>
  <si>
    <t>Função =MÊS()</t>
  </si>
  <si>
    <t>=MÊS(C15)</t>
  </si>
  <si>
    <t>Função =DIA()</t>
  </si>
  <si>
    <t>No Microsoft Excel para atualizar os valores das células, você editar uma célula ou pressionar F9</t>
  </si>
  <si>
    <t>=DIA(C15)</t>
  </si>
  <si>
    <t>Função =DATA()</t>
  </si>
  <si>
    <t>=DATA(C16;C17;C18)</t>
  </si>
  <si>
    <t>Função =HORA()</t>
  </si>
  <si>
    <t>=HORA(C14)</t>
  </si>
  <si>
    <t>Função =MINUTO()</t>
  </si>
  <si>
    <t>=MINUTO(C14)</t>
  </si>
  <si>
    <t>Função =SEGUNDO()</t>
  </si>
  <si>
    <t>=SEGUNDO(C14)</t>
  </si>
  <si>
    <t>Função =DIA.DA.SEMANA()</t>
  </si>
  <si>
    <t>=DIA.DA.SEMANA(C15;1)</t>
  </si>
  <si>
    <t>Função =NÚMSEMANA()</t>
  </si>
  <si>
    <t>Método Simples</t>
  </si>
  <si>
    <t>=NÚMSEMANA(C15)</t>
  </si>
  <si>
    <t>=((NÚMSEMANA(C15)-NÚMSEMANA(DATA(2019;3;1)))+1)</t>
  </si>
  <si>
    <t>Função =FIMMÊS()</t>
  </si>
  <si>
    <t>=FIMMÊS(C15;0)</t>
  </si>
  <si>
    <t>Função =FIMMÊS() Início do Mês</t>
  </si>
  <si>
    <t>Data de Hoje</t>
  </si>
  <si>
    <t>Data Nascimento</t>
  </si>
  <si>
    <t>=(FIMMÊS(C15;0)+1)</t>
  </si>
  <si>
    <t>Função =DIAS()</t>
  </si>
  <si>
    <t>=DIAS(D28;E28)</t>
  </si>
  <si>
    <t>Função =DIA360()</t>
  </si>
  <si>
    <t>=DIAS360(E29;D29)</t>
  </si>
  <si>
    <t>Função =DATADIF()</t>
  </si>
  <si>
    <t>=DATADIF(E30;D30;"y")</t>
  </si>
  <si>
    <t>Função =DATAM()</t>
  </si>
  <si>
    <t>=DATAM(D31;E31)</t>
  </si>
  <si>
    <t>Função =CONCATENAR()</t>
  </si>
  <si>
    <t>Tatuapé</t>
  </si>
  <si>
    <t>=CONCATENAR(C33;" ";D3)</t>
  </si>
  <si>
    <t>Função &amp; (E comercial)</t>
  </si>
  <si>
    <t>=(C34&amp;" "&amp;D34)</t>
  </si>
  <si>
    <t>Regra de Arredondamento</t>
  </si>
  <si>
    <t>Para menor = 1,0</t>
  </si>
  <si>
    <t>Funções de Arredondamento</t>
  </si>
  <si>
    <t>Valores</t>
  </si>
  <si>
    <t>Arredondamento</t>
  </si>
  <si>
    <t>Função =INT()</t>
  </si>
  <si>
    <t>=INT(C7)</t>
  </si>
  <si>
    <t>Função =TRUNCAR()</t>
  </si>
  <si>
    <t>=TRUNCAR(C8)</t>
  </si>
  <si>
    <t>Para o meio = 1,5</t>
  </si>
  <si>
    <t>Função =ABS()</t>
  </si>
  <si>
    <t>=ABS(C9)</t>
  </si>
  <si>
    <t>Função =PAR()</t>
  </si>
  <si>
    <t>=PAR(C10)</t>
  </si>
  <si>
    <t>Função =ÍMPAR()</t>
  </si>
  <si>
    <t>=ÍMPAR(C11)</t>
  </si>
  <si>
    <t>Função =ARREDONDAR.PARA.CIMA()</t>
  </si>
  <si>
    <t>=ARREDONDAR.PARA.CIMA(C12;2)</t>
  </si>
  <si>
    <t>Função =ARREDONDAR.PARA.BAIXO()</t>
  </si>
  <si>
    <t>=ARREDONDAR.PARA.BAIXO(C13;2)</t>
  </si>
  <si>
    <t>Para maior = 2,0</t>
  </si>
  <si>
    <t>Função =ARRED()</t>
  </si>
  <si>
    <t>=ARRED(C14;2)</t>
  </si>
  <si>
    <t>Função =ARRED() casas decimais</t>
  </si>
  <si>
    <t>=(ARRED(C15/5;1)*5)</t>
  </si>
</sst>
</file>

<file path=xl/styles.xml><?xml version="1.0" encoding="utf-8"?>
<styleSheet xmlns="http://schemas.openxmlformats.org/spreadsheetml/2006/main">
  <numFmts count="35">
    <numFmt numFmtId="176" formatCode="dd"/>
    <numFmt numFmtId="177" formatCode="_-* #,##0_-;\-* #,##0_-;_-* &quot;-&quot;_-;_-@_-"/>
    <numFmt numFmtId="178" formatCode="0.0"/>
    <numFmt numFmtId="179" formatCode="ddd"/>
    <numFmt numFmtId="180" formatCode="_-* #,##0.00_-;\-* #,##0.00_-;_-* &quot;-&quot;??_-;_-@_-"/>
    <numFmt numFmtId="181" formatCode="dddd"/>
    <numFmt numFmtId="182" formatCode="_-&quot;R$&quot;* #,##0_-;\-&quot;R$&quot;* #,##0_-;_-&quot;R$&quot;* &quot;-&quot;_-;_-@_-"/>
    <numFmt numFmtId="183" formatCode="dd/mm/yyyy\ h:mm"/>
    <numFmt numFmtId="184" formatCode="_-&quot;R$&quot;* #,##0.00_-;\-&quot;R$&quot;* #,##0.00_-;_-&quot;R$&quot;* &quot;-&quot;??_-;_-@_-"/>
    <numFmt numFmtId="185" formatCode="yy"/>
    <numFmt numFmtId="186" formatCode="&quot;R$&quot;\ \(0.00\)\ &quot;Reais&quot;"/>
    <numFmt numFmtId="187" formatCode="&quot;R$&quot;\ \(\-0.00\)"/>
    <numFmt numFmtId="188" formatCode="&quot;R$&quot;\ \(\+0.00\)"/>
    <numFmt numFmtId="189" formatCode="%0.00"/>
    <numFmt numFmtId="190" formatCode="000&quot;.&quot;000&quot;.&quot;000&quot;-&quot;00"/>
    <numFmt numFmtId="191" formatCode="??"/>
    <numFmt numFmtId="192" formatCode="00&quot;.&quot;000&quot;.&quot;000&quot;/&quot;0000&quot;-&quot;00"/>
    <numFmt numFmtId="193" formatCode="00&quot;.&quot;000&quot;.&quot;000&quot;-&quot;#"/>
    <numFmt numFmtId="194" formatCode="&quot;R$&quot;* 0.00"/>
    <numFmt numFmtId="195" formatCode="&quot;R$&quot;\ \(0.00\)"/>
    <numFmt numFmtId="196" formatCode="00&quot;.&quot;000&quot;.&quot;000"/>
    <numFmt numFmtId="197" formatCode="&quot;São Paulo,&quot;\ dd\ &quot;de&quot;\ mmmm\ &quot;de&quot;\ yyyy"/>
    <numFmt numFmtId="198" formatCode="[Red][&lt;10]General;[Blue][&gt;10]General;[Green]General"/>
    <numFmt numFmtId="199" formatCode="00&quot;-&quot;00&quot;-&quot;0&quot;-&quot;0000&quot;-&quot;0000"/>
    <numFmt numFmtId="200" formatCode="00&quot;+&quot;00&quot;+&quot;00&quot;+&quot;0&quot;+&quot;0000&quot;-&quot;0000"/>
    <numFmt numFmtId="201" formatCode="##"/>
    <numFmt numFmtId="202" formatCode="##.##"/>
    <numFmt numFmtId="203" formatCode="@\ @"/>
    <numFmt numFmtId="204" formatCode="&quot;R$&quot;\ *-0.00"/>
    <numFmt numFmtId="205" formatCode="000"/>
    <numFmt numFmtId="206" formatCode="?.??"/>
    <numFmt numFmtId="207" formatCode="[Blue]General"/>
    <numFmt numFmtId="208" formatCode="&quot;R$&quot;\ 0.00"/>
    <numFmt numFmtId="209" formatCode="mmm"/>
    <numFmt numFmtId="210" formatCode="mmmm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89999084444715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80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9" fillId="15" borderId="23" applyNumberFormat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4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1" borderId="27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8" borderId="26" applyNumberFormat="0" applyAlignment="0" applyProtection="0">
      <alignment vertical="center"/>
    </xf>
    <xf numFmtId="0" fontId="20" fillId="17" borderId="24" applyNumberFormat="0" applyAlignment="0" applyProtection="0">
      <alignment vertical="center"/>
    </xf>
    <xf numFmtId="0" fontId="27" fillId="17" borderId="26" applyNumberFormat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/>
    <xf numFmtId="0" fontId="1" fillId="0" borderId="2" xfId="0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/>
    </xf>
    <xf numFmtId="0" fontId="0" fillId="5" borderId="3" xfId="0" applyFill="1" applyBorder="1"/>
    <xf numFmtId="0" fontId="0" fillId="0" borderId="3" xfId="0" applyBorder="1"/>
    <xf numFmtId="0" fontId="0" fillId="0" borderId="3" xfId="0" applyNumberFormat="1" applyBorder="1"/>
    <xf numFmtId="0" fontId="0" fillId="0" borderId="1" xfId="0" applyNumberFormat="1" applyBorder="1"/>
    <xf numFmtId="0" fontId="0" fillId="5" borderId="1" xfId="0" applyFill="1" applyBorder="1"/>
    <xf numFmtId="178" fontId="0" fillId="6" borderId="1" xfId="0" applyNumberFormat="1" applyFill="1" applyBorder="1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wrapText="1"/>
    </xf>
    <xf numFmtId="0" fontId="0" fillId="0" borderId="13" xfId="0" applyNumberFormat="1" applyBorder="1"/>
    <xf numFmtId="0" fontId="1" fillId="8" borderId="14" xfId="0" applyNumberFormat="1" applyFont="1" applyFill="1" applyBorder="1" applyAlignment="1">
      <alignment horizontal="center" vertical="center"/>
    </xf>
    <xf numFmtId="0" fontId="1" fillId="8" borderId="15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" fillId="8" borderId="13" xfId="0" applyNumberFormat="1" applyFont="1" applyFill="1" applyBorder="1" applyAlignment="1">
      <alignment horizontal="center" vertical="center"/>
    </xf>
    <xf numFmtId="0" fontId="1" fillId="8" borderId="16" xfId="0" applyNumberFormat="1" applyFont="1" applyFill="1" applyBorder="1" applyAlignment="1">
      <alignment horizontal="center" vertical="center"/>
    </xf>
    <xf numFmtId="183" fontId="0" fillId="0" borderId="13" xfId="0" applyNumberFormat="1" applyBorder="1"/>
    <xf numFmtId="0" fontId="0" fillId="0" borderId="14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58" fontId="0" fillId="0" borderId="17" xfId="0" applyNumberFormat="1" applyBorder="1"/>
    <xf numFmtId="0" fontId="0" fillId="0" borderId="18" xfId="0" applyNumberFormat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17" xfId="0" applyNumberFormat="1" applyBorder="1"/>
    <xf numFmtId="0" fontId="0" fillId="0" borderId="13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58" fontId="0" fillId="0" borderId="1" xfId="0" applyNumberFormat="1" applyBorder="1"/>
    <xf numFmtId="0" fontId="0" fillId="5" borderId="20" xfId="0" applyFill="1" applyBorder="1"/>
    <xf numFmtId="0" fontId="0" fillId="0" borderId="20" xfId="0" applyNumberFormat="1" applyBorder="1"/>
    <xf numFmtId="0" fontId="2" fillId="2" borderId="17" xfId="0" applyNumberFormat="1" applyFont="1" applyFill="1" applyBorder="1" applyAlignment="1">
      <alignment horizontal="center"/>
    </xf>
    <xf numFmtId="0" fontId="2" fillId="2" borderId="2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85" fontId="0" fillId="0" borderId="1" xfId="0" applyNumberFormat="1" applyBorder="1"/>
    <xf numFmtId="0" fontId="4" fillId="5" borderId="1" xfId="0" applyFont="1" applyFill="1" applyBorder="1"/>
    <xf numFmtId="0" fontId="4" fillId="0" borderId="1" xfId="0" applyNumberFormat="1" applyFont="1" applyBorder="1"/>
    <xf numFmtId="0" fontId="4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right" vertical="center" wrapText="1"/>
    </xf>
    <xf numFmtId="190" fontId="9" fillId="0" borderId="3" xfId="0" applyNumberFormat="1" applyFont="1" applyBorder="1"/>
    <xf numFmtId="0" fontId="8" fillId="5" borderId="1" xfId="0" applyFont="1" applyFill="1" applyBorder="1" applyAlignment="1">
      <alignment horizontal="right" vertical="center" wrapText="1"/>
    </xf>
    <xf numFmtId="192" fontId="9" fillId="0" borderId="1" xfId="0" applyNumberFormat="1" applyFont="1" applyBorder="1"/>
    <xf numFmtId="193" fontId="10" fillId="0" borderId="1" xfId="0" applyNumberFormat="1" applyFont="1" applyBorder="1"/>
    <xf numFmtId="196" fontId="9" fillId="0" borderId="1" xfId="0" applyNumberFormat="1" applyFont="1" applyBorder="1"/>
    <xf numFmtId="0" fontId="8" fillId="5" borderId="20" xfId="0" applyFont="1" applyFill="1" applyBorder="1" applyAlignment="1">
      <alignment horizontal="right" vertical="center" wrapText="1"/>
    </xf>
    <xf numFmtId="197" fontId="9" fillId="0" borderId="20" xfId="0" applyNumberFormat="1" applyFont="1" applyBorder="1"/>
    <xf numFmtId="0" fontId="11" fillId="5" borderId="20" xfId="0" applyFont="1" applyFill="1" applyBorder="1" applyAlignment="1">
      <alignment horizontal="right" vertical="center" wrapText="1"/>
    </xf>
    <xf numFmtId="199" fontId="9" fillId="0" borderId="20" xfId="0" applyNumberFormat="1" applyFont="1" applyBorder="1"/>
    <xf numFmtId="200" fontId="9" fillId="0" borderId="1" xfId="0" applyNumberFormat="1" applyFont="1" applyBorder="1"/>
    <xf numFmtId="0" fontId="9" fillId="0" borderId="0" xfId="0" applyFont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01" fontId="0" fillId="0" borderId="1" xfId="0" applyNumberFormat="1" applyBorder="1" applyAlignment="1">
      <alignment horizontal="center"/>
    </xf>
    <xf numFmtId="20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05" fontId="0" fillId="0" borderId="1" xfId="0" applyNumberFormat="1" applyBorder="1" applyAlignment="1">
      <alignment horizontal="center"/>
    </xf>
    <xf numFmtId="191" fontId="0" fillId="0" borderId="1" xfId="0" applyNumberFormat="1" applyBorder="1" applyAlignment="1">
      <alignment horizontal="center"/>
    </xf>
    <xf numFmtId="20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/>
    <xf numFmtId="189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08" fontId="0" fillId="0" borderId="1" xfId="0" applyNumberFormat="1" applyBorder="1" applyAlignment="1">
      <alignment horizontal="center"/>
    </xf>
    <xf numFmtId="195" fontId="0" fillId="0" borderId="1" xfId="0" applyNumberFormat="1" applyBorder="1" applyAlignment="1">
      <alignment horizontal="center"/>
    </xf>
    <xf numFmtId="188" fontId="0" fillId="0" borderId="1" xfId="0" applyNumberFormat="1" applyBorder="1" applyAlignment="1">
      <alignment horizontal="center"/>
    </xf>
    <xf numFmtId="187" fontId="0" fillId="0" borderId="1" xfId="0" applyNumberFormat="1" applyBorder="1" applyAlignment="1">
      <alignment horizontal="center"/>
    </xf>
    <xf numFmtId="194" fontId="0" fillId="0" borderId="1" xfId="0" applyNumberFormat="1" applyBorder="1" applyAlignment="1">
      <alignment horizontal="center"/>
    </xf>
    <xf numFmtId="204" fontId="0" fillId="0" borderId="1" xfId="0" applyNumberFormat="1" applyBorder="1" applyAlignment="1">
      <alignment horizontal="center"/>
    </xf>
    <xf numFmtId="186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203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07" fontId="4" fillId="0" borderId="1" xfId="0" applyNumberFormat="1" applyFont="1" applyBorder="1" applyAlignment="1">
      <alignment horizontal="center"/>
    </xf>
    <xf numFmtId="198" fontId="4" fillId="0" borderId="1" xfId="0" applyNumberFormat="1" applyFont="1" applyBorder="1" applyAlignment="1">
      <alignment horizontal="center"/>
    </xf>
    <xf numFmtId="188" fontId="0" fillId="0" borderId="0" xfId="0" applyNumberFormat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209" fontId="0" fillId="0" borderId="1" xfId="0" applyNumberFormat="1" applyBorder="1" applyAlignment="1">
      <alignment horizontal="center"/>
    </xf>
    <xf numFmtId="210" fontId="0" fillId="0" borderId="1" xfId="0" applyNumberFormat="1" applyBorder="1" applyAlignment="1">
      <alignment horizontal="center"/>
    </xf>
    <xf numFmtId="197" fontId="0" fillId="0" borderId="1" xfId="0" applyNumberFormat="1" applyBorder="1" applyAlignment="1">
      <alignment horizontal="center"/>
    </xf>
    <xf numFmtId="0" fontId="4" fillId="0" borderId="1" xfId="0" applyFont="1" applyBorder="1" quotePrefix="1"/>
    <xf numFmtId="9" fontId="4" fillId="0" borderId="1" xfId="0" applyNumberFormat="1" applyFont="1" applyBorder="1" quotePrefix="1"/>
    <xf numFmtId="0" fontId="4" fillId="0" borderId="1" xfId="0" applyNumberFormat="1" applyFont="1" applyBorder="1" quotePrefix="1"/>
    <xf numFmtId="0" fontId="0" fillId="0" borderId="1" xfId="0" applyNumberFormat="1" applyBorder="1" quotePrefix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9">
    <tableStyle name="MySqlDefault" count="1">
      <tableStyleElement type="headerRow" dxfId="0"/>
    </tableStyle>
  </tableStyles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19078</xdr:colOff>
      <xdr:row>1</xdr:row>
      <xdr:rowOff>25483</xdr:rowOff>
    </xdr:from>
    <xdr:to>
      <xdr:col>2</xdr:col>
      <xdr:colOff>217584</xdr:colOff>
      <xdr:row>4</xdr:row>
      <xdr:rowOff>167088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9125" y="215900"/>
          <a:ext cx="988695" cy="713105"/>
        </a:xfrm>
        <a:prstGeom prst="rect">
          <a:avLst/>
        </a:prstGeom>
      </xdr:spPr>
    </xdr:pic>
    <xdr:clientData/>
  </xdr:twoCellAnchor>
  <xdr:twoCellAnchor editAs="oneCell">
    <xdr:from>
      <xdr:col>7</xdr:col>
      <xdr:colOff>552668</xdr:colOff>
      <xdr:row>0</xdr:row>
      <xdr:rowOff>185341</xdr:rowOff>
    </xdr:from>
    <xdr:to>
      <xdr:col>7</xdr:col>
      <xdr:colOff>1529325</xdr:colOff>
      <xdr:row>4</xdr:row>
      <xdr:rowOff>144701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943850" y="184785"/>
          <a:ext cx="976630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18596</xdr:colOff>
      <xdr:row>1</xdr:row>
      <xdr:rowOff>24130</xdr:rowOff>
    </xdr:from>
    <xdr:to>
      <xdr:col>1</xdr:col>
      <xdr:colOff>779859</xdr:colOff>
      <xdr:row>3</xdr:row>
      <xdr:rowOff>175030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8490" y="214630"/>
          <a:ext cx="761365" cy="531495"/>
        </a:xfrm>
        <a:prstGeom prst="rect">
          <a:avLst/>
        </a:prstGeom>
      </xdr:spPr>
    </xdr:pic>
    <xdr:clientData/>
  </xdr:twoCellAnchor>
  <xdr:twoCellAnchor editAs="oneCell">
    <xdr:from>
      <xdr:col>3</xdr:col>
      <xdr:colOff>1736102</xdr:colOff>
      <xdr:row>0</xdr:row>
      <xdr:rowOff>188119</xdr:rowOff>
    </xdr:from>
    <xdr:to>
      <xdr:col>3</xdr:col>
      <xdr:colOff>2381806</xdr:colOff>
      <xdr:row>3</xdr:row>
      <xdr:rowOff>173942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69990" y="187960"/>
          <a:ext cx="645160" cy="556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45085</xdr:colOff>
      <xdr:row>1</xdr:row>
      <xdr:rowOff>23949</xdr:rowOff>
    </xdr:from>
    <xdr:to>
      <xdr:col>1</xdr:col>
      <xdr:colOff>1039586</xdr:colOff>
      <xdr:row>5</xdr:row>
      <xdr:rowOff>3629</xdr:rowOff>
    </xdr:to>
    <xdr:pic>
      <xdr:nvPicPr>
        <xdr:cNvPr id="4" name="Imagem 3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5160" y="213995"/>
          <a:ext cx="994410" cy="741680"/>
        </a:xfrm>
        <a:prstGeom prst="rect">
          <a:avLst/>
        </a:prstGeom>
      </xdr:spPr>
    </xdr:pic>
    <xdr:clientData/>
  </xdr:twoCellAnchor>
  <xdr:twoCellAnchor editAs="oneCell">
    <xdr:from>
      <xdr:col>5</xdr:col>
      <xdr:colOff>2562121</xdr:colOff>
      <xdr:row>1</xdr:row>
      <xdr:rowOff>3538</xdr:rowOff>
    </xdr:from>
    <xdr:to>
      <xdr:col>5</xdr:col>
      <xdr:colOff>3417284</xdr:colOff>
      <xdr:row>4</xdr:row>
      <xdr:rowOff>181973</xdr:rowOff>
    </xdr:to>
    <xdr:pic>
      <xdr:nvPicPr>
        <xdr:cNvPr id="5" name="Imagem 4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533765" y="193675"/>
          <a:ext cx="855345" cy="7499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37171</xdr:colOff>
      <xdr:row>1</xdr:row>
      <xdr:rowOff>55989</xdr:rowOff>
    </xdr:from>
    <xdr:to>
      <xdr:col>1</xdr:col>
      <xdr:colOff>821121</xdr:colOff>
      <xdr:row>4</xdr:row>
      <xdr:rowOff>120804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6905" y="246380"/>
          <a:ext cx="784225" cy="636270"/>
        </a:xfrm>
        <a:prstGeom prst="rect">
          <a:avLst/>
        </a:prstGeom>
      </xdr:spPr>
    </xdr:pic>
    <xdr:clientData/>
  </xdr:twoCellAnchor>
  <xdr:twoCellAnchor editAs="oneCell">
    <xdr:from>
      <xdr:col>4</xdr:col>
      <xdr:colOff>1370832</xdr:colOff>
      <xdr:row>0</xdr:row>
      <xdr:rowOff>189553</xdr:rowOff>
    </xdr:from>
    <xdr:to>
      <xdr:col>4</xdr:col>
      <xdr:colOff>2109615</xdr:colOff>
      <xdr:row>4</xdr:row>
      <xdr:rowOff>176853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18580" y="189230"/>
          <a:ext cx="739140" cy="74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zoomScale="70" zoomScaleNormal="70" workbookViewId="0">
      <selection activeCell="A1" sqref="A1"/>
    </sheetView>
  </sheetViews>
  <sheetFormatPr defaultColWidth="0" defaultRowHeight="15" zeroHeight="1"/>
  <cols>
    <col min="1" max="1" width="9" customWidth="1"/>
    <col min="2" max="2" width="11.8571428571429" customWidth="1"/>
    <col min="3" max="3" width="15.8571428571429" customWidth="1"/>
    <col min="4" max="4" width="22.5714285714286" customWidth="1"/>
    <col min="5" max="5" width="17.7142857142857" customWidth="1"/>
    <col min="6" max="6" width="17.2857142857143" customWidth="1"/>
    <col min="7" max="7" width="16.5714285714286" customWidth="1"/>
    <col min="8" max="8" width="23.8571428571429" customWidth="1"/>
    <col min="9" max="9" width="11.1428571428571" customWidth="1"/>
    <col min="10" max="11" width="11.2857142857143" customWidth="1"/>
    <col min="12" max="12" width="21.8571428571429" customWidth="1"/>
    <col min="13" max="13" width="20.4285714285714" customWidth="1"/>
    <col min="14" max="15" width="16.2857142857143" customWidth="1"/>
    <col min="16" max="16" width="33" customWidth="1"/>
    <col min="17" max="17" width="11.1428571428571" customWidth="1"/>
    <col min="18" max="26" width="9" customWidth="1"/>
    <col min="27" max="27" width="9" hidden="1" customWidth="1"/>
    <col min="28" max="16384" width="9" hidden="1"/>
  </cols>
  <sheetData>
    <row r="1" spans="1:1">
      <c r="A1" s="16"/>
    </row>
    <row r="2" customHeight="1" spans="2:8">
      <c r="B2" s="2" t="s">
        <v>0</v>
      </c>
      <c r="C2" s="2"/>
      <c r="D2" s="2"/>
      <c r="E2" s="2"/>
      <c r="F2" s="2"/>
      <c r="G2" s="2"/>
      <c r="H2" s="2"/>
    </row>
    <row r="3" spans="2:8">
      <c r="B3" s="2"/>
      <c r="C3" s="2"/>
      <c r="D3" s="2"/>
      <c r="E3" s="2"/>
      <c r="F3" s="2"/>
      <c r="G3" s="2"/>
      <c r="H3" s="2"/>
    </row>
    <row r="4" spans="2:8">
      <c r="B4" s="2"/>
      <c r="C4" s="2"/>
      <c r="D4" s="2"/>
      <c r="E4" s="2"/>
      <c r="F4" s="2"/>
      <c r="G4" s="2"/>
      <c r="H4" s="2"/>
    </row>
    <row r="5" spans="2:8">
      <c r="B5" s="2"/>
      <c r="C5" s="2"/>
      <c r="D5" s="2"/>
      <c r="E5" s="2"/>
      <c r="F5" s="2"/>
      <c r="G5" s="2"/>
      <c r="H5" s="2"/>
    </row>
    <row r="6" ht="18.75" spans="2:16">
      <c r="B6" s="99" t="s">
        <v>1</v>
      </c>
      <c r="C6" s="99"/>
      <c r="D6" s="99"/>
      <c r="E6" s="99"/>
      <c r="F6" s="99"/>
      <c r="G6" s="99"/>
      <c r="H6" s="99"/>
      <c r="J6" s="99" t="s">
        <v>1</v>
      </c>
      <c r="K6" s="99"/>
      <c r="L6" s="99"/>
      <c r="M6" s="99"/>
      <c r="N6" s="99"/>
      <c r="O6" s="99"/>
      <c r="P6" s="99"/>
    </row>
    <row r="7" ht="37.5" spans="2:16">
      <c r="B7" s="100" t="s">
        <v>2</v>
      </c>
      <c r="C7" s="100" t="s">
        <v>3</v>
      </c>
      <c r="D7" s="100" t="s">
        <v>4</v>
      </c>
      <c r="E7" s="100" t="s">
        <v>5</v>
      </c>
      <c r="F7" s="100" t="s">
        <v>6</v>
      </c>
      <c r="G7" s="100" t="s">
        <v>7</v>
      </c>
      <c r="H7" s="100" t="s">
        <v>8</v>
      </c>
      <c r="J7" s="100" t="s">
        <v>2</v>
      </c>
      <c r="K7" s="100" t="s">
        <v>3</v>
      </c>
      <c r="L7" s="100" t="s">
        <v>4</v>
      </c>
      <c r="M7" s="103" t="s">
        <v>5</v>
      </c>
      <c r="N7" s="100" t="s">
        <v>6</v>
      </c>
      <c r="O7" s="100" t="s">
        <v>7</v>
      </c>
      <c r="P7" s="100" t="s">
        <v>8</v>
      </c>
    </row>
    <row r="8" spans="2:16">
      <c r="B8" s="101">
        <v>43466</v>
      </c>
      <c r="C8" s="101">
        <v>43466</v>
      </c>
      <c r="D8" s="101">
        <v>43466</v>
      </c>
      <c r="E8" s="101">
        <v>43466</v>
      </c>
      <c r="F8" s="101">
        <v>43466</v>
      </c>
      <c r="G8" s="101">
        <v>43466</v>
      </c>
      <c r="H8" s="101">
        <v>43466</v>
      </c>
      <c r="J8" s="101">
        <v>43466</v>
      </c>
      <c r="K8" s="104">
        <v>43466</v>
      </c>
      <c r="L8" s="105">
        <v>43466</v>
      </c>
      <c r="M8" s="106">
        <v>43466</v>
      </c>
      <c r="N8" s="107">
        <v>43466</v>
      </c>
      <c r="O8" s="108">
        <v>43466</v>
      </c>
      <c r="P8" s="109">
        <v>43466</v>
      </c>
    </row>
    <row r="9" spans="2:16">
      <c r="B9" s="101">
        <v>43467</v>
      </c>
      <c r="C9" s="101">
        <v>43467</v>
      </c>
      <c r="D9" s="101">
        <v>43467</v>
      </c>
      <c r="E9" s="101">
        <v>43467</v>
      </c>
      <c r="F9" s="101">
        <v>43467</v>
      </c>
      <c r="G9" s="101">
        <v>43467</v>
      </c>
      <c r="H9" s="101">
        <v>43467</v>
      </c>
      <c r="J9" s="101">
        <v>43467</v>
      </c>
      <c r="K9" s="104">
        <v>43467</v>
      </c>
      <c r="L9" s="105">
        <v>43467</v>
      </c>
      <c r="M9" s="106">
        <v>43467</v>
      </c>
      <c r="N9" s="107">
        <v>43467</v>
      </c>
      <c r="O9" s="108">
        <v>43467</v>
      </c>
      <c r="P9" s="109">
        <v>43467</v>
      </c>
    </row>
    <row r="10" spans="2:16">
      <c r="B10" s="101">
        <v>43468</v>
      </c>
      <c r="C10" s="101">
        <v>43468</v>
      </c>
      <c r="D10" s="101">
        <v>43468</v>
      </c>
      <c r="E10" s="101">
        <v>43468</v>
      </c>
      <c r="F10" s="101">
        <v>43468</v>
      </c>
      <c r="G10" s="101">
        <v>43468</v>
      </c>
      <c r="H10" s="101">
        <v>43468</v>
      </c>
      <c r="J10" s="101">
        <v>43468</v>
      </c>
      <c r="K10" s="104">
        <v>43468</v>
      </c>
      <c r="L10" s="105">
        <v>43468</v>
      </c>
      <c r="M10" s="106">
        <v>43468</v>
      </c>
      <c r="N10" s="107">
        <v>43468</v>
      </c>
      <c r="O10" s="108">
        <v>43468</v>
      </c>
      <c r="P10" s="109">
        <v>43468</v>
      </c>
    </row>
    <row r="11" spans="2:16">
      <c r="B11" s="101">
        <v>43469</v>
      </c>
      <c r="C11" s="101">
        <v>43469</v>
      </c>
      <c r="D11" s="101">
        <v>43469</v>
      </c>
      <c r="E11" s="101">
        <v>43469</v>
      </c>
      <c r="F11" s="101">
        <v>43469</v>
      </c>
      <c r="G11" s="101">
        <v>43469</v>
      </c>
      <c r="H11" s="101">
        <v>43469</v>
      </c>
      <c r="J11" s="101">
        <v>43469</v>
      </c>
      <c r="K11" s="104">
        <v>43469</v>
      </c>
      <c r="L11" s="105">
        <v>43469</v>
      </c>
      <c r="M11" s="106">
        <v>43469</v>
      </c>
      <c r="N11" s="107">
        <v>43469</v>
      </c>
      <c r="O11" s="108">
        <v>43469</v>
      </c>
      <c r="P11" s="109">
        <v>43469</v>
      </c>
    </row>
    <row r="12" spans="2:16">
      <c r="B12" s="101">
        <v>43470</v>
      </c>
      <c r="C12" s="101">
        <v>43470</v>
      </c>
      <c r="D12" s="101">
        <v>43470</v>
      </c>
      <c r="E12" s="101">
        <v>43470</v>
      </c>
      <c r="F12" s="101">
        <v>43470</v>
      </c>
      <c r="G12" s="101">
        <v>43470</v>
      </c>
      <c r="H12" s="101">
        <v>43470</v>
      </c>
      <c r="J12" s="101">
        <v>43470</v>
      </c>
      <c r="K12" s="104">
        <v>43470</v>
      </c>
      <c r="L12" s="105">
        <v>43470</v>
      </c>
      <c r="M12" s="106">
        <v>43470</v>
      </c>
      <c r="N12" s="107">
        <v>43470</v>
      </c>
      <c r="O12" s="108">
        <v>43470</v>
      </c>
      <c r="P12" s="109">
        <v>43470</v>
      </c>
    </row>
    <row r="13" spans="2:16">
      <c r="B13" s="101">
        <v>43471</v>
      </c>
      <c r="C13" s="101">
        <v>43471</v>
      </c>
      <c r="D13" s="101">
        <v>43471</v>
      </c>
      <c r="E13" s="101">
        <v>43471</v>
      </c>
      <c r="F13" s="101">
        <v>43471</v>
      </c>
      <c r="G13" s="101">
        <v>43471</v>
      </c>
      <c r="H13" s="101">
        <v>43471</v>
      </c>
      <c r="J13" s="101">
        <v>43471</v>
      </c>
      <c r="K13" s="104">
        <v>43471</v>
      </c>
      <c r="L13" s="105">
        <v>43471</v>
      </c>
      <c r="M13" s="106">
        <v>43471</v>
      </c>
      <c r="N13" s="107">
        <v>43471</v>
      </c>
      <c r="O13" s="108">
        <v>43471</v>
      </c>
      <c r="P13" s="109">
        <v>43471</v>
      </c>
    </row>
    <row r="14" spans="2:16">
      <c r="B14" s="101">
        <v>43472</v>
      </c>
      <c r="C14" s="101">
        <v>43472</v>
      </c>
      <c r="D14" s="101">
        <v>43472</v>
      </c>
      <c r="E14" s="101">
        <v>43472</v>
      </c>
      <c r="F14" s="101">
        <v>43472</v>
      </c>
      <c r="G14" s="101">
        <v>43472</v>
      </c>
      <c r="H14" s="101">
        <v>43472</v>
      </c>
      <c r="J14" s="101">
        <v>43472</v>
      </c>
      <c r="K14" s="104">
        <v>43472</v>
      </c>
      <c r="L14" s="105">
        <v>43472</v>
      </c>
      <c r="M14" s="106">
        <v>43472</v>
      </c>
      <c r="N14" s="107">
        <v>43472</v>
      </c>
      <c r="O14" s="108">
        <v>43472</v>
      </c>
      <c r="P14" s="109">
        <v>43472</v>
      </c>
    </row>
    <row r="15" spans="2:16">
      <c r="B15" s="101">
        <v>43473</v>
      </c>
      <c r="C15" s="101">
        <v>43473</v>
      </c>
      <c r="D15" s="101">
        <v>43473</v>
      </c>
      <c r="E15" s="101">
        <v>43473</v>
      </c>
      <c r="F15" s="101">
        <v>43473</v>
      </c>
      <c r="G15" s="101">
        <v>43473</v>
      </c>
      <c r="H15" s="101">
        <v>43473</v>
      </c>
      <c r="J15" s="101">
        <v>43473</v>
      </c>
      <c r="K15" s="104">
        <v>43473</v>
      </c>
      <c r="L15" s="105">
        <v>43473</v>
      </c>
      <c r="M15" s="106">
        <v>43473</v>
      </c>
      <c r="N15" s="107">
        <v>43473</v>
      </c>
      <c r="O15" s="108">
        <v>43473</v>
      </c>
      <c r="P15" s="109">
        <v>43473</v>
      </c>
    </row>
    <row r="16" spans="2:16">
      <c r="B16" s="101">
        <v>43474</v>
      </c>
      <c r="C16" s="101">
        <v>43474</v>
      </c>
      <c r="D16" s="101">
        <v>43474</v>
      </c>
      <c r="E16" s="101">
        <v>43474</v>
      </c>
      <c r="F16" s="101">
        <v>43474</v>
      </c>
      <c r="G16" s="101">
        <v>43474</v>
      </c>
      <c r="H16" s="101">
        <v>43474</v>
      </c>
      <c r="J16" s="101">
        <v>43474</v>
      </c>
      <c r="K16" s="104">
        <v>43474</v>
      </c>
      <c r="L16" s="105">
        <v>43474</v>
      </c>
      <c r="M16" s="106">
        <v>43474</v>
      </c>
      <c r="N16" s="107">
        <v>43474</v>
      </c>
      <c r="O16" s="108">
        <v>43474</v>
      </c>
      <c r="P16" s="109">
        <v>43474</v>
      </c>
    </row>
    <row r="17" spans="2:16">
      <c r="B17" s="101">
        <v>43475</v>
      </c>
      <c r="C17" s="101">
        <v>43475</v>
      </c>
      <c r="D17" s="101">
        <v>43475</v>
      </c>
      <c r="E17" s="101">
        <v>43475</v>
      </c>
      <c r="F17" s="101">
        <v>43475</v>
      </c>
      <c r="G17" s="101">
        <v>43475</v>
      </c>
      <c r="H17" s="101">
        <v>43475</v>
      </c>
      <c r="J17" s="101">
        <v>43475</v>
      </c>
      <c r="K17" s="104">
        <v>43475</v>
      </c>
      <c r="L17" s="105">
        <v>43475</v>
      </c>
      <c r="M17" s="106">
        <v>43475</v>
      </c>
      <c r="N17" s="107">
        <v>43475</v>
      </c>
      <c r="O17" s="108">
        <v>43475</v>
      </c>
      <c r="P17" s="109">
        <v>43475</v>
      </c>
    </row>
    <row r="18" spans="2:16">
      <c r="B18" s="101">
        <v>43476</v>
      </c>
      <c r="C18" s="101">
        <v>43476</v>
      </c>
      <c r="D18" s="101">
        <v>43476</v>
      </c>
      <c r="E18" s="101">
        <v>43476</v>
      </c>
      <c r="F18" s="101">
        <v>43476</v>
      </c>
      <c r="G18" s="101">
        <v>43476</v>
      </c>
      <c r="H18" s="101">
        <v>43476</v>
      </c>
      <c r="J18" s="101">
        <v>43476</v>
      </c>
      <c r="K18" s="104">
        <v>43476</v>
      </c>
      <c r="L18" s="105">
        <v>43476</v>
      </c>
      <c r="M18" s="106">
        <v>43476</v>
      </c>
      <c r="N18" s="107">
        <v>43476</v>
      </c>
      <c r="O18" s="108">
        <v>43476</v>
      </c>
      <c r="P18" s="109">
        <v>43476</v>
      </c>
    </row>
    <row r="19" spans="2:16">
      <c r="B19" s="101">
        <v>43477</v>
      </c>
      <c r="C19" s="101">
        <v>43477</v>
      </c>
      <c r="D19" s="101">
        <v>43477</v>
      </c>
      <c r="E19" s="101">
        <v>43477</v>
      </c>
      <c r="F19" s="101">
        <v>43477</v>
      </c>
      <c r="G19" s="101">
        <v>43477</v>
      </c>
      <c r="H19" s="101">
        <v>43477</v>
      </c>
      <c r="J19" s="101">
        <v>43477</v>
      </c>
      <c r="K19" s="104">
        <v>43477</v>
      </c>
      <c r="L19" s="105">
        <v>43477</v>
      </c>
      <c r="M19" s="106">
        <v>43477</v>
      </c>
      <c r="N19" s="107">
        <v>43477</v>
      </c>
      <c r="O19" s="108">
        <v>43477</v>
      </c>
      <c r="P19" s="109">
        <v>43477</v>
      </c>
    </row>
    <row r="20" spans="2:16">
      <c r="B20" s="101">
        <v>43478</v>
      </c>
      <c r="C20" s="101">
        <v>43478</v>
      </c>
      <c r="D20" s="101">
        <v>43478</v>
      </c>
      <c r="E20" s="101">
        <v>43478</v>
      </c>
      <c r="F20" s="101">
        <v>43478</v>
      </c>
      <c r="G20" s="101">
        <v>43478</v>
      </c>
      <c r="H20" s="101">
        <v>43478</v>
      </c>
      <c r="J20" s="101">
        <v>43478</v>
      </c>
      <c r="K20" s="104">
        <v>43478</v>
      </c>
      <c r="L20" s="105">
        <v>43478</v>
      </c>
      <c r="M20" s="106">
        <v>43478</v>
      </c>
      <c r="N20" s="107">
        <v>43478</v>
      </c>
      <c r="O20" s="108">
        <v>43478</v>
      </c>
      <c r="P20" s="109">
        <v>43478</v>
      </c>
    </row>
    <row r="21" spans="1:16">
      <c r="A21" s="16"/>
      <c r="B21" s="101">
        <v>43479</v>
      </c>
      <c r="C21" s="101">
        <v>43479</v>
      </c>
      <c r="D21" s="101">
        <v>43479</v>
      </c>
      <c r="E21" s="101">
        <v>43479</v>
      </c>
      <c r="F21" s="101">
        <v>43479</v>
      </c>
      <c r="G21" s="101">
        <v>43479</v>
      </c>
      <c r="H21" s="101">
        <v>43479</v>
      </c>
      <c r="J21" s="101">
        <v>43479</v>
      </c>
      <c r="K21" s="104">
        <v>43479</v>
      </c>
      <c r="L21" s="105">
        <v>43479</v>
      </c>
      <c r="M21" s="106">
        <v>43479</v>
      </c>
      <c r="N21" s="107">
        <v>43479</v>
      </c>
      <c r="O21" s="108">
        <v>43479</v>
      </c>
      <c r="P21" s="109">
        <v>43479</v>
      </c>
    </row>
    <row r="22"/>
    <row r="23" spans="2:6">
      <c r="B23" s="102" t="s">
        <v>9</v>
      </c>
      <c r="C23" s="102"/>
      <c r="D23" s="102"/>
      <c r="E23" s="102"/>
      <c r="F23" s="102"/>
    </row>
    <row r="24"/>
    <row r="25" spans="2:16">
      <c r="B25" s="101">
        <v>43466</v>
      </c>
      <c r="C25" s="101">
        <v>43466</v>
      </c>
      <c r="D25" s="101">
        <v>43467</v>
      </c>
      <c r="E25" s="101">
        <v>43468</v>
      </c>
      <c r="F25" s="101">
        <v>43469</v>
      </c>
      <c r="G25" s="101">
        <v>43470</v>
      </c>
      <c r="H25" s="101">
        <v>43471</v>
      </c>
      <c r="I25" s="101">
        <v>43472</v>
      </c>
      <c r="J25" s="101">
        <v>43473</v>
      </c>
      <c r="K25" s="101">
        <v>43474</v>
      </c>
      <c r="L25" s="101">
        <v>43475</v>
      </c>
      <c r="M25" s="101">
        <v>43476</v>
      </c>
      <c r="N25" s="101">
        <v>43477</v>
      </c>
      <c r="O25" s="101">
        <v>43478</v>
      </c>
      <c r="P25" s="101">
        <v>43479</v>
      </c>
    </row>
    <row r="26" spans="2:16">
      <c r="B26" s="101">
        <v>43467</v>
      </c>
      <c r="C26" s="101">
        <v>43466</v>
      </c>
      <c r="D26" s="101">
        <v>43467</v>
      </c>
      <c r="E26" s="101">
        <v>43468</v>
      </c>
      <c r="F26" s="101">
        <v>43469</v>
      </c>
      <c r="G26" s="101">
        <v>43470</v>
      </c>
      <c r="H26" s="101">
        <v>43471</v>
      </c>
      <c r="I26" s="101">
        <v>43472</v>
      </c>
      <c r="J26" s="101">
        <v>43473</v>
      </c>
      <c r="K26" s="101">
        <v>43474</v>
      </c>
      <c r="L26" s="101">
        <v>43475</v>
      </c>
      <c r="M26" s="101">
        <v>43476</v>
      </c>
      <c r="N26" s="101">
        <v>43477</v>
      </c>
      <c r="O26" s="101">
        <v>43478</v>
      </c>
      <c r="P26" s="101">
        <v>43479</v>
      </c>
    </row>
    <row r="27" spans="2:17">
      <c r="B27" s="101">
        <v>43468</v>
      </c>
      <c r="C27" s="101">
        <v>43467</v>
      </c>
      <c r="D27" s="101">
        <v>43466</v>
      </c>
      <c r="E27" s="101">
        <v>43467</v>
      </c>
      <c r="F27" s="101">
        <v>43468</v>
      </c>
      <c r="G27" s="101">
        <v>43469</v>
      </c>
      <c r="H27" s="101">
        <v>43470</v>
      </c>
      <c r="I27" s="101">
        <v>43471</v>
      </c>
      <c r="J27" s="101">
        <v>43472</v>
      </c>
      <c r="K27" s="101">
        <v>43473</v>
      </c>
      <c r="L27" s="101">
        <v>43474</v>
      </c>
      <c r="M27" s="101">
        <v>43475</v>
      </c>
      <c r="N27" s="101">
        <v>43476</v>
      </c>
      <c r="O27" s="101">
        <v>43477</v>
      </c>
      <c r="P27" s="101">
        <v>43478</v>
      </c>
      <c r="Q27" s="101">
        <v>43479</v>
      </c>
    </row>
    <row r="28" spans="2:3">
      <c r="B28" s="101">
        <v>43469</v>
      </c>
      <c r="C28" s="101">
        <v>43468</v>
      </c>
    </row>
    <row r="29" spans="2:3">
      <c r="B29" s="101">
        <v>43470</v>
      </c>
      <c r="C29" s="101">
        <v>43469</v>
      </c>
    </row>
    <row r="30" spans="2:3">
      <c r="B30" s="101">
        <v>43471</v>
      </c>
      <c r="C30" s="101">
        <v>43470</v>
      </c>
    </row>
    <row r="31" spans="2:3">
      <c r="B31" s="101">
        <v>43472</v>
      </c>
      <c r="C31" s="101">
        <v>43471</v>
      </c>
    </row>
    <row r="32" spans="2:3">
      <c r="B32" s="101">
        <v>43473</v>
      </c>
      <c r="C32" s="101">
        <v>43472</v>
      </c>
    </row>
    <row r="33" spans="2:3">
      <c r="B33" s="101">
        <v>43474</v>
      </c>
      <c r="C33" s="101">
        <v>43473</v>
      </c>
    </row>
    <row r="34" spans="2:3">
      <c r="B34" s="101">
        <v>43475</v>
      </c>
      <c r="C34" s="101">
        <v>43474</v>
      </c>
    </row>
    <row r="35" spans="2:3">
      <c r="B35" s="101">
        <v>43476</v>
      </c>
      <c r="C35" s="101">
        <v>43475</v>
      </c>
    </row>
    <row r="36" spans="2:3">
      <c r="B36" s="101">
        <v>43477</v>
      </c>
      <c r="C36" s="101">
        <v>43476</v>
      </c>
    </row>
    <row r="37" spans="2:3">
      <c r="B37" s="101">
        <v>43478</v>
      </c>
      <c r="C37" s="101">
        <v>43477</v>
      </c>
    </row>
    <row r="38" spans="2:3">
      <c r="B38" s="101">
        <v>43479</v>
      </c>
      <c r="C38" s="101">
        <v>43478</v>
      </c>
    </row>
    <row r="39" spans="3:3">
      <c r="C39" s="101">
        <v>43479</v>
      </c>
    </row>
    <row r="40"/>
    <row r="41"/>
    <row r="42"/>
    <row r="43"/>
  </sheetData>
  <mergeCells count="4">
    <mergeCell ref="B6:H6"/>
    <mergeCell ref="J6:P6"/>
    <mergeCell ref="B23:F23"/>
    <mergeCell ref="B2:H5"/>
  </mergeCells>
  <pageMargins left="0.511805555555556" right="0.511805555555556" top="0.786805555555556" bottom="0.786805555555556" header="0.313888888888889" footer="0.313888888888889"/>
  <pageSetup paperSize="9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51"/>
  <sheetViews>
    <sheetView zoomScale="160" zoomScaleNormal="160" workbookViewId="0">
      <selection activeCell="A1" sqref="A1"/>
    </sheetView>
  </sheetViews>
  <sheetFormatPr defaultColWidth="0" defaultRowHeight="15" zeroHeight="1" outlineLevelCol="3"/>
  <cols>
    <col min="1" max="1" width="9" customWidth="1"/>
    <col min="2" max="2" width="19.4285714285714" customWidth="1"/>
    <col min="3" max="3" width="39.5714285714286" customWidth="1"/>
    <col min="4" max="4" width="48" customWidth="1"/>
    <col min="5" max="5" width="9" customWidth="1"/>
    <col min="6" max="16384" width="9" hidden="1"/>
  </cols>
  <sheetData>
    <row r="1"/>
    <row r="2" customHeight="1" spans="2:4">
      <c r="B2" s="58" t="s">
        <v>0</v>
      </c>
      <c r="C2" s="58"/>
      <c r="D2" s="58"/>
    </row>
    <row r="3" spans="2:4">
      <c r="B3" s="58"/>
      <c r="C3" s="58"/>
      <c r="D3" s="58"/>
    </row>
    <row r="4" spans="2:4">
      <c r="B4" s="59"/>
      <c r="C4" s="59"/>
      <c r="D4" s="59"/>
    </row>
    <row r="5" spans="2:4">
      <c r="B5" s="60" t="s">
        <v>10</v>
      </c>
      <c r="C5" s="60" t="s">
        <v>11</v>
      </c>
      <c r="D5" s="3" t="s">
        <v>12</v>
      </c>
    </row>
    <row r="6" ht="18" spans="2:4">
      <c r="B6" s="61" t="s">
        <v>13</v>
      </c>
      <c r="C6" s="62">
        <v>12312312399</v>
      </c>
      <c r="D6" s="110" t="s">
        <v>14</v>
      </c>
    </row>
    <row r="7" ht="18" spans="2:4">
      <c r="B7" s="63" t="s">
        <v>15</v>
      </c>
      <c r="C7" s="64">
        <v>1234567000199</v>
      </c>
      <c r="D7" s="110" t="s">
        <v>16</v>
      </c>
    </row>
    <row r="8" ht="18" spans="2:4">
      <c r="B8" s="63" t="s">
        <v>17</v>
      </c>
      <c r="C8" s="65">
        <v>273942279</v>
      </c>
      <c r="D8" s="110" t="s">
        <v>14</v>
      </c>
    </row>
    <row r="9" ht="18" spans="2:4">
      <c r="B9" s="63" t="s">
        <v>18</v>
      </c>
      <c r="C9" s="66">
        <v>27394227</v>
      </c>
      <c r="D9" s="33" t="s">
        <v>19</v>
      </c>
    </row>
    <row r="10" ht="18" spans="2:4">
      <c r="B10" s="67" t="s">
        <v>20</v>
      </c>
      <c r="C10" s="68">
        <v>43466</v>
      </c>
      <c r="D10" s="110" t="s">
        <v>21</v>
      </c>
    </row>
    <row r="11" ht="18" spans="2:4">
      <c r="B11" s="69" t="s">
        <v>22</v>
      </c>
      <c r="C11" s="70">
        <v>5511912341234</v>
      </c>
      <c r="D11" s="110" t="s">
        <v>23</v>
      </c>
    </row>
    <row r="12" ht="21.95" customHeight="1" spans="2:4">
      <c r="B12" s="63" t="s">
        <v>24</v>
      </c>
      <c r="C12" s="71">
        <v>2181312341234</v>
      </c>
      <c r="D12" s="110" t="s">
        <v>25</v>
      </c>
    </row>
    <row r="13" spans="3:3">
      <c r="C13" s="72"/>
    </row>
    <row r="14" spans="2:4">
      <c r="B14" s="3" t="s">
        <v>26</v>
      </c>
      <c r="C14" s="3" t="s">
        <v>10</v>
      </c>
      <c r="D14" s="3"/>
    </row>
    <row r="15" spans="2:4">
      <c r="B15" s="33" t="s">
        <v>27</v>
      </c>
      <c r="C15" s="73" t="s">
        <v>28</v>
      </c>
      <c r="D15" s="74"/>
    </row>
    <row r="16" spans="2:4">
      <c r="B16" s="33" t="s">
        <v>29</v>
      </c>
      <c r="C16" s="73" t="s">
        <v>30</v>
      </c>
      <c r="D16" s="74"/>
    </row>
    <row r="17" spans="2:4">
      <c r="B17" s="33" t="s">
        <v>31</v>
      </c>
      <c r="C17" s="73" t="s">
        <v>32</v>
      </c>
      <c r="D17" s="74"/>
    </row>
    <row r="18" spans="2:4">
      <c r="B18" s="33" t="s">
        <v>33</v>
      </c>
      <c r="C18" s="73" t="s">
        <v>34</v>
      </c>
      <c r="D18" s="74"/>
    </row>
    <row r="19" spans="2:4">
      <c r="B19" s="33" t="s">
        <v>35</v>
      </c>
      <c r="C19" s="73" t="s">
        <v>36</v>
      </c>
      <c r="D19" s="74"/>
    </row>
    <row r="20" spans="2:4">
      <c r="B20" s="33" t="s">
        <v>37</v>
      </c>
      <c r="C20" s="73" t="s">
        <v>38</v>
      </c>
      <c r="D20" s="74"/>
    </row>
    <row r="21" spans="2:4">
      <c r="B21" s="33" t="s">
        <v>39</v>
      </c>
      <c r="C21" s="73" t="s">
        <v>40</v>
      </c>
      <c r="D21" s="74"/>
    </row>
    <row r="22" spans="2:4">
      <c r="B22" s="33" t="s">
        <v>41</v>
      </c>
      <c r="C22" s="73" t="s">
        <v>42</v>
      </c>
      <c r="D22" s="74"/>
    </row>
    <row r="23" spans="2:4">
      <c r="B23" s="33" t="s">
        <v>43</v>
      </c>
      <c r="C23" s="73" t="s">
        <v>44</v>
      </c>
      <c r="D23" s="74"/>
    </row>
    <row r="24" spans="2:4">
      <c r="B24" s="33" t="s">
        <v>45</v>
      </c>
      <c r="C24" s="73" t="s">
        <v>46</v>
      </c>
      <c r="D24" s="74"/>
    </row>
    <row r="25" spans="2:4">
      <c r="B25" s="110" t="s">
        <v>47</v>
      </c>
      <c r="C25" s="73" t="s">
        <v>48</v>
      </c>
      <c r="D25" s="74"/>
    </row>
    <row r="26" spans="2:4">
      <c r="B26" s="33" t="s">
        <v>49</v>
      </c>
      <c r="C26" s="73" t="s">
        <v>50</v>
      </c>
      <c r="D26" s="74"/>
    </row>
    <row r="27" spans="2:4">
      <c r="B27" s="33" t="s">
        <v>51</v>
      </c>
      <c r="C27" s="73" t="s">
        <v>52</v>
      </c>
      <c r="D27" s="74"/>
    </row>
    <row r="28"/>
    <row r="29" spans="2:4">
      <c r="B29" s="3" t="s">
        <v>53</v>
      </c>
      <c r="C29" s="3" t="s">
        <v>54</v>
      </c>
      <c r="D29" s="3" t="s">
        <v>12</v>
      </c>
    </row>
    <row r="30" spans="2:4">
      <c r="B30" s="75">
        <v>10</v>
      </c>
      <c r="C30" s="76">
        <v>1.5</v>
      </c>
      <c r="D30" s="33" t="s">
        <v>55</v>
      </c>
    </row>
    <row r="31" spans="2:4">
      <c r="B31" s="75">
        <v>12.123</v>
      </c>
      <c r="C31" s="77">
        <v>10.236</v>
      </c>
      <c r="D31" s="33" t="s">
        <v>56</v>
      </c>
    </row>
    <row r="32" spans="2:4">
      <c r="B32" s="75">
        <v>10</v>
      </c>
      <c r="C32" s="78">
        <v>10.5</v>
      </c>
      <c r="D32" s="110" t="s">
        <v>57</v>
      </c>
    </row>
    <row r="33" spans="2:4">
      <c r="B33" s="75">
        <v>1</v>
      </c>
      <c r="C33" s="79">
        <v>1.25</v>
      </c>
      <c r="D33" s="110" t="s">
        <v>58</v>
      </c>
    </row>
    <row r="34" spans="2:4">
      <c r="B34" s="75">
        <v>10</v>
      </c>
      <c r="C34" s="80">
        <v>10</v>
      </c>
      <c r="D34" s="33" t="s">
        <v>59</v>
      </c>
    </row>
    <row r="35" spans="2:4">
      <c r="B35" s="75">
        <v>1</v>
      </c>
      <c r="C35" s="81">
        <v>1.258</v>
      </c>
      <c r="D35" s="33" t="s">
        <v>60</v>
      </c>
    </row>
    <row r="36" spans="2:4">
      <c r="B36" s="75">
        <v>0.25</v>
      </c>
      <c r="C36" s="82">
        <v>0.25</v>
      </c>
      <c r="D36" s="111" t="s">
        <v>61</v>
      </c>
    </row>
    <row r="37" spans="2:4">
      <c r="B37" s="75">
        <v>0.25</v>
      </c>
      <c r="C37" s="84">
        <v>0.25</v>
      </c>
      <c r="D37" s="110" t="s">
        <v>62</v>
      </c>
    </row>
    <row r="38" spans="2:4">
      <c r="B38" s="75">
        <v>123456</v>
      </c>
      <c r="C38" s="85">
        <v>123456</v>
      </c>
      <c r="D38" s="110" t="s">
        <v>63</v>
      </c>
    </row>
    <row r="39" spans="2:4">
      <c r="B39" s="75">
        <v>654321</v>
      </c>
      <c r="C39" s="85">
        <v>654321</v>
      </c>
      <c r="D39" s="110" t="s">
        <v>63</v>
      </c>
    </row>
    <row r="40" spans="2:4">
      <c r="B40" s="75">
        <v>123</v>
      </c>
      <c r="C40" s="86">
        <v>123</v>
      </c>
      <c r="D40" s="110" t="s">
        <v>64</v>
      </c>
    </row>
    <row r="41" spans="2:4">
      <c r="B41" s="75">
        <v>123</v>
      </c>
      <c r="C41" s="87">
        <v>123</v>
      </c>
      <c r="D41" s="110" t="s">
        <v>65</v>
      </c>
    </row>
    <row r="42" spans="2:4">
      <c r="B42" s="75">
        <v>123</v>
      </c>
      <c r="C42" s="88">
        <v>123</v>
      </c>
      <c r="D42" s="110" t="s">
        <v>66</v>
      </c>
    </row>
    <row r="43" spans="2:4">
      <c r="B43" s="75">
        <v>123</v>
      </c>
      <c r="C43" s="89">
        <v>123</v>
      </c>
      <c r="D43" s="110" t="s">
        <v>67</v>
      </c>
    </row>
    <row r="44" spans="2:4">
      <c r="B44" s="75">
        <v>150</v>
      </c>
      <c r="C44" s="90">
        <v>150</v>
      </c>
      <c r="D44" s="110" t="s">
        <v>68</v>
      </c>
    </row>
    <row r="45" spans="2:4">
      <c r="B45" s="75">
        <v>150</v>
      </c>
      <c r="C45" s="91">
        <v>150</v>
      </c>
      <c r="D45" s="110" t="s">
        <v>69</v>
      </c>
    </row>
    <row r="46" spans="2:4">
      <c r="B46" s="75">
        <v>150</v>
      </c>
      <c r="C46" s="92">
        <v>150</v>
      </c>
      <c r="D46" s="110" t="s">
        <v>70</v>
      </c>
    </row>
    <row r="47" spans="2:4">
      <c r="B47" s="93" t="s">
        <v>71</v>
      </c>
      <c r="C47" s="94" t="s">
        <v>71</v>
      </c>
      <c r="D47" s="110" t="s">
        <v>72</v>
      </c>
    </row>
    <row r="48" spans="2:4">
      <c r="B48" s="95" t="s">
        <v>71</v>
      </c>
      <c r="C48" s="96" t="s">
        <v>71</v>
      </c>
      <c r="D48" s="112" t="s">
        <v>73</v>
      </c>
    </row>
    <row r="49" spans="2:4">
      <c r="B49" s="95">
        <v>15</v>
      </c>
      <c r="C49" s="97">
        <v>9</v>
      </c>
      <c r="D49" s="112" t="s">
        <v>74</v>
      </c>
    </row>
    <row r="50"/>
    <row r="51" hidden="1" spans="3:3">
      <c r="C51" s="98"/>
    </row>
  </sheetData>
  <mergeCells count="15"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B2:D4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5"/>
  <sheetViews>
    <sheetView zoomScale="130" zoomScaleNormal="130" workbookViewId="0">
      <selection activeCell="A1" sqref="A1"/>
    </sheetView>
  </sheetViews>
  <sheetFormatPr defaultColWidth="0" defaultRowHeight="15" zeroHeight="1" outlineLevelCol="5"/>
  <cols>
    <col min="1" max="1" width="9" customWidth="1"/>
    <col min="2" max="2" width="30.8571428571429" customWidth="1"/>
    <col min="3" max="5" width="16.5714285714286" customWidth="1"/>
    <col min="6" max="6" width="51.7142857142857" customWidth="1"/>
    <col min="7" max="7" width="9" customWidth="1"/>
    <col min="8" max="16384" width="9" hidden="1"/>
  </cols>
  <sheetData>
    <row r="1"/>
    <row r="2" customHeight="1" spans="2:6">
      <c r="B2" s="2" t="s">
        <v>0</v>
      </c>
      <c r="C2" s="2"/>
      <c r="D2" s="2"/>
      <c r="E2" s="2"/>
      <c r="F2" s="2"/>
    </row>
    <row r="3" spans="2:6">
      <c r="B3" s="2"/>
      <c r="C3" s="2"/>
      <c r="D3" s="2"/>
      <c r="E3" s="2"/>
      <c r="F3" s="2"/>
    </row>
    <row r="4" spans="2:6">
      <c r="B4" s="2"/>
      <c r="C4" s="2"/>
      <c r="D4" s="2"/>
      <c r="E4" s="2"/>
      <c r="F4" s="2"/>
    </row>
    <row r="5" spans="2:6">
      <c r="B5" s="5"/>
      <c r="C5" s="5"/>
      <c r="D5" s="5"/>
      <c r="E5" s="5"/>
      <c r="F5" s="5"/>
    </row>
    <row r="6" spans="2:6">
      <c r="B6" s="19" t="s">
        <v>75</v>
      </c>
      <c r="C6" s="20"/>
      <c r="D6" s="20"/>
      <c r="E6" s="20"/>
      <c r="F6" s="21"/>
    </row>
    <row r="7" spans="2:6">
      <c r="B7" s="22"/>
      <c r="C7" s="23"/>
      <c r="D7" s="23"/>
      <c r="E7" s="23"/>
      <c r="F7" s="24"/>
    </row>
    <row r="8" spans="2:6">
      <c r="B8" s="22"/>
      <c r="C8" s="23"/>
      <c r="D8" s="23"/>
      <c r="E8" s="23"/>
      <c r="F8" s="24"/>
    </row>
    <row r="9" spans="2:6">
      <c r="B9" s="22"/>
      <c r="C9" s="23"/>
      <c r="D9" s="23"/>
      <c r="E9" s="23"/>
      <c r="F9" s="24"/>
    </row>
    <row r="10" spans="2:6">
      <c r="B10" s="25"/>
      <c r="C10" s="26"/>
      <c r="D10" s="26"/>
      <c r="E10" s="26"/>
      <c r="F10" s="27"/>
    </row>
    <row r="11" spans="2:6">
      <c r="B11" s="28" t="s">
        <v>76</v>
      </c>
      <c r="C11" s="28" t="s">
        <v>77</v>
      </c>
      <c r="D11" s="28" t="s">
        <v>10</v>
      </c>
      <c r="E11" s="28"/>
      <c r="F11" s="3" t="s">
        <v>78</v>
      </c>
    </row>
    <row r="12" ht="18" customHeight="1" spans="2:6">
      <c r="B12" s="29" t="s">
        <v>79</v>
      </c>
      <c r="C12" s="30">
        <v>43590</v>
      </c>
      <c r="D12" s="31" t="s">
        <v>80</v>
      </c>
      <c r="E12" s="32"/>
      <c r="F12" s="110" t="s">
        <v>81</v>
      </c>
    </row>
    <row r="13" spans="2:6">
      <c r="B13" s="29" t="s">
        <v>82</v>
      </c>
      <c r="C13" s="30">
        <v>0.698611111111111</v>
      </c>
      <c r="D13" s="34"/>
      <c r="E13" s="35"/>
      <c r="F13" s="110" t="s">
        <v>83</v>
      </c>
    </row>
    <row r="14" spans="2:6">
      <c r="B14" s="10" t="s">
        <v>84</v>
      </c>
      <c r="C14" s="36">
        <f ca="1">NOW()</f>
        <v>43590.7917476852</v>
      </c>
      <c r="D14" s="37" t="s">
        <v>85</v>
      </c>
      <c r="E14" s="38"/>
      <c r="F14" s="110" t="s">
        <v>86</v>
      </c>
    </row>
    <row r="15" customHeight="1" spans="2:6">
      <c r="B15" s="14" t="s">
        <v>87</v>
      </c>
      <c r="C15" s="39">
        <f ca="1">TODAY()</f>
        <v>43590</v>
      </c>
      <c r="D15" s="40"/>
      <c r="E15" s="41"/>
      <c r="F15" s="110" t="s">
        <v>88</v>
      </c>
    </row>
    <row r="16" spans="2:6">
      <c r="B16" s="14" t="s">
        <v>89</v>
      </c>
      <c r="C16" s="42">
        <f ca="1">YEAR(C15)</f>
        <v>2019</v>
      </c>
      <c r="D16" s="40"/>
      <c r="E16" s="41"/>
      <c r="F16" s="110" t="s">
        <v>90</v>
      </c>
    </row>
    <row r="17" spans="2:6">
      <c r="B17" s="14" t="s">
        <v>91</v>
      </c>
      <c r="C17" s="42">
        <f ca="1">MONTH(C15)</f>
        <v>5</v>
      </c>
      <c r="D17" s="43"/>
      <c r="E17" s="44"/>
      <c r="F17" s="110" t="s">
        <v>92</v>
      </c>
    </row>
    <row r="18" spans="2:6">
      <c r="B18" s="14" t="s">
        <v>93</v>
      </c>
      <c r="C18" s="13">
        <f ca="1">DAY(C15)</f>
        <v>5</v>
      </c>
      <c r="D18" s="45" t="s">
        <v>94</v>
      </c>
      <c r="E18" s="46"/>
      <c r="F18" s="110" t="s">
        <v>95</v>
      </c>
    </row>
    <row r="19" spans="2:6">
      <c r="B19" s="14" t="s">
        <v>96</v>
      </c>
      <c r="C19" s="47">
        <f ca="1">DATE(C16,C17,C18)</f>
        <v>43590</v>
      </c>
      <c r="D19" s="45"/>
      <c r="E19" s="46"/>
      <c r="F19" s="110" t="s">
        <v>97</v>
      </c>
    </row>
    <row r="20" spans="2:6">
      <c r="B20" s="14" t="s">
        <v>98</v>
      </c>
      <c r="C20" s="13">
        <f ca="1">HOUR(C14)</f>
        <v>19</v>
      </c>
      <c r="D20" s="45"/>
      <c r="E20" s="46"/>
      <c r="F20" s="110" t="s">
        <v>99</v>
      </c>
    </row>
    <row r="21" spans="2:6">
      <c r="B21" s="14" t="s">
        <v>100</v>
      </c>
      <c r="C21" s="13">
        <f ca="1">MINUTE(C14)</f>
        <v>0</v>
      </c>
      <c r="D21" s="45"/>
      <c r="E21" s="46"/>
      <c r="F21" s="110" t="s">
        <v>101</v>
      </c>
    </row>
    <row r="22" spans="2:6">
      <c r="B22" s="14" t="s">
        <v>102</v>
      </c>
      <c r="C22" s="13">
        <f ca="1">SECOND(C14)</f>
        <v>7</v>
      </c>
      <c r="D22" s="16"/>
      <c r="E22" s="16"/>
      <c r="F22" s="110" t="s">
        <v>103</v>
      </c>
    </row>
    <row r="23" spans="2:6">
      <c r="B23" s="48" t="s">
        <v>104</v>
      </c>
      <c r="C23" s="49">
        <f ca="1">WEEKDAY(C15,1)</f>
        <v>1</v>
      </c>
      <c r="D23" s="16"/>
      <c r="E23" s="16"/>
      <c r="F23" s="110" t="s">
        <v>105</v>
      </c>
    </row>
    <row r="24" spans="2:6">
      <c r="B24" s="48" t="s">
        <v>106</v>
      </c>
      <c r="C24" s="49">
        <f ca="1">WEEKNUM(C15)</f>
        <v>19</v>
      </c>
      <c r="D24" s="50" t="s">
        <v>107</v>
      </c>
      <c r="E24" s="51"/>
      <c r="F24" s="110" t="s">
        <v>108</v>
      </c>
    </row>
    <row r="25" spans="2:6">
      <c r="B25" s="48" t="s">
        <v>106</v>
      </c>
      <c r="C25" s="49">
        <f ca="1">WEEKNUM(C15)</f>
        <v>19</v>
      </c>
      <c r="D25" s="13">
        <f>WEEKNUM(DATE(2019,3,1))</f>
        <v>9</v>
      </c>
      <c r="E25" s="42">
        <f ca="1">((C25-D25)+1)</f>
        <v>11</v>
      </c>
      <c r="F25" s="110" t="s">
        <v>109</v>
      </c>
    </row>
    <row r="26" spans="2:6">
      <c r="B26" s="14" t="s">
        <v>110</v>
      </c>
      <c r="C26" s="47">
        <f ca="1">EOMONTH(C15,0)</f>
        <v>43616</v>
      </c>
      <c r="D26" s="16"/>
      <c r="E26" s="16"/>
      <c r="F26" s="110" t="s">
        <v>111</v>
      </c>
    </row>
    <row r="27" spans="2:6">
      <c r="B27" s="14" t="s">
        <v>112</v>
      </c>
      <c r="C27" s="47">
        <f ca="1">EOMONTH(C15,0)+1</f>
        <v>43617</v>
      </c>
      <c r="D27" s="52" t="s">
        <v>113</v>
      </c>
      <c r="E27" s="50" t="s">
        <v>114</v>
      </c>
      <c r="F27" s="110" t="s">
        <v>115</v>
      </c>
    </row>
    <row r="28" spans="2:6">
      <c r="B28" s="14" t="s">
        <v>116</v>
      </c>
      <c r="C28" s="53" t="e">
        <f ca="1">_xlfn.DAYS(D28,E28)</f>
        <v>#NAME?</v>
      </c>
      <c r="D28" s="47">
        <f ca="1">TODAY()</f>
        <v>43590</v>
      </c>
      <c r="E28" s="39">
        <v>29038</v>
      </c>
      <c r="F28" s="110" t="s">
        <v>117</v>
      </c>
    </row>
    <row r="29" spans="2:6">
      <c r="B29" s="14" t="s">
        <v>118</v>
      </c>
      <c r="C29" s="53">
        <f ca="1">DAYS360(E29,D29)</f>
        <v>14343</v>
      </c>
      <c r="D29" s="47">
        <f ca="1">TODAY()</f>
        <v>43590</v>
      </c>
      <c r="E29" s="39">
        <v>29038</v>
      </c>
      <c r="F29" s="110" t="s">
        <v>119</v>
      </c>
    </row>
    <row r="30" spans="2:6">
      <c r="B30" s="14" t="s">
        <v>120</v>
      </c>
      <c r="C30" s="13">
        <f ca="1">DATEDIF(E30,D30,"y")</f>
        <v>39</v>
      </c>
      <c r="D30" s="47">
        <f ca="1">TODAY()</f>
        <v>43590</v>
      </c>
      <c r="E30" s="39">
        <v>29038</v>
      </c>
      <c r="F30" s="110" t="s">
        <v>121</v>
      </c>
    </row>
    <row r="31" spans="2:6">
      <c r="B31" s="54" t="s">
        <v>122</v>
      </c>
      <c r="C31" s="47">
        <f ca="1">EDATE(D31,E31)</f>
        <v>43651</v>
      </c>
      <c r="D31" s="47">
        <f ca="1">TODAY()</f>
        <v>43590</v>
      </c>
      <c r="E31" s="42">
        <v>2</v>
      </c>
      <c r="F31" s="110" t="s">
        <v>123</v>
      </c>
    </row>
    <row r="32" spans="3:5">
      <c r="C32" s="16"/>
      <c r="D32" s="16"/>
      <c r="E32" s="16"/>
    </row>
    <row r="33" spans="2:6">
      <c r="B33" s="14" t="s">
        <v>124</v>
      </c>
      <c r="C33" s="55" t="s">
        <v>71</v>
      </c>
      <c r="D33" s="55" t="s">
        <v>125</v>
      </c>
      <c r="E33" s="55" t="str">
        <f>CONCATENATE(C33," ",D33)</f>
        <v>SENAC Tatuapé</v>
      </c>
      <c r="F33" s="110" t="s">
        <v>126</v>
      </c>
    </row>
    <row r="34" spans="2:6">
      <c r="B34" s="14" t="s">
        <v>127</v>
      </c>
      <c r="C34" s="55" t="s">
        <v>71</v>
      </c>
      <c r="D34" s="55" t="s">
        <v>125</v>
      </c>
      <c r="E34" s="56" t="str">
        <f>(C34&amp;" "&amp;D34)</f>
        <v>SENAC Tatuapé</v>
      </c>
      <c r="F34" s="110" t="s">
        <v>128</v>
      </c>
    </row>
    <row r="35" spans="3:5">
      <c r="C35" s="16"/>
      <c r="D35" s="16"/>
      <c r="E35" s="57"/>
    </row>
  </sheetData>
  <mergeCells count="7">
    <mergeCell ref="D11:E11"/>
    <mergeCell ref="D24:E24"/>
    <mergeCell ref="D18:E21"/>
    <mergeCell ref="B2:F5"/>
    <mergeCell ref="D12:E13"/>
    <mergeCell ref="D14:E17"/>
    <mergeCell ref="B6:F10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130" zoomScaleNormal="130" workbookViewId="0">
      <selection activeCell="A1" sqref="A1"/>
    </sheetView>
  </sheetViews>
  <sheetFormatPr defaultColWidth="0" defaultRowHeight="15" zeroHeight="1"/>
  <cols>
    <col min="1" max="1" width="9" style="1" customWidth="1"/>
    <col min="2" max="2" width="35" customWidth="1"/>
    <col min="3" max="4" width="15.8571428571429" customWidth="1"/>
    <col min="5" max="5" width="32" customWidth="1"/>
    <col min="6" max="9" width="9" customWidth="1"/>
    <col min="10" max="10" width="11.4285714285714" customWidth="1"/>
    <col min="11" max="11" width="9" customWidth="1"/>
    <col min="12" max="16384" width="9" hidden="1"/>
  </cols>
  <sheetData>
    <row r="1" spans="1:1">
      <c r="A1"/>
    </row>
    <row r="2" customHeight="1" spans="1:5">
      <c r="A2"/>
      <c r="B2" s="2" t="s">
        <v>0</v>
      </c>
      <c r="C2" s="2"/>
      <c r="D2" s="2"/>
      <c r="E2" s="2"/>
    </row>
    <row r="3" spans="1:5">
      <c r="A3"/>
      <c r="B3" s="2"/>
      <c r="C3" s="2"/>
      <c r="D3" s="2"/>
      <c r="E3" s="2"/>
    </row>
    <row r="4" spans="2:10">
      <c r="B4" s="2"/>
      <c r="C4" s="2"/>
      <c r="D4" s="2"/>
      <c r="E4" s="2"/>
      <c r="G4" s="3" t="s">
        <v>129</v>
      </c>
      <c r="H4" s="3"/>
      <c r="I4" s="3"/>
      <c r="J4" s="3"/>
    </row>
    <row r="5" spans="1:10">
      <c r="A5" s="4"/>
      <c r="B5" s="5"/>
      <c r="C5" s="5"/>
      <c r="D5" s="5"/>
      <c r="E5" s="5"/>
      <c r="G5" s="6">
        <v>1</v>
      </c>
      <c r="H5" s="6"/>
      <c r="I5" s="6"/>
      <c r="J5" s="17" t="s">
        <v>130</v>
      </c>
    </row>
    <row r="6" spans="2:10">
      <c r="B6" s="7" t="s">
        <v>131</v>
      </c>
      <c r="C6" s="7" t="s">
        <v>132</v>
      </c>
      <c r="D6" s="7" t="s">
        <v>133</v>
      </c>
      <c r="E6" s="8" t="s">
        <v>78</v>
      </c>
      <c r="G6" s="9">
        <v>1.1</v>
      </c>
      <c r="H6" s="9"/>
      <c r="I6" s="9"/>
      <c r="J6" s="18"/>
    </row>
    <row r="7" spans="2:10">
      <c r="B7" s="10" t="s">
        <v>134</v>
      </c>
      <c r="C7" s="11">
        <v>175.99</v>
      </c>
      <c r="D7" s="12">
        <f>INT(C7)</f>
        <v>175</v>
      </c>
      <c r="E7" s="113" t="s">
        <v>135</v>
      </c>
      <c r="G7" s="9">
        <v>1.2</v>
      </c>
      <c r="H7" s="9"/>
      <c r="I7" s="9"/>
      <c r="J7" s="18"/>
    </row>
    <row r="8" spans="2:10">
      <c r="B8" s="14" t="s">
        <v>136</v>
      </c>
      <c r="C8" s="13">
        <v>176.999</v>
      </c>
      <c r="D8" s="13">
        <f>TRUNC(C8)</f>
        <v>176</v>
      </c>
      <c r="E8" s="113" t="s">
        <v>137</v>
      </c>
      <c r="G8" s="15">
        <v>1.3</v>
      </c>
      <c r="H8" s="15"/>
      <c r="I8" s="15"/>
      <c r="J8" s="17" t="s">
        <v>138</v>
      </c>
    </row>
    <row r="9" spans="2:10">
      <c r="B9" s="14" t="s">
        <v>139</v>
      </c>
      <c r="C9" s="13">
        <v>-177.3456</v>
      </c>
      <c r="D9" s="13">
        <f>ABS(C9)</f>
        <v>177.3456</v>
      </c>
      <c r="E9" s="113" t="s">
        <v>140</v>
      </c>
      <c r="G9" s="15">
        <v>1.4</v>
      </c>
      <c r="H9" s="15"/>
      <c r="I9" s="15"/>
      <c r="J9" s="18"/>
    </row>
    <row r="10" spans="1:10">
      <c r="A10" s="4"/>
      <c r="B10" s="14" t="s">
        <v>141</v>
      </c>
      <c r="C10" s="13">
        <v>178.34</v>
      </c>
      <c r="D10" s="13">
        <f>EVEN(C10)</f>
        <v>180</v>
      </c>
      <c r="E10" s="113" t="s">
        <v>142</v>
      </c>
      <c r="G10" s="6">
        <v>1.5</v>
      </c>
      <c r="H10" s="6"/>
      <c r="I10" s="6"/>
      <c r="J10" s="18"/>
    </row>
    <row r="11" spans="2:10">
      <c r="B11" s="14" t="s">
        <v>143</v>
      </c>
      <c r="C11" s="13">
        <v>179.35</v>
      </c>
      <c r="D11" s="13">
        <f>ODD(C11)</f>
        <v>181</v>
      </c>
      <c r="E11" s="113" t="s">
        <v>144</v>
      </c>
      <c r="G11" s="15">
        <v>1.6</v>
      </c>
      <c r="H11" s="15"/>
      <c r="I11" s="15"/>
      <c r="J11" s="18"/>
    </row>
    <row r="12" spans="2:10">
      <c r="B12" s="14" t="s">
        <v>145</v>
      </c>
      <c r="C12" s="13">
        <v>180.342</v>
      </c>
      <c r="D12" s="13">
        <f>ROUNDUP(C12,2)</f>
        <v>180.35</v>
      </c>
      <c r="E12" s="113" t="s">
        <v>146</v>
      </c>
      <c r="G12" s="15">
        <v>1.7</v>
      </c>
      <c r="H12" s="15"/>
      <c r="I12" s="15"/>
      <c r="J12" s="18"/>
    </row>
    <row r="13" spans="2:10">
      <c r="B13" s="14" t="s">
        <v>147</v>
      </c>
      <c r="C13" s="13">
        <v>181.374</v>
      </c>
      <c r="D13" s="13">
        <f>ROUNDDOWN(C13,2)</f>
        <v>181.37</v>
      </c>
      <c r="E13" s="113" t="s">
        <v>148</v>
      </c>
      <c r="G13" s="9">
        <v>1.8</v>
      </c>
      <c r="H13" s="9"/>
      <c r="I13" s="9"/>
      <c r="J13" s="17" t="s">
        <v>149</v>
      </c>
    </row>
    <row r="14" spans="1:10">
      <c r="A14" s="4"/>
      <c r="B14" s="14" t="s">
        <v>150</v>
      </c>
      <c r="C14" s="13">
        <v>182.476</v>
      </c>
      <c r="D14" s="13">
        <f>ROUND(C14,2)</f>
        <v>182.48</v>
      </c>
      <c r="E14" s="113" t="s">
        <v>151</v>
      </c>
      <c r="G14" s="9">
        <v>1.9</v>
      </c>
      <c r="H14" s="9"/>
      <c r="I14" s="9"/>
      <c r="J14" s="18"/>
    </row>
    <row r="15" spans="2:10">
      <c r="B15" s="14" t="s">
        <v>152</v>
      </c>
      <c r="C15" s="13">
        <v>1.3</v>
      </c>
      <c r="D15" s="13">
        <f>(ROUND(C15/5,1)*5)</f>
        <v>1.5</v>
      </c>
      <c r="E15" s="113" t="s">
        <v>153</v>
      </c>
      <c r="G15" s="6">
        <v>2</v>
      </c>
      <c r="H15" s="6"/>
      <c r="I15" s="6"/>
      <c r="J15" s="18"/>
    </row>
    <row r="16" spans="3:5">
      <c r="C16" s="16"/>
      <c r="D16" s="16"/>
      <c r="E16" s="16"/>
    </row>
    <row r="17" hidden="1" spans="3:4">
      <c r="C17" s="16"/>
      <c r="D17" s="16"/>
    </row>
  </sheetData>
  <mergeCells count="16">
    <mergeCell ref="G4:J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J5:J7"/>
    <mergeCell ref="J8:J12"/>
    <mergeCell ref="J13:J15"/>
    <mergeCell ref="B2:E5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Formatação de Datas</vt:lpstr>
      <vt:lpstr>Personalização</vt:lpstr>
      <vt:lpstr>Data e Horas</vt:lpstr>
      <vt:lpstr>Arredondamento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vaamonde</cp:lastModifiedBy>
  <dcterms:created xsi:type="dcterms:W3CDTF">2007-02-23T13:07:00Z</dcterms:created>
  <dcterms:modified xsi:type="dcterms:W3CDTF">2019-05-05T22:00:14Z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fdf5a4c0-99a0-47e2-bb62-754301def49e</vt:lpwstr>
  </property>
  <property fmtid="{D5CDD505-2E9C-101B-9397-08002B2CF9AE}" pid="3" name="KSOProductBuildVer">
    <vt:lpwstr>1046-10.2.0.7646</vt:lpwstr>
  </property>
  <property fmtid="{D5CDD505-2E9C-101B-9397-08002B2CF9AE}" pid="4" name="KSOReadingLayout">
    <vt:bool>true</vt:bool>
  </property>
</Properties>
</file>