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obson.svaamondesup\Downloads\"/>
    </mc:Choice>
  </mc:AlternateContent>
  <bookViews>
    <workbookView xWindow="0" yWindow="0" windowWidth="24000" windowHeight="10890"/>
  </bookViews>
  <sheets>
    <sheet name="Rodízio" sheetId="1" r:id="rId1"/>
    <sheet name="Configurações" sheetId="2" r:id="rId2"/>
  </sheets>
  <definedNames>
    <definedName name="carros_rodizio">Rodízio!$I$9:$I$26</definedName>
    <definedName name="dia_rodizio">Rodízio!$D$7</definedName>
    <definedName name="placa">Configurações!$B$4:$C$9</definedName>
    <definedName name="semana">Configurações!$B$13:$C$19</definedName>
  </definedNames>
  <calcPr calcId="162913"/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G9" i="1"/>
  <c r="F9" i="1"/>
  <c r="E9" i="1"/>
  <c r="C7" i="1"/>
  <c r="D7" i="1" s="1"/>
  <c r="J9" i="1" s="1"/>
  <c r="J7" i="1" l="1"/>
  <c r="J19" i="1"/>
  <c r="J25" i="1"/>
  <c r="J17" i="1"/>
  <c r="J24" i="1"/>
  <c r="J16" i="1"/>
  <c r="J11" i="1"/>
  <c r="J22" i="1"/>
  <c r="J14" i="1"/>
  <c r="J23" i="1"/>
  <c r="J15" i="1"/>
  <c r="J21" i="1"/>
  <c r="J13" i="1"/>
  <c r="J20" i="1"/>
  <c r="J12" i="1"/>
  <c r="J26" i="1"/>
  <c r="J18" i="1"/>
  <c r="J10" i="1"/>
  <c r="B9" i="2"/>
  <c r="B8" i="2"/>
  <c r="B7" i="2"/>
  <c r="B6" i="2"/>
  <c r="B5" i="2"/>
  <c r="B4" i="2"/>
</calcChain>
</file>

<file path=xl/comments1.xml><?xml version="1.0" encoding="utf-8"?>
<comments xmlns="http://schemas.openxmlformats.org/spreadsheetml/2006/main">
  <authors>
    <author>vaamonde</author>
  </authors>
  <commentList>
    <comment ref="C7" authorId="0" shapeId="0">
      <text>
        <r>
          <rPr>
            <sz val="9"/>
            <rFont val="SimSun"/>
            <charset val="134"/>
          </rPr>
          <t>vaamonde:
Utilizar a função do Excel: =HOJE()</t>
        </r>
      </text>
    </comment>
    <comment ref="D7" authorId="0" shapeId="0">
      <text>
        <r>
          <rPr>
            <sz val="9"/>
            <rFont val="SimSun"/>
            <charset val="134"/>
          </rPr>
          <t>vaamonde:
Utilizar a função do Excel: =PROCV() e =DIA.DA.SEMANA()</t>
        </r>
      </text>
    </comment>
    <comment ref="H7" authorId="0" shapeId="0">
      <text>
        <r>
          <rPr>
            <sz val="9"/>
            <rFont val="SimSun"/>
            <charset val="134"/>
          </rPr>
          <t>vaamonde:
Utilizar a Função =CONT.SE()</t>
        </r>
      </text>
    </comment>
    <comment ref="E8" authorId="0" shapeId="0">
      <text>
        <r>
          <rPr>
            <sz val="9"/>
            <rFont val="SimSun"/>
            <charset val="134"/>
          </rPr>
          <t>vaamonde:
Utilizar a função do Excel: =ESQUERDA()</t>
        </r>
      </text>
    </comment>
    <comment ref="F8" authorId="0" shapeId="0">
      <text>
        <r>
          <rPr>
            <sz val="9"/>
            <rFont val="SimSun"/>
            <charset val="134"/>
          </rPr>
          <t>vaamonde:
Utilizar a função do Excel: =DIREITA()</t>
        </r>
      </text>
    </comment>
    <comment ref="G8" authorId="0" shapeId="0">
      <text>
        <r>
          <rPr>
            <sz val="9"/>
            <rFont val="SimSun"/>
            <charset val="134"/>
          </rPr>
          <t>vaamonde:
Utilizar a função do Excel: =EXT.TEXTO()</t>
        </r>
      </text>
    </comment>
    <comment ref="H8" authorId="0" shapeId="0">
      <text>
        <r>
          <rPr>
            <sz val="9"/>
            <rFont val="SimSun"/>
            <charset val="134"/>
          </rPr>
          <t>vaamonde:
Utilizar a função do Excel: =DIREITA()</t>
        </r>
      </text>
    </comment>
    <comment ref="I8" authorId="0" shapeId="0">
      <text>
        <r>
          <rPr>
            <sz val="9"/>
            <rFont val="SimSun"/>
            <charset val="134"/>
          </rPr>
          <t>vaamonde:
Utilizar a função do Excel: =PROCV()</t>
        </r>
      </text>
    </comment>
    <comment ref="J8" authorId="0" shapeId="0">
      <text>
        <r>
          <rPr>
            <sz val="9"/>
            <rFont val="SimSun"/>
            <charset val="134"/>
          </rPr>
          <t>vaamonde:
Utilizar a função do Excel: =SE()</t>
        </r>
      </text>
    </comment>
  </commentList>
</comments>
</file>

<file path=xl/comments2.xml><?xml version="1.0" encoding="utf-8"?>
<comments xmlns="http://schemas.openxmlformats.org/spreadsheetml/2006/main">
  <authors>
    <author>vaamonde</author>
  </authors>
  <commentList>
    <comment ref="B2" authorId="0" shapeId="0">
      <text>
        <r>
          <rPr>
            <sz val="9"/>
            <rFont val="SimSun"/>
            <charset val="134"/>
          </rPr>
          <t>vaamonde:
Dica: números estão sendo representados como sendo texto, dentro de ""</t>
        </r>
      </text>
    </comment>
  </commentList>
</comments>
</file>

<file path=xl/sharedStrings.xml><?xml version="1.0" encoding="utf-8"?>
<sst xmlns="http://schemas.openxmlformats.org/spreadsheetml/2006/main" count="78" uniqueCount="71">
  <si>
    <t>Prof. Robson Vaamonde
http://facebook.com/ProcedimentosEmTI
http://youtube.com/BoraParaPratica</t>
  </si>
  <si>
    <t>Rodízio - Condomínio AulaEAD</t>
  </si>
  <si>
    <t>Data de Hoje.:</t>
  </si>
  <si>
    <t>Quant. Carros no Rodízio.:</t>
  </si>
  <si>
    <t>Morador</t>
  </si>
  <si>
    <t>Apto.</t>
  </si>
  <si>
    <t>Placa</t>
  </si>
  <si>
    <t>Letras</t>
  </si>
  <si>
    <t>Números</t>
  </si>
  <si>
    <t>Duas Últimas Letras</t>
  </si>
  <si>
    <t>Final da Placa</t>
  </si>
  <si>
    <t>Dia do Rodízio</t>
  </si>
  <si>
    <t>Mensagem</t>
  </si>
  <si>
    <t>João Alves</t>
  </si>
  <si>
    <t>EME1458</t>
  </si>
  <si>
    <t>Maria Cilene Souza</t>
  </si>
  <si>
    <t>EBA1105</t>
  </si>
  <si>
    <t>Joaquim Nabuco</t>
  </si>
  <si>
    <t>EMC5361</t>
  </si>
  <si>
    <t>Fernando Alencar</t>
  </si>
  <si>
    <t>DRF1787</t>
  </si>
  <si>
    <t>Roseli Hernandes</t>
  </si>
  <si>
    <t>EJK2350</t>
  </si>
  <si>
    <t>Maraluce Gomes</t>
  </si>
  <si>
    <t>DDI7875</t>
  </si>
  <si>
    <t>Marcos Assunção</t>
  </si>
  <si>
    <t>HYJ3399</t>
  </si>
  <si>
    <t>Henrique Girardi</t>
  </si>
  <si>
    <t>FRG6766</t>
  </si>
  <si>
    <t>Manoel Guimarães</t>
  </si>
  <si>
    <t>DER1322</t>
  </si>
  <si>
    <t>Noeli Fernandes</t>
  </si>
  <si>
    <t>EST7653</t>
  </si>
  <si>
    <t>Nelson Cavaleiro</t>
  </si>
  <si>
    <t>DRE6798</t>
  </si>
  <si>
    <t>Jurandir Ricce</t>
  </si>
  <si>
    <t>HIJ7609</t>
  </si>
  <si>
    <t>Maria Inês Fagundes</t>
  </si>
  <si>
    <t>DFR8740</t>
  </si>
  <si>
    <t>Rosa Maria Garibaldo</t>
  </si>
  <si>
    <t>EFT4358</t>
  </si>
  <si>
    <t>Alan Golden</t>
  </si>
  <si>
    <t>ESX1327</t>
  </si>
  <si>
    <t>Fabiana Soares</t>
  </si>
  <si>
    <t>FRJ7744</t>
  </si>
  <si>
    <t>Ricardo Araras</t>
  </si>
  <si>
    <t>HIK5690</t>
  </si>
  <si>
    <t>Katrina Feijó</t>
  </si>
  <si>
    <t>ESL5533</t>
  </si>
  <si>
    <t>Final da Placa do Rodízio</t>
  </si>
  <si>
    <t>Final</t>
  </si>
  <si>
    <t>Dia da semana</t>
  </si>
  <si>
    <t>sexta-feira</t>
  </si>
  <si>
    <t>segunda-feira</t>
  </si>
  <si>
    <t>terça-feira</t>
  </si>
  <si>
    <t>quarta-feira</t>
  </si>
  <si>
    <t>quinta-feira</t>
  </si>
  <si>
    <t>Dia da semana do Rodízio</t>
  </si>
  <si>
    <t>Número</t>
  </si>
  <si>
    <t>sábado</t>
  </si>
  <si>
    <t>domingo</t>
  </si>
  <si>
    <t>Fórmulas Utilizadas</t>
  </si>
  <si>
    <t>=HOJE()</t>
  </si>
  <si>
    <t>=PROCV(DIA.DA.SEMANA(C7);semana;2)</t>
  </si>
  <si>
    <t>=ESQUERDA(D9;3)</t>
  </si>
  <si>
    <t>=DIREITA(D9;4)</t>
  </si>
  <si>
    <t>=EXT.TEXTO(D9;2;2)</t>
  </si>
  <si>
    <t>=DIREITA(D9;1)</t>
  </si>
  <si>
    <t>=PROCV(H9;placa;2)</t>
  </si>
  <si>
    <t>=SE(I9=dia_rodizio;"Carro no Rodízio";"Carro fora do Rodízio")</t>
  </si>
  <si>
    <t>=CONT.SE(carros_rodizio;dia_rodizio)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</si>
</sst>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name val="Calibri"/>
      <charset val="134"/>
      <scheme val="minor"/>
    </font>
    <font>
      <sz val="18"/>
      <color theme="1"/>
      <name val="Calibri"/>
      <charset val="134"/>
      <scheme val="minor"/>
    </font>
    <font>
      <sz val="9"/>
      <name val="SimSun"/>
      <charset val="134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2" xfId="0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/>
    <xf numFmtId="0" fontId="2" fillId="0" borderId="0" xfId="0" applyFont="1" applyFill="1" applyAlignment="1"/>
    <xf numFmtId="0" fontId="2" fillId="0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right"/>
    </xf>
    <xf numFmtId="0" fontId="4" fillId="0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14" fontId="5" fillId="2" borderId="0" xfId="0" applyNumberFormat="1" applyFont="1" applyFill="1" applyBorder="1" applyAlignment="1"/>
    <xf numFmtId="0" fontId="5" fillId="2" borderId="0" xfId="0" applyFont="1" applyFill="1" applyBorder="1"/>
    <xf numFmtId="0" fontId="7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4" fillId="0" borderId="1" xfId="0" applyNumberFormat="1" applyFont="1" applyFill="1" applyBorder="1" applyAlignment="1">
      <alignment horizontal="center"/>
    </xf>
    <xf numFmtId="0" fontId="7" fillId="0" borderId="1" xfId="0" applyNumberFormat="1" applyFont="1" applyBorder="1"/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4" fontId="4" fillId="0" borderId="1" xfId="0" applyNumberFormat="1" applyFont="1" applyFill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/>
    <xf numFmtId="0" fontId="10" fillId="3" borderId="1" xfId="0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84456</xdr:colOff>
      <xdr:row>1</xdr:row>
      <xdr:rowOff>635</xdr:rowOff>
    </xdr:from>
    <xdr:to>
      <xdr:col>1</xdr:col>
      <xdr:colOff>935936</xdr:colOff>
      <xdr:row>4</xdr:row>
      <xdr:rowOff>122555</xdr:rowOff>
    </xdr:to>
    <xdr:pic>
      <xdr:nvPicPr>
        <xdr:cNvPr id="2" name="Imagem 1" descr="unnamed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780195" y="191135"/>
          <a:ext cx="851480" cy="519485"/>
        </a:xfrm>
        <a:prstGeom prst="rect">
          <a:avLst/>
        </a:prstGeom>
      </xdr:spPr>
    </xdr:pic>
    <xdr:clientData/>
  </xdr:twoCellAnchor>
  <xdr:twoCellAnchor editAs="oneCell">
    <xdr:from>
      <xdr:col>9</xdr:col>
      <xdr:colOff>322580</xdr:colOff>
      <xdr:row>1</xdr:row>
      <xdr:rowOff>635</xdr:rowOff>
    </xdr:from>
    <xdr:to>
      <xdr:col>10</xdr:col>
      <xdr:colOff>1</xdr:colOff>
      <xdr:row>4</xdr:row>
      <xdr:rowOff>131445</xdr:rowOff>
    </xdr:to>
    <xdr:pic>
      <xdr:nvPicPr>
        <xdr:cNvPr id="3" name="Imagem 2" descr="unnamed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11950065" y="635"/>
          <a:ext cx="1510665" cy="5499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8"/>
  <sheetViews>
    <sheetView tabSelected="1" zoomScale="115" zoomScaleNormal="115" workbookViewId="0"/>
  </sheetViews>
  <sheetFormatPr defaultColWidth="0" defaultRowHeight="15" zeroHeight="1"/>
  <cols>
    <col min="1" max="1" width="10.42578125" customWidth="1"/>
    <col min="2" max="2" width="18.85546875" customWidth="1"/>
    <col min="3" max="3" width="11.85546875" bestFit="1" customWidth="1"/>
    <col min="4" max="4" width="16.7109375" customWidth="1"/>
    <col min="5" max="5" width="11.28515625" customWidth="1"/>
    <col min="6" max="6" width="10.42578125" customWidth="1"/>
    <col min="7" max="7" width="17.7109375" customWidth="1"/>
    <col min="8" max="8" width="12.28515625" customWidth="1"/>
    <col min="9" max="9" width="13.140625" customWidth="1"/>
    <col min="10" max="10" width="19.28515625" customWidth="1"/>
    <col min="11" max="11" width="9" customWidth="1"/>
    <col min="12" max="12" width="13.140625" hidden="1" customWidth="1"/>
    <col min="13" max="13" width="18" hidden="1" customWidth="1"/>
    <col min="14" max="14" width="9" hidden="1" customWidth="1"/>
    <col min="15" max="15" width="8.7109375" hidden="1" customWidth="1"/>
    <col min="16" max="16" width="13.85546875" hidden="1" customWidth="1"/>
    <col min="17" max="18" width="9" hidden="1" customWidth="1"/>
    <col min="19" max="19" width="13.85546875" hidden="1" customWidth="1"/>
    <col min="20" max="16384" width="9" hidden="1"/>
  </cols>
  <sheetData>
    <row r="1" spans="2:14"/>
    <row r="2" spans="2:14" ht="11.1" customHeight="1">
      <c r="B2" s="25" t="s">
        <v>0</v>
      </c>
      <c r="C2" s="26"/>
      <c r="D2" s="26"/>
      <c r="E2" s="26"/>
      <c r="F2" s="26"/>
      <c r="G2" s="26"/>
      <c r="H2" s="26"/>
      <c r="I2" s="26"/>
      <c r="J2" s="26"/>
    </row>
    <row r="3" spans="2:14" ht="11.1" customHeight="1">
      <c r="B3" s="26"/>
      <c r="C3" s="26"/>
      <c r="D3" s="26"/>
      <c r="E3" s="26"/>
      <c r="F3" s="26"/>
      <c r="G3" s="26"/>
      <c r="H3" s="26"/>
      <c r="I3" s="26"/>
      <c r="J3" s="26"/>
    </row>
    <row r="4" spans="2:14" ht="11.1" customHeight="1">
      <c r="B4" s="26"/>
      <c r="C4" s="26"/>
      <c r="D4" s="26"/>
      <c r="E4" s="26"/>
      <c r="F4" s="26"/>
      <c r="G4" s="26"/>
      <c r="H4" s="26"/>
      <c r="I4" s="26"/>
      <c r="J4" s="26"/>
    </row>
    <row r="5" spans="2:14" ht="11.1" customHeight="1">
      <c r="B5" s="26"/>
      <c r="C5" s="26"/>
      <c r="D5" s="26"/>
      <c r="E5" s="26"/>
      <c r="F5" s="26"/>
      <c r="G5" s="26"/>
      <c r="H5" s="26"/>
      <c r="I5" s="26"/>
      <c r="J5" s="26"/>
    </row>
    <row r="6" spans="2:14" ht="26.25">
      <c r="B6" s="21" t="s">
        <v>1</v>
      </c>
      <c r="C6" s="22"/>
      <c r="D6" s="22"/>
      <c r="E6" s="22"/>
      <c r="F6" s="22"/>
      <c r="G6" s="22"/>
      <c r="H6" s="22"/>
      <c r="I6" s="22"/>
      <c r="J6" s="23"/>
      <c r="K6" s="18"/>
      <c r="L6" s="18"/>
      <c r="M6" s="18"/>
    </row>
    <row r="7" spans="2:14" ht="18.75">
      <c r="B7" s="6" t="s">
        <v>2</v>
      </c>
      <c r="C7" s="28">
        <f ca="1">TODAY()</f>
        <v>43559</v>
      </c>
      <c r="D7" s="7" t="str">
        <f ca="1">VLOOKUP(WEEKDAY(C7),semana,2)</f>
        <v>sexta-feira</v>
      </c>
      <c r="E7" s="15"/>
      <c r="F7" s="15"/>
      <c r="G7" s="16"/>
      <c r="H7" s="24" t="s">
        <v>3</v>
      </c>
      <c r="I7" s="24"/>
      <c r="J7" s="19">
        <f ca="1">COUNTIF(carros_rodizio,dia_rodizio)</f>
        <v>5</v>
      </c>
    </row>
    <row r="8" spans="2:14">
      <c r="B8" s="8" t="s">
        <v>4</v>
      </c>
      <c r="C8" s="9" t="s">
        <v>5</v>
      </c>
      <c r="D8" s="8" t="s">
        <v>6</v>
      </c>
      <c r="E8" s="8" t="s">
        <v>7</v>
      </c>
      <c r="F8" s="8" t="s">
        <v>8</v>
      </c>
      <c r="G8" s="8" t="s">
        <v>9</v>
      </c>
      <c r="H8" s="8" t="s">
        <v>10</v>
      </c>
      <c r="I8" s="8" t="s">
        <v>11</v>
      </c>
      <c r="J8" s="9" t="s">
        <v>12</v>
      </c>
    </row>
    <row r="9" spans="2:14">
      <c r="B9" s="10" t="s">
        <v>13</v>
      </c>
      <c r="C9" s="11">
        <v>11</v>
      </c>
      <c r="D9" s="11" t="s">
        <v>14</v>
      </c>
      <c r="E9" s="17" t="str">
        <f>LEFT(D9,3)</f>
        <v>EME</v>
      </c>
      <c r="F9" s="17" t="str">
        <f>RIGHT(D9,4)</f>
        <v>1458</v>
      </c>
      <c r="G9" s="17" t="str">
        <f>MID(D9,2,2)</f>
        <v>ME</v>
      </c>
      <c r="H9" s="17" t="str">
        <f>RIGHT(D9,1)</f>
        <v>8</v>
      </c>
      <c r="I9" s="17" t="str">
        <f>VLOOKUP(H9,placa,2)</f>
        <v>quinta-feira</v>
      </c>
      <c r="J9" s="20" t="str">
        <f ca="1">IF(I9=dia_rodizio,"Carro no Rodízio","Carro fora do Rodízio")</f>
        <v>Carro fora do Rodízio</v>
      </c>
      <c r="N9" s="12"/>
    </row>
    <row r="10" spans="2:14">
      <c r="B10" s="10" t="s">
        <v>15</v>
      </c>
      <c r="C10" s="11">
        <v>21</v>
      </c>
      <c r="D10" s="11" t="s">
        <v>16</v>
      </c>
      <c r="E10" s="17" t="str">
        <f t="shared" ref="E10:E26" si="0">LEFT(D10,3)</f>
        <v>EBA</v>
      </c>
      <c r="F10" s="17" t="str">
        <f t="shared" ref="F10:F26" si="1">RIGHT(D10,4)</f>
        <v>1105</v>
      </c>
      <c r="G10" s="17" t="str">
        <f t="shared" ref="G10:G26" si="2">MID(D10,2,2)</f>
        <v>BA</v>
      </c>
      <c r="H10" s="17" t="str">
        <f t="shared" ref="H10:H26" si="3">RIGHT(D10,1)</f>
        <v>5</v>
      </c>
      <c r="I10" s="17" t="str">
        <f>VLOOKUP(H10,placa,2)</f>
        <v>quarta-feira</v>
      </c>
      <c r="J10" s="20" t="str">
        <f ca="1">IF(I10=dia_rodizio,"Carro no Rodízio","Carro fora do Rodízio")</f>
        <v>Carro fora do Rodízio</v>
      </c>
      <c r="N10" s="12"/>
    </row>
    <row r="11" spans="2:14">
      <c r="B11" s="10" t="s">
        <v>17</v>
      </c>
      <c r="C11" s="11">
        <v>31</v>
      </c>
      <c r="D11" s="11" t="s">
        <v>18</v>
      </c>
      <c r="E11" s="17" t="str">
        <f t="shared" si="0"/>
        <v>EMC</v>
      </c>
      <c r="F11" s="17" t="str">
        <f t="shared" si="1"/>
        <v>5361</v>
      </c>
      <c r="G11" s="17" t="str">
        <f t="shared" si="2"/>
        <v>MC</v>
      </c>
      <c r="H11" s="17" t="str">
        <f t="shared" si="3"/>
        <v>1</v>
      </c>
      <c r="I11" s="17" t="str">
        <f>VLOOKUP(H11,placa,2)</f>
        <v>segunda-feira</v>
      </c>
      <c r="J11" s="20" t="str">
        <f ca="1">IF(I11=dia_rodizio,"Carro no Rodízio","Carro fora do Rodízio")</f>
        <v>Carro fora do Rodízio</v>
      </c>
      <c r="N11" s="12"/>
    </row>
    <row r="12" spans="2:14">
      <c r="B12" s="10" t="s">
        <v>19</v>
      </c>
      <c r="C12" s="11">
        <v>41</v>
      </c>
      <c r="D12" s="11" t="s">
        <v>20</v>
      </c>
      <c r="E12" s="17" t="str">
        <f t="shared" si="0"/>
        <v>DRF</v>
      </c>
      <c r="F12" s="17" t="str">
        <f t="shared" si="1"/>
        <v>1787</v>
      </c>
      <c r="G12" s="17" t="str">
        <f t="shared" si="2"/>
        <v>RF</v>
      </c>
      <c r="H12" s="17" t="str">
        <f t="shared" si="3"/>
        <v>7</v>
      </c>
      <c r="I12" s="17" t="str">
        <f>VLOOKUP(H12,placa,2)</f>
        <v>quinta-feira</v>
      </c>
      <c r="J12" s="20" t="str">
        <f ca="1">IF(I12=dia_rodizio,"Carro no Rodízio","Carro fora do Rodízio")</f>
        <v>Carro fora do Rodízio</v>
      </c>
      <c r="N12" s="12"/>
    </row>
    <row r="13" spans="2:14">
      <c r="B13" s="10" t="s">
        <v>21</v>
      </c>
      <c r="C13" s="11">
        <v>51</v>
      </c>
      <c r="D13" s="11" t="s">
        <v>22</v>
      </c>
      <c r="E13" s="17" t="str">
        <f t="shared" si="0"/>
        <v>EJK</v>
      </c>
      <c r="F13" s="17" t="str">
        <f t="shared" si="1"/>
        <v>2350</v>
      </c>
      <c r="G13" s="17" t="str">
        <f t="shared" si="2"/>
        <v>JK</v>
      </c>
      <c r="H13" s="17" t="str">
        <f t="shared" si="3"/>
        <v>0</v>
      </c>
      <c r="I13" s="17" t="str">
        <f>VLOOKUP(H13,placa,2)</f>
        <v>sexta-feira</v>
      </c>
      <c r="J13" s="20" t="str">
        <f ca="1">IF(I13=dia_rodizio,"Carro no Rodízio","Carro fora do Rodízio")</f>
        <v>Carro no Rodízio</v>
      </c>
      <c r="N13" s="12"/>
    </row>
    <row r="14" spans="2:14">
      <c r="B14" s="10" t="s">
        <v>23</v>
      </c>
      <c r="C14" s="11">
        <v>61</v>
      </c>
      <c r="D14" s="11" t="s">
        <v>24</v>
      </c>
      <c r="E14" s="17" t="str">
        <f t="shared" si="0"/>
        <v>DDI</v>
      </c>
      <c r="F14" s="17" t="str">
        <f t="shared" si="1"/>
        <v>7875</v>
      </c>
      <c r="G14" s="17" t="str">
        <f t="shared" si="2"/>
        <v>DI</v>
      </c>
      <c r="H14" s="17" t="str">
        <f t="shared" si="3"/>
        <v>5</v>
      </c>
      <c r="I14" s="17" t="str">
        <f>VLOOKUP(H14,placa,2)</f>
        <v>quarta-feira</v>
      </c>
      <c r="J14" s="20" t="str">
        <f ca="1">IF(I14=dia_rodizio,"Carro no Rodízio","Carro fora do Rodízio")</f>
        <v>Carro fora do Rodízio</v>
      </c>
      <c r="N14" s="12"/>
    </row>
    <row r="15" spans="2:14">
      <c r="B15" s="10" t="s">
        <v>25</v>
      </c>
      <c r="C15" s="11">
        <v>71</v>
      </c>
      <c r="D15" s="11" t="s">
        <v>26</v>
      </c>
      <c r="E15" s="17" t="str">
        <f t="shared" si="0"/>
        <v>HYJ</v>
      </c>
      <c r="F15" s="17" t="str">
        <f t="shared" si="1"/>
        <v>3399</v>
      </c>
      <c r="G15" s="17" t="str">
        <f t="shared" si="2"/>
        <v>YJ</v>
      </c>
      <c r="H15" s="17" t="str">
        <f t="shared" si="3"/>
        <v>9</v>
      </c>
      <c r="I15" s="17" t="str">
        <f>VLOOKUP(H15,placa,2)</f>
        <v>sexta-feira</v>
      </c>
      <c r="J15" s="20" t="str">
        <f ca="1">IF(I15=dia_rodizio,"Carro no Rodízio","Carro fora do Rodízio")</f>
        <v>Carro no Rodízio</v>
      </c>
      <c r="N15" s="12"/>
    </row>
    <row r="16" spans="2:14">
      <c r="B16" s="10" t="s">
        <v>27</v>
      </c>
      <c r="C16" s="11">
        <v>81</v>
      </c>
      <c r="D16" s="11" t="s">
        <v>28</v>
      </c>
      <c r="E16" s="17" t="str">
        <f t="shared" si="0"/>
        <v>FRG</v>
      </c>
      <c r="F16" s="17" t="str">
        <f t="shared" si="1"/>
        <v>6766</v>
      </c>
      <c r="G16" s="17" t="str">
        <f t="shared" si="2"/>
        <v>RG</v>
      </c>
      <c r="H16" s="17" t="str">
        <f t="shared" si="3"/>
        <v>6</v>
      </c>
      <c r="I16" s="17" t="str">
        <f>VLOOKUP(H16,placa,2)</f>
        <v>quarta-feira</v>
      </c>
      <c r="J16" s="20" t="str">
        <f ca="1">IF(I16=dia_rodizio,"Carro no Rodízio","Carro fora do Rodízio")</f>
        <v>Carro fora do Rodízio</v>
      </c>
      <c r="N16" s="12"/>
    </row>
    <row r="17" spans="2:14">
      <c r="B17" s="10" t="s">
        <v>29</v>
      </c>
      <c r="C17" s="11">
        <v>91</v>
      </c>
      <c r="D17" s="11" t="s">
        <v>30</v>
      </c>
      <c r="E17" s="17" t="str">
        <f t="shared" si="0"/>
        <v>DER</v>
      </c>
      <c r="F17" s="17" t="str">
        <f t="shared" si="1"/>
        <v>1322</v>
      </c>
      <c r="G17" s="17" t="str">
        <f t="shared" si="2"/>
        <v>ER</v>
      </c>
      <c r="H17" s="17" t="str">
        <f t="shared" si="3"/>
        <v>2</v>
      </c>
      <c r="I17" s="17" t="str">
        <f>VLOOKUP(H17,placa,2)</f>
        <v>segunda-feira</v>
      </c>
      <c r="J17" s="20" t="str">
        <f ca="1">IF(I17=dia_rodizio,"Carro no Rodízio","Carro fora do Rodízio")</f>
        <v>Carro fora do Rodízio</v>
      </c>
      <c r="N17" s="12"/>
    </row>
    <row r="18" spans="2:14">
      <c r="B18" s="10" t="s">
        <v>31</v>
      </c>
      <c r="C18" s="11">
        <v>101</v>
      </c>
      <c r="D18" s="11" t="s">
        <v>32</v>
      </c>
      <c r="E18" s="17" t="str">
        <f t="shared" si="0"/>
        <v>EST</v>
      </c>
      <c r="F18" s="17" t="str">
        <f t="shared" si="1"/>
        <v>7653</v>
      </c>
      <c r="G18" s="17" t="str">
        <f t="shared" si="2"/>
        <v>ST</v>
      </c>
      <c r="H18" s="17" t="str">
        <f t="shared" si="3"/>
        <v>3</v>
      </c>
      <c r="I18" s="17" t="str">
        <f>VLOOKUP(H18,placa,2)</f>
        <v>terça-feira</v>
      </c>
      <c r="J18" s="20" t="str">
        <f ca="1">IF(I18=dia_rodizio,"Carro no Rodízio","Carro fora do Rodízio")</f>
        <v>Carro fora do Rodízio</v>
      </c>
    </row>
    <row r="19" spans="2:14">
      <c r="B19" s="10" t="s">
        <v>33</v>
      </c>
      <c r="C19" s="11">
        <v>111</v>
      </c>
      <c r="D19" s="11" t="s">
        <v>34</v>
      </c>
      <c r="E19" s="17" t="str">
        <f t="shared" si="0"/>
        <v>DRE</v>
      </c>
      <c r="F19" s="17" t="str">
        <f t="shared" si="1"/>
        <v>6798</v>
      </c>
      <c r="G19" s="17" t="str">
        <f t="shared" si="2"/>
        <v>RE</v>
      </c>
      <c r="H19" s="17" t="str">
        <f t="shared" si="3"/>
        <v>8</v>
      </c>
      <c r="I19" s="17" t="str">
        <f>VLOOKUP(H19,placa,2)</f>
        <v>quinta-feira</v>
      </c>
      <c r="J19" s="20" t="str">
        <f ca="1">IF(I19=dia_rodizio,"Carro no Rodízio","Carro fora do Rodízio")</f>
        <v>Carro fora do Rodízio</v>
      </c>
    </row>
    <row r="20" spans="2:14">
      <c r="B20" s="10" t="s">
        <v>35</v>
      </c>
      <c r="C20" s="11">
        <v>121</v>
      </c>
      <c r="D20" s="11" t="s">
        <v>36</v>
      </c>
      <c r="E20" s="17" t="str">
        <f t="shared" si="0"/>
        <v>HIJ</v>
      </c>
      <c r="F20" s="17" t="str">
        <f t="shared" si="1"/>
        <v>7609</v>
      </c>
      <c r="G20" s="17" t="str">
        <f t="shared" si="2"/>
        <v>IJ</v>
      </c>
      <c r="H20" s="17" t="str">
        <f t="shared" si="3"/>
        <v>9</v>
      </c>
      <c r="I20" s="17" t="str">
        <f>VLOOKUP(H20,placa,2)</f>
        <v>sexta-feira</v>
      </c>
      <c r="J20" s="20" t="str">
        <f ca="1">IF(I20=dia_rodizio,"Carro no Rodízio","Carro fora do Rodízio")</f>
        <v>Carro no Rodízio</v>
      </c>
    </row>
    <row r="21" spans="2:14">
      <c r="B21" s="10" t="s">
        <v>37</v>
      </c>
      <c r="C21" s="11">
        <v>131</v>
      </c>
      <c r="D21" s="11" t="s">
        <v>38</v>
      </c>
      <c r="E21" s="17" t="str">
        <f t="shared" si="0"/>
        <v>DFR</v>
      </c>
      <c r="F21" s="17" t="str">
        <f t="shared" si="1"/>
        <v>8740</v>
      </c>
      <c r="G21" s="17" t="str">
        <f t="shared" si="2"/>
        <v>FR</v>
      </c>
      <c r="H21" s="17" t="str">
        <f t="shared" si="3"/>
        <v>0</v>
      </c>
      <c r="I21" s="17" t="str">
        <f>VLOOKUP(H21,placa,2)</f>
        <v>sexta-feira</v>
      </c>
      <c r="J21" s="20" t="str">
        <f ca="1">IF(I21=dia_rodizio,"Carro no Rodízio","Carro fora do Rodízio")</f>
        <v>Carro no Rodízio</v>
      </c>
    </row>
    <row r="22" spans="2:14">
      <c r="B22" s="10" t="s">
        <v>39</v>
      </c>
      <c r="C22" s="11">
        <v>141</v>
      </c>
      <c r="D22" s="11" t="s">
        <v>40</v>
      </c>
      <c r="E22" s="17" t="str">
        <f t="shared" si="0"/>
        <v>EFT</v>
      </c>
      <c r="F22" s="17" t="str">
        <f t="shared" si="1"/>
        <v>4358</v>
      </c>
      <c r="G22" s="17" t="str">
        <f t="shared" si="2"/>
        <v>FT</v>
      </c>
      <c r="H22" s="17" t="str">
        <f t="shared" si="3"/>
        <v>8</v>
      </c>
      <c r="I22" s="17" t="str">
        <f>VLOOKUP(H22,placa,2)</f>
        <v>quinta-feira</v>
      </c>
      <c r="J22" s="20" t="str">
        <f ca="1">IF(I22=dia_rodizio,"Carro no Rodízio","Carro fora do Rodízio")</f>
        <v>Carro fora do Rodízio</v>
      </c>
    </row>
    <row r="23" spans="2:14">
      <c r="B23" s="10" t="s">
        <v>41</v>
      </c>
      <c r="C23" s="11">
        <v>151</v>
      </c>
      <c r="D23" s="11" t="s">
        <v>42</v>
      </c>
      <c r="E23" s="17" t="str">
        <f t="shared" si="0"/>
        <v>ESX</v>
      </c>
      <c r="F23" s="17" t="str">
        <f t="shared" si="1"/>
        <v>1327</v>
      </c>
      <c r="G23" s="17" t="str">
        <f t="shared" si="2"/>
        <v>SX</v>
      </c>
      <c r="H23" s="17" t="str">
        <f t="shared" si="3"/>
        <v>7</v>
      </c>
      <c r="I23" s="17" t="str">
        <f>VLOOKUP(H23,placa,2)</f>
        <v>quinta-feira</v>
      </c>
      <c r="J23" s="20" t="str">
        <f ca="1">IF(I23=dia_rodizio,"Carro no Rodízio","Carro fora do Rodízio")</f>
        <v>Carro fora do Rodízio</v>
      </c>
    </row>
    <row r="24" spans="2:14">
      <c r="B24" s="10" t="s">
        <v>43</v>
      </c>
      <c r="C24" s="11">
        <v>161</v>
      </c>
      <c r="D24" s="11" t="s">
        <v>44</v>
      </c>
      <c r="E24" s="17" t="str">
        <f t="shared" si="0"/>
        <v>FRJ</v>
      </c>
      <c r="F24" s="17" t="str">
        <f t="shared" si="1"/>
        <v>7744</v>
      </c>
      <c r="G24" s="17" t="str">
        <f t="shared" si="2"/>
        <v>RJ</v>
      </c>
      <c r="H24" s="17" t="str">
        <f t="shared" si="3"/>
        <v>4</v>
      </c>
      <c r="I24" s="17" t="str">
        <f>VLOOKUP(H24,placa,2)</f>
        <v>terça-feira</v>
      </c>
      <c r="J24" s="20" t="str">
        <f ca="1">IF(I24=dia_rodizio,"Carro no Rodízio","Carro fora do Rodízio")</f>
        <v>Carro fora do Rodízio</v>
      </c>
    </row>
    <row r="25" spans="2:14">
      <c r="B25" s="10" t="s">
        <v>45</v>
      </c>
      <c r="C25" s="11">
        <v>171</v>
      </c>
      <c r="D25" s="11" t="s">
        <v>46</v>
      </c>
      <c r="E25" s="17" t="str">
        <f t="shared" si="0"/>
        <v>HIK</v>
      </c>
      <c r="F25" s="17" t="str">
        <f t="shared" si="1"/>
        <v>5690</v>
      </c>
      <c r="G25" s="17" t="str">
        <f t="shared" si="2"/>
        <v>IK</v>
      </c>
      <c r="H25" s="17" t="str">
        <f t="shared" si="3"/>
        <v>0</v>
      </c>
      <c r="I25" s="17" t="str">
        <f>VLOOKUP(H25,placa,2)</f>
        <v>sexta-feira</v>
      </c>
      <c r="J25" s="20" t="str">
        <f ca="1">IF(I25=dia_rodizio,"Carro no Rodízio","Carro fora do Rodízio")</f>
        <v>Carro no Rodízio</v>
      </c>
    </row>
    <row r="26" spans="2:14">
      <c r="B26" s="10" t="s">
        <v>47</v>
      </c>
      <c r="C26" s="11">
        <v>181</v>
      </c>
      <c r="D26" s="5" t="s">
        <v>48</v>
      </c>
      <c r="E26" s="17" t="str">
        <f t="shared" si="0"/>
        <v>ESL</v>
      </c>
      <c r="F26" s="17" t="str">
        <f t="shared" si="1"/>
        <v>5533</v>
      </c>
      <c r="G26" s="17" t="str">
        <f t="shared" si="2"/>
        <v>SL</v>
      </c>
      <c r="H26" s="17" t="str">
        <f t="shared" si="3"/>
        <v>3</v>
      </c>
      <c r="I26" s="17" t="str">
        <f>VLOOKUP(H26,placa,2)</f>
        <v>terça-feira</v>
      </c>
      <c r="J26" s="20" t="str">
        <f ca="1">IF(I26=dia_rodizio,"Carro no Rodízio","Carro fora do Rodízio")</f>
        <v>Carro fora do Rodízio</v>
      </c>
    </row>
    <row r="27" spans="2:14">
      <c r="B27" s="29"/>
      <c r="C27" s="30"/>
      <c r="D27" s="31"/>
      <c r="E27" s="32"/>
      <c r="F27" s="32"/>
      <c r="G27" s="32"/>
      <c r="H27" s="32"/>
      <c r="I27" s="32"/>
      <c r="J27" s="33"/>
    </row>
    <row r="28" spans="2:14">
      <c r="B28" s="34" t="s">
        <v>61</v>
      </c>
      <c r="C28" s="34"/>
      <c r="D28" s="34"/>
      <c r="E28" s="34"/>
      <c r="F28" s="34"/>
      <c r="G28" s="34"/>
      <c r="H28" s="34"/>
      <c r="I28" s="34"/>
      <c r="J28" s="34"/>
    </row>
    <row r="29" spans="2:14">
      <c r="B29" s="35" t="s">
        <v>62</v>
      </c>
      <c r="C29" s="36"/>
      <c r="D29" s="36"/>
      <c r="E29" s="36"/>
      <c r="F29" s="36"/>
      <c r="G29" s="36"/>
      <c r="H29" s="36"/>
      <c r="I29" s="36"/>
      <c r="J29" s="36"/>
    </row>
    <row r="30" spans="2:14">
      <c r="B30" s="35" t="s">
        <v>63</v>
      </c>
      <c r="C30" s="36"/>
      <c r="D30" s="36"/>
      <c r="E30" s="36"/>
      <c r="F30" s="36"/>
      <c r="G30" s="36"/>
      <c r="H30" s="36"/>
      <c r="I30" s="36"/>
      <c r="J30" s="36"/>
    </row>
    <row r="31" spans="2:14">
      <c r="B31" s="35" t="s">
        <v>64</v>
      </c>
      <c r="C31" s="36"/>
      <c r="D31" s="36"/>
      <c r="E31" s="36"/>
      <c r="F31" s="36"/>
      <c r="G31" s="36"/>
      <c r="H31" s="36"/>
      <c r="I31" s="36"/>
      <c r="J31" s="36"/>
    </row>
    <row r="32" spans="2:14">
      <c r="B32" s="35" t="s">
        <v>65</v>
      </c>
      <c r="C32" s="36"/>
      <c r="D32" s="36"/>
      <c r="E32" s="36"/>
      <c r="F32" s="36"/>
      <c r="G32" s="36"/>
      <c r="H32" s="36"/>
      <c r="I32" s="36"/>
      <c r="J32" s="36"/>
    </row>
    <row r="33" spans="2:10">
      <c r="B33" s="35" t="s">
        <v>66</v>
      </c>
      <c r="C33" s="36"/>
      <c r="D33" s="36"/>
      <c r="E33" s="36"/>
      <c r="F33" s="36"/>
      <c r="G33" s="36"/>
      <c r="H33" s="36"/>
      <c r="I33" s="36"/>
      <c r="J33" s="36"/>
    </row>
    <row r="34" spans="2:10">
      <c r="B34" s="35" t="s">
        <v>67</v>
      </c>
      <c r="C34" s="36"/>
      <c r="D34" s="36"/>
      <c r="E34" s="36"/>
      <c r="F34" s="36"/>
      <c r="G34" s="36"/>
      <c r="H34" s="36"/>
      <c r="I34" s="36"/>
      <c r="J34" s="36"/>
    </row>
    <row r="35" spans="2:10">
      <c r="B35" s="35" t="s">
        <v>68</v>
      </c>
      <c r="C35" s="36"/>
      <c r="D35" s="36"/>
      <c r="E35" s="36"/>
      <c r="F35" s="36"/>
      <c r="G35" s="36"/>
      <c r="H35" s="36"/>
      <c r="I35" s="36"/>
      <c r="J35" s="36"/>
    </row>
    <row r="36" spans="2:10">
      <c r="B36" s="35" t="s">
        <v>69</v>
      </c>
      <c r="C36" s="36"/>
      <c r="D36" s="36"/>
      <c r="E36" s="36"/>
      <c r="F36" s="36"/>
      <c r="G36" s="36"/>
      <c r="H36" s="36"/>
      <c r="I36" s="36"/>
      <c r="J36" s="36"/>
    </row>
    <row r="37" spans="2:10">
      <c r="B37" s="35" t="s">
        <v>70</v>
      </c>
      <c r="C37" s="36"/>
      <c r="D37" s="36"/>
      <c r="E37" s="36"/>
      <c r="F37" s="36"/>
      <c r="G37" s="36"/>
      <c r="H37" s="36"/>
      <c r="I37" s="36"/>
      <c r="J37" s="36"/>
    </row>
    <row r="38" spans="2:10">
      <c r="B38" s="12"/>
      <c r="C38" s="13"/>
      <c r="D38" s="14"/>
      <c r="E38" s="13"/>
      <c r="F38" s="13"/>
      <c r="G38" s="13"/>
      <c r="H38" s="13"/>
      <c r="I38" s="13"/>
      <c r="J38" s="12"/>
    </row>
  </sheetData>
  <mergeCells count="13">
    <mergeCell ref="B35:J35"/>
    <mergeCell ref="B36:J36"/>
    <mergeCell ref="B37:J37"/>
    <mergeCell ref="B30:J30"/>
    <mergeCell ref="B31:J31"/>
    <mergeCell ref="B32:J32"/>
    <mergeCell ref="B33:J33"/>
    <mergeCell ref="B34:J34"/>
    <mergeCell ref="B6:J6"/>
    <mergeCell ref="H7:I7"/>
    <mergeCell ref="B2:J5"/>
    <mergeCell ref="B28:J28"/>
    <mergeCell ref="B29:J29"/>
  </mergeCells>
  <pageMargins left="0.51180555555555596" right="0.51180555555555596" top="0.78680555555555598" bottom="0.78680555555555598" header="0.31388888888888899" footer="0.31388888888888899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0"/>
  <sheetViews>
    <sheetView zoomScale="160" zoomScaleNormal="160" workbookViewId="0">
      <selection activeCell="B4" sqref="B4"/>
    </sheetView>
  </sheetViews>
  <sheetFormatPr defaultColWidth="0" defaultRowHeight="15" zeroHeight="1"/>
  <cols>
    <col min="1" max="1" width="9" customWidth="1"/>
    <col min="2" max="2" width="13.5703125" customWidth="1"/>
    <col min="3" max="3" width="19.140625" customWidth="1"/>
    <col min="4" max="4" width="9" customWidth="1"/>
    <col min="5" max="5" width="9" hidden="1" customWidth="1"/>
    <col min="6" max="16384" width="9" hidden="1"/>
  </cols>
  <sheetData>
    <row r="1" spans="2:3"/>
    <row r="2" spans="2:3">
      <c r="B2" s="27" t="s">
        <v>49</v>
      </c>
      <c r="C2" s="27"/>
    </row>
    <row r="3" spans="2:3">
      <c r="B3" s="1" t="s">
        <v>50</v>
      </c>
      <c r="C3" s="1" t="s">
        <v>51</v>
      </c>
    </row>
    <row r="4" spans="2:3">
      <c r="B4" s="2" t="str">
        <f>"0"</f>
        <v>0</v>
      </c>
      <c r="C4" s="3" t="s">
        <v>52</v>
      </c>
    </row>
    <row r="5" spans="2:3">
      <c r="B5" s="2" t="str">
        <f>"1"</f>
        <v>1</v>
      </c>
      <c r="C5" s="3" t="s">
        <v>53</v>
      </c>
    </row>
    <row r="6" spans="2:3">
      <c r="B6" s="2" t="str">
        <f>"3"</f>
        <v>3</v>
      </c>
      <c r="C6" s="3" t="s">
        <v>54</v>
      </c>
    </row>
    <row r="7" spans="2:3">
      <c r="B7" s="2" t="str">
        <f>"5"</f>
        <v>5</v>
      </c>
      <c r="C7" s="3" t="s">
        <v>55</v>
      </c>
    </row>
    <row r="8" spans="2:3">
      <c r="B8" s="2" t="str">
        <f>"7"</f>
        <v>7</v>
      </c>
      <c r="C8" s="3" t="s">
        <v>56</v>
      </c>
    </row>
    <row r="9" spans="2:3">
      <c r="B9" s="2" t="str">
        <f>"9"</f>
        <v>9</v>
      </c>
      <c r="C9" s="3" t="s">
        <v>52</v>
      </c>
    </row>
    <row r="10" spans="2:3">
      <c r="B10" s="4"/>
      <c r="C10" s="4"/>
    </row>
    <row r="11" spans="2:3">
      <c r="B11" s="27" t="s">
        <v>57</v>
      </c>
      <c r="C11" s="27"/>
    </row>
    <row r="12" spans="2:3">
      <c r="B12" s="1" t="s">
        <v>58</v>
      </c>
      <c r="C12" s="1" t="s">
        <v>51</v>
      </c>
    </row>
    <row r="13" spans="2:3">
      <c r="B13" s="5">
        <v>1</v>
      </c>
      <c r="C13" s="3" t="s">
        <v>53</v>
      </c>
    </row>
    <row r="14" spans="2:3">
      <c r="B14" s="5">
        <v>2</v>
      </c>
      <c r="C14" s="3" t="s">
        <v>54</v>
      </c>
    </row>
    <row r="15" spans="2:3">
      <c r="B15" s="5">
        <v>3</v>
      </c>
      <c r="C15" s="3" t="s">
        <v>55</v>
      </c>
    </row>
    <row r="16" spans="2:3">
      <c r="B16" s="5">
        <v>4</v>
      </c>
      <c r="C16" s="3" t="s">
        <v>56</v>
      </c>
    </row>
    <row r="17" spans="2:3">
      <c r="B17" s="5">
        <v>5</v>
      </c>
      <c r="C17" s="3" t="s">
        <v>52</v>
      </c>
    </row>
    <row r="18" spans="2:3">
      <c r="B18" s="5">
        <v>6</v>
      </c>
      <c r="C18" s="3" t="s">
        <v>59</v>
      </c>
    </row>
    <row r="19" spans="2:3">
      <c r="B19" s="5">
        <v>7</v>
      </c>
      <c r="C19" s="3" t="s">
        <v>60</v>
      </c>
    </row>
    <row r="20" spans="2:3"/>
  </sheetData>
  <mergeCells count="2">
    <mergeCell ref="B2:C2"/>
    <mergeCell ref="B11:C11"/>
  </mergeCells>
  <pageMargins left="0.75" right="0.75" top="1" bottom="1" header="0.51180555555555596" footer="0.51180555555555596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Rodízio</vt:lpstr>
      <vt:lpstr>Configurações</vt:lpstr>
      <vt:lpstr>carros_rodizio</vt:lpstr>
      <vt:lpstr>dia_rodizio</vt:lpstr>
      <vt:lpstr>placa</vt:lpstr>
      <vt:lpstr>semana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Robson Silva Vaamonde</cp:lastModifiedBy>
  <dcterms:created xsi:type="dcterms:W3CDTF">2011-07-10T19:05:00Z</dcterms:created>
  <dcterms:modified xsi:type="dcterms:W3CDTF">2019-04-04T17:48:41Z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  <property fmtid="{D5CDD505-2E9C-101B-9397-08002B2CF9AE}" pid="3" name="KSOReadingLayout">
    <vt:bool>true</vt:bool>
  </property>
</Properties>
</file>