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bson.svaamondesup\Downloads\"/>
    </mc:Choice>
  </mc:AlternateContent>
  <bookViews>
    <workbookView xWindow="0" yWindow="0" windowWidth="24000" windowHeight="9600"/>
  </bookViews>
  <sheets>
    <sheet name="FM_Pedido" sheetId="4" r:id="rId1"/>
    <sheet name="DB_Vendas" sheetId="3" r:id="rId2"/>
    <sheet name="CadastroProdutos" sheetId="1" r:id="rId3"/>
    <sheet name="CadastroDestino" sheetId="2" r:id="rId4"/>
  </sheets>
  <definedNames>
    <definedName name="destino">CadastroDestino!$B$2:$C$1048576</definedName>
    <definedName name="id_destino">CadastroDestino!$B$2:$B$1048576</definedName>
    <definedName name="id_produto">CadastroProdutos!$A$2:$A$1048576</definedName>
    <definedName name="produtos">CadastroProdutos!$A$2:$C$1048576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6" i="4" l="1"/>
  <c r="S4" i="4"/>
  <c r="AE4" i="4"/>
  <c r="H8" i="4" s="1"/>
  <c r="AM2" i="4"/>
  <c r="AE10" i="4"/>
  <c r="AV2" i="4" s="1"/>
  <c r="AQ2" i="4"/>
  <c r="AO2" i="4"/>
  <c r="T8" i="4" l="1"/>
  <c r="H10" i="4" s="1"/>
  <c r="T10" i="4" s="1"/>
  <c r="AR2" i="4"/>
  <c r="AS2" i="4"/>
  <c r="AP2" i="4"/>
  <c r="AN2" i="4"/>
  <c r="AU2" i="4" l="1"/>
  <c r="AT2" i="4"/>
</calcChain>
</file>

<file path=xl/sharedStrings.xml><?xml version="1.0" encoding="utf-8"?>
<sst xmlns="http://schemas.openxmlformats.org/spreadsheetml/2006/main" count="68" uniqueCount="46">
  <si>
    <t>ID</t>
  </si>
  <si>
    <t>Destino</t>
  </si>
  <si>
    <t>Frete</t>
  </si>
  <si>
    <t>P0001</t>
  </si>
  <si>
    <t>Laranja</t>
  </si>
  <si>
    <t>Valor Kg</t>
  </si>
  <si>
    <t>P0002</t>
  </si>
  <si>
    <t>Uva</t>
  </si>
  <si>
    <t>Banana</t>
  </si>
  <si>
    <t>P0003</t>
  </si>
  <si>
    <t>P0004</t>
  </si>
  <si>
    <t>D0001</t>
  </si>
  <si>
    <t>França</t>
  </si>
  <si>
    <t>Itália</t>
  </si>
  <si>
    <t>Japão</t>
  </si>
  <si>
    <t>D0002</t>
  </si>
  <si>
    <t>D0003</t>
  </si>
  <si>
    <t>D0004</t>
  </si>
  <si>
    <t>V0001</t>
  </si>
  <si>
    <t>Produto</t>
  </si>
  <si>
    <t>Preço Kg</t>
  </si>
  <si>
    <t>Quant.</t>
  </si>
  <si>
    <t>% Frete</t>
  </si>
  <si>
    <t>Custo Produto</t>
  </si>
  <si>
    <t>Custo Frete</t>
  </si>
  <si>
    <t>Preço Final</t>
  </si>
  <si>
    <t>Preço Dólar</t>
  </si>
  <si>
    <t>V0002</t>
  </si>
  <si>
    <t>V0003</t>
  </si>
  <si>
    <t>V0004</t>
  </si>
  <si>
    <t>Data e Hora</t>
  </si>
  <si>
    <t>Produto.:</t>
  </si>
  <si>
    <t>Descrição.:</t>
  </si>
  <si>
    <t>Valor Kg.:</t>
  </si>
  <si>
    <t>Quantidade.:</t>
  </si>
  <si>
    <t>Destino.:</t>
  </si>
  <si>
    <t>Frete.:</t>
  </si>
  <si>
    <t>Custo Produto.:</t>
  </si>
  <si>
    <t>Custo Frete.:</t>
  </si>
  <si>
    <t>Dólar.:</t>
  </si>
  <si>
    <t>Preço Final.:</t>
  </si>
  <si>
    <t>Preço Dólar.:</t>
  </si>
  <si>
    <t>Data/Hora.:</t>
  </si>
  <si>
    <t>Formulário de Cadastro de Pedido</t>
  </si>
  <si>
    <t>Abacate</t>
  </si>
  <si>
    <t>Alemanha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</si>
</sst>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dd/mm/yyyy\ hh:mm:ss"/>
    <numFmt numFmtId="165" formatCode="_-[$$-409]* #,##0.00_ ;_-[$$-409]* \-#,##0.00\ ;_-[$$-409]* &quot;-&quot;??_ ;_-@_ "/>
    <numFmt numFmtId="166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1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43" fontId="2" fillId="2" borderId="0" xfId="1" applyFont="1" applyFill="1" applyAlignment="1">
      <alignment horizontal="center"/>
    </xf>
    <xf numFmtId="10" fontId="0" fillId="0" borderId="0" xfId="0" applyNumberFormat="1"/>
    <xf numFmtId="10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0" fillId="0" borderId="0" xfId="0" applyAlignment="1"/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1" applyNumberFormat="1" applyFont="1"/>
    <xf numFmtId="0" fontId="2" fillId="2" borderId="0" xfId="1" applyNumberFormat="1" applyFont="1" applyFill="1" applyAlignment="1">
      <alignment horizontal="center"/>
    </xf>
    <xf numFmtId="0" fontId="0" fillId="3" borderId="0" xfId="0" applyFill="1" applyAlignmen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166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10</xdr:row>
          <xdr:rowOff>95250</xdr:rowOff>
        </xdr:from>
        <xdr:to>
          <xdr:col>17</xdr:col>
          <xdr:colOff>19050</xdr:colOff>
          <xdr:row>12</xdr:row>
          <xdr:rowOff>47625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Cadastrar Pedido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38100</xdr:colOff>
          <xdr:row>10</xdr:row>
          <xdr:rowOff>95250</xdr:rowOff>
        </xdr:from>
        <xdr:to>
          <xdr:col>31</xdr:col>
          <xdr:colOff>9525</xdr:colOff>
          <xdr:row>12</xdr:row>
          <xdr:rowOff>38100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Novo Pedido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0</xdr:row>
          <xdr:rowOff>28575</xdr:rowOff>
        </xdr:from>
        <xdr:to>
          <xdr:col>3</xdr:col>
          <xdr:colOff>409575</xdr:colOff>
          <xdr:row>0</xdr:row>
          <xdr:rowOff>161925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Classificar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4"/>
  <sheetViews>
    <sheetView tabSelected="1" zoomScale="175" zoomScaleNormal="175" workbookViewId="0"/>
  </sheetViews>
  <sheetFormatPr defaultColWidth="2.42578125" defaultRowHeight="15" zeroHeight="1" x14ac:dyDescent="0.25"/>
  <cols>
    <col min="39" max="39" width="8.140625" bestFit="1" customWidth="1"/>
    <col min="40" max="40" width="8.5703125" bestFit="1" customWidth="1"/>
    <col min="41" max="41" width="7" bestFit="1" customWidth="1"/>
    <col min="42" max="42" width="15.140625" bestFit="1" customWidth="1"/>
    <col min="43" max="43" width="9.28515625" bestFit="1" customWidth="1"/>
    <col min="44" max="44" width="7.7109375" bestFit="1" customWidth="1"/>
    <col min="45" max="45" width="12.5703125" bestFit="1" customWidth="1"/>
    <col min="46" max="46" width="12.140625" bestFit="1" customWidth="1"/>
    <col min="47" max="47" width="12.5703125" bestFit="1" customWidth="1"/>
    <col min="48" max="48" width="11.140625" bestFit="1" customWidth="1"/>
  </cols>
  <sheetData>
    <row r="1" spans="1:48" x14ac:dyDescent="0.25">
      <c r="A1" s="15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0"/>
      <c r="AM1" s="5" t="s">
        <v>19</v>
      </c>
      <c r="AN1" s="5" t="s">
        <v>20</v>
      </c>
      <c r="AO1" s="5" t="s">
        <v>21</v>
      </c>
      <c r="AP1" s="6" t="s">
        <v>23</v>
      </c>
      <c r="AQ1" s="6" t="s">
        <v>1</v>
      </c>
      <c r="AR1" s="8" t="s">
        <v>22</v>
      </c>
      <c r="AS1" s="6" t="s">
        <v>24</v>
      </c>
      <c r="AT1" s="6" t="s">
        <v>25</v>
      </c>
      <c r="AU1" s="6" t="s">
        <v>26</v>
      </c>
      <c r="AV1" s="9" t="s">
        <v>30</v>
      </c>
    </row>
    <row r="2" spans="1:48" x14ac:dyDescent="0.25">
      <c r="A2" s="15"/>
      <c r="B2" s="21" t="s">
        <v>43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0"/>
      <c r="AM2" s="1" t="str">
        <f>IF(S4="","",S4)</f>
        <v/>
      </c>
      <c r="AN2" s="1" t="str">
        <f>IF(AE4="","",AE4)</f>
        <v/>
      </c>
      <c r="AO2" s="1" t="str">
        <f>IF(G6="","",G6)</f>
        <v/>
      </c>
      <c r="AP2" s="1" t="str">
        <f>IF(H8="","",H8)</f>
        <v/>
      </c>
      <c r="AQ2" s="1" t="str">
        <f>IF(S6="","",S6)</f>
        <v/>
      </c>
      <c r="AR2" s="1" t="str">
        <f>IF(AE6="","",AE6)</f>
        <v/>
      </c>
      <c r="AS2" s="1" t="str">
        <f>IF(T8="","",T8)</f>
        <v/>
      </c>
      <c r="AT2" s="1" t="str">
        <f>IF(H10="","",H10)</f>
        <v/>
      </c>
      <c r="AU2" s="1" t="str">
        <f>IF(T10="","",T10)</f>
        <v/>
      </c>
      <c r="AV2" s="1">
        <f ca="1">AE10</f>
        <v>43624.554334259257</v>
      </c>
    </row>
    <row r="3" spans="1:48" x14ac:dyDescent="0.25">
      <c r="A3" s="15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0"/>
    </row>
    <row r="4" spans="1:48" x14ac:dyDescent="0.25">
      <c r="A4" s="15"/>
      <c r="B4" s="17" t="s">
        <v>31</v>
      </c>
      <c r="C4" s="17"/>
      <c r="D4" s="17"/>
      <c r="E4" s="17"/>
      <c r="F4" s="17"/>
      <c r="G4" s="16"/>
      <c r="H4" s="16"/>
      <c r="I4" s="16"/>
      <c r="J4" s="16"/>
      <c r="K4" s="16"/>
      <c r="L4" s="16"/>
      <c r="M4" s="17" t="s">
        <v>32</v>
      </c>
      <c r="N4" s="17"/>
      <c r="O4" s="17"/>
      <c r="P4" s="17"/>
      <c r="Q4" s="17"/>
      <c r="R4" s="17"/>
      <c r="S4" s="16" t="str">
        <f>IFERROR(VLOOKUP($G$4,produtos,2,FALSE),"")</f>
        <v/>
      </c>
      <c r="T4" s="16"/>
      <c r="U4" s="16"/>
      <c r="V4" s="16"/>
      <c r="W4" s="16"/>
      <c r="X4" s="16"/>
      <c r="Y4" s="17" t="s">
        <v>33</v>
      </c>
      <c r="Z4" s="17"/>
      <c r="AA4" s="17"/>
      <c r="AB4" s="17"/>
      <c r="AC4" s="17"/>
      <c r="AD4" s="17"/>
      <c r="AE4" s="16" t="str">
        <f>IFERROR(VLOOKUP($G$4,produtos,3,FALSE),"")</f>
        <v/>
      </c>
      <c r="AF4" s="16"/>
      <c r="AG4" s="16"/>
      <c r="AH4" s="16"/>
      <c r="AI4" s="16"/>
      <c r="AJ4" s="16"/>
      <c r="AK4" s="20"/>
    </row>
    <row r="5" spans="1:48" x14ac:dyDescent="0.25">
      <c r="A5" s="15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0"/>
    </row>
    <row r="6" spans="1:48" x14ac:dyDescent="0.25">
      <c r="A6" s="15"/>
      <c r="B6" s="17" t="s">
        <v>34</v>
      </c>
      <c r="C6" s="17"/>
      <c r="D6" s="17"/>
      <c r="E6" s="17"/>
      <c r="F6" s="17"/>
      <c r="G6" s="16"/>
      <c r="H6" s="16"/>
      <c r="I6" s="16"/>
      <c r="J6" s="16"/>
      <c r="K6" s="16"/>
      <c r="L6" s="16"/>
      <c r="M6" s="17" t="s">
        <v>35</v>
      </c>
      <c r="N6" s="17"/>
      <c r="O6" s="17"/>
      <c r="P6" s="17"/>
      <c r="Q6" s="17"/>
      <c r="R6" s="17"/>
      <c r="S6" s="16"/>
      <c r="T6" s="16"/>
      <c r="U6" s="16"/>
      <c r="V6" s="16"/>
      <c r="W6" s="16"/>
      <c r="X6" s="16"/>
      <c r="Y6" s="17" t="s">
        <v>36</v>
      </c>
      <c r="Z6" s="17"/>
      <c r="AA6" s="17"/>
      <c r="AB6" s="17"/>
      <c r="AC6" s="17"/>
      <c r="AD6" s="17"/>
      <c r="AE6" s="19" t="str">
        <f>IFERROR(VLOOKUP($S$6,destino,2,FALSE),"")</f>
        <v/>
      </c>
      <c r="AF6" s="19"/>
      <c r="AG6" s="19"/>
      <c r="AH6" s="19"/>
      <c r="AI6" s="19"/>
      <c r="AJ6" s="19"/>
      <c r="AK6" s="20"/>
    </row>
    <row r="7" spans="1:48" x14ac:dyDescent="0.25">
      <c r="A7" s="15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0"/>
    </row>
    <row r="8" spans="1:48" x14ac:dyDescent="0.25">
      <c r="A8" s="15"/>
      <c r="B8" s="17" t="s">
        <v>37</v>
      </c>
      <c r="C8" s="17"/>
      <c r="D8" s="17"/>
      <c r="E8" s="17"/>
      <c r="F8" s="17"/>
      <c r="G8" s="17"/>
      <c r="H8" s="18" t="str">
        <f>IF($G$6="","",PRODUCT($AE$4,$G$6))</f>
        <v/>
      </c>
      <c r="I8" s="18"/>
      <c r="J8" s="18"/>
      <c r="K8" s="18"/>
      <c r="L8" s="18"/>
      <c r="M8" s="18"/>
      <c r="N8" s="17" t="s">
        <v>38</v>
      </c>
      <c r="O8" s="17"/>
      <c r="P8" s="17"/>
      <c r="Q8" s="17"/>
      <c r="R8" s="17"/>
      <c r="S8" s="17"/>
      <c r="T8" s="18" t="str">
        <f>IF($AE$6="","",PRODUCT($H$8,$AE$6))</f>
        <v/>
      </c>
      <c r="U8" s="18"/>
      <c r="V8" s="18"/>
      <c r="W8" s="18"/>
      <c r="X8" s="18"/>
      <c r="Y8" s="18"/>
      <c r="Z8" s="17" t="s">
        <v>39</v>
      </c>
      <c r="AA8" s="17"/>
      <c r="AB8" s="17"/>
      <c r="AC8" s="17"/>
      <c r="AD8" s="17"/>
      <c r="AE8" s="25"/>
      <c r="AF8" s="25"/>
      <c r="AG8" s="25"/>
      <c r="AH8" s="25"/>
      <c r="AI8" s="25"/>
      <c r="AJ8" s="25"/>
      <c r="AK8" s="20"/>
    </row>
    <row r="9" spans="1:48" x14ac:dyDescent="0.25">
      <c r="A9" s="15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0"/>
    </row>
    <row r="10" spans="1:48" x14ac:dyDescent="0.25">
      <c r="A10" s="15"/>
      <c r="B10" s="17" t="s">
        <v>40</v>
      </c>
      <c r="C10" s="17"/>
      <c r="D10" s="17"/>
      <c r="E10" s="17"/>
      <c r="F10" s="17"/>
      <c r="G10" s="17"/>
      <c r="H10" s="18" t="str">
        <f>IF(OR($H$8="",$T$8=""),"",($H$8+$T$8))</f>
        <v/>
      </c>
      <c r="I10" s="18"/>
      <c r="J10" s="18"/>
      <c r="K10" s="18"/>
      <c r="L10" s="18"/>
      <c r="M10" s="18"/>
      <c r="N10" s="17" t="s">
        <v>41</v>
      </c>
      <c r="O10" s="17"/>
      <c r="P10" s="17"/>
      <c r="Q10" s="17"/>
      <c r="R10" s="17"/>
      <c r="S10" s="17"/>
      <c r="T10" s="25" t="str">
        <f>IF(OR($H$10="",$AE$8=""),"",($H$10/$AE$8))</f>
        <v/>
      </c>
      <c r="U10" s="25"/>
      <c r="V10" s="25"/>
      <c r="W10" s="25"/>
      <c r="X10" s="25"/>
      <c r="Y10" s="25"/>
      <c r="Z10" s="17" t="s">
        <v>42</v>
      </c>
      <c r="AA10" s="17"/>
      <c r="AB10" s="17"/>
      <c r="AC10" s="17"/>
      <c r="AD10" s="17"/>
      <c r="AE10" s="26">
        <f ca="1">NOW()</f>
        <v>43624.554334259257</v>
      </c>
      <c r="AF10" s="27"/>
      <c r="AG10" s="27"/>
      <c r="AH10" s="27"/>
      <c r="AI10" s="27"/>
      <c r="AJ10" s="27"/>
      <c r="AK10" s="20"/>
    </row>
    <row r="11" spans="1:48" x14ac:dyDescent="0.25">
      <c r="A11" s="15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0"/>
    </row>
    <row r="12" spans="1:48" x14ac:dyDescent="0.25">
      <c r="A12" s="15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</row>
    <row r="13" spans="1:48" x14ac:dyDescent="0.25">
      <c r="A13" s="15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</row>
    <row r="14" spans="1:48" ht="15" hidden="1" customHeight="1" x14ac:dyDescent="0.25">
      <c r="A14" s="15"/>
      <c r="AK14" s="20"/>
    </row>
  </sheetData>
  <mergeCells count="32">
    <mergeCell ref="AK1:AK14"/>
    <mergeCell ref="B2:AJ2"/>
    <mergeCell ref="B1:AJ1"/>
    <mergeCell ref="B3:AJ3"/>
    <mergeCell ref="B5:AJ5"/>
    <mergeCell ref="B7:AJ7"/>
    <mergeCell ref="B9:AJ9"/>
    <mergeCell ref="B11:AJ13"/>
    <mergeCell ref="AE8:AJ8"/>
    <mergeCell ref="Z8:AD8"/>
    <mergeCell ref="B10:G10"/>
    <mergeCell ref="H10:M10"/>
    <mergeCell ref="N10:S10"/>
    <mergeCell ref="T10:Y10"/>
    <mergeCell ref="Z10:AD10"/>
    <mergeCell ref="AE10:AJ10"/>
    <mergeCell ref="B8:G8"/>
    <mergeCell ref="H8:M8"/>
    <mergeCell ref="N8:S8"/>
    <mergeCell ref="T8:Y8"/>
    <mergeCell ref="AE6:AJ6"/>
    <mergeCell ref="AE4:AJ4"/>
    <mergeCell ref="B6:F6"/>
    <mergeCell ref="G6:L6"/>
    <mergeCell ref="M6:R6"/>
    <mergeCell ref="S6:X6"/>
    <mergeCell ref="Y6:AD6"/>
    <mergeCell ref="B4:F4"/>
    <mergeCell ref="G4:L4"/>
    <mergeCell ref="M4:R4"/>
    <mergeCell ref="S4:X4"/>
    <mergeCell ref="Y4:AD4"/>
  </mergeCells>
  <dataValidations count="2">
    <dataValidation type="list" allowBlank="1" showInputMessage="1" showErrorMessage="1" sqref="G4:L4">
      <formula1>id_produto</formula1>
    </dataValidation>
    <dataValidation type="list" allowBlank="1" showInputMessage="1" showErrorMessage="1" sqref="S6:X6">
      <formula1>id_destino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Button 7">
              <controlPr defaultSize="0" print="0" autoFill="0" autoPict="0">
                <anchor moveWithCells="1" sizeWithCells="1">
                  <from>
                    <xdr:col>5</xdr:col>
                    <xdr:colOff>38100</xdr:colOff>
                    <xdr:row>10</xdr:row>
                    <xdr:rowOff>95250</xdr:rowOff>
                  </from>
                  <to>
                    <xdr:col>17</xdr:col>
                    <xdr:colOff>19050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Button 8">
              <controlPr defaultSize="0" print="0" autoFill="0" autoPict="0">
                <anchor moveWithCells="1" sizeWithCells="1">
                  <from>
                    <xdr:col>19</xdr:col>
                    <xdr:colOff>38100</xdr:colOff>
                    <xdr:row>10</xdr:row>
                    <xdr:rowOff>95250</xdr:rowOff>
                  </from>
                  <to>
                    <xdr:col>31</xdr:col>
                    <xdr:colOff>9525</xdr:colOff>
                    <xdr:row>12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"/>
  <sheetViews>
    <sheetView zoomScale="175" zoomScaleNormal="175" workbookViewId="0">
      <pane ySplit="2" topLeftCell="A3" activePane="bottomLeft" state="frozen"/>
      <selection pane="bottomLeft" sqref="A1:D1"/>
    </sheetView>
  </sheetViews>
  <sheetFormatPr defaultColWidth="0" defaultRowHeight="15" x14ac:dyDescent="0.25"/>
  <cols>
    <col min="1" max="1" width="6.28515625" style="12" customWidth="1"/>
    <col min="2" max="2" width="8.140625" style="12" bestFit="1" customWidth="1"/>
    <col min="3" max="3" width="8.5703125" style="12" bestFit="1" customWidth="1"/>
    <col min="4" max="4" width="7" style="12" bestFit="1" customWidth="1"/>
    <col min="5" max="5" width="15.140625" style="13" bestFit="1" customWidth="1"/>
    <col min="6" max="6" width="10" style="13" bestFit="1" customWidth="1"/>
    <col min="7" max="7" width="7.7109375" style="12" bestFit="1" customWidth="1"/>
    <col min="8" max="8" width="12.5703125" style="13" bestFit="1" customWidth="1"/>
    <col min="9" max="9" width="12.140625" style="13" bestFit="1" customWidth="1"/>
    <col min="10" max="10" width="12.5703125" style="13" bestFit="1" customWidth="1"/>
    <col min="11" max="11" width="18.7109375" style="12" bestFit="1" customWidth="1"/>
    <col min="12" max="12" width="0" hidden="1" customWidth="1"/>
    <col min="13" max="16384" width="6.28515625" hidden="1"/>
  </cols>
  <sheetData>
    <row r="1" spans="1:12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10"/>
    </row>
    <row r="2" spans="1:12" s="1" customFormat="1" x14ac:dyDescent="0.25">
      <c r="A2" s="11" t="s">
        <v>0</v>
      </c>
      <c r="B2" s="11" t="s">
        <v>19</v>
      </c>
      <c r="C2" s="11" t="s">
        <v>20</v>
      </c>
      <c r="D2" s="11" t="s">
        <v>21</v>
      </c>
      <c r="E2" s="14" t="s">
        <v>23</v>
      </c>
      <c r="F2" s="14" t="s">
        <v>1</v>
      </c>
      <c r="G2" s="11" t="s">
        <v>22</v>
      </c>
      <c r="H2" s="14" t="s">
        <v>24</v>
      </c>
      <c r="I2" s="14" t="s">
        <v>25</v>
      </c>
      <c r="J2" s="14" t="s">
        <v>26</v>
      </c>
      <c r="K2" s="11" t="s">
        <v>30</v>
      </c>
    </row>
    <row r="3" spans="1:12" x14ac:dyDescent="0.25">
      <c r="A3" s="12" t="s">
        <v>18</v>
      </c>
      <c r="B3" s="12" t="s">
        <v>4</v>
      </c>
      <c r="C3" s="13">
        <v>1.5</v>
      </c>
      <c r="D3" s="12">
        <v>10</v>
      </c>
      <c r="E3" s="13">
        <v>15</v>
      </c>
      <c r="F3" s="12" t="s">
        <v>12</v>
      </c>
      <c r="G3" s="12">
        <v>1.4999999999999999E-2</v>
      </c>
      <c r="H3" s="13">
        <v>0.22499999999999998</v>
      </c>
      <c r="I3" s="13">
        <v>15.225</v>
      </c>
      <c r="J3" s="13">
        <v>3.8740458015267172</v>
      </c>
      <c r="K3" s="12">
        <v>43572.492541203705</v>
      </c>
    </row>
    <row r="4" spans="1:12" x14ac:dyDescent="0.25">
      <c r="A4" s="12" t="s">
        <v>27</v>
      </c>
      <c r="B4" s="12" t="s">
        <v>44</v>
      </c>
      <c r="C4" s="13">
        <v>1.75</v>
      </c>
      <c r="D4" s="12">
        <v>20</v>
      </c>
      <c r="E4" s="13">
        <v>35</v>
      </c>
      <c r="F4" s="12" t="s">
        <v>13</v>
      </c>
      <c r="G4" s="12">
        <v>2.75E-2</v>
      </c>
      <c r="H4" s="13">
        <v>0.96250000000000002</v>
      </c>
      <c r="I4" s="13">
        <v>35.962499999999999</v>
      </c>
      <c r="J4" s="13">
        <v>9.1507633587786259</v>
      </c>
      <c r="K4" s="12">
        <v>43572.492541203705</v>
      </c>
    </row>
    <row r="5" spans="1:12" x14ac:dyDescent="0.25">
      <c r="A5" s="12" t="s">
        <v>28</v>
      </c>
      <c r="B5" s="12" t="s">
        <v>7</v>
      </c>
      <c r="C5" s="13">
        <v>5.45</v>
      </c>
      <c r="D5" s="12">
        <v>30</v>
      </c>
      <c r="E5" s="13">
        <v>163.5</v>
      </c>
      <c r="F5" s="12" t="s">
        <v>45</v>
      </c>
      <c r="G5" s="12">
        <v>0.05</v>
      </c>
      <c r="H5" s="13">
        <v>8.1750000000000007</v>
      </c>
      <c r="I5" s="13">
        <v>171.67500000000001</v>
      </c>
      <c r="J5" s="13">
        <v>43.68320610687023</v>
      </c>
      <c r="K5" s="12">
        <v>43572.492541203705</v>
      </c>
    </row>
    <row r="6" spans="1:12" x14ac:dyDescent="0.25">
      <c r="A6" s="12" t="s">
        <v>29</v>
      </c>
      <c r="B6" s="12" t="s">
        <v>8</v>
      </c>
      <c r="C6" s="13">
        <v>3.23</v>
      </c>
      <c r="D6" s="12">
        <v>40</v>
      </c>
      <c r="E6" s="13">
        <v>129.19999999999999</v>
      </c>
      <c r="F6" s="12" t="s">
        <v>14</v>
      </c>
      <c r="G6" s="12">
        <v>0.1</v>
      </c>
      <c r="H6" s="13">
        <v>12.92</v>
      </c>
      <c r="I6" s="13">
        <v>142.11999999999998</v>
      </c>
      <c r="J6" s="13">
        <v>36.162849872773528</v>
      </c>
      <c r="K6" s="12">
        <v>43572.492541203705</v>
      </c>
    </row>
  </sheetData>
  <sortState ref="A3:L12">
    <sortCondition ref="A3"/>
  </sortState>
  <mergeCells count="3">
    <mergeCell ref="A1:D1"/>
    <mergeCell ref="E1:H1"/>
    <mergeCell ref="I1:K1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>
                <anchor moveWithCells="1" sizeWithCells="1">
                  <from>
                    <xdr:col>0</xdr:col>
                    <xdr:colOff>28575</xdr:colOff>
                    <xdr:row>0</xdr:row>
                    <xdr:rowOff>28575</xdr:rowOff>
                  </from>
                  <to>
                    <xdr:col>3</xdr:col>
                    <xdr:colOff>409575</xdr:colOff>
                    <xdr:row>0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pane ySplit="1" topLeftCell="A2" activePane="bottomLeft" state="frozen"/>
      <selection pane="bottomLeft"/>
    </sheetView>
  </sheetViews>
  <sheetFormatPr defaultColWidth="0" defaultRowHeight="15" x14ac:dyDescent="0.25"/>
  <cols>
    <col min="1" max="1" width="6.140625" style="2" bestFit="1" customWidth="1"/>
    <col min="2" max="2" width="9.42578125" bestFit="1" customWidth="1"/>
    <col min="3" max="3" width="9.7109375" style="3" bestFit="1" customWidth="1"/>
    <col min="4" max="16384" width="9.140625" hidden="1"/>
  </cols>
  <sheetData>
    <row r="1" spans="1:3" x14ac:dyDescent="0.25">
      <c r="A1" s="4" t="s">
        <v>0</v>
      </c>
      <c r="B1" s="5" t="s">
        <v>19</v>
      </c>
      <c r="C1" s="6" t="s">
        <v>5</v>
      </c>
    </row>
    <row r="2" spans="1:3" x14ac:dyDescent="0.25">
      <c r="A2" s="2" t="s">
        <v>3</v>
      </c>
      <c r="B2" t="s">
        <v>4</v>
      </c>
      <c r="C2" s="3">
        <v>1.5</v>
      </c>
    </row>
    <row r="3" spans="1:3" x14ac:dyDescent="0.25">
      <c r="A3" s="2" t="s">
        <v>6</v>
      </c>
      <c r="B3" t="s">
        <v>44</v>
      </c>
      <c r="C3" s="3">
        <v>1.75</v>
      </c>
    </row>
    <row r="4" spans="1:3" x14ac:dyDescent="0.25">
      <c r="A4" s="2" t="s">
        <v>9</v>
      </c>
      <c r="B4" t="s">
        <v>7</v>
      </c>
      <c r="C4" s="3">
        <v>5.45</v>
      </c>
    </row>
    <row r="5" spans="1:3" x14ac:dyDescent="0.25">
      <c r="A5" s="2" t="s">
        <v>10</v>
      </c>
      <c r="B5" t="s">
        <v>8</v>
      </c>
      <c r="C5" s="3">
        <v>3.23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pane ySplit="1" topLeftCell="A2" activePane="bottomLeft" state="frozen"/>
      <selection pane="bottomLeft"/>
    </sheetView>
  </sheetViews>
  <sheetFormatPr defaultColWidth="0" defaultRowHeight="15" x14ac:dyDescent="0.25"/>
  <cols>
    <col min="1" max="1" width="6.28515625" bestFit="1" customWidth="1"/>
    <col min="2" max="2" width="10" bestFit="1" customWidth="1"/>
    <col min="3" max="3" width="7.140625" style="7" bestFit="1" customWidth="1"/>
    <col min="4" max="16384" width="9.140625" hidden="1"/>
  </cols>
  <sheetData>
    <row r="1" spans="1:3" x14ac:dyDescent="0.25">
      <c r="A1" s="5" t="s">
        <v>0</v>
      </c>
      <c r="B1" s="5" t="s">
        <v>1</v>
      </c>
      <c r="C1" s="8" t="s">
        <v>2</v>
      </c>
    </row>
    <row r="2" spans="1:3" x14ac:dyDescent="0.25">
      <c r="A2" t="s">
        <v>11</v>
      </c>
      <c r="B2" t="s">
        <v>12</v>
      </c>
      <c r="C2" s="7">
        <v>1.4999999999999999E-2</v>
      </c>
    </row>
    <row r="3" spans="1:3" x14ac:dyDescent="0.25">
      <c r="A3" t="s">
        <v>15</v>
      </c>
      <c r="B3" t="s">
        <v>13</v>
      </c>
      <c r="C3" s="7">
        <v>2.75E-2</v>
      </c>
    </row>
    <row r="4" spans="1:3" x14ac:dyDescent="0.25">
      <c r="A4" t="s">
        <v>16</v>
      </c>
      <c r="B4" t="s">
        <v>45</v>
      </c>
      <c r="C4" s="7">
        <v>0.05</v>
      </c>
    </row>
    <row r="5" spans="1:3" x14ac:dyDescent="0.25">
      <c r="A5" t="s">
        <v>17</v>
      </c>
      <c r="B5" t="s">
        <v>14</v>
      </c>
      <c r="C5" s="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FM_Pedido</vt:lpstr>
      <vt:lpstr>DB_Vendas</vt:lpstr>
      <vt:lpstr>CadastroProdutos</vt:lpstr>
      <vt:lpstr>CadastroDestino</vt:lpstr>
      <vt:lpstr>destino</vt:lpstr>
      <vt:lpstr>id_destino</vt:lpstr>
      <vt:lpstr>id_produto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vaamonde</dc:creator>
  <cp:lastModifiedBy>Robson Silva Vaamonde</cp:lastModifiedBy>
  <dcterms:created xsi:type="dcterms:W3CDTF">2019-04-17T14:37:06Z</dcterms:created>
  <dcterms:modified xsi:type="dcterms:W3CDTF">2019-06-08T16:19:00Z</dcterms:modified>
</cp:coreProperties>
</file>