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480" yWindow="45" windowWidth="19980" windowHeight="18240"/>
  </bookViews>
  <sheets>
    <sheet name="Finished" sheetId="1" r:id="rId1"/>
  </sheets>
  <definedNames>
    <definedName name="dispersion">Finished!$C$29</definedName>
    <definedName name="median">Finished!$C$28</definedName>
    <definedName name="n">Finished!#REF!</definedName>
    <definedName name="solver_adj" localSheetId="0" hidden="1">Finished!$C$28:$C$29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Finished!$C$29</definedName>
    <definedName name="solver_lhs2" localSheetId="0" hidden="1">Finished!$C$28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Finished!$G$28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0.01</definedName>
    <definedName name="solver_rhs2" localSheetId="0" hidden="1">0.01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 concurrentCalc="0"/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E21" i="1"/>
  <c r="F21" i="1"/>
  <c r="E19" i="1"/>
  <c r="E20" i="1"/>
  <c r="F20" i="1"/>
  <c r="G20" i="1"/>
  <c r="L15" i="1"/>
  <c r="L16" i="1"/>
  <c r="L17" i="1"/>
  <c r="L14" i="1"/>
  <c r="E14" i="1"/>
  <c r="F14" i="1"/>
  <c r="E15" i="1"/>
  <c r="F15" i="1"/>
  <c r="E16" i="1"/>
  <c r="E17" i="1"/>
  <c r="F17" i="1"/>
  <c r="E18" i="1"/>
  <c r="F18" i="1"/>
  <c r="G17" i="1"/>
  <c r="F16" i="1"/>
  <c r="G18" i="1"/>
  <c r="G21" i="1"/>
  <c r="F19" i="1"/>
  <c r="G19" i="1"/>
  <c r="G14" i="1"/>
  <c r="G15" i="1"/>
  <c r="G16" i="1"/>
  <c r="G28" i="1"/>
</calcChain>
</file>

<file path=xl/comments1.xml><?xml version="1.0" encoding="utf-8"?>
<comments xmlns="http://schemas.openxmlformats.org/spreadsheetml/2006/main">
  <authors>
    <author xml:space="preserve"> Jack Baker</author>
  </authors>
  <commentList>
    <comment ref="C14" authorId="0">
      <text>
        <r>
          <rPr>
            <sz val="9"/>
            <color indexed="81"/>
            <rFont val="Tahoma"/>
            <family val="2"/>
          </rPr>
          <t>Populate the gray-shaded cells with results from analysis</t>
        </r>
      </text>
    </comment>
    <comment ref="L14" authorId="0">
      <text>
        <r>
          <rPr>
            <sz val="9"/>
            <color indexed="81"/>
            <rFont val="Tahoma"/>
            <family val="2"/>
          </rPr>
          <t xml:space="preserve">These columns are used to produce the fragililty function for the figure 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Jack Baker:</t>
        </r>
        <r>
          <rPr>
            <sz val="9"/>
            <color indexed="81"/>
            <rFont val="Tahoma"/>
            <family val="2"/>
          </rPr>
          <t xml:space="preserve">
Let Solver change these two values</t>
        </r>
      </text>
    </comment>
    <comment ref="G28" authorId="0">
      <text>
        <r>
          <rPr>
            <b/>
            <sz val="9"/>
            <color indexed="81"/>
            <rFont val="Tahoma"/>
            <family val="2"/>
          </rPr>
          <t>Jack Baker:</t>
        </r>
        <r>
          <rPr>
            <sz val="9"/>
            <color indexed="81"/>
            <rFont val="Tahoma"/>
            <family val="2"/>
          </rPr>
          <t xml:space="preserve">
Run Solver to maximize this cell</t>
        </r>
      </text>
    </comment>
  </commentList>
</comments>
</file>

<file path=xl/sharedStrings.xml><?xml version="1.0" encoding="utf-8"?>
<sst xmlns="http://schemas.openxmlformats.org/spreadsheetml/2006/main" count="19" uniqueCount="18">
  <si>
    <t>Likelihood</t>
  </si>
  <si>
    <t>Log likelihood</t>
  </si>
  <si>
    <t xml:space="preserve">sum = </t>
  </si>
  <si>
    <t>CDF</t>
  </si>
  <si>
    <t>Fraction causing collapse</t>
  </si>
  <si>
    <t>Number of collapses</t>
  </si>
  <si>
    <t>Theoretical fragility function</t>
  </si>
  <si>
    <t>Number of analyses</t>
  </si>
  <si>
    <t>Jack Baker</t>
  </si>
  <si>
    <t>July 15, 2011</t>
  </si>
  <si>
    <t>Maximum likelihood parameter estimates using multiple stripes analysis data</t>
  </si>
  <si>
    <t>IM</t>
  </si>
  <si>
    <t xml:space="preserve">Baker, J. W. (2013). “Efficient analytical fragility function fitting </t>
  </si>
  <si>
    <t>using dynamic structural analysis.” Earthquake Spectra, (in review).</t>
  </si>
  <si>
    <t>This spreadsheet implements equation 11 of the follwing paper:</t>
  </si>
  <si>
    <t>Fragility function</t>
  </si>
  <si>
    <t>θ</t>
  </si>
  <si>
    <t>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</si>
</sst>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i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41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/>
    <xf numFmtId="164" fontId="0" fillId="2" borderId="0" xfId="0" applyNumberFormat="1" applyFill="1"/>
    <xf numFmtId="0" fontId="0" fillId="3" borderId="1" xfId="0" applyFill="1" applyBorder="1"/>
    <xf numFmtId="37" fontId="6" fillId="3" borderId="2" xfId="1" applyNumberFormat="1" applyFont="1" applyFill="1" applyBorder="1"/>
    <xf numFmtId="0" fontId="0" fillId="3" borderId="3" xfId="0" applyFill="1" applyBorder="1"/>
    <xf numFmtId="37" fontId="6" fillId="3" borderId="4" xfId="1" applyNumberFormat="1" applyFont="1" applyFill="1" applyBorder="1"/>
    <xf numFmtId="0" fontId="0" fillId="3" borderId="5" xfId="0" applyFill="1" applyBorder="1"/>
    <xf numFmtId="37" fontId="6" fillId="3" borderId="6" xfId="1" applyNumberFormat="1" applyFont="1" applyFill="1" applyBorder="1"/>
    <xf numFmtId="39" fontId="0" fillId="0" borderId="1" xfId="1" applyNumberFormat="1" applyFont="1" applyFill="1" applyBorder="1"/>
    <xf numFmtId="43" fontId="0" fillId="0" borderId="7" xfId="1" applyFont="1" applyBorder="1"/>
    <xf numFmtId="164" fontId="0" fillId="0" borderId="7" xfId="0" applyNumberFormat="1" applyBorder="1"/>
    <xf numFmtId="164" fontId="0" fillId="0" borderId="2" xfId="0" applyNumberFormat="1" applyBorder="1"/>
    <xf numFmtId="39" fontId="0" fillId="0" borderId="3" xfId="1" applyNumberFormat="1" applyFont="1" applyFill="1" applyBorder="1"/>
    <xf numFmtId="43" fontId="0" fillId="0" borderId="0" xfId="1" applyFont="1" applyBorder="1"/>
    <xf numFmtId="164" fontId="0" fillId="0" borderId="0" xfId="0" applyNumberFormat="1" applyBorder="1"/>
    <xf numFmtId="164" fontId="0" fillId="0" borderId="4" xfId="0" applyNumberFormat="1" applyBorder="1"/>
    <xf numFmtId="39" fontId="0" fillId="0" borderId="5" xfId="1" applyNumberFormat="1" applyFont="1" applyFill="1" applyBorder="1"/>
    <xf numFmtId="43" fontId="0" fillId="0" borderId="8" xfId="1" applyFont="1" applyBorder="1"/>
    <xf numFmtId="164" fontId="0" fillId="0" borderId="8" xfId="0" applyNumberFormat="1" applyBorder="1"/>
    <xf numFmtId="164" fontId="0" fillId="0" borderId="6" xfId="0" applyNumberFormat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2" fillId="0" borderId="0" xfId="0" quotePrefix="1" applyFont="1"/>
    <xf numFmtId="0" fontId="0" fillId="0" borderId="0" xfId="0" applyAlignment="1">
      <alignment horizontal="left" indent="1"/>
    </xf>
    <xf numFmtId="2" fontId="0" fillId="2" borderId="0" xfId="0" applyNumberFormat="1" applyFill="1"/>
    <xf numFmtId="0" fontId="7" fillId="0" borderId="0" xfId="0" applyFont="1"/>
    <xf numFmtId="0" fontId="8" fillId="0" borderId="0" xfId="0" applyFont="1" applyAlignment="1">
      <alignment horizontal="center" wrapText="1"/>
    </xf>
    <xf numFmtId="0" fontId="7" fillId="0" borderId="1" xfId="0" applyFont="1" applyBorder="1"/>
    <xf numFmtId="43" fontId="7" fillId="0" borderId="2" xfId="1" applyFont="1" applyBorder="1"/>
    <xf numFmtId="0" fontId="7" fillId="0" borderId="3" xfId="0" applyFont="1" applyBorder="1"/>
    <xf numFmtId="43" fontId="7" fillId="0" borderId="4" xfId="1" applyFont="1" applyBorder="1"/>
    <xf numFmtId="0" fontId="7" fillId="0" borderId="5" xfId="0" applyFont="1" applyBorder="1"/>
    <xf numFmtId="43" fontId="7" fillId="0" borderId="6" xfId="1" applyFont="1" applyBorder="1"/>
    <xf numFmtId="43" fontId="7" fillId="0" borderId="0" xfId="1" applyFont="1"/>
    <xf numFmtId="165" fontId="7" fillId="0" borderId="0" xfId="1" applyNumberFormat="1" applyFont="1"/>
    <xf numFmtId="0" fontId="8" fillId="0" borderId="0" xfId="2" applyFont="1"/>
    <xf numFmtId="0" fontId="9" fillId="0" borderId="0" xfId="3" applyFont="1"/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6730975271699"/>
          <c:y val="4.1009463722397513E-2"/>
          <c:w val="0.84736237101579093"/>
          <c:h val="0.79133585036886211"/>
        </c:manualLayout>
      </c:layout>
      <c:scatterChart>
        <c:scatterStyle val="lineMarker"/>
        <c:varyColors val="0"/>
        <c:ser>
          <c:idx val="0"/>
          <c:order val="0"/>
          <c:tx>
            <c:v>Fraction of analyses causing collapse</c:v>
          </c:tx>
          <c:spPr>
            <a:ln w="47625">
              <a:noFill/>
            </a:ln>
          </c:spPr>
          <c:xVal>
            <c:numRef>
              <c:f>Finished!$A$14:$A$26</c:f>
              <c:numCache>
                <c:formatCode>General</c:formatCode>
                <c:ptCount val="1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xVal>
          <c:yVal>
            <c:numRef>
              <c:f>Finished!$D$14:$D$26</c:f>
              <c:numCache>
                <c:formatCode>#,##0.00_);\(#,##0.00\)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0.15</c:v>
                </c:pt>
                <c:pt idx="5">
                  <c:v>0.32500000000000001</c:v>
                </c:pt>
                <c:pt idx="6">
                  <c:v>0.3</c:v>
                </c:pt>
                <c:pt idx="7">
                  <c:v>0.4</c:v>
                </c:pt>
              </c:numCache>
            </c:numRef>
          </c:yVal>
          <c:smooth val="0"/>
        </c:ser>
        <c:ser>
          <c:idx val="1"/>
          <c:order val="1"/>
          <c:tx>
            <c:v>Fitted fragility function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Finished!$K$14:$K$38</c:f>
              <c:numCache>
                <c:formatCode>General</c:formatCode>
                <c:ptCount val="2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</c:numCache>
            </c:numRef>
          </c:xVal>
          <c:yVal>
            <c:numRef>
              <c:f>Finished!$L$14:$L$38</c:f>
              <c:numCache>
                <c:formatCode>_(* #,##0.00_);_(* \(#,##0.00\);_(* "-"??_);_(@_)</c:formatCode>
                <c:ptCount val="25"/>
                <c:pt idx="0">
                  <c:v>1.5990376518432099E-5</c:v>
                </c:pt>
                <c:pt idx="1">
                  <c:v>2.7806178623095211E-3</c:v>
                </c:pt>
                <c:pt idx="2">
                  <c:v>2.4901127898920225E-2</c:v>
                </c:pt>
                <c:pt idx="3">
                  <c:v>8.2828519001698478E-2</c:v>
                </c:pt>
                <c:pt idx="4">
                  <c:v>0.17360691875027218</c:v>
                </c:pt>
                <c:pt idx="5">
                  <c:v>0.28252252398594424</c:v>
                </c:pt>
                <c:pt idx="6">
                  <c:v>0.39471041014521213</c:v>
                </c:pt>
                <c:pt idx="7">
                  <c:v>0.5</c:v>
                </c:pt>
                <c:pt idx="8">
                  <c:v>0.59311529812751818</c:v>
                </c:pt>
                <c:pt idx="9">
                  <c:v>0.67230506428845749</c:v>
                </c:pt>
                <c:pt idx="10">
                  <c:v>0.73790743910354717</c:v>
                </c:pt>
                <c:pt idx="11">
                  <c:v>0.79129712661552865</c:v>
                </c:pt>
                <c:pt idx="12">
                  <c:v>0.8342297527203647</c:v>
                </c:pt>
                <c:pt idx="13">
                  <c:v>0.86847932102481629</c:v>
                </c:pt>
                <c:pt idx="14">
                  <c:v>0.89566252315952744</c:v>
                </c:pt>
                <c:pt idx="15">
                  <c:v>0.91717148099830159</c:v>
                </c:pt>
                <c:pt idx="16">
                  <c:v>0.93416431214040796</c:v>
                </c:pt>
                <c:pt idx="17">
                  <c:v>0.9475833823571983</c:v>
                </c:pt>
                <c:pt idx="18">
                  <c:v>0.95818440455228671</c:v>
                </c:pt>
                <c:pt idx="19">
                  <c:v>0.96656758159108314</c:v>
                </c:pt>
                <c:pt idx="20">
                  <c:v>0.97320660297020134</c:v>
                </c:pt>
                <c:pt idx="21">
                  <c:v>0.97847382811175032</c:v>
                </c:pt>
                <c:pt idx="22">
                  <c:v>0.98266129282178427</c:v>
                </c:pt>
                <c:pt idx="23">
                  <c:v>0.98599779442605495</c:v>
                </c:pt>
                <c:pt idx="24">
                  <c:v>0.98866256026022981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75584"/>
        <c:axId val="163077504"/>
      </c:scatterChart>
      <c:valAx>
        <c:axId val="1630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077504"/>
        <c:crosses val="autoZero"/>
        <c:crossBetween val="midCat"/>
      </c:valAx>
      <c:valAx>
        <c:axId val="16307750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</a:rPr>
                  <a:t>Probability of collapse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#,##0.0_);\(#,##0.0\)" sourceLinked="0"/>
        <c:majorTickMark val="out"/>
        <c:minorTickMark val="none"/>
        <c:tickLblPos val="nextTo"/>
        <c:crossAx val="163075584"/>
        <c:crosses val="autoZero"/>
        <c:crossBetween val="midCat"/>
        <c:majorUnit val="0.2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56268233456046968"/>
          <c:y val="0.55963777187584096"/>
          <c:w val="0.36483504892135682"/>
          <c:h val="0.234453089351943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425449</xdr:colOff>
      <xdr:row>31</xdr:row>
      <xdr:rowOff>0</xdr:rowOff>
    </xdr:from>
    <xdr:to>
      <xdr:col>8</xdr:col>
      <xdr:colOff>188382</xdr:colOff>
      <xdr:row>57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tabSelected="1" topLeftCell="A4" workbookViewId="0">
      <selection activeCell="F30" sqref="F30"/>
    </sheetView>
  </sheetViews>
  <sheetFormatPr defaultColWidth="8.85546875" defaultRowHeight="12.75" x14ac:dyDescent="0.2"/>
  <cols>
    <col min="1" max="1" width="12.42578125" customWidth="1"/>
    <col min="2" max="4" width="12.85546875" customWidth="1"/>
    <col min="5" max="5" width="12.42578125" customWidth="1"/>
    <col min="6" max="6" width="13" customWidth="1"/>
    <col min="7" max="7" width="10.42578125" customWidth="1"/>
    <col min="8" max="8" width="5.85546875" customWidth="1"/>
    <col min="9" max="9" width="11" customWidth="1"/>
    <col min="10" max="10" width="5.28515625" customWidth="1"/>
    <col min="11" max="11" width="12.42578125" style="29" bestFit="1" customWidth="1"/>
    <col min="12" max="12" width="8.85546875" style="29"/>
  </cols>
  <sheetData>
    <row r="1" spans="1:12" x14ac:dyDescent="0.2">
      <c r="A1" s="3" t="s">
        <v>10</v>
      </c>
    </row>
    <row r="2" spans="1:12" x14ac:dyDescent="0.2">
      <c r="A2" s="3" t="s">
        <v>8</v>
      </c>
    </row>
    <row r="3" spans="1:12" x14ac:dyDescent="0.2">
      <c r="A3" s="26" t="s">
        <v>9</v>
      </c>
    </row>
    <row r="5" spans="1:12" x14ac:dyDescent="0.2">
      <c r="A5" t="s">
        <v>14</v>
      </c>
    </row>
    <row r="6" spans="1:12" x14ac:dyDescent="0.2">
      <c r="A6" s="27" t="s">
        <v>12</v>
      </c>
    </row>
    <row r="7" spans="1:12" x14ac:dyDescent="0.2">
      <c r="A7" s="27" t="s">
        <v>13</v>
      </c>
    </row>
    <row r="11" spans="1:12" x14ac:dyDescent="0.2">
      <c r="K11" s="39" t="s">
        <v>15</v>
      </c>
    </row>
    <row r="13" spans="1:12" s="1" customFormat="1" ht="38.25" x14ac:dyDescent="0.2">
      <c r="A13" s="1" t="s">
        <v>11</v>
      </c>
      <c r="B13" s="1" t="s">
        <v>7</v>
      </c>
      <c r="C13" s="1" t="s">
        <v>5</v>
      </c>
      <c r="D13" s="1" t="s">
        <v>4</v>
      </c>
      <c r="E13" s="1" t="s">
        <v>6</v>
      </c>
      <c r="F13" s="1" t="s">
        <v>0</v>
      </c>
      <c r="G13" s="1" t="s">
        <v>1</v>
      </c>
      <c r="K13" s="30" t="s">
        <v>11</v>
      </c>
      <c r="L13" s="30" t="s">
        <v>3</v>
      </c>
    </row>
    <row r="14" spans="1:12" x14ac:dyDescent="0.2">
      <c r="A14" s="5">
        <v>0.2</v>
      </c>
      <c r="B14" s="23">
        <v>40</v>
      </c>
      <c r="C14" s="6">
        <v>0</v>
      </c>
      <c r="D14" s="11">
        <f>C14/B14</f>
        <v>0</v>
      </c>
      <c r="E14" s="12">
        <f t="shared" ref="E14:E20" si="0">NORMDIST(LN(A14),LN(median),dispersion,TRUE)</f>
        <v>2.7806178623095211E-3</v>
      </c>
      <c r="F14" s="13">
        <f>BINOMDIST(C14,B14,E14,FALSE)</f>
        <v>0.89459906024186053</v>
      </c>
      <c r="G14" s="14">
        <f t="shared" ref="G14:G20" si="1">LN(F14)</f>
        <v>-0.11137963846252308</v>
      </c>
      <c r="K14" s="31">
        <v>0.1</v>
      </c>
      <c r="L14" s="32">
        <f>NORMDIST(LN(K14),LN(median),dispersion,TRUE)</f>
        <v>1.5990376518432099E-5</v>
      </c>
    </row>
    <row r="15" spans="1:12" x14ac:dyDescent="0.2">
      <c r="A15" s="7">
        <v>0.3</v>
      </c>
      <c r="B15" s="24">
        <v>40</v>
      </c>
      <c r="C15" s="8">
        <v>0</v>
      </c>
      <c r="D15" s="15">
        <f t="shared" ref="D15:D21" si="2">C15/B15</f>
        <v>0</v>
      </c>
      <c r="E15" s="16">
        <f t="shared" si="0"/>
        <v>2.4901127898920225E-2</v>
      </c>
      <c r="F15" s="17">
        <f t="shared" ref="F15:F21" si="3">BINOMDIST(C15,B15,E15,FALSE)</f>
        <v>0.36470873374594287</v>
      </c>
      <c r="G15" s="18">
        <f t="shared" si="1"/>
        <v>-1.0086562337000835</v>
      </c>
      <c r="K15" s="33">
        <v>0.2</v>
      </c>
      <c r="L15" s="34">
        <f>NORMDIST(LN(K15),LN(median),dispersion,TRUE)</f>
        <v>2.7806178623095211E-3</v>
      </c>
    </row>
    <row r="16" spans="1:12" x14ac:dyDescent="0.2">
      <c r="A16" s="7">
        <v>0.4</v>
      </c>
      <c r="B16" s="24">
        <v>40</v>
      </c>
      <c r="C16" s="8">
        <v>0</v>
      </c>
      <c r="D16" s="15">
        <f t="shared" si="2"/>
        <v>0</v>
      </c>
      <c r="E16" s="16">
        <f t="shared" si="0"/>
        <v>8.2828519001698478E-2</v>
      </c>
      <c r="F16" s="17">
        <f t="shared" si="3"/>
        <v>3.1479054804015895E-2</v>
      </c>
      <c r="G16" s="18">
        <f t="shared" si="1"/>
        <v>-3.4584328811690934</v>
      </c>
      <c r="K16" s="33">
        <v>0.3</v>
      </c>
      <c r="L16" s="34">
        <f>NORMDIST(LN(K16),LN(median),dispersion,TRUE)</f>
        <v>2.4901127898920225E-2</v>
      </c>
    </row>
    <row r="17" spans="1:12" x14ac:dyDescent="0.2">
      <c r="A17" s="7">
        <v>0.6</v>
      </c>
      <c r="B17" s="24">
        <v>40</v>
      </c>
      <c r="C17" s="8">
        <v>4</v>
      </c>
      <c r="D17" s="15">
        <f t="shared" si="2"/>
        <v>0.1</v>
      </c>
      <c r="E17" s="16">
        <f t="shared" si="0"/>
        <v>0.28252252398594424</v>
      </c>
      <c r="F17" s="17">
        <f t="shared" si="3"/>
        <v>3.7515329721799231E-3</v>
      </c>
      <c r="G17" s="18">
        <f t="shared" si="1"/>
        <v>-5.585590729951428</v>
      </c>
      <c r="K17" s="33">
        <v>0.4</v>
      </c>
      <c r="L17" s="34">
        <f>NORMDIST(LN(K17),LN(median),dispersion,TRUE)</f>
        <v>8.2828519001698478E-2</v>
      </c>
    </row>
    <row r="18" spans="1:12" x14ac:dyDescent="0.2">
      <c r="A18" s="7">
        <v>0.7</v>
      </c>
      <c r="B18" s="24">
        <v>40</v>
      </c>
      <c r="C18" s="8">
        <v>6</v>
      </c>
      <c r="D18" s="15">
        <f t="shared" si="2"/>
        <v>0.15</v>
      </c>
      <c r="E18" s="16">
        <f t="shared" si="0"/>
        <v>0.39471041014521213</v>
      </c>
      <c r="F18" s="17">
        <f t="shared" si="3"/>
        <v>5.604907014448322E-4</v>
      </c>
      <c r="G18" s="18">
        <f t="shared" si="1"/>
        <v>-7.4866979053401934</v>
      </c>
      <c r="K18" s="33">
        <v>0.5</v>
      </c>
      <c r="L18" s="34">
        <f t="shared" ref="L18:L38" si="4">NORMDIST(LN(K18),LN(median),dispersion,TRUE)</f>
        <v>0.17360691875027218</v>
      </c>
    </row>
    <row r="19" spans="1:12" x14ac:dyDescent="0.2">
      <c r="A19" s="7">
        <v>0.8</v>
      </c>
      <c r="B19" s="24">
        <v>40</v>
      </c>
      <c r="C19" s="8">
        <v>13</v>
      </c>
      <c r="D19" s="15">
        <f t="shared" si="2"/>
        <v>0.32500000000000001</v>
      </c>
      <c r="E19" s="16">
        <f t="shared" si="0"/>
        <v>0.5</v>
      </c>
      <c r="F19" s="17">
        <f t="shared" si="3"/>
        <v>1.094415245461278E-2</v>
      </c>
      <c r="G19" s="18">
        <f t="shared" si="1"/>
        <v>-4.5149499877701702</v>
      </c>
      <c r="K19" s="33">
        <v>0.6</v>
      </c>
      <c r="L19" s="34">
        <f t="shared" si="4"/>
        <v>0.28252252398594424</v>
      </c>
    </row>
    <row r="20" spans="1:12" x14ac:dyDescent="0.2">
      <c r="A20" s="7">
        <v>0.9</v>
      </c>
      <c r="B20" s="24">
        <v>40</v>
      </c>
      <c r="C20" s="8">
        <v>12</v>
      </c>
      <c r="D20" s="15">
        <f t="shared" si="2"/>
        <v>0.3</v>
      </c>
      <c r="E20" s="16">
        <f t="shared" si="0"/>
        <v>0.59311529812751818</v>
      </c>
      <c r="F20" s="17">
        <f t="shared" si="3"/>
        <v>1.2303676775383753E-4</v>
      </c>
      <c r="G20" s="18">
        <f t="shared" si="1"/>
        <v>-9.0030273224330344</v>
      </c>
      <c r="K20" s="33">
        <v>0.7</v>
      </c>
      <c r="L20" s="34">
        <f t="shared" si="4"/>
        <v>0.39471041014521213</v>
      </c>
    </row>
    <row r="21" spans="1:12" x14ac:dyDescent="0.2">
      <c r="A21" s="7">
        <v>1</v>
      </c>
      <c r="B21" s="24">
        <v>40</v>
      </c>
      <c r="C21" s="8">
        <v>16</v>
      </c>
      <c r="D21" s="15">
        <f t="shared" si="2"/>
        <v>0.4</v>
      </c>
      <c r="E21" s="16">
        <f t="shared" ref="E21" si="5">NORMDIST(LN(A21),LN(median),dispersion,TRUE)</f>
        <v>0.67230506428845749</v>
      </c>
      <c r="F21" s="17">
        <f t="shared" si="3"/>
        <v>2.5742779731335993E-4</v>
      </c>
      <c r="G21" s="18">
        <f t="shared" ref="G21" si="6">LN(F21)</f>
        <v>-8.2647712759626408</v>
      </c>
      <c r="K21" s="33">
        <v>0.8</v>
      </c>
      <c r="L21" s="34">
        <f t="shared" si="4"/>
        <v>0.5</v>
      </c>
    </row>
    <row r="22" spans="1:12" x14ac:dyDescent="0.2">
      <c r="A22" s="7"/>
      <c r="B22" s="24"/>
      <c r="C22" s="8"/>
      <c r="D22" s="15"/>
      <c r="E22" s="16"/>
      <c r="F22" s="17"/>
      <c r="G22" s="18"/>
      <c r="K22" s="33">
        <v>0.9</v>
      </c>
      <c r="L22" s="34">
        <f t="shared" si="4"/>
        <v>0.59311529812751818</v>
      </c>
    </row>
    <row r="23" spans="1:12" x14ac:dyDescent="0.2">
      <c r="A23" s="7"/>
      <c r="B23" s="24"/>
      <c r="C23" s="8"/>
      <c r="D23" s="15"/>
      <c r="E23" s="16"/>
      <c r="F23" s="17"/>
      <c r="G23" s="18"/>
      <c r="K23" s="33">
        <v>1</v>
      </c>
      <c r="L23" s="34">
        <f t="shared" si="4"/>
        <v>0.67230506428845749</v>
      </c>
    </row>
    <row r="24" spans="1:12" x14ac:dyDescent="0.2">
      <c r="A24" s="7"/>
      <c r="B24" s="24"/>
      <c r="C24" s="8"/>
      <c r="D24" s="15"/>
      <c r="E24" s="16"/>
      <c r="F24" s="17"/>
      <c r="G24" s="18"/>
      <c r="K24" s="33">
        <v>1.1000000000000001</v>
      </c>
      <c r="L24" s="34">
        <f t="shared" si="4"/>
        <v>0.73790743910354717</v>
      </c>
    </row>
    <row r="25" spans="1:12" x14ac:dyDescent="0.2">
      <c r="A25" s="7"/>
      <c r="B25" s="24"/>
      <c r="C25" s="8"/>
      <c r="D25" s="15"/>
      <c r="E25" s="16"/>
      <c r="F25" s="17"/>
      <c r="G25" s="18"/>
      <c r="K25" s="33">
        <v>1.2</v>
      </c>
      <c r="L25" s="34">
        <f t="shared" si="4"/>
        <v>0.79129712661552865</v>
      </c>
    </row>
    <row r="26" spans="1:12" x14ac:dyDescent="0.2">
      <c r="A26" s="9"/>
      <c r="B26" s="25"/>
      <c r="C26" s="10"/>
      <c r="D26" s="19"/>
      <c r="E26" s="20"/>
      <c r="F26" s="21"/>
      <c r="G26" s="22"/>
      <c r="K26" s="33">
        <v>1.3</v>
      </c>
      <c r="L26" s="34">
        <f t="shared" si="4"/>
        <v>0.8342297527203647</v>
      </c>
    </row>
    <row r="27" spans="1:12" x14ac:dyDescent="0.2">
      <c r="K27" s="33">
        <v>1.4</v>
      </c>
      <c r="L27" s="34">
        <f t="shared" si="4"/>
        <v>0.86847932102481629</v>
      </c>
    </row>
    <row r="28" spans="1:12" x14ac:dyDescent="0.2">
      <c r="B28" s="40" t="s">
        <v>16</v>
      </c>
      <c r="C28" s="28">
        <v>0.8</v>
      </c>
      <c r="F28" s="2" t="s">
        <v>2</v>
      </c>
      <c r="G28" s="4">
        <f>SUM(G14:G26)</f>
        <v>-39.433505974789171</v>
      </c>
      <c r="K28" s="33">
        <v>1.5</v>
      </c>
      <c r="L28" s="34">
        <f t="shared" si="4"/>
        <v>0.89566252315952744</v>
      </c>
    </row>
    <row r="29" spans="1:12" x14ac:dyDescent="0.2">
      <c r="B29" s="40" t="s">
        <v>17</v>
      </c>
      <c r="C29" s="28">
        <v>0.5</v>
      </c>
      <c r="E29" s="2"/>
      <c r="K29" s="33">
        <v>1.6</v>
      </c>
      <c r="L29" s="34">
        <f t="shared" si="4"/>
        <v>0.91717148099830159</v>
      </c>
    </row>
    <row r="30" spans="1:12" x14ac:dyDescent="0.2">
      <c r="K30" s="33">
        <v>1.7</v>
      </c>
      <c r="L30" s="34">
        <f t="shared" si="4"/>
        <v>0.93416431214040796</v>
      </c>
    </row>
    <row r="31" spans="1:12" x14ac:dyDescent="0.2">
      <c r="K31" s="33">
        <v>1.8</v>
      </c>
      <c r="L31" s="34">
        <f t="shared" si="4"/>
        <v>0.9475833823571983</v>
      </c>
    </row>
    <row r="32" spans="1:12" x14ac:dyDescent="0.2">
      <c r="K32" s="33">
        <v>1.9</v>
      </c>
      <c r="L32" s="34">
        <f t="shared" si="4"/>
        <v>0.95818440455228671</v>
      </c>
    </row>
    <row r="33" spans="11:12" x14ac:dyDescent="0.2">
      <c r="K33" s="33">
        <v>2</v>
      </c>
      <c r="L33" s="34">
        <f t="shared" si="4"/>
        <v>0.96656758159108314</v>
      </c>
    </row>
    <row r="34" spans="11:12" x14ac:dyDescent="0.2">
      <c r="K34" s="33">
        <v>2.1</v>
      </c>
      <c r="L34" s="34">
        <f t="shared" si="4"/>
        <v>0.97320660297020134</v>
      </c>
    </row>
    <row r="35" spans="11:12" x14ac:dyDescent="0.2">
      <c r="K35" s="33">
        <v>2.2000000000000002</v>
      </c>
      <c r="L35" s="34">
        <f t="shared" si="4"/>
        <v>0.97847382811175032</v>
      </c>
    </row>
    <row r="36" spans="11:12" x14ac:dyDescent="0.2">
      <c r="K36" s="33">
        <v>2.2999999999999998</v>
      </c>
      <c r="L36" s="34">
        <f t="shared" si="4"/>
        <v>0.98266129282178427</v>
      </c>
    </row>
    <row r="37" spans="11:12" x14ac:dyDescent="0.2">
      <c r="K37" s="33">
        <v>2.4</v>
      </c>
      <c r="L37" s="34">
        <f t="shared" si="4"/>
        <v>0.98599779442605495</v>
      </c>
    </row>
    <row r="38" spans="11:12" x14ac:dyDescent="0.2">
      <c r="K38" s="35">
        <v>2.5</v>
      </c>
      <c r="L38" s="36">
        <f t="shared" si="4"/>
        <v>0.98866256026022981</v>
      </c>
    </row>
    <row r="41" spans="11:12" x14ac:dyDescent="0.2">
      <c r="K41" s="37"/>
    </row>
    <row r="42" spans="11:12" x14ac:dyDescent="0.2">
      <c r="K42" s="37"/>
    </row>
    <row r="43" spans="11:12" x14ac:dyDescent="0.2">
      <c r="K43" s="37"/>
    </row>
    <row r="44" spans="11:12" x14ac:dyDescent="0.2">
      <c r="K44" s="38"/>
    </row>
    <row r="45" spans="11:12" x14ac:dyDescent="0.2">
      <c r="K45" s="37"/>
    </row>
    <row r="46" spans="11:12" x14ac:dyDescent="0.2">
      <c r="K46" s="37"/>
    </row>
    <row r="47" spans="11:12" x14ac:dyDescent="0.2">
      <c r="K47" s="37"/>
    </row>
    <row r="48" spans="11:12" x14ac:dyDescent="0.2">
      <c r="K48" s="37"/>
    </row>
    <row r="49" spans="11:11" x14ac:dyDescent="0.2">
      <c r="K49" s="37"/>
    </row>
    <row r="50" spans="11:11" x14ac:dyDescent="0.2">
      <c r="K50" s="37"/>
    </row>
    <row r="51" spans="11:11" x14ac:dyDescent="0.2">
      <c r="K51" s="37"/>
    </row>
    <row r="52" spans="11:11" x14ac:dyDescent="0.2">
      <c r="K52" s="37"/>
    </row>
    <row r="53" spans="11:11" x14ac:dyDescent="0.2">
      <c r="K53" s="37"/>
    </row>
    <row r="54" spans="11:11" x14ac:dyDescent="0.2">
      <c r="K54" s="37"/>
    </row>
    <row r="55" spans="11:11" x14ac:dyDescent="0.2">
      <c r="K55" s="37"/>
    </row>
    <row r="56" spans="11:11" x14ac:dyDescent="0.2">
      <c r="K56" s="37"/>
    </row>
    <row r="57" spans="11:11" x14ac:dyDescent="0.2">
      <c r="K57" s="37"/>
    </row>
    <row r="58" spans="11:11" x14ac:dyDescent="0.2">
      <c r="K58" s="37"/>
    </row>
    <row r="59" spans="11:11" x14ac:dyDescent="0.2">
      <c r="K59" s="37"/>
    </row>
  </sheetData>
  <phoneticPr fontId="3" type="noConversion"/>
  <pageMargins left="0.75" right="0.75" top="1" bottom="1" header="0.5" footer="0.5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Finished</vt:lpstr>
      <vt:lpstr>dispersion</vt:lpstr>
      <vt:lpstr>median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Baker</dc:creator>
  <cp:lastModifiedBy> Jack Baker</cp:lastModifiedBy>
  <dcterms:created xsi:type="dcterms:W3CDTF">2008-05-02T16:57:02Z</dcterms:created>
  <dcterms:modified xsi:type="dcterms:W3CDTF">2013-02-06T18:04:15Z</dcterms:modified>
</cp:coreProperties>
</file>