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94f5c77b35336c3/academy/teaching/2024/modeling/lesson_1_population_models/excel/"/>
    </mc:Choice>
  </mc:AlternateContent>
  <xr:revisionPtr revIDLastSave="1" documentId="13_ncr:1_{F6540509-6268-C040-B0FA-A5EC0F45EE14}" xr6:coauthVersionLast="47" xr6:coauthVersionMax="47" xr10:uidLastSave="{22485522-425B-9746-B82C-E61D4503CA68}"/>
  <bookViews>
    <workbookView xWindow="0" yWindow="720" windowWidth="30240" windowHeight="18900" activeTab="1" xr2:uid="{00000000-000D-0000-FFFF-FFFF00000000}"/>
  </bookViews>
  <sheets>
    <sheet name="US_population" sheetId="1" r:id="rId1"/>
    <sheet name="US_population_chart" sheetId="8" r:id="rId2"/>
    <sheet name="CZ_population" sheetId="3" r:id="rId3"/>
    <sheet name="AUS_population" sheetId="6" r:id="rId4"/>
  </sheets>
  <definedNames>
    <definedName name="an">US_population!$L$9</definedName>
    <definedName name="bn">US_population!#REF!</definedName>
    <definedName name="Ml">US_population!$O$6</definedName>
    <definedName name="P0l">US_population!$O$7</definedName>
    <definedName name="P0m">US_population!$L$7</definedName>
    <definedName name="P0n">US_population!#REF!</definedName>
    <definedName name="rl">US_population!$O$5</definedName>
    <definedName name="rm">US_population!$L$6</definedName>
    <definedName name="solver_adj" localSheetId="0" hidden="1">US_population!$O$5:$O$7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US_population!$H$32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t">US_population!$C$5:$C$31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6" l="1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G5" i="1"/>
  <c r="H5" i="1" s="1"/>
  <c r="E5" i="1"/>
  <c r="E6" i="1" s="1"/>
  <c r="C26" i="1"/>
  <c r="C27" i="1" s="1"/>
  <c r="C28" i="1" s="1"/>
  <c r="C29" i="1" s="1"/>
  <c r="C30" i="1" s="1"/>
  <c r="C31" i="1" s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G6" i="1" l="1"/>
  <c r="G7" i="1" s="1"/>
  <c r="G8" i="1" s="1"/>
  <c r="H8" i="1" s="1"/>
  <c r="F5" i="1"/>
  <c r="F6" i="1"/>
  <c r="E7" i="1"/>
  <c r="E8" i="1" s="1"/>
  <c r="E9" i="1" s="1"/>
  <c r="F8" i="1"/>
  <c r="F7" i="1" l="1"/>
  <c r="H7" i="1"/>
  <c r="G9" i="1"/>
  <c r="H6" i="1"/>
  <c r="F9" i="1"/>
  <c r="E10" i="1"/>
  <c r="H9" i="1"/>
  <c r="G10" i="1"/>
  <c r="F10" i="1" l="1"/>
  <c r="E11" i="1"/>
  <c r="G11" i="1"/>
  <c r="H10" i="1"/>
  <c r="F11" i="1" l="1"/>
  <c r="E12" i="1"/>
  <c r="F12" i="1" s="1"/>
  <c r="H11" i="1"/>
  <c r="G12" i="1"/>
  <c r="E13" i="1" l="1"/>
  <c r="G13" i="1"/>
  <c r="H12" i="1"/>
  <c r="F13" i="1" l="1"/>
  <c r="E14" i="1"/>
  <c r="G14" i="1"/>
  <c r="H13" i="1"/>
  <c r="F14" i="1" l="1"/>
  <c r="E15" i="1"/>
  <c r="G15" i="1"/>
  <c r="H14" i="1"/>
  <c r="F15" i="1" l="1"/>
  <c r="E16" i="1"/>
  <c r="H15" i="1"/>
  <c r="G16" i="1"/>
  <c r="E17" i="1" l="1"/>
  <c r="F16" i="1"/>
  <c r="G17" i="1"/>
  <c r="H16" i="1"/>
  <c r="F17" i="1" l="1"/>
  <c r="E18" i="1"/>
  <c r="H17" i="1"/>
  <c r="G18" i="1"/>
  <c r="E19" i="1" l="1"/>
  <c r="F18" i="1"/>
  <c r="H18" i="1"/>
  <c r="G19" i="1"/>
  <c r="F19" i="1" l="1"/>
  <c r="E20" i="1"/>
  <c r="G20" i="1"/>
  <c r="H19" i="1"/>
  <c r="F20" i="1" l="1"/>
  <c r="E21" i="1"/>
  <c r="H20" i="1"/>
  <c r="G21" i="1"/>
  <c r="F21" i="1" l="1"/>
  <c r="E22" i="1"/>
  <c r="G22" i="1"/>
  <c r="H21" i="1"/>
  <c r="F22" i="1" l="1"/>
  <c r="E23" i="1"/>
  <c r="G23" i="1"/>
  <c r="H22" i="1"/>
  <c r="F23" i="1" l="1"/>
  <c r="E24" i="1"/>
  <c r="G24" i="1"/>
  <c r="H23" i="1"/>
  <c r="E25" i="1" l="1"/>
  <c r="F24" i="1"/>
  <c r="G25" i="1"/>
  <c r="H24" i="1"/>
  <c r="F25" i="1" l="1"/>
  <c r="E26" i="1"/>
  <c r="F26" i="1" s="1"/>
  <c r="G26" i="1"/>
  <c r="H25" i="1"/>
  <c r="E27" i="1" l="1"/>
  <c r="G27" i="1"/>
  <c r="H26" i="1"/>
  <c r="H32" i="1" s="1"/>
  <c r="G28" i="1" l="1"/>
  <c r="H27" i="1"/>
  <c r="E28" i="1"/>
  <c r="F27" i="1"/>
  <c r="E29" i="1" l="1"/>
  <c r="E30" i="1" s="1"/>
  <c r="E31" i="1" s="1"/>
  <c r="F28" i="1"/>
  <c r="G29" i="1"/>
  <c r="G30" i="1" s="1"/>
  <c r="G31" i="1" s="1"/>
  <c r="H28" i="1"/>
</calcChain>
</file>

<file path=xl/sharedStrings.xml><?xml version="1.0" encoding="utf-8"?>
<sst xmlns="http://schemas.openxmlformats.org/spreadsheetml/2006/main" count="28" uniqueCount="21">
  <si>
    <t>Year</t>
  </si>
  <si>
    <t>rm</t>
  </si>
  <si>
    <t>rl</t>
  </si>
  <si>
    <t>Ml</t>
  </si>
  <si>
    <t>Data</t>
  </si>
  <si>
    <t>Parameters</t>
  </si>
  <si>
    <t>Error</t>
  </si>
  <si>
    <t>Time</t>
  </si>
  <si>
    <t>Malthus model</t>
  </si>
  <si>
    <t>Logistic model</t>
  </si>
  <si>
    <t>Prediction</t>
  </si>
  <si>
    <t>(years)</t>
  </si>
  <si>
    <t>Actual population</t>
  </si>
  <si>
    <r>
      <t>(×10</t>
    </r>
    <r>
      <rPr>
        <vertAlign val="superscript"/>
        <sz val="10"/>
        <rFont val="Helvetica"/>
        <family val="2"/>
      </rPr>
      <t>6</t>
    </r>
    <r>
      <rPr>
        <sz val="10"/>
        <rFont val="Helvetica"/>
        <family val="2"/>
      </rPr>
      <t>)</t>
    </r>
  </si>
  <si>
    <r>
      <t xml:space="preserve">Prediction </t>
    </r>
    <r>
      <rPr>
        <sz val="10"/>
        <rFont val="Helvetica"/>
        <family val="2"/>
      </rPr>
      <t>with known result</t>
    </r>
  </si>
  <si>
    <t>Intial_pop_Malthus</t>
  </si>
  <si>
    <t>Intial_pop_Logistic</t>
  </si>
  <si>
    <t>Census data and model</t>
  </si>
  <si>
    <r>
      <t>(×10</t>
    </r>
    <r>
      <rPr>
        <vertAlign val="superscript"/>
        <sz val="10"/>
        <color theme="0"/>
        <rFont val="Helvetica"/>
        <family val="2"/>
      </rPr>
      <t>6</t>
    </r>
    <r>
      <rPr>
        <sz val="10"/>
        <color theme="0"/>
        <rFont val="Helvetica"/>
        <family val="2"/>
      </rPr>
      <t>)</t>
    </r>
  </si>
  <si>
    <t>Population</t>
  </si>
  <si>
    <t>Years from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</si>
</sst>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8"/>
      <name val="Arial"/>
      <family val="2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b/>
      <sz val="11"/>
      <color theme="0"/>
      <name val="Helvetica"/>
      <family val="2"/>
    </font>
    <font>
      <b/>
      <sz val="10"/>
      <color theme="0"/>
      <name val="Helvetica"/>
      <family val="2"/>
    </font>
    <font>
      <sz val="10"/>
      <name val="Helvetica"/>
      <family val="2"/>
    </font>
    <font>
      <vertAlign val="superscript"/>
      <sz val="10"/>
      <name val="Helvetica"/>
      <family val="2"/>
    </font>
    <font>
      <b/>
      <sz val="10"/>
      <name val="Helvetica"/>
      <family val="2"/>
    </font>
    <font>
      <sz val="10"/>
      <color theme="0"/>
      <name val="Helvetica"/>
      <family val="2"/>
    </font>
    <font>
      <vertAlign val="superscript"/>
      <sz val="10"/>
      <color theme="0"/>
      <name val="Helvetica"/>
      <family val="2"/>
    </font>
    <font>
      <sz val="1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4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C4B63"/>
        <bgColor indexed="64"/>
      </patternFill>
    </fill>
    <fill>
      <patternFill patternType="solid">
        <fgColor rgb="FF009BA3"/>
        <bgColor indexed="64"/>
      </patternFill>
    </fill>
    <fill>
      <patternFill patternType="solid">
        <fgColor rgb="FFD6FDFF"/>
        <bgColor indexed="64"/>
      </patternFill>
    </fill>
    <fill>
      <patternFill patternType="solid">
        <fgColor rgb="FFE8E8ED"/>
        <bgColor indexed="64"/>
      </patternFill>
    </fill>
    <fill>
      <patternFill patternType="solid">
        <fgColor rgb="FFEE6258"/>
        <bgColor indexed="64"/>
      </patternFill>
    </fill>
    <fill>
      <patternFill patternType="solid">
        <fgColor rgb="FFFDEEE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theme="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3" fontId="6" fillId="4" borderId="0" xfId="0" applyNumberFormat="1" applyFont="1" applyFill="1" applyAlignment="1">
      <alignment horizontal="center"/>
    </xf>
    <xf numFmtId="3" fontId="6" fillId="7" borderId="0" xfId="0" applyNumberFormat="1" applyFont="1" applyFill="1" applyAlignment="1">
      <alignment horizontal="center"/>
    </xf>
    <xf numFmtId="3" fontId="6" fillId="4" borderId="2" xfId="0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165" fontId="6" fillId="5" borderId="1" xfId="0" applyNumberFormat="1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6" fillId="7" borderId="1" xfId="0" applyNumberFormat="1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165" fontId="6" fillId="5" borderId="4" xfId="0" applyNumberFormat="1" applyFont="1" applyFill="1" applyBorder="1" applyAlignment="1">
      <alignment horizontal="center"/>
    </xf>
    <xf numFmtId="3" fontId="6" fillId="4" borderId="4" xfId="0" applyNumberFormat="1" applyFont="1" applyFill="1" applyBorder="1" applyAlignment="1">
      <alignment horizontal="center"/>
    </xf>
    <xf numFmtId="3" fontId="6" fillId="7" borderId="4" xfId="0" applyNumberFormat="1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2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3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" fontId="11" fillId="0" borderId="0" xfId="0" applyNumberFormat="1" applyFont="1"/>
    <xf numFmtId="3" fontId="11" fillId="0" borderId="0" xfId="0" applyNumberFormat="1" applyFont="1"/>
    <xf numFmtId="0" fontId="12" fillId="0" borderId="0" xfId="0" applyFont="1"/>
    <xf numFmtId="3" fontId="13" fillId="0" borderId="0" xfId="0" applyNumberFormat="1" applyFont="1"/>
    <xf numFmtId="0" fontId="14" fillId="3" borderId="0" xfId="0" applyFont="1" applyFill="1"/>
    <xf numFmtId="3" fontId="14" fillId="3" borderId="0" xfId="0" applyNumberFormat="1" applyFont="1" applyFill="1"/>
    <xf numFmtId="0" fontId="8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5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50273"/>
      <color rgb="FFF65F04"/>
      <color rgb="FFEE6258"/>
      <color rgb="FF009BA3"/>
      <color rgb="FFB4B6BA"/>
      <color rgb="FFE7FFF2"/>
      <color rgb="FFB6FFD6"/>
      <color rgb="FF93FFCD"/>
      <color rgb="FF4C4B63"/>
      <color rgb="FFFDEE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/>
            </a:pPr>
            <a:r>
              <a:rPr lang="en-GB" sz="2400" b="1"/>
              <a:t>Predictrion of U. S. Population</a:t>
            </a:r>
          </a:p>
        </c:rich>
      </c:tx>
      <c:layout>
        <c:manualLayout>
          <c:xMode val="edge"/>
          <c:yMode val="edge"/>
          <c:x val="0.38682501557808874"/>
          <c:y val="3.1949921259842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07003455097946"/>
          <c:y val="0.11501966399361158"/>
          <c:w val="0.81101381556248231"/>
          <c:h val="0.74443282529198607"/>
        </c:manualLayout>
      </c:layout>
      <c:scatterChart>
        <c:scatterStyle val="lineMarker"/>
        <c:varyColors val="0"/>
        <c:ser>
          <c:idx val="0"/>
          <c:order val="0"/>
          <c:tx>
            <c:v>Census Data</c:v>
          </c:tx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4C4B63"/>
              </a:solidFill>
              <a:ln>
                <a:noFill/>
                <a:prstDash val="solid"/>
              </a:ln>
            </c:spPr>
          </c:marker>
          <c:dPt>
            <c:idx val="22"/>
            <c:marker>
              <c:spPr>
                <a:noFill/>
                <a:ln w="25400">
                  <a:solidFill>
                    <a:srgbClr val="4C4B63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B23-A04A-B2AA-0838668037A0}"/>
              </c:ext>
            </c:extLst>
          </c:dPt>
          <c:dPt>
            <c:idx val="23"/>
            <c:marker>
              <c:spPr>
                <a:solidFill>
                  <a:schemeClr val="bg1"/>
                </a:solidFill>
                <a:ln w="25400">
                  <a:solidFill>
                    <a:srgbClr val="4C4B63"/>
                  </a:solidFill>
                  <a:prstDash val="solid"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B23-A04A-B2AA-0838668037A0}"/>
              </c:ext>
            </c:extLst>
          </c:dPt>
          <c:xVal>
            <c:numRef>
              <c:f>US_population!$B$5:$B$31</c:f>
              <c:numCache>
                <c:formatCode>General</c:formatCode>
                <c:ptCount val="27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  <c:pt idx="24">
                  <c:v>2030</c:v>
                </c:pt>
                <c:pt idx="25">
                  <c:v>2040</c:v>
                </c:pt>
                <c:pt idx="26">
                  <c:v>2050</c:v>
                </c:pt>
              </c:numCache>
            </c:numRef>
          </c:xVal>
          <c:yVal>
            <c:numRef>
              <c:f>US_population!$D$5:$D$31</c:f>
              <c:numCache>
                <c:formatCode>0.0</c:formatCode>
                <c:ptCount val="27"/>
                <c:pt idx="0">
                  <c:v>3.9289999999999998</c:v>
                </c:pt>
                <c:pt idx="1">
                  <c:v>5.3079999999999998</c:v>
                </c:pt>
                <c:pt idx="2">
                  <c:v>7.24</c:v>
                </c:pt>
                <c:pt idx="3">
                  <c:v>9.6379999999999999</c:v>
                </c:pt>
                <c:pt idx="4">
                  <c:v>12.861000000000001</c:v>
                </c:pt>
                <c:pt idx="5">
                  <c:v>17.062999999999999</c:v>
                </c:pt>
                <c:pt idx="6">
                  <c:v>23.192</c:v>
                </c:pt>
                <c:pt idx="7">
                  <c:v>31.443000000000001</c:v>
                </c:pt>
                <c:pt idx="8">
                  <c:v>38.558</c:v>
                </c:pt>
                <c:pt idx="9">
                  <c:v>50.189</c:v>
                </c:pt>
                <c:pt idx="10">
                  <c:v>62.98</c:v>
                </c:pt>
                <c:pt idx="11">
                  <c:v>76.212000000000003</c:v>
                </c:pt>
                <c:pt idx="12">
                  <c:v>92.227999999999994</c:v>
                </c:pt>
                <c:pt idx="13">
                  <c:v>106.02200000000001</c:v>
                </c:pt>
                <c:pt idx="14">
                  <c:v>123.203</c:v>
                </c:pt>
                <c:pt idx="15">
                  <c:v>132.16499999999999</c:v>
                </c:pt>
                <c:pt idx="16">
                  <c:v>151.32599999999999</c:v>
                </c:pt>
                <c:pt idx="17">
                  <c:v>179.32300000000001</c:v>
                </c:pt>
                <c:pt idx="18">
                  <c:v>203.30199999999999</c:v>
                </c:pt>
                <c:pt idx="19">
                  <c:v>226.54599999999999</c:v>
                </c:pt>
                <c:pt idx="20">
                  <c:v>248.71</c:v>
                </c:pt>
                <c:pt idx="21">
                  <c:v>281.42200000000003</c:v>
                </c:pt>
                <c:pt idx="22">
                  <c:v>308.74553800000001</c:v>
                </c:pt>
                <c:pt idx="23">
                  <c:v>331.4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23-A04A-B2AA-0838668037A0}"/>
            </c:ext>
          </c:extLst>
        </c:ser>
        <c:ser>
          <c:idx val="1"/>
          <c:order val="1"/>
          <c:tx>
            <c:v>Malthusian</c:v>
          </c:tx>
          <c:spPr>
            <a:ln w="25400">
              <a:solidFill>
                <a:srgbClr val="009BA3"/>
              </a:solidFill>
              <a:prstDash val="solid"/>
            </a:ln>
          </c:spPr>
          <c:marker>
            <c:symbol val="none"/>
          </c:marker>
          <c:xVal>
            <c:numRef>
              <c:f>US_population!$B$5:$B$31</c:f>
              <c:numCache>
                <c:formatCode>General</c:formatCode>
                <c:ptCount val="27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  <c:pt idx="24">
                  <c:v>2030</c:v>
                </c:pt>
                <c:pt idx="25">
                  <c:v>2040</c:v>
                </c:pt>
                <c:pt idx="26">
                  <c:v>2050</c:v>
                </c:pt>
              </c:numCache>
            </c:numRef>
          </c:xVal>
          <c:yVal>
            <c:numRef>
              <c:f>US_population!$E$5:$E$31</c:f>
              <c:numCache>
                <c:formatCode>#,##0</c:formatCode>
                <c:ptCount val="27"/>
                <c:pt idx="0">
                  <c:v>15.07040392121595</c:v>
                </c:pt>
                <c:pt idx="1">
                  <c:v>17.367094473565373</c:v>
                </c:pt>
                <c:pt idx="2">
                  <c:v>20.013794721794635</c:v>
                </c:pt>
                <c:pt idx="3">
                  <c:v>23.063845237660157</c:v>
                </c:pt>
                <c:pt idx="4">
                  <c:v>26.578715557997889</c:v>
                </c:pt>
                <c:pt idx="5">
                  <c:v>30.629243017962025</c:v>
                </c:pt>
                <c:pt idx="6">
                  <c:v>35.29706037924295</c:v>
                </c:pt>
                <c:pt idx="7">
                  <c:v>40.676241025130615</c:v>
                </c:pt>
                <c:pt idx="8">
                  <c:v>46.875194879047484</c:v>
                </c:pt>
                <c:pt idx="9">
                  <c:v>54.018853256158863</c:v>
                </c:pt>
                <c:pt idx="10">
                  <c:v>62.251186680713808</c:v>
                </c:pt>
                <c:pt idx="11">
                  <c:v>71.738106412232199</c:v>
                </c:pt>
                <c:pt idx="12">
                  <c:v>82.670808156772949</c:v>
                </c:pt>
                <c:pt idx="13">
                  <c:v>95.269625351145308</c:v>
                </c:pt>
                <c:pt idx="14">
                  <c:v>109.7884696776609</c:v>
                </c:pt>
                <c:pt idx="15">
                  <c:v>126.51994830184103</c:v>
                </c:pt>
                <c:pt idx="16">
                  <c:v>145.80126096390606</c:v>
                </c:pt>
                <c:pt idx="17">
                  <c:v>168.02099577174508</c:v>
                </c:pt>
                <c:pt idx="18">
                  <c:v>193.6269606551451</c:v>
                </c:pt>
                <c:pt idx="19">
                  <c:v>223.13520831337539</c:v>
                </c:pt>
                <c:pt idx="20">
                  <c:v>257.14043654142552</c:v>
                </c:pt>
                <c:pt idx="21">
                  <c:v>296.32797353904357</c:v>
                </c:pt>
                <c:pt idx="22">
                  <c:v>341.48758974985179</c:v>
                </c:pt>
                <c:pt idx="23">
                  <c:v>393.52941458899522</c:v>
                </c:pt>
                <c:pt idx="24">
                  <c:v>453.50227883888857</c:v>
                </c:pt>
                <c:pt idx="25">
                  <c:v>522.61485237860109</c:v>
                </c:pt>
                <c:pt idx="26">
                  <c:v>602.26000324849076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23-A04A-B2AA-0838668037A0}"/>
            </c:ext>
          </c:extLst>
        </c:ser>
        <c:ser>
          <c:idx val="2"/>
          <c:order val="2"/>
          <c:tx>
            <c:v>Nonautonomous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US_population!$B$5:$B$31</c:f>
              <c:numCache>
                <c:formatCode>General</c:formatCode>
                <c:ptCount val="27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  <c:pt idx="24">
                  <c:v>2030</c:v>
                </c:pt>
                <c:pt idx="25">
                  <c:v>2040</c:v>
                </c:pt>
                <c:pt idx="26">
                  <c:v>2050</c:v>
                </c:pt>
              </c:numCache>
            </c:numRef>
          </c:xVal>
          <c:yVal>
            <c:numRef>
              <c:f>US_population!#REF!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23-A04A-B2AA-0838668037A0}"/>
            </c:ext>
          </c:extLst>
        </c:ser>
        <c:ser>
          <c:idx val="3"/>
          <c:order val="3"/>
          <c:tx>
            <c:v>Logistic</c:v>
          </c:tx>
          <c:spPr>
            <a:ln w="25400">
              <a:solidFill>
                <a:srgbClr val="EE6258"/>
              </a:solidFill>
              <a:prstDash val="solid"/>
            </a:ln>
          </c:spPr>
          <c:marker>
            <c:symbol val="none"/>
          </c:marker>
          <c:xVal>
            <c:numRef>
              <c:f>US_population!$B$5:$B$31</c:f>
              <c:numCache>
                <c:formatCode>General</c:formatCode>
                <c:ptCount val="27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1920</c:v>
                </c:pt>
                <c:pt idx="14">
                  <c:v>1930</c:v>
                </c:pt>
                <c:pt idx="15">
                  <c:v>1940</c:v>
                </c:pt>
                <c:pt idx="16">
                  <c:v>1950</c:v>
                </c:pt>
                <c:pt idx="17">
                  <c:v>1960</c:v>
                </c:pt>
                <c:pt idx="18">
                  <c:v>1970</c:v>
                </c:pt>
                <c:pt idx="19">
                  <c:v>1980</c:v>
                </c:pt>
                <c:pt idx="20">
                  <c:v>1990</c:v>
                </c:pt>
                <c:pt idx="21">
                  <c:v>2000</c:v>
                </c:pt>
                <c:pt idx="22">
                  <c:v>2010</c:v>
                </c:pt>
                <c:pt idx="23">
                  <c:v>2020</c:v>
                </c:pt>
                <c:pt idx="24">
                  <c:v>2030</c:v>
                </c:pt>
                <c:pt idx="25">
                  <c:v>2040</c:v>
                </c:pt>
                <c:pt idx="26">
                  <c:v>2050</c:v>
                </c:pt>
              </c:numCache>
            </c:numRef>
          </c:xVal>
          <c:yVal>
            <c:numRef>
              <c:f>US_population!$G$5:$G$31</c:f>
              <c:numCache>
                <c:formatCode>#,##0</c:formatCode>
                <c:ptCount val="27"/>
                <c:pt idx="0">
                  <c:v>8</c:v>
                </c:pt>
                <c:pt idx="1">
                  <c:v>9.8666666666666671</c:v>
                </c:pt>
                <c:pt idx="2">
                  <c:v>12.158145185185186</c:v>
                </c:pt>
                <c:pt idx="3">
                  <c:v>14.965555117558569</c:v>
                </c:pt>
                <c:pt idx="4">
                  <c:v>18.396709328884445</c:v>
                </c:pt>
                <c:pt idx="5">
                  <c:v>22.577703449248922</c:v>
                </c:pt>
                <c:pt idx="6">
                  <c:v>27.653841132562199</c:v>
                </c:pt>
                <c:pt idx="7">
                  <c:v>33.789359946637425</c:v>
                </c:pt>
                <c:pt idx="8">
                  <c:v>41.165223787335137</c:v>
                </c:pt>
                <c:pt idx="9">
                  <c:v>49.974044586535094</c:v>
                </c:pt>
                <c:pt idx="10">
                  <c:v>60.411047537600531</c:v>
                </c:pt>
                <c:pt idx="11">
                  <c:v>72.660004963871827</c:v>
                </c:pt>
                <c:pt idx="12">
                  <c:v>86.87339162448589</c:v>
                </c:pt>
                <c:pt idx="13">
                  <c:v>103.14685023058111</c:v>
                </c:pt>
                <c:pt idx="14">
                  <c:v>121.48955816984029</c:v>
                </c:pt>
                <c:pt idx="15">
                  <c:v>141.79424058008553</c:v>
                </c:pt>
                <c:pt idx="16">
                  <c:v>163.81299928549737</c:v>
                </c:pt>
                <c:pt idx="17">
                  <c:v>187.14691885341469</c:v>
                </c:pt>
                <c:pt idx="18">
                  <c:v>211.25723681933687</c:v>
                </c:pt>
                <c:pt idx="19">
                  <c:v>235.50251411902323</c:v>
                </c:pt>
                <c:pt idx="20">
                  <c:v>259.19960922146197</c:v>
                </c:pt>
                <c:pt idx="21">
                  <c:v>281.69819438751074</c:v>
                </c:pt>
                <c:pt idx="22">
                  <c:v>302.45260556438109</c:v>
                </c:pt>
                <c:pt idx="23">
                  <c:v>321.07440483130534</c:v>
                </c:pt>
                <c:pt idx="24">
                  <c:v>337.35499534245281</c:v>
                </c:pt>
                <c:pt idx="25">
                  <c:v>351.25725505249454</c:v>
                </c:pt>
                <c:pt idx="26">
                  <c:v>362.88384720589721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23-A04A-B2AA-083866803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033936"/>
        <c:axId val="1"/>
      </c:scatterChart>
      <c:valAx>
        <c:axId val="609033936"/>
        <c:scaling>
          <c:orientation val="minMax"/>
          <c:max val="2060"/>
          <c:min val="1780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Year</a:t>
                </a:r>
              </a:p>
            </c:rich>
          </c:tx>
          <c:layout>
            <c:manualLayout>
              <c:xMode val="edge"/>
              <c:yMode val="edge"/>
              <c:x val="0.50770781170339319"/>
              <c:y val="0.92015732283464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CZ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65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b="1"/>
                </a:pPr>
                <a:r>
                  <a:rPr lang="en-GB" b="1"/>
                  <a:t>Population (millions)</a:t>
                </a:r>
              </a:p>
            </c:rich>
          </c:tx>
          <c:layout>
            <c:manualLayout>
              <c:xMode val="edge"/>
              <c:yMode val="edge"/>
              <c:x val="2.4176513906984651E-2"/>
              <c:y val="0.3099141732283464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CZ"/>
          </a:p>
        </c:txPr>
        <c:crossAx val="609033936"/>
        <c:crosses val="autoZero"/>
        <c:crossBetween val="midCat"/>
      </c:valAx>
      <c:spPr>
        <a:solidFill>
          <a:schemeClr val="bg1">
            <a:lumMod val="95000"/>
          </a:schemeClr>
        </a:solidFill>
        <a:ln w="25400">
          <a:noFill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16044446449342845"/>
          <c:y val="0.16062166012070905"/>
          <c:w val="0.20426076710992819"/>
          <c:h val="0.14632084249355698"/>
        </c:manualLayout>
      </c:layout>
      <c:overlay val="0"/>
      <c:spPr>
        <a:solidFill>
          <a:schemeClr val="bg1">
            <a:lumMod val="85000"/>
          </a:schemeClr>
        </a:solidFill>
        <a:ln w="3175">
          <a:noFill/>
          <a:prstDash val="solid"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25" b="0" i="0" u="none" strike="noStrike" baseline="0">
          <a:solidFill>
            <a:srgbClr val="000000"/>
          </a:solidFill>
          <a:latin typeface="Helvetica" pitchFamily="2" charset="0"/>
          <a:ea typeface="Times New Roman"/>
          <a:cs typeface="Times New Roman"/>
        </a:defRPr>
      </a:pPr>
      <a:endParaRPr lang="en-CZ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CZ_population!$A$3:$A$25</c:f>
              <c:numCache>
                <c:formatCode>0</c:formatCode>
                <c:ptCount val="23"/>
                <c:pt idx="0">
                  <c:v>1790</c:v>
                </c:pt>
                <c:pt idx="1">
                  <c:v>1800</c:v>
                </c:pt>
                <c:pt idx="2">
                  <c:v>1810</c:v>
                </c:pt>
                <c:pt idx="3">
                  <c:v>1820</c:v>
                </c:pt>
                <c:pt idx="4">
                  <c:v>1830</c:v>
                </c:pt>
                <c:pt idx="5">
                  <c:v>1840</c:v>
                </c:pt>
                <c:pt idx="6">
                  <c:v>1850</c:v>
                </c:pt>
                <c:pt idx="7">
                  <c:v>1860</c:v>
                </c:pt>
                <c:pt idx="8">
                  <c:v>1870</c:v>
                </c:pt>
                <c:pt idx="9">
                  <c:v>1880</c:v>
                </c:pt>
                <c:pt idx="10">
                  <c:v>1890</c:v>
                </c:pt>
                <c:pt idx="11">
                  <c:v>1900</c:v>
                </c:pt>
                <c:pt idx="12">
                  <c:v>1910</c:v>
                </c:pt>
                <c:pt idx="13">
                  <c:v>1921</c:v>
                </c:pt>
                <c:pt idx="14">
                  <c:v>1930</c:v>
                </c:pt>
                <c:pt idx="15">
                  <c:v>1950</c:v>
                </c:pt>
                <c:pt idx="16">
                  <c:v>1961</c:v>
                </c:pt>
                <c:pt idx="17">
                  <c:v>1970</c:v>
                </c:pt>
                <c:pt idx="18">
                  <c:v>1980</c:v>
                </c:pt>
                <c:pt idx="19">
                  <c:v>1991</c:v>
                </c:pt>
                <c:pt idx="20">
                  <c:v>2001</c:v>
                </c:pt>
                <c:pt idx="21">
                  <c:v>2011</c:v>
                </c:pt>
                <c:pt idx="22">
                  <c:v>2021</c:v>
                </c:pt>
              </c:numCache>
            </c:numRef>
          </c:xVal>
          <c:yVal>
            <c:numRef>
              <c:f>CZ_population!$B$3:$B$25</c:f>
              <c:numCache>
                <c:formatCode>#,##0</c:formatCode>
                <c:ptCount val="23"/>
                <c:pt idx="0">
                  <c:v>4444000</c:v>
                </c:pt>
                <c:pt idx="1">
                  <c:v>4659000</c:v>
                </c:pt>
                <c:pt idx="2">
                  <c:v>4870000</c:v>
                </c:pt>
                <c:pt idx="3">
                  <c:v>5272791</c:v>
                </c:pt>
                <c:pt idx="4">
                  <c:v>5996778</c:v>
                </c:pt>
                <c:pt idx="5">
                  <c:v>6378071</c:v>
                </c:pt>
                <c:pt idx="6">
                  <c:v>6826465</c:v>
                </c:pt>
                <c:pt idx="7">
                  <c:v>7277801</c:v>
                </c:pt>
                <c:pt idx="8">
                  <c:v>7698830</c:v>
                </c:pt>
                <c:pt idx="9">
                  <c:v>8196719</c:v>
                </c:pt>
                <c:pt idx="10">
                  <c:v>8703318</c:v>
                </c:pt>
                <c:pt idx="11">
                  <c:v>9333853</c:v>
                </c:pt>
                <c:pt idx="12">
                  <c:v>10035575</c:v>
                </c:pt>
                <c:pt idx="13">
                  <c:v>10002030</c:v>
                </c:pt>
                <c:pt idx="14">
                  <c:v>10648057</c:v>
                </c:pt>
                <c:pt idx="15">
                  <c:v>8925122</c:v>
                </c:pt>
                <c:pt idx="16">
                  <c:v>9588016</c:v>
                </c:pt>
                <c:pt idx="17">
                  <c:v>9805157</c:v>
                </c:pt>
                <c:pt idx="18">
                  <c:v>10326792</c:v>
                </c:pt>
                <c:pt idx="19">
                  <c:v>10308682</c:v>
                </c:pt>
                <c:pt idx="20">
                  <c:v>10224192</c:v>
                </c:pt>
                <c:pt idx="21">
                  <c:v>10436560</c:v>
                </c:pt>
                <c:pt idx="22">
                  <c:v>10524167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6-3F49-ADB7-264CE1F94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895872"/>
        <c:axId val="1"/>
      </c:scatterChart>
      <c:valAx>
        <c:axId val="60889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CZ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60889587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4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651" cy="60687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79E42C-0B8E-B771-CC63-BE21C44FF3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165100</xdr:rowOff>
    </xdr:from>
    <xdr:to>
      <xdr:col>15</xdr:col>
      <xdr:colOff>533400</xdr:colOff>
      <xdr:row>26</xdr:row>
      <xdr:rowOff>76200</xdr:rowOff>
    </xdr:to>
    <xdr:graphicFrame macro="">
      <xdr:nvGraphicFramePr>
        <xdr:cNvPr id="32793" name="Chart 2">
          <a:extLst>
            <a:ext uri="{FF2B5EF4-FFF2-40B4-BE49-F238E27FC236}">
              <a16:creationId xmlns:a16="http://schemas.microsoft.com/office/drawing/2014/main" id="{9FEB0D75-DB98-3C11-D549-E4D5F0C61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2"/>
  <sheetViews>
    <sheetView showGridLines="0" workbookViewId="0">
      <selection activeCell="F18" sqref="F18"/>
    </sheetView>
  </sheetViews>
  <sheetFormatPr baseColWidth="10" defaultColWidth="8.83203125" defaultRowHeight="16" customHeight="1" x14ac:dyDescent="0.15"/>
  <cols>
    <col min="1" max="1" width="6.5" style="1" customWidth="1"/>
    <col min="2" max="8" width="11.83203125" style="1" customWidth="1"/>
    <col min="9" max="9" width="13.1640625" style="31" customWidth="1"/>
    <col min="10" max="10" width="17.33203125" style="1" customWidth="1"/>
    <col min="11" max="11" width="21.1640625" style="1" bestFit="1" customWidth="1"/>
    <col min="12" max="12" width="8.83203125" style="2"/>
    <col min="13" max="13" width="8.83203125" style="1"/>
    <col min="14" max="16" width="8.83203125" style="1" customWidth="1"/>
    <col min="17" max="16384" width="8.83203125" style="1"/>
  </cols>
  <sheetData>
    <row r="2" spans="2:15" ht="16" customHeight="1" thickBot="1" x14ac:dyDescent="0.25">
      <c r="B2" s="57" t="s">
        <v>4</v>
      </c>
      <c r="C2" s="57"/>
      <c r="D2" s="57"/>
      <c r="E2" s="60" t="s">
        <v>8</v>
      </c>
      <c r="F2" s="60"/>
      <c r="G2" s="58" t="s">
        <v>9</v>
      </c>
      <c r="H2" s="58"/>
    </row>
    <row r="3" spans="2:15" ht="28" x14ac:dyDescent="0.15">
      <c r="B3" s="34" t="s">
        <v>0</v>
      </c>
      <c r="C3" s="34" t="s">
        <v>7</v>
      </c>
      <c r="D3" s="35" t="s">
        <v>12</v>
      </c>
      <c r="E3" s="36" t="s">
        <v>10</v>
      </c>
      <c r="F3" s="37" t="s">
        <v>6</v>
      </c>
      <c r="G3" s="38" t="s">
        <v>10</v>
      </c>
      <c r="H3" s="39" t="s">
        <v>6</v>
      </c>
    </row>
    <row r="4" spans="2:15" s="5" customFormat="1" ht="16" customHeight="1" x14ac:dyDescent="0.15">
      <c r="B4" s="40"/>
      <c r="C4" s="40" t="s">
        <v>11</v>
      </c>
      <c r="D4" s="40" t="s">
        <v>18</v>
      </c>
      <c r="E4" s="41" t="s">
        <v>18</v>
      </c>
      <c r="F4" s="41"/>
      <c r="G4" s="42" t="s">
        <v>13</v>
      </c>
      <c r="H4" s="42"/>
      <c r="I4" s="43"/>
      <c r="L4" s="6"/>
    </row>
    <row r="5" spans="2:15" ht="16" customHeight="1" x14ac:dyDescent="0.15">
      <c r="B5" s="26">
        <v>1790</v>
      </c>
      <c r="C5" s="7">
        <v>0</v>
      </c>
      <c r="D5" s="11">
        <v>3.9289999999999998</v>
      </c>
      <c r="E5" s="12">
        <f>P0m</f>
        <v>15.07040392121595</v>
      </c>
      <c r="F5" s="12">
        <f t="shared" ref="F5:F28" si="0">(D5-E5)^2</f>
        <v>124.13088133568615</v>
      </c>
      <c r="G5" s="13">
        <f>P0l</f>
        <v>8</v>
      </c>
      <c r="H5" s="13">
        <f t="shared" ref="H5:H28" si="1">(D5-G5)^2</f>
        <v>16.573040999999996</v>
      </c>
      <c r="I5" s="55" t="s">
        <v>17</v>
      </c>
      <c r="K5" s="59" t="s">
        <v>5</v>
      </c>
      <c r="L5" s="59"/>
      <c r="N5" s="1" t="s">
        <v>2</v>
      </c>
      <c r="O5" s="2">
        <v>0.23799999999999999</v>
      </c>
    </row>
    <row r="6" spans="2:15" ht="16" customHeight="1" x14ac:dyDescent="0.15">
      <c r="B6" s="26">
        <f>B5+10</f>
        <v>1800</v>
      </c>
      <c r="C6" s="7">
        <v>10</v>
      </c>
      <c r="D6" s="11">
        <v>5.3079999999999998</v>
      </c>
      <c r="E6" s="12">
        <f>(1+rm)*E5</f>
        <v>17.367094473565373</v>
      </c>
      <c r="F6" s="12">
        <f t="shared" si="0"/>
        <v>145.42175952237494</v>
      </c>
      <c r="G6" s="13">
        <f t="shared" ref="G6:G31" si="2">G5+rl*G5*(1-G5/Ml)</f>
        <v>9.8666666666666671</v>
      </c>
      <c r="H6" s="13">
        <f t="shared" si="1"/>
        <v>20.781441777777783</v>
      </c>
      <c r="I6" s="55"/>
      <c r="K6" s="1" t="s">
        <v>1</v>
      </c>
      <c r="L6" s="2">
        <v>0.15239741179837715</v>
      </c>
      <c r="N6" s="1" t="s">
        <v>3</v>
      </c>
      <c r="O6" s="2">
        <v>408</v>
      </c>
    </row>
    <row r="7" spans="2:15" ht="16" customHeight="1" x14ac:dyDescent="0.15">
      <c r="B7" s="26">
        <f t="shared" ref="B7:B31" si="3">B6+10</f>
        <v>1810</v>
      </c>
      <c r="C7" s="7">
        <v>20</v>
      </c>
      <c r="D7" s="11">
        <v>7.24</v>
      </c>
      <c r="E7" s="12">
        <f t="shared" ref="E7:E31" si="4">(1+rm)*E6</f>
        <v>20.013794721794635</v>
      </c>
      <c r="F7" s="12">
        <f t="shared" si="0"/>
        <v>163.16983159454847</v>
      </c>
      <c r="G7" s="13">
        <f>G6+rl*G6*(1-G6/Ml)</f>
        <v>12.158145185185186</v>
      </c>
      <c r="H7" s="13">
        <f t="shared" si="1"/>
        <v>24.188152062560221</v>
      </c>
      <c r="I7" s="55"/>
      <c r="K7" s="1" t="s">
        <v>15</v>
      </c>
      <c r="L7" s="2">
        <v>15.07040392121595</v>
      </c>
      <c r="N7" s="1" t="s">
        <v>16</v>
      </c>
      <c r="O7" s="2">
        <v>8</v>
      </c>
    </row>
    <row r="8" spans="2:15" ht="16" customHeight="1" x14ac:dyDescent="0.15">
      <c r="B8" s="26">
        <f t="shared" si="3"/>
        <v>1820</v>
      </c>
      <c r="C8" s="7">
        <v>30</v>
      </c>
      <c r="D8" s="11">
        <v>9.6379999999999999</v>
      </c>
      <c r="E8" s="12">
        <f t="shared" si="4"/>
        <v>23.063845237660157</v>
      </c>
      <c r="F8" s="12">
        <f t="shared" si="0"/>
        <v>180.25332034560194</v>
      </c>
      <c r="G8" s="13">
        <f t="shared" si="2"/>
        <v>14.965555117558569</v>
      </c>
      <c r="H8" s="13">
        <f t="shared" si="1"/>
        <v>28.382843530624502</v>
      </c>
      <c r="I8" s="55"/>
      <c r="O8" s="2"/>
    </row>
    <row r="9" spans="2:15" ht="16" customHeight="1" x14ac:dyDescent="0.15">
      <c r="B9" s="26">
        <f t="shared" si="3"/>
        <v>1830</v>
      </c>
      <c r="C9" s="7">
        <v>40</v>
      </c>
      <c r="D9" s="11">
        <v>12.861000000000001</v>
      </c>
      <c r="E9" s="12">
        <f>(1+rm)*E8</f>
        <v>26.578715557997889</v>
      </c>
      <c r="F9" s="12">
        <f t="shared" si="0"/>
        <v>188.17572013013731</v>
      </c>
      <c r="G9" s="13">
        <f t="shared" si="2"/>
        <v>18.396709328884445</v>
      </c>
      <c r="H9" s="13">
        <f t="shared" si="1"/>
        <v>30.64407777389826</v>
      </c>
      <c r="I9" s="32"/>
    </row>
    <row r="10" spans="2:15" ht="16" customHeight="1" x14ac:dyDescent="0.15">
      <c r="B10" s="26">
        <f t="shared" si="3"/>
        <v>1840</v>
      </c>
      <c r="C10" s="7">
        <v>50</v>
      </c>
      <c r="D10" s="11">
        <v>17.062999999999999</v>
      </c>
      <c r="E10" s="12">
        <f t="shared" si="4"/>
        <v>30.629243017962025</v>
      </c>
      <c r="F10" s="12">
        <f t="shared" si="0"/>
        <v>184.04294962240343</v>
      </c>
      <c r="G10" s="13">
        <f t="shared" si="2"/>
        <v>22.577703449248922</v>
      </c>
      <c r="H10" s="13">
        <f t="shared" si="1"/>
        <v>30.411954133157973</v>
      </c>
      <c r="I10" s="32"/>
    </row>
    <row r="11" spans="2:15" ht="16" customHeight="1" x14ac:dyDescent="0.15">
      <c r="B11" s="26">
        <f t="shared" si="3"/>
        <v>1850</v>
      </c>
      <c r="C11" s="7">
        <v>60</v>
      </c>
      <c r="D11" s="11">
        <v>23.192</v>
      </c>
      <c r="E11" s="12">
        <f t="shared" si="4"/>
        <v>35.29706037924295</v>
      </c>
      <c r="F11" s="12">
        <f t="shared" si="0"/>
        <v>146.53248678511747</v>
      </c>
      <c r="G11" s="13">
        <f t="shared" si="2"/>
        <v>27.653841132562199</v>
      </c>
      <c r="H11" s="13">
        <f t="shared" si="1"/>
        <v>19.908026292223926</v>
      </c>
      <c r="I11" s="32"/>
    </row>
    <row r="12" spans="2:15" ht="16" customHeight="1" x14ac:dyDescent="0.15">
      <c r="B12" s="26">
        <f t="shared" si="3"/>
        <v>1860</v>
      </c>
      <c r="C12" s="7">
        <v>70</v>
      </c>
      <c r="D12" s="11">
        <v>31.443000000000001</v>
      </c>
      <c r="E12" s="12">
        <f t="shared" si="4"/>
        <v>40.676241025130615</v>
      </c>
      <c r="F12" s="12">
        <f t="shared" si="0"/>
        <v>85.252739828155029</v>
      </c>
      <c r="G12" s="13">
        <f t="shared" si="2"/>
        <v>33.789359946637425</v>
      </c>
      <c r="H12" s="13">
        <f t="shared" si="1"/>
        <v>5.5054049991843756</v>
      </c>
      <c r="I12" s="32"/>
    </row>
    <row r="13" spans="2:15" ht="16" customHeight="1" x14ac:dyDescent="0.15">
      <c r="B13" s="26">
        <f t="shared" si="3"/>
        <v>1870</v>
      </c>
      <c r="C13" s="7">
        <v>80</v>
      </c>
      <c r="D13" s="11">
        <v>38.558</v>
      </c>
      <c r="E13" s="12">
        <f t="shared" si="4"/>
        <v>46.875194879047484</v>
      </c>
      <c r="F13" s="12">
        <f t="shared" si="0"/>
        <v>69.175730656053702</v>
      </c>
      <c r="G13" s="13">
        <f t="shared" si="2"/>
        <v>41.165223787335137</v>
      </c>
      <c r="H13" s="13">
        <f t="shared" si="1"/>
        <v>6.7976158772461757</v>
      </c>
      <c r="I13" s="32"/>
    </row>
    <row r="14" spans="2:15" ht="16" customHeight="1" x14ac:dyDescent="0.15">
      <c r="B14" s="26">
        <f t="shared" si="3"/>
        <v>1880</v>
      </c>
      <c r="C14" s="7">
        <v>90</v>
      </c>
      <c r="D14" s="11">
        <v>50.189</v>
      </c>
      <c r="E14" s="12">
        <f t="shared" si="4"/>
        <v>54.018853256158863</v>
      </c>
      <c r="F14" s="12">
        <f t="shared" si="0"/>
        <v>14.667775963710644</v>
      </c>
      <c r="G14" s="13">
        <f t="shared" si="2"/>
        <v>49.974044586535094</v>
      </c>
      <c r="H14" s="13">
        <f t="shared" si="1"/>
        <v>4.6205829777868926E-2</v>
      </c>
      <c r="I14" s="32"/>
    </row>
    <row r="15" spans="2:15" ht="16" customHeight="1" x14ac:dyDescent="0.15">
      <c r="B15" s="26">
        <f t="shared" si="3"/>
        <v>1890</v>
      </c>
      <c r="C15" s="7">
        <v>100</v>
      </c>
      <c r="D15" s="11">
        <v>62.98</v>
      </c>
      <c r="E15" s="12">
        <f t="shared" si="4"/>
        <v>62.251186680713808</v>
      </c>
      <c r="F15" s="12">
        <f t="shared" si="0"/>
        <v>0.53116885436895278</v>
      </c>
      <c r="G15" s="13">
        <f t="shared" si="2"/>
        <v>60.411047537600531</v>
      </c>
      <c r="H15" s="13">
        <f t="shared" si="1"/>
        <v>6.5995167540682784</v>
      </c>
      <c r="I15" s="32"/>
    </row>
    <row r="16" spans="2:15" ht="16" customHeight="1" x14ac:dyDescent="0.15">
      <c r="B16" s="26">
        <f t="shared" si="3"/>
        <v>1900</v>
      </c>
      <c r="C16" s="7">
        <v>110</v>
      </c>
      <c r="D16" s="11">
        <v>76.212000000000003</v>
      </c>
      <c r="E16" s="12">
        <f t="shared" si="4"/>
        <v>71.738106412232199</v>
      </c>
      <c r="F16" s="12">
        <f t="shared" si="0"/>
        <v>20.015723834669878</v>
      </c>
      <c r="G16" s="13">
        <f t="shared" si="2"/>
        <v>72.660004963871827</v>
      </c>
      <c r="H16" s="13">
        <f t="shared" si="1"/>
        <v>12.6166687366792</v>
      </c>
      <c r="I16" s="32"/>
    </row>
    <row r="17" spans="2:10" ht="16" customHeight="1" x14ac:dyDescent="0.15">
      <c r="B17" s="26">
        <f t="shared" si="3"/>
        <v>1910</v>
      </c>
      <c r="C17" s="7">
        <v>120</v>
      </c>
      <c r="D17" s="11">
        <v>92.227999999999994</v>
      </c>
      <c r="E17" s="12">
        <f t="shared" si="4"/>
        <v>82.670808156772949</v>
      </c>
      <c r="F17" s="12">
        <f t="shared" si="0"/>
        <v>91.33991592824556</v>
      </c>
      <c r="G17" s="13">
        <f t="shared" si="2"/>
        <v>86.87339162448589</v>
      </c>
      <c r="H17" s="13">
        <f t="shared" si="1"/>
        <v>28.671830855125794</v>
      </c>
      <c r="I17" s="32"/>
    </row>
    <row r="18" spans="2:10" ht="16" customHeight="1" x14ac:dyDescent="0.15">
      <c r="B18" s="26">
        <f t="shared" si="3"/>
        <v>1920</v>
      </c>
      <c r="C18" s="7">
        <v>130</v>
      </c>
      <c r="D18" s="11">
        <v>106.02200000000001</v>
      </c>
      <c r="E18" s="12">
        <f t="shared" si="4"/>
        <v>95.269625351145308</v>
      </c>
      <c r="F18" s="12">
        <f t="shared" si="0"/>
        <v>115.61356058933318</v>
      </c>
      <c r="G18" s="13">
        <f t="shared" si="2"/>
        <v>103.14685023058111</v>
      </c>
      <c r="H18" s="13">
        <f t="shared" si="1"/>
        <v>8.2664861965895362</v>
      </c>
      <c r="I18" s="32"/>
    </row>
    <row r="19" spans="2:10" ht="16" customHeight="1" x14ac:dyDescent="0.15">
      <c r="B19" s="26">
        <f t="shared" si="3"/>
        <v>1930</v>
      </c>
      <c r="C19" s="7">
        <v>140</v>
      </c>
      <c r="D19" s="11">
        <v>123.203</v>
      </c>
      <c r="E19" s="12">
        <f t="shared" si="4"/>
        <v>109.7884696776609</v>
      </c>
      <c r="F19" s="12">
        <f t="shared" si="0"/>
        <v>179.94962376895526</v>
      </c>
      <c r="G19" s="13">
        <f t="shared" si="2"/>
        <v>121.48955816984029</v>
      </c>
      <c r="H19" s="13">
        <f t="shared" si="1"/>
        <v>2.9358829053410544</v>
      </c>
      <c r="I19" s="32"/>
    </row>
    <row r="20" spans="2:10" ht="16" customHeight="1" x14ac:dyDescent="0.15">
      <c r="B20" s="26">
        <f t="shared" si="3"/>
        <v>1940</v>
      </c>
      <c r="C20" s="7">
        <v>150</v>
      </c>
      <c r="D20" s="11">
        <v>132.16499999999999</v>
      </c>
      <c r="E20" s="12">
        <f t="shared" si="4"/>
        <v>126.51994830184103</v>
      </c>
      <c r="F20" s="12">
        <f t="shared" si="0"/>
        <v>31.866608674887424</v>
      </c>
      <c r="G20" s="13">
        <f t="shared" si="2"/>
        <v>141.79424058008553</v>
      </c>
      <c r="H20" s="13">
        <f t="shared" si="1"/>
        <v>92.72227414916604</v>
      </c>
      <c r="I20" s="32"/>
    </row>
    <row r="21" spans="2:10" ht="16" customHeight="1" x14ac:dyDescent="0.15">
      <c r="B21" s="26">
        <f t="shared" si="3"/>
        <v>1950</v>
      </c>
      <c r="C21" s="7">
        <v>160</v>
      </c>
      <c r="D21" s="11">
        <v>151.32599999999999</v>
      </c>
      <c r="E21" s="12">
        <f t="shared" si="4"/>
        <v>145.80126096390606</v>
      </c>
      <c r="F21" s="12">
        <f t="shared" si="0"/>
        <v>30.522741416940125</v>
      </c>
      <c r="G21" s="13">
        <f t="shared" si="2"/>
        <v>163.81299928549737</v>
      </c>
      <c r="H21" s="13">
        <f t="shared" si="1"/>
        <v>155.92515115601196</v>
      </c>
      <c r="I21" s="32"/>
    </row>
    <row r="22" spans="2:10" ht="16" customHeight="1" x14ac:dyDescent="0.15">
      <c r="B22" s="26">
        <f t="shared" si="3"/>
        <v>1960</v>
      </c>
      <c r="C22" s="7">
        <v>170</v>
      </c>
      <c r="D22" s="11">
        <v>179.32300000000001</v>
      </c>
      <c r="E22" s="12">
        <f t="shared" si="4"/>
        <v>168.02099577174508</v>
      </c>
      <c r="F22" s="12">
        <f t="shared" si="0"/>
        <v>127.73529957549231</v>
      </c>
      <c r="G22" s="13">
        <f t="shared" si="2"/>
        <v>187.14691885341469</v>
      </c>
      <c r="H22" s="13">
        <f t="shared" si="1"/>
        <v>61.213706224817713</v>
      </c>
      <c r="I22" s="32"/>
    </row>
    <row r="23" spans="2:10" ht="16" customHeight="1" x14ac:dyDescent="0.15">
      <c r="B23" s="26">
        <f t="shared" si="3"/>
        <v>1970</v>
      </c>
      <c r="C23" s="7">
        <v>180</v>
      </c>
      <c r="D23" s="11">
        <v>203.30199999999999</v>
      </c>
      <c r="E23" s="12">
        <f t="shared" si="4"/>
        <v>193.6269606551451</v>
      </c>
      <c r="F23" s="12">
        <f t="shared" si="0"/>
        <v>93.606386324490231</v>
      </c>
      <c r="G23" s="13">
        <f t="shared" si="2"/>
        <v>211.25723681933687</v>
      </c>
      <c r="H23" s="13">
        <f t="shared" si="1"/>
        <v>63.285792851733078</v>
      </c>
      <c r="I23" s="32"/>
    </row>
    <row r="24" spans="2:10" ht="16" customHeight="1" x14ac:dyDescent="0.15">
      <c r="B24" s="26">
        <f t="shared" si="3"/>
        <v>1980</v>
      </c>
      <c r="C24" s="7">
        <v>190</v>
      </c>
      <c r="D24" s="11">
        <v>226.54599999999999</v>
      </c>
      <c r="E24" s="12">
        <f t="shared" si="4"/>
        <v>223.13520831337539</v>
      </c>
      <c r="F24" s="12">
        <f t="shared" si="0"/>
        <v>11.633499929547522</v>
      </c>
      <c r="G24" s="13">
        <f t="shared" si="2"/>
        <v>235.50251411902323</v>
      </c>
      <c r="H24" s="13">
        <f t="shared" si="1"/>
        <v>80.219145164262642</v>
      </c>
      <c r="I24" s="32"/>
    </row>
    <row r="25" spans="2:10" ht="16" customHeight="1" x14ac:dyDescent="0.15">
      <c r="B25" s="26">
        <f t="shared" si="3"/>
        <v>1990</v>
      </c>
      <c r="C25" s="7">
        <v>200</v>
      </c>
      <c r="D25" s="11">
        <v>248.71</v>
      </c>
      <c r="E25" s="12">
        <f t="shared" si="4"/>
        <v>257.14043654142552</v>
      </c>
      <c r="F25" s="12">
        <f t="shared" si="0"/>
        <v>71.072260279002464</v>
      </c>
      <c r="G25" s="13">
        <f t="shared" si="2"/>
        <v>259.19960922146197</v>
      </c>
      <c r="H25" s="13">
        <f t="shared" si="1"/>
        <v>110.03190161897982</v>
      </c>
      <c r="I25" s="32"/>
    </row>
    <row r="26" spans="2:10" ht="16" customHeight="1" x14ac:dyDescent="0.15">
      <c r="B26" s="24">
        <f t="shared" si="3"/>
        <v>2000</v>
      </c>
      <c r="C26" s="4">
        <f>C25+10</f>
        <v>210</v>
      </c>
      <c r="D26" s="16">
        <v>281.42200000000003</v>
      </c>
      <c r="E26" s="17">
        <f t="shared" si="4"/>
        <v>296.32797353904357</v>
      </c>
      <c r="F26" s="17">
        <f t="shared" si="0"/>
        <v>222.18804714666629</v>
      </c>
      <c r="G26" s="18">
        <f t="shared" si="2"/>
        <v>281.69819438751074</v>
      </c>
      <c r="H26" s="18">
        <f t="shared" si="1"/>
        <v>7.6283339692418212E-2</v>
      </c>
      <c r="I26" s="33"/>
    </row>
    <row r="27" spans="2:10" ht="16" customHeight="1" x14ac:dyDescent="0.15">
      <c r="B27" s="19">
        <f>B26+10</f>
        <v>2010</v>
      </c>
      <c r="C27" s="20">
        <f t="shared" ref="C27:C31" si="5">C26+10</f>
        <v>220</v>
      </c>
      <c r="D27" s="21">
        <v>308.74553800000001</v>
      </c>
      <c r="E27" s="22">
        <f t="shared" si="4"/>
        <v>341.48758974985179</v>
      </c>
      <c r="F27" s="22">
        <f t="shared" si="0"/>
        <v>1072.0419527899721</v>
      </c>
      <c r="G27" s="23">
        <f t="shared" si="2"/>
        <v>302.45260556438109</v>
      </c>
      <c r="H27" s="23">
        <f t="shared" si="1"/>
        <v>39.600998639264709</v>
      </c>
      <c r="I27" s="54" t="s">
        <v>14</v>
      </c>
      <c r="J27" s="29"/>
    </row>
    <row r="28" spans="2:10" ht="16" customHeight="1" x14ac:dyDescent="0.15">
      <c r="B28" s="24">
        <f t="shared" si="3"/>
        <v>2020</v>
      </c>
      <c r="C28" s="4">
        <f t="shared" si="5"/>
        <v>230</v>
      </c>
      <c r="D28" s="16">
        <v>331.4</v>
      </c>
      <c r="E28" s="17">
        <f t="shared" si="4"/>
        <v>393.52941458899522</v>
      </c>
      <c r="F28" s="17">
        <f t="shared" si="0"/>
        <v>3860.0641571712554</v>
      </c>
      <c r="G28" s="18">
        <f t="shared" si="2"/>
        <v>321.07440483130534</v>
      </c>
      <c r="H28" s="18">
        <f t="shared" si="1"/>
        <v>106.61791558776996</v>
      </c>
      <c r="I28" s="56"/>
      <c r="J28" s="29"/>
    </row>
    <row r="29" spans="2:10" ht="16" customHeight="1" x14ac:dyDescent="0.15">
      <c r="B29" s="19">
        <f t="shared" si="3"/>
        <v>2030</v>
      </c>
      <c r="C29" s="20">
        <f t="shared" si="5"/>
        <v>240</v>
      </c>
      <c r="D29" s="20"/>
      <c r="E29" s="22">
        <f t="shared" si="4"/>
        <v>453.50227883888857</v>
      </c>
      <c r="F29" s="22"/>
      <c r="G29" s="23">
        <f t="shared" si="2"/>
        <v>337.35499534245281</v>
      </c>
      <c r="H29" s="25"/>
      <c r="I29" s="54" t="s">
        <v>10</v>
      </c>
      <c r="J29" s="30"/>
    </row>
    <row r="30" spans="2:10" ht="16" customHeight="1" x14ac:dyDescent="0.15">
      <c r="B30" s="26">
        <f t="shared" si="3"/>
        <v>2040</v>
      </c>
      <c r="C30" s="7">
        <f t="shared" si="5"/>
        <v>250</v>
      </c>
      <c r="D30" s="7"/>
      <c r="E30" s="12">
        <f t="shared" si="4"/>
        <v>522.61485237860109</v>
      </c>
      <c r="F30" s="12"/>
      <c r="G30" s="13">
        <f t="shared" si="2"/>
        <v>351.25725505249454</v>
      </c>
      <c r="H30" s="9"/>
      <c r="I30" s="55"/>
      <c r="J30" s="30"/>
    </row>
    <row r="31" spans="2:10" ht="16" customHeight="1" thickBot="1" x14ac:dyDescent="0.2">
      <c r="B31" s="27">
        <f t="shared" si="3"/>
        <v>2050</v>
      </c>
      <c r="C31" s="8">
        <f t="shared" si="5"/>
        <v>260</v>
      </c>
      <c r="D31" s="8"/>
      <c r="E31" s="14">
        <f t="shared" si="4"/>
        <v>602.26000324849076</v>
      </c>
      <c r="F31" s="14"/>
      <c r="G31" s="15">
        <f t="shared" si="2"/>
        <v>362.88384720589721</v>
      </c>
      <c r="H31" s="28"/>
      <c r="I31" s="56"/>
      <c r="J31" s="30"/>
    </row>
    <row r="32" spans="2:10" ht="16" customHeight="1" x14ac:dyDescent="0.15">
      <c r="F32" s="3"/>
      <c r="H32" s="10">
        <f>SUM(H5:H26)</f>
        <v>805.80340322891846</v>
      </c>
    </row>
  </sheetData>
  <mergeCells count="7">
    <mergeCell ref="I29:I31"/>
    <mergeCell ref="I5:I8"/>
    <mergeCell ref="B2:D2"/>
    <mergeCell ref="G2:H2"/>
    <mergeCell ref="K5:L5"/>
    <mergeCell ref="E2:F2"/>
    <mergeCell ref="I27:I28"/>
  </mergeCells>
  <phoneticPr fontId="1" type="noConversion"/>
  <conditionalFormatting sqref="F5:F28 H5:H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{9A72F92C-9A9E-B548-BCC2-8FF763D71B4C}</x14:id>
        </ext>
      </extLst>
    </cfRule>
  </conditionalFormatting>
  <pageMargins left="0.75" right="0.75" top="1" bottom="1" header="0.5" footer="0.5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72F92C-9A9E-B548-BCC2-8FF763D71B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F5:F28 H5:H28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25"/>
  <sheetViews>
    <sheetView workbookViewId="0">
      <selection activeCell="A2" sqref="A2:B25"/>
    </sheetView>
  </sheetViews>
  <sheetFormatPr baseColWidth="10" defaultColWidth="8.83203125" defaultRowHeight="13" x14ac:dyDescent="0.15"/>
  <cols>
    <col min="1" max="1" width="20" style="47" customWidth="1"/>
    <col min="2" max="2" width="20" style="44" customWidth="1"/>
  </cols>
  <sheetData>
    <row r="2" spans="1:2" x14ac:dyDescent="0.15">
      <c r="A2" s="48" t="s">
        <v>0</v>
      </c>
      <c r="B2" s="49" t="s">
        <v>19</v>
      </c>
    </row>
    <row r="3" spans="1:2" ht="18" x14ac:dyDescent="0.2">
      <c r="A3" s="46">
        <v>1790</v>
      </c>
      <c r="B3" s="45">
        <v>4444000</v>
      </c>
    </row>
    <row r="4" spans="1:2" ht="18" x14ac:dyDescent="0.2">
      <c r="A4" s="46">
        <v>1800</v>
      </c>
      <c r="B4" s="45">
        <v>4659000</v>
      </c>
    </row>
    <row r="5" spans="1:2" ht="18" x14ac:dyDescent="0.2">
      <c r="A5" s="46">
        <v>1810</v>
      </c>
      <c r="B5" s="45">
        <v>4870000</v>
      </c>
    </row>
    <row r="6" spans="1:2" ht="18" x14ac:dyDescent="0.2">
      <c r="A6" s="46">
        <v>1820</v>
      </c>
      <c r="B6" s="45">
        <v>5272791</v>
      </c>
    </row>
    <row r="7" spans="1:2" ht="18" x14ac:dyDescent="0.2">
      <c r="A7" s="46">
        <v>1830</v>
      </c>
      <c r="B7" s="45">
        <v>5996778</v>
      </c>
    </row>
    <row r="8" spans="1:2" ht="18" x14ac:dyDescent="0.2">
      <c r="A8" s="46">
        <v>1840</v>
      </c>
      <c r="B8" s="45">
        <v>6378071</v>
      </c>
    </row>
    <row r="9" spans="1:2" ht="18" x14ac:dyDescent="0.2">
      <c r="A9" s="46">
        <v>1850</v>
      </c>
      <c r="B9" s="45">
        <v>6826465</v>
      </c>
    </row>
    <row r="10" spans="1:2" ht="18" x14ac:dyDescent="0.2">
      <c r="A10" s="46">
        <v>1860</v>
      </c>
      <c r="B10" s="45">
        <v>7277801</v>
      </c>
    </row>
    <row r="11" spans="1:2" ht="18" x14ac:dyDescent="0.2">
      <c r="A11" s="46">
        <v>1870</v>
      </c>
      <c r="B11" s="45">
        <v>7698830</v>
      </c>
    </row>
    <row r="12" spans="1:2" ht="18" x14ac:dyDescent="0.2">
      <c r="A12" s="46">
        <v>1880</v>
      </c>
      <c r="B12" s="45">
        <v>8196719</v>
      </c>
    </row>
    <row r="13" spans="1:2" ht="18" x14ac:dyDescent="0.2">
      <c r="A13" s="46">
        <v>1890</v>
      </c>
      <c r="B13" s="45">
        <v>8703318</v>
      </c>
    </row>
    <row r="14" spans="1:2" ht="18" x14ac:dyDescent="0.2">
      <c r="A14" s="46">
        <v>1900</v>
      </c>
      <c r="B14" s="45">
        <v>9333853</v>
      </c>
    </row>
    <row r="15" spans="1:2" ht="18" x14ac:dyDescent="0.2">
      <c r="A15" s="46">
        <v>1910</v>
      </c>
      <c r="B15" s="45">
        <v>10035575</v>
      </c>
    </row>
    <row r="16" spans="1:2" ht="18" x14ac:dyDescent="0.2">
      <c r="A16" s="46">
        <v>1921</v>
      </c>
      <c r="B16" s="45">
        <v>10002030</v>
      </c>
    </row>
    <row r="17" spans="1:2" ht="18" x14ac:dyDescent="0.2">
      <c r="A17" s="46">
        <v>1930</v>
      </c>
      <c r="B17" s="45">
        <v>10648057</v>
      </c>
    </row>
    <row r="18" spans="1:2" ht="18" x14ac:dyDescent="0.2">
      <c r="A18" s="46">
        <v>1950</v>
      </c>
      <c r="B18" s="45">
        <v>8925122</v>
      </c>
    </row>
    <row r="19" spans="1:2" ht="18" x14ac:dyDescent="0.2">
      <c r="A19" s="46">
        <v>1961</v>
      </c>
      <c r="B19" s="45">
        <v>9588016</v>
      </c>
    </row>
    <row r="20" spans="1:2" ht="18" x14ac:dyDescent="0.2">
      <c r="A20" s="46">
        <v>1970</v>
      </c>
      <c r="B20" s="45">
        <v>9805157</v>
      </c>
    </row>
    <row r="21" spans="1:2" ht="18" x14ac:dyDescent="0.2">
      <c r="A21" s="46">
        <v>1980</v>
      </c>
      <c r="B21" s="45">
        <v>10326792</v>
      </c>
    </row>
    <row r="22" spans="1:2" ht="18" x14ac:dyDescent="0.2">
      <c r="A22" s="46">
        <v>1991</v>
      </c>
      <c r="B22" s="45">
        <v>10308682</v>
      </c>
    </row>
    <row r="23" spans="1:2" ht="18" x14ac:dyDescent="0.2">
      <c r="A23" s="46">
        <v>2001</v>
      </c>
      <c r="B23" s="45">
        <v>10224192</v>
      </c>
    </row>
    <row r="24" spans="1:2" ht="18" x14ac:dyDescent="0.2">
      <c r="A24" s="46">
        <v>2011</v>
      </c>
      <c r="B24" s="45">
        <v>10436560</v>
      </c>
    </row>
    <row r="25" spans="1:2" ht="18" x14ac:dyDescent="0.2">
      <c r="A25" s="46">
        <v>2021</v>
      </c>
      <c r="B25" s="45">
        <v>10524167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6"/>
  <sheetViews>
    <sheetView workbookViewId="0">
      <selection activeCell="B2" sqref="B2:C26"/>
    </sheetView>
  </sheetViews>
  <sheetFormatPr baseColWidth="10" defaultRowHeight="13" x14ac:dyDescent="0.15"/>
  <cols>
    <col min="2" max="2" width="18.33203125" bestFit="1" customWidth="1"/>
    <col min="3" max="3" width="16.6640625" style="44" bestFit="1" customWidth="1"/>
  </cols>
  <sheetData>
    <row r="1" spans="1:3" ht="18" x14ac:dyDescent="0.2">
      <c r="A1" s="52" t="s">
        <v>0</v>
      </c>
      <c r="B1" s="52" t="s">
        <v>20</v>
      </c>
      <c r="C1" s="53" t="s">
        <v>19</v>
      </c>
    </row>
    <row r="2" spans="1:3" ht="18" x14ac:dyDescent="0.2">
      <c r="A2" s="50">
        <v>1901</v>
      </c>
      <c r="B2" s="50">
        <f>A2-1901</f>
        <v>0</v>
      </c>
      <c r="C2" s="51">
        <v>3788123</v>
      </c>
    </row>
    <row r="3" spans="1:3" ht="18" x14ac:dyDescent="0.2">
      <c r="A3" s="50">
        <v>1906</v>
      </c>
      <c r="B3" s="50">
        <f t="shared" ref="B3:B26" si="0">A3-1901</f>
        <v>5</v>
      </c>
      <c r="C3" s="51">
        <v>4059083</v>
      </c>
    </row>
    <row r="4" spans="1:3" ht="18" x14ac:dyDescent="0.2">
      <c r="A4" s="50">
        <v>1911</v>
      </c>
      <c r="B4" s="50">
        <f t="shared" si="0"/>
        <v>10</v>
      </c>
      <c r="C4" s="51">
        <v>4489545</v>
      </c>
    </row>
    <row r="5" spans="1:3" ht="18" x14ac:dyDescent="0.2">
      <c r="A5" s="50">
        <v>1916</v>
      </c>
      <c r="B5" s="50">
        <f t="shared" si="0"/>
        <v>15</v>
      </c>
      <c r="C5" s="51">
        <v>4943173</v>
      </c>
    </row>
    <row r="6" spans="1:3" ht="18" x14ac:dyDescent="0.2">
      <c r="A6" s="50">
        <v>1921</v>
      </c>
      <c r="B6" s="50">
        <f t="shared" si="0"/>
        <v>20</v>
      </c>
      <c r="C6" s="51">
        <v>5455136</v>
      </c>
    </row>
    <row r="7" spans="1:3" ht="18" x14ac:dyDescent="0.2">
      <c r="A7" s="50">
        <v>1926</v>
      </c>
      <c r="B7" s="50">
        <f t="shared" si="0"/>
        <v>25</v>
      </c>
      <c r="C7" s="51">
        <v>6056360</v>
      </c>
    </row>
    <row r="8" spans="1:3" ht="18" x14ac:dyDescent="0.2">
      <c r="A8" s="50">
        <v>1931</v>
      </c>
      <c r="B8" s="50">
        <f t="shared" si="0"/>
        <v>30</v>
      </c>
      <c r="C8" s="51">
        <v>6526485</v>
      </c>
    </row>
    <row r="9" spans="1:3" ht="18" x14ac:dyDescent="0.2">
      <c r="A9" s="50">
        <v>1936</v>
      </c>
      <c r="B9" s="50">
        <f t="shared" si="0"/>
        <v>35</v>
      </c>
      <c r="C9" s="51">
        <v>6778372</v>
      </c>
    </row>
    <row r="10" spans="1:3" ht="18" x14ac:dyDescent="0.2">
      <c r="A10" s="50">
        <v>1941</v>
      </c>
      <c r="B10" s="50">
        <f t="shared" si="0"/>
        <v>40</v>
      </c>
      <c r="C10" s="51">
        <v>7109898</v>
      </c>
    </row>
    <row r="11" spans="1:3" ht="18" x14ac:dyDescent="0.2">
      <c r="A11" s="50">
        <v>1946</v>
      </c>
      <c r="B11" s="50">
        <f t="shared" si="0"/>
        <v>45</v>
      </c>
      <c r="C11" s="51">
        <v>7465157</v>
      </c>
    </row>
    <row r="12" spans="1:3" ht="18" x14ac:dyDescent="0.2">
      <c r="A12" s="50">
        <v>1951</v>
      </c>
      <c r="B12" s="50">
        <f t="shared" si="0"/>
        <v>50</v>
      </c>
      <c r="C12" s="51">
        <v>8421775</v>
      </c>
    </row>
    <row r="13" spans="1:3" ht="18" x14ac:dyDescent="0.2">
      <c r="A13" s="50">
        <v>1956</v>
      </c>
      <c r="B13" s="50">
        <f t="shared" si="0"/>
        <v>55</v>
      </c>
      <c r="C13" s="51">
        <v>9425563</v>
      </c>
    </row>
    <row r="14" spans="1:3" ht="18" x14ac:dyDescent="0.2">
      <c r="A14" s="50">
        <v>1961</v>
      </c>
      <c r="B14" s="50">
        <f t="shared" si="0"/>
        <v>60</v>
      </c>
      <c r="C14" s="51">
        <v>10548267</v>
      </c>
    </row>
    <row r="15" spans="1:3" ht="18" x14ac:dyDescent="0.2">
      <c r="A15" s="50">
        <v>1966</v>
      </c>
      <c r="B15" s="50">
        <f t="shared" si="0"/>
        <v>65</v>
      </c>
      <c r="C15" s="51">
        <v>11599498</v>
      </c>
    </row>
    <row r="16" spans="1:3" ht="18" x14ac:dyDescent="0.2">
      <c r="A16" s="50">
        <v>1971</v>
      </c>
      <c r="B16" s="50">
        <f t="shared" si="0"/>
        <v>70</v>
      </c>
      <c r="C16" s="51">
        <v>13067265</v>
      </c>
    </row>
    <row r="17" spans="1:3" ht="18" x14ac:dyDescent="0.2">
      <c r="A17" s="50">
        <v>1976</v>
      </c>
      <c r="B17" s="50">
        <f t="shared" si="0"/>
        <v>75</v>
      </c>
      <c r="C17" s="51">
        <v>14033083</v>
      </c>
    </row>
    <row r="18" spans="1:3" ht="18" x14ac:dyDescent="0.2">
      <c r="A18" s="50">
        <v>1981</v>
      </c>
      <c r="B18" s="50">
        <f t="shared" si="0"/>
        <v>80</v>
      </c>
      <c r="C18" s="51">
        <v>14923260</v>
      </c>
    </row>
    <row r="19" spans="1:3" ht="18" x14ac:dyDescent="0.2">
      <c r="A19" s="50">
        <v>1986</v>
      </c>
      <c r="B19" s="50">
        <f t="shared" si="0"/>
        <v>85</v>
      </c>
      <c r="C19" s="51">
        <v>16018350</v>
      </c>
    </row>
    <row r="20" spans="1:3" ht="18" x14ac:dyDescent="0.2">
      <c r="A20" s="50">
        <v>1991</v>
      </c>
      <c r="B20" s="50">
        <f t="shared" si="0"/>
        <v>90</v>
      </c>
      <c r="C20" s="51">
        <v>17284036</v>
      </c>
    </row>
    <row r="21" spans="1:3" ht="18" x14ac:dyDescent="0.2">
      <c r="A21" s="50">
        <v>1996</v>
      </c>
      <c r="B21" s="50">
        <f t="shared" si="0"/>
        <v>95</v>
      </c>
      <c r="C21" s="51">
        <v>18224767</v>
      </c>
    </row>
    <row r="22" spans="1:3" ht="18" x14ac:dyDescent="0.2">
      <c r="A22" s="50">
        <v>2001</v>
      </c>
      <c r="B22" s="50">
        <f t="shared" si="0"/>
        <v>100</v>
      </c>
      <c r="C22" s="51">
        <v>18769249</v>
      </c>
    </row>
    <row r="23" spans="1:3" ht="18" x14ac:dyDescent="0.2">
      <c r="A23" s="50">
        <v>2006</v>
      </c>
      <c r="B23" s="50">
        <f t="shared" si="0"/>
        <v>105</v>
      </c>
      <c r="C23" s="51">
        <v>19855288</v>
      </c>
    </row>
    <row r="24" spans="1:3" ht="18" x14ac:dyDescent="0.2">
      <c r="A24" s="50">
        <v>2011</v>
      </c>
      <c r="B24" s="50">
        <f t="shared" si="0"/>
        <v>110</v>
      </c>
      <c r="C24" s="51">
        <v>21507717</v>
      </c>
    </row>
    <row r="25" spans="1:3" ht="18" x14ac:dyDescent="0.2">
      <c r="A25" s="50">
        <v>2016</v>
      </c>
      <c r="B25" s="50">
        <f t="shared" si="0"/>
        <v>115</v>
      </c>
      <c r="C25" s="51">
        <v>23401892</v>
      </c>
    </row>
    <row r="26" spans="1:3" ht="18" x14ac:dyDescent="0.2">
      <c r="A26" s="50">
        <v>2021</v>
      </c>
      <c r="B26" s="50">
        <f t="shared" si="0"/>
        <v>120</v>
      </c>
      <c r="C26" s="51">
        <v>25417978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US_population</vt:lpstr>
      <vt:lpstr>CZ_population</vt:lpstr>
      <vt:lpstr>AUS_population</vt:lpstr>
      <vt:lpstr>US_population_chart</vt:lpstr>
      <vt:lpstr>an</vt:lpstr>
      <vt:lpstr>Ml</vt:lpstr>
      <vt:lpstr>P0l</vt:lpstr>
      <vt:lpstr>P0m</vt:lpstr>
      <vt:lpstr>rl</vt:lpstr>
      <vt:lpstr>rm</vt:lpstr>
      <vt:lpstr>t</vt:lpstr>
    </vt:vector>
  </TitlesOfParts>
  <Company>SDSU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Mahaffy</dc:creator>
  <cp:lastModifiedBy>Vaclav Petrak</cp:lastModifiedBy>
  <dcterms:created xsi:type="dcterms:W3CDTF">2006-09-07T05:44:26Z</dcterms:created>
  <dcterms:modified xsi:type="dcterms:W3CDTF">2024-05-10T09:57:39Z</dcterms:modified>
</cp:coreProperties>
</file>