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lass Info" sheetId="1" r:id="rId3"/>
    <sheet state="hidden" name="Sheet4" sheetId="2" r:id="rId4"/>
    <sheet state="visible" name="Spark Notes and Links" sheetId="3" r:id="rId5"/>
    <sheet state="visible" name="Supplemental questions" sheetId="4" r:id="rId6"/>
    <sheet state="hidden" name="Sheet5" sheetId="5" r:id="rId7"/>
  </sheets>
  <definedNames/>
  <calcPr/>
</workbook>
</file>

<file path=xl/sharedStrings.xml><?xml version="1.0" encoding="utf-8"?>
<sst xmlns="http://schemas.openxmlformats.org/spreadsheetml/2006/main" count="98" uniqueCount="98">
  <si>
    <t>Welcome to Cloudera Developer Training for Spark and Hadoop!</t>
  </si>
  <si>
    <t>https://cloud.skytap.com/vms/30640c6a8dccc59d65b65c8d853ea64b/desktops</t>
  </si>
  <si>
    <t>Cloudera Website</t>
  </si>
  <si>
    <t>The short link to this Google sheet is https://tinyurl.com/20181002-devsh-jkr</t>
  </si>
  <si>
    <t>Instructor: Keith Ratliff</t>
  </si>
  <si>
    <t>If you register for a pulic class, On-Demand training, or a certification exam, use this PROMO CODE: PROMO_RATLIFF_10</t>
  </si>
  <si>
    <t>Email: kratliff@cloudera.com</t>
  </si>
  <si>
    <t>The promo code is valid through Oct 31, 2018, and gives you 10% off your purchase.</t>
  </si>
  <si>
    <t>Go to this URL and login by entering the email and password you used to register for this class:</t>
  </si>
  <si>
    <t xml:space="preserve">https://university.cloudera.com/login.html
</t>
  </si>
  <si>
    <t>After logging in, select this course from the list of courses below the page banner by clicking on the course title.</t>
  </si>
  <si>
    <t>If the course is not visible, scroll down the page until you see the course title.</t>
  </si>
  <si>
    <t>How can I find what versions of Apache tools come with my version of CDH?</t>
  </si>
  <si>
    <t>If you have not yet done so, please download the PDF files for the class. The links are located on the right-hand side of the course page.</t>
  </si>
  <si>
    <t>A google search of "CDH tarball information" can get you there:</t>
  </si>
  <si>
    <t>DO NOT DOWNLOAD ANY VM IMAGES AT THIS TIME.</t>
  </si>
  <si>
    <t>CDH 6.0.0: New Features</t>
  </si>
  <si>
    <t>The virtual machines are hosted using Skytap. You can access your VMs using the link below next to your name.</t>
  </si>
  <si>
    <t>PLEASE ONLY USE THE VM IMAGES LINK NEXT TO YOUR NAME.</t>
  </si>
  <si>
    <t>NAME</t>
  </si>
  <si>
    <t>Spark VM URL</t>
  </si>
  <si>
    <t>Jayadhar Vattikuti</t>
  </si>
  <si>
    <t>Spark 2 on CDH 5.7+ (see release notes for version compatibility)</t>
  </si>
  <si>
    <t>Jhansi Pentyala</t>
  </si>
  <si>
    <t>Selected Book References</t>
  </si>
  <si>
    <t>Raj Kumar Arcot Arun</t>
  </si>
  <si>
    <t>Chelsey Batchelor</t>
  </si>
  <si>
    <t>Sabrina Zou</t>
  </si>
  <si>
    <t>Programming Guides</t>
  </si>
  <si>
    <t>Shubhanjan Sarkar</t>
  </si>
  <si>
    <t>Apache Sqoop</t>
  </si>
  <si>
    <t>Rahul Thorat</t>
  </si>
  <si>
    <t>Apache Avro, Apache Parquet</t>
  </si>
  <si>
    <t>What is the Kryo serilizer and how do I use it when persisting data in Spark?</t>
  </si>
  <si>
    <t>In order to use Kryo for object serialization in Spark data persistence, you need to activate the framework and register your classes with it.
More details can be found on this Spark documentation page:</t>
  </si>
  <si>
    <t>http://spark.apache.org/docs/2.2.0/tuning.html</t>
  </si>
  <si>
    <t>Sudarshan Kotha</t>
  </si>
  <si>
    <t>Can I read data from a JSON file using SparkSession.sql in a similar way to the example that reads a Parquet file?</t>
  </si>
  <si>
    <t>val devicesDF = spark.sql("SELECT * FROM json.`/loudacre/devices.json`")</t>
  </si>
  <si>
    <t>Note that this syntax will infer the schema, so you may need to run an additional query to apply the schema you want.</t>
  </si>
  <si>
    <t>Also note: this form of querying requires BACKQUOTES around the file name, not single quotes.</t>
  </si>
  <si>
    <t>If the result of myRDD.countByKey were to get too big (out of memory big), how can I save my data and not crash?</t>
  </si>
  <si>
    <t>The problem with countByKey is that it creates a Map object in the driver. 
To overcome that problem, you could write code that runs on cluster nodes using groupByKey, like so:</t>
  </si>
  <si>
    <t>Python:</t>
  </si>
  <si>
    <t>keyCountsRDD = myRDD.groupByKey().map(lambda (k.v): (k,len(v)))</t>
  </si>
  <si>
    <t>Sachin Mourya</t>
  </si>
  <si>
    <t>Scala:</t>
  </si>
  <si>
    <t>val keyCountsRDD = myRDD.groupByKey.map(pair =&gt; (pair._1,pair._2.size))</t>
  </si>
  <si>
    <t>The resultant RDD will be distributed and have the key counts available to collect or save to disk.</t>
  </si>
  <si>
    <t>Apache Spark</t>
  </si>
  <si>
    <t>For the example code on slide 06-14, the data will be saved to a newly created Hive table. There are several options to help ensure good management.</t>
  </si>
  <si>
    <t>To test this code sample, I loaded the base_stations.parquet file to the /loudacre/ directory in HDFS.
I then used a modified version of the code sample to run several queries and generate output.
Here's the code:</t>
  </si>
  <si>
    <t xml:space="preserve">val basesDF = spark.read.parquet("/loudacre/base_stations.parquet")
basesDF.where("state = 'AZ'").
 write.
 mode("append").
 option("path","/loudacre/base_stations/").
 saveAsTable("base_stations")
basesDF.where("state = 'OR'").
 write.
 mode("append").
 option("path","/loudacre/base_stations/").
 saveAsTable("base_stations")
basesDF.where("state = 'CA'").
 write.
 mode("append").
 option("path","base_stations").
 saveAsTable("base_stations")
</t>
  </si>
  <si>
    <t>Sireesha Pattoor</t>
  </si>
  <si>
    <t>Accessing Spark Shell History</t>
  </si>
  <si>
    <t>The Scala spark-shell history is available in a file in your home directory:
    /home/training/.scala_history</t>
  </si>
  <si>
    <t>The Python pyspark history is a SQLite database file in the /home/training/.ipython directory.
You can get browser extensions that will let you view the contents of this file.</t>
  </si>
  <si>
    <t>GraphX Presentations on YouTube</t>
  </si>
  <si>
    <t>Derek Huynh</t>
  </si>
  <si>
    <t>The default file format for output of this statement is Snappy compressed Parquet files.</t>
  </si>
  <si>
    <t xml:space="preserve">Using mode("append") will create a new table where none exists, or update a current table by adding new files to the table directory. 
More on output modes here: </t>
  </si>
  <si>
    <t>Meenakshishankar Chandrasekaran</t>
  </si>
  <si>
    <t>Also, in append mode, if  the table already exists and you specify the wrong (or a different) HDFS path, the system will write to the correct path for the table, based on the table location in the metastore.</t>
  </si>
  <si>
    <t>Does calling the tranformation immediately add it to the sequence or is it only when it finds a terminator/evaluator (like .print) that it determines that this is a path/chain of transformations? 
(I am imagining in my head that you could make a tree of transformations with the ssc as the root)</t>
  </si>
  <si>
    <t>Apache Hive on Spark</t>
  </si>
  <si>
    <t>If you construct a tree of lineages (with either RDDs or Datasets/Dataframes) each transformation is added to the lineage as you call it.
The sequence of transformations will be executed when you call an action, so the path through a tree would be the path from root to action leaf.</t>
  </si>
  <si>
    <t>Can the case classes in the K-means code (provided in class files) be replaced with pairs (Tuple-2)?</t>
  </si>
  <si>
    <t>You can change the execution engine that Hive uses 
from Hadoop MapReduce to Spark by setting the property in Hive as follows:
SET hive.execution.engine=spark;
You can then prime the Spark engine by running a simple query:
SELECT COUNT(*) FROM accounts;  (or some other available table)
You then execute your queries as normal and Hive uses the Spark framework.
When you no longer need to use the Spark engine, you can switch back to the 
MapReduce engine using this statement in Hive:
SET hive.execution.engine=mr;
An important note: when Hive uses the Spark engine, it starts up executors in the 
cluster and keeps them active until you release them by changing the engine back to 
Hadoop MapReduce.  Use the Spark engine carefully to avoid resource hogging.</t>
  </si>
  <si>
    <t>Yes, here's what that code looks like:</t>
  </si>
  <si>
    <t>Hari Nelabottla</t>
  </si>
  <si>
    <t>Apache Hive, Apache Impala</t>
  </si>
  <si>
    <t xml:space="preserve">    val pointStats = closest.reduceByKey( (pair1,pair2) =&gt; (addPoints(pair1._1,pair2._1),pair1._2+pair2._2) )
</t>
  </si>
  <si>
    <t>As you can see, the provided case class code is much more readable than using the pair._n notation.</t>
  </si>
  <si>
    <t>Can SparkSQL read directory structures that have Hive partition structure and infer the partition fields from the directory tree?</t>
  </si>
  <si>
    <t>Yes.  See the following link:</t>
  </si>
  <si>
    <t>https://spark.apache.org/docs/latest/sql-programming-guide.html#partition-discovery</t>
  </si>
  <si>
    <t>Chandrakanth Motlakunta</t>
  </si>
  <si>
    <t>Damien Burns</t>
  </si>
  <si>
    <t>Apache Kudu</t>
  </si>
  <si>
    <t>http://kudu.apache.org/</t>
  </si>
  <si>
    <t>Hardik Shah</t>
  </si>
  <si>
    <t>Apache Flume</t>
  </si>
  <si>
    <t xml:space="preserve">A StackOverflow question addressing streaming data from RDBMS using Flume: https://stackoverflow.com/questions/35628411/flume-to-copy-rdbms-data-in-near-real-time
It has a reference to this article relating to using Flume to stream RDBMS data: https://community.toadworld.com/platforms/oracle/w/wiki/11114.streaming-mysql-database-table-data-to-hdfs-with-flume
Here's the Github project: https://github.com/keedio/flume-ng-sql-source
I make no claims about its usefulness. </t>
  </si>
  <si>
    <t>Apache Kafka</t>
  </si>
  <si>
    <t>Deepak Singh</t>
  </si>
  <si>
    <t>Flafka Links</t>
  </si>
  <si>
    <t>Bryan Weseman</t>
  </si>
  <si>
    <t>Shubh Roy</t>
  </si>
  <si>
    <t>Vineela Chodey</t>
  </si>
  <si>
    <t>Regular Expressions</t>
  </si>
  <si>
    <t>RegExr Regular Expression Tester</t>
  </si>
  <si>
    <t>Morphlines (for Cloudera Search)</t>
  </si>
  <si>
    <t>http://kitesdk.org/</t>
  </si>
  <si>
    <t>http://kitesdk.org/docs/1.1.0/morphlines/</t>
  </si>
  <si>
    <t>http://kitesdk.org/docs/1.1.0/morphlines/morphlines-reference-guide.html</t>
  </si>
  <si>
    <t>MLlib version of the k-means exercise</t>
  </si>
  <si>
    <t>import org.apache.spark.ml.linalg.Vectors
import org.apache.spark.ml.feature.StandardScaler
import org.apache.spark.ml.Pipeline
import org.apache.spark.sql.Row
import org.apache.spark.ml.clustering.KMeans
import org.apache.spark.sql.functions._
//Load the data from the previously created devicestatus_etl directory and create an RDD of dense vectors by parsing the latitude (4th element) and longitude(5th element) from the records and casting them to the required array of doubles so that we can map them into our Vector typeval filename="/loudacre/devicestatus_etl/*"
val vecrdd = sc.textFile(filename).
 map(line =&gt; line.split(',')).
 map(fields =&gt; Array(fields(3).toDouble,fields(4).toDouble)).
 filter(point =&gt; (point(0) !=0) &amp;&amp; (point(1) !=0)).
 map(x =&gt; Vectors.dense(x))//Create a case class called LatLon which contains a single element named features of the type Vector
case class LatLon(features:org.apache.spark.ml.linalg.Vector)//Convert the RDD to a DataFrame using the LatLon class
val df = vecrdd.map(x =&gt; LatLon(x)).toDF().persist()//Create a Kmeans estimator that takes the "scaled" column as input and set the value for K to 5
val kmModel=new KMeans().setK(5).setFeaturesCol("features").fit(df)//Print out the cluster centers
kmModel.clusterCenters.foreach(println)</t>
  </si>
  <si>
    <t>services-uswest.skytap.com:22970</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</si>
</sst>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4.0"/>
    </font>
    <font>
      <u/>
      <color rgb="FF0000FF"/>
    </font>
    <font>
      <b/>
      <sz val="14.0"/>
    </font>
    <font/>
    <font>
      <b/>
      <sz val="14.0"/>
      <color rgb="FFFF0000"/>
    </font>
    <font>
      <u/>
      <color rgb="FF0000FF"/>
    </font>
    <font>
      <u/>
      <sz val="14.0"/>
      <color rgb="FF0000FF"/>
    </font>
    <font>
      <name val="Courier New"/>
    </font>
    <font>
      <u/>
      <color rgb="FF0000FF"/>
    </font>
    <font>
      <sz val="10.0"/>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3" numFmtId="0" xfId="0" applyAlignment="1" applyFont="1">
      <alignment readingOrder="0"/>
    </xf>
    <xf borderId="0" fillId="0" fontId="8" numFmtId="0" xfId="0" applyAlignment="1" applyFont="1">
      <alignment readingOrder="0"/>
    </xf>
    <xf borderId="0" fillId="0" fontId="9" numFmtId="0" xfId="0" applyFont="1"/>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university.cloudera.com/login.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loud.skytap.com/vms/30640c6a8dccc59d65b65c8d853ea64b/desktop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kudu.apache.org/" TargetMode="External"/><Relationship Id="rId2" Type="http://schemas.openxmlformats.org/officeDocument/2006/relationships/hyperlink" Target="http://regexr.com" TargetMode="External"/><Relationship Id="rId3" Type="http://schemas.openxmlformats.org/officeDocument/2006/relationships/hyperlink" Target="http://kitesdk.org/" TargetMode="External"/><Relationship Id="rId4" Type="http://schemas.openxmlformats.org/officeDocument/2006/relationships/hyperlink" Target="http://kitesdk.org/docs/1.1.0/morphlines/" TargetMode="External"/><Relationship Id="rId5" Type="http://schemas.openxmlformats.org/officeDocument/2006/relationships/hyperlink" Target="http://kitesdk.org/docs/1.1.0/morphlines/morphlines-reference-guide.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ark.apache.org/docs/2.2.0/tuning.html" TargetMode="External"/><Relationship Id="rId2" Type="http://schemas.openxmlformats.org/officeDocument/2006/relationships/hyperlink" Target="https://spark.apache.org/docs/latest/sql-programming-guide.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rvices-uswest.skytap.com:22970"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29"/>
    <col customWidth="1" min="3" max="3" width="20.14"/>
    <col customWidth="1" min="6" max="6" width="28.43"/>
  </cols>
  <sheetData>
    <row r="1">
      <c r="A1" s="1" t="s">
        <v>0</v>
      </c>
      <c r="B1" s="5"/>
      <c r="C1" s="5"/>
      <c r="E1" s="7" t="s">
        <v>3</v>
      </c>
      <c r="G1" s="5"/>
      <c r="H1" s="5"/>
      <c r="I1" s="5"/>
      <c r="J1" s="5"/>
      <c r="K1" s="5"/>
      <c r="L1" s="5"/>
      <c r="M1" s="5"/>
      <c r="N1" s="5"/>
      <c r="O1" s="5"/>
      <c r="P1" s="5"/>
      <c r="Q1" s="5"/>
      <c r="R1" s="5"/>
      <c r="S1" s="5"/>
      <c r="T1" s="5"/>
      <c r="U1" s="5"/>
      <c r="V1" s="5"/>
      <c r="W1" s="5"/>
      <c r="X1" s="5"/>
      <c r="Y1" s="5"/>
      <c r="Z1" s="5"/>
    </row>
    <row r="2">
      <c r="A2" s="5"/>
      <c r="B2" s="1" t="s">
        <v>4</v>
      </c>
      <c r="C2" s="5"/>
      <c r="E2" s="1" t="s">
        <v>5</v>
      </c>
      <c r="F2" s="5"/>
      <c r="G2" s="5"/>
      <c r="H2" s="5"/>
      <c r="I2" s="5"/>
      <c r="J2" s="5"/>
      <c r="K2" s="5"/>
      <c r="L2" s="5"/>
      <c r="M2" s="5"/>
      <c r="N2" s="5"/>
      <c r="O2" s="5"/>
      <c r="P2" s="5"/>
      <c r="Q2" s="5"/>
      <c r="R2" s="5"/>
      <c r="S2" s="5"/>
      <c r="T2" s="5"/>
      <c r="U2" s="5"/>
      <c r="V2" s="5"/>
      <c r="W2" s="5"/>
      <c r="X2" s="5"/>
      <c r="Y2" s="5"/>
      <c r="Z2" s="5"/>
    </row>
    <row r="3">
      <c r="A3" s="1"/>
      <c r="B3" s="1" t="s">
        <v>6</v>
      </c>
      <c r="C3" s="5"/>
      <c r="E3" s="1" t="s">
        <v>7</v>
      </c>
      <c r="F3" s="5"/>
      <c r="G3" s="5"/>
      <c r="H3" s="5"/>
      <c r="I3" s="5"/>
      <c r="J3" s="5"/>
      <c r="K3" s="5"/>
      <c r="L3" s="5"/>
      <c r="M3" s="5"/>
      <c r="N3" s="5"/>
      <c r="O3" s="5"/>
      <c r="P3" s="5"/>
      <c r="Q3" s="5"/>
      <c r="R3" s="5"/>
      <c r="S3" s="5"/>
      <c r="T3" s="5"/>
      <c r="U3" s="5"/>
      <c r="V3" s="5"/>
      <c r="W3" s="5"/>
      <c r="X3" s="5"/>
      <c r="Y3" s="5"/>
      <c r="Z3" s="5"/>
    </row>
    <row r="4">
      <c r="A4" s="1"/>
      <c r="B4" s="5"/>
      <c r="C4" s="5"/>
      <c r="D4" s="5"/>
      <c r="E4" s="5"/>
      <c r="F4" s="5"/>
      <c r="G4" s="5"/>
      <c r="H4" s="5"/>
      <c r="I4" s="5"/>
      <c r="J4" s="1"/>
      <c r="K4" s="1"/>
      <c r="L4" s="5"/>
      <c r="M4" s="1"/>
      <c r="N4" s="5"/>
      <c r="O4" s="5"/>
      <c r="P4" s="1"/>
      <c r="Q4" s="5"/>
      <c r="R4" s="5"/>
      <c r="S4" s="5"/>
      <c r="T4" s="5"/>
      <c r="U4" s="5"/>
      <c r="V4" s="5"/>
      <c r="W4" s="5"/>
      <c r="X4" s="5"/>
      <c r="Y4" s="5"/>
      <c r="Z4" s="5"/>
    </row>
    <row r="5">
      <c r="A5" s="1" t="s">
        <v>8</v>
      </c>
      <c r="B5" s="5"/>
      <c r="C5" s="1"/>
      <c r="D5" s="1"/>
      <c r="E5" s="5"/>
      <c r="F5" s="5"/>
      <c r="G5" s="5"/>
      <c r="H5" s="5"/>
      <c r="I5" s="5"/>
      <c r="J5" s="1"/>
      <c r="K5" s="1"/>
      <c r="L5" s="5"/>
      <c r="M5" s="1"/>
      <c r="N5" s="5"/>
      <c r="O5" s="5"/>
      <c r="P5" s="1"/>
      <c r="Q5" s="5"/>
      <c r="R5" s="5"/>
      <c r="S5" s="5"/>
      <c r="T5" s="5"/>
      <c r="U5" s="5"/>
      <c r="V5" s="5"/>
      <c r="W5" s="5"/>
      <c r="X5" s="5"/>
      <c r="Y5" s="5"/>
      <c r="Z5" s="5"/>
    </row>
    <row r="6" ht="21.75" customHeight="1">
      <c r="A6" s="1"/>
      <c r="B6" s="9" t="s">
        <v>9</v>
      </c>
      <c r="C6" s="1"/>
      <c r="D6" s="1"/>
      <c r="E6" s="1"/>
      <c r="F6" s="1"/>
      <c r="G6" s="1"/>
      <c r="H6" s="1"/>
      <c r="I6" s="1"/>
      <c r="J6" s="1"/>
      <c r="K6" s="1"/>
      <c r="L6" s="1"/>
      <c r="M6" s="1"/>
      <c r="N6" s="1"/>
      <c r="O6" s="1"/>
      <c r="P6" s="1"/>
      <c r="Q6" s="1"/>
      <c r="R6" s="1"/>
      <c r="S6" s="1"/>
      <c r="T6" s="1"/>
      <c r="U6" s="1"/>
      <c r="V6" s="1"/>
      <c r="W6" s="1"/>
      <c r="X6" s="1"/>
      <c r="Y6" s="1"/>
      <c r="Z6" s="1"/>
    </row>
    <row r="7">
      <c r="A7" s="1" t="s">
        <v>10</v>
      </c>
      <c r="B7" s="5"/>
      <c r="C7" s="1"/>
      <c r="D7" s="1"/>
      <c r="E7" s="5"/>
      <c r="F7" s="5"/>
      <c r="G7" s="5"/>
      <c r="H7" s="5"/>
      <c r="I7" s="5"/>
      <c r="J7" s="1"/>
      <c r="K7" s="1"/>
      <c r="L7" s="5"/>
      <c r="M7" s="1"/>
      <c r="N7" s="5"/>
      <c r="O7" s="5"/>
      <c r="P7" s="1"/>
      <c r="Q7" s="5"/>
      <c r="R7" s="5"/>
      <c r="S7" s="5"/>
      <c r="T7" s="5"/>
      <c r="U7" s="5"/>
      <c r="V7" s="5"/>
      <c r="W7" s="5"/>
      <c r="X7" s="5"/>
      <c r="Y7" s="5"/>
      <c r="Z7" s="5"/>
    </row>
    <row r="8">
      <c r="A8" s="1" t="s">
        <v>11</v>
      </c>
      <c r="B8" s="5"/>
      <c r="C8" s="1"/>
      <c r="D8" s="1"/>
      <c r="E8" s="5"/>
      <c r="F8" s="5"/>
      <c r="G8" s="5"/>
      <c r="H8" s="5"/>
      <c r="I8" s="5"/>
      <c r="J8" s="1"/>
      <c r="K8" s="1"/>
      <c r="L8" s="1"/>
      <c r="M8" s="1"/>
      <c r="N8" s="5"/>
      <c r="O8" s="5"/>
      <c r="P8" s="1"/>
      <c r="Q8" s="5"/>
      <c r="R8" s="5"/>
      <c r="S8" s="5"/>
      <c r="T8" s="5"/>
      <c r="U8" s="5"/>
      <c r="V8" s="5"/>
      <c r="W8" s="5"/>
      <c r="X8" s="5"/>
      <c r="Y8" s="5"/>
      <c r="Z8" s="5"/>
    </row>
    <row r="9">
      <c r="A9" s="1"/>
      <c r="B9" s="5"/>
      <c r="C9" s="1"/>
      <c r="D9" s="1"/>
      <c r="E9" s="5"/>
      <c r="F9" s="5"/>
      <c r="G9" s="5"/>
      <c r="H9" s="5"/>
      <c r="I9" s="5"/>
      <c r="J9" s="1"/>
      <c r="K9" s="1"/>
      <c r="L9" s="1"/>
      <c r="M9" s="1"/>
      <c r="N9" s="5"/>
      <c r="O9" s="5"/>
      <c r="P9" s="1"/>
      <c r="Q9" s="5"/>
      <c r="R9" s="5"/>
      <c r="S9" s="5"/>
      <c r="T9" s="5"/>
      <c r="U9" s="5"/>
      <c r="V9" s="5"/>
      <c r="W9" s="5"/>
      <c r="X9" s="5"/>
      <c r="Y9" s="5"/>
      <c r="Z9" s="5"/>
    </row>
    <row r="10">
      <c r="A10" s="1" t="s">
        <v>13</v>
      </c>
      <c r="B10" s="5"/>
      <c r="C10" s="1"/>
      <c r="D10" s="1"/>
      <c r="E10" s="5"/>
      <c r="F10" s="5"/>
      <c r="G10" s="5"/>
      <c r="H10" s="5"/>
      <c r="I10" s="5"/>
      <c r="J10" s="5"/>
      <c r="K10" s="5"/>
      <c r="L10" s="5"/>
      <c r="M10" s="5"/>
      <c r="N10" s="5"/>
      <c r="O10" s="5"/>
      <c r="P10" s="5"/>
      <c r="Q10" s="5"/>
      <c r="R10" s="5"/>
      <c r="S10" s="5"/>
      <c r="T10" s="5"/>
      <c r="U10" s="5"/>
      <c r="V10" s="5"/>
      <c r="W10" s="5"/>
      <c r="X10" s="5"/>
      <c r="Y10" s="5"/>
      <c r="Z10" s="5"/>
    </row>
    <row r="11">
      <c r="A11" s="1" t="s">
        <v>15</v>
      </c>
      <c r="B11" s="5"/>
      <c r="C11" s="1"/>
      <c r="D11" s="1"/>
      <c r="E11" s="5"/>
      <c r="F11" s="5"/>
      <c r="G11" s="5"/>
      <c r="H11" s="5"/>
      <c r="I11" s="5"/>
      <c r="J11" s="5"/>
      <c r="K11" s="5"/>
      <c r="L11" s="5"/>
      <c r="M11" s="5"/>
      <c r="N11" s="5"/>
      <c r="O11" s="5"/>
      <c r="P11" s="5"/>
      <c r="Q11" s="5"/>
      <c r="R11" s="5"/>
      <c r="S11" s="5"/>
      <c r="T11" s="5"/>
      <c r="U11" s="5"/>
      <c r="V11" s="5"/>
      <c r="W11" s="5"/>
      <c r="X11" s="5"/>
      <c r="Y11" s="5"/>
      <c r="Z11" s="5"/>
    </row>
    <row r="12">
      <c r="A12" s="5"/>
      <c r="B12" s="5"/>
      <c r="C12" s="1"/>
      <c r="D12" s="1"/>
      <c r="E12" s="5"/>
      <c r="F12" s="5"/>
      <c r="G12" s="5"/>
      <c r="H12" s="5"/>
      <c r="I12" s="5"/>
      <c r="J12" s="5"/>
      <c r="K12" s="5"/>
      <c r="L12" s="5"/>
      <c r="M12" s="5"/>
      <c r="N12" s="5"/>
      <c r="O12" s="5"/>
      <c r="P12" s="5"/>
      <c r="Q12" s="5"/>
      <c r="R12" s="5"/>
      <c r="S12" s="5"/>
      <c r="T12" s="5"/>
      <c r="U12" s="5"/>
      <c r="V12" s="5"/>
      <c r="W12" s="5"/>
      <c r="X12" s="5"/>
      <c r="Y12" s="5"/>
      <c r="Z12" s="5"/>
    </row>
    <row r="13">
      <c r="A13" s="1" t="s">
        <v>17</v>
      </c>
      <c r="B13" s="5"/>
      <c r="C13" s="1"/>
      <c r="D13" s="1"/>
      <c r="E13" s="5"/>
      <c r="F13" s="5"/>
      <c r="G13" s="5"/>
      <c r="H13" s="5"/>
      <c r="I13" s="5"/>
      <c r="J13" s="5"/>
      <c r="K13" s="5"/>
      <c r="L13" s="5"/>
      <c r="M13" s="5"/>
      <c r="N13" s="5"/>
      <c r="O13" s="5"/>
      <c r="P13" s="5"/>
      <c r="Q13" s="5"/>
      <c r="R13" s="5"/>
      <c r="S13" s="5"/>
      <c r="T13" s="5"/>
      <c r="U13" s="5"/>
      <c r="V13" s="5"/>
      <c r="W13" s="5"/>
      <c r="X13" s="5"/>
      <c r="Y13" s="5"/>
      <c r="Z13" s="5"/>
    </row>
    <row r="14">
      <c r="A14" s="1" t="s">
        <v>18</v>
      </c>
      <c r="B14" s="5"/>
      <c r="C14" s="1"/>
      <c r="D14" s="1"/>
      <c r="E14" s="5"/>
      <c r="F14" s="5"/>
      <c r="G14" s="5"/>
      <c r="H14" s="5"/>
      <c r="I14" s="5"/>
      <c r="J14" s="5"/>
      <c r="K14" s="5"/>
      <c r="L14" s="5"/>
      <c r="M14" s="5"/>
      <c r="N14" s="5"/>
      <c r="O14" s="5"/>
      <c r="P14" s="5"/>
      <c r="Q14" s="5"/>
      <c r="R14" s="5"/>
      <c r="S14" s="5"/>
      <c r="T14" s="5"/>
      <c r="U14" s="5"/>
      <c r="V14" s="5"/>
      <c r="W14" s="5"/>
      <c r="X14" s="5"/>
      <c r="Y14" s="5"/>
      <c r="Z14" s="5"/>
    </row>
    <row r="15">
      <c r="B15" s="5"/>
      <c r="C15" s="1"/>
      <c r="D15" s="1"/>
      <c r="E15" s="5"/>
      <c r="F15" s="5"/>
      <c r="G15" s="5"/>
      <c r="H15" s="5"/>
      <c r="I15" s="5"/>
      <c r="J15" s="5"/>
      <c r="K15" s="5"/>
      <c r="L15" s="5"/>
      <c r="M15" s="5"/>
      <c r="N15" s="5"/>
      <c r="O15" s="5"/>
      <c r="P15" s="5"/>
      <c r="Q15" s="5"/>
      <c r="R15" s="5"/>
      <c r="S15" s="5"/>
      <c r="T15" s="5"/>
      <c r="U15" s="5"/>
      <c r="V15" s="5"/>
      <c r="W15" s="5"/>
      <c r="X15" s="5"/>
      <c r="Y15" s="5"/>
      <c r="Z15" s="5"/>
    </row>
    <row r="16">
      <c r="A16" s="10" t="s">
        <v>19</v>
      </c>
      <c r="C16" s="10" t="s">
        <v>20</v>
      </c>
      <c r="D16" s="10"/>
      <c r="F16" s="10"/>
      <c r="G16" s="10"/>
      <c r="H16" s="5"/>
      <c r="I16" s="5"/>
      <c r="J16" s="5"/>
      <c r="K16" s="5"/>
      <c r="L16" s="5"/>
      <c r="M16" s="5"/>
      <c r="N16" s="5"/>
      <c r="O16" s="5"/>
      <c r="P16" s="5"/>
      <c r="Q16" s="5"/>
      <c r="R16" s="5"/>
      <c r="S16" s="5"/>
      <c r="T16" s="5"/>
      <c r="U16" s="5"/>
      <c r="V16" s="5"/>
      <c r="W16" s="5"/>
      <c r="X16" s="5"/>
      <c r="Y16" s="5"/>
      <c r="Z16" s="5"/>
    </row>
    <row r="17">
      <c r="A17" s="1" t="s">
        <v>21</v>
      </c>
      <c r="C17" s="9" t="str">
        <f>HYPERLINK("https://cloud.skytap.com/vms/171f80d69b887cc2df33d364be4e67c9/desktops","Student-1")</f>
        <v>Student-1</v>
      </c>
      <c r="D17" s="1"/>
      <c r="F17" s="1"/>
      <c r="G17" s="1"/>
      <c r="I17" s="1"/>
      <c r="J17" s="1"/>
      <c r="K17" s="1"/>
      <c r="L17" s="5"/>
      <c r="M17" s="5"/>
      <c r="N17" s="5"/>
      <c r="O17" s="5"/>
      <c r="P17" s="5"/>
      <c r="Q17" s="5"/>
      <c r="R17" s="5"/>
      <c r="S17" s="5"/>
      <c r="T17" s="5"/>
      <c r="U17" s="5"/>
      <c r="V17" s="5"/>
      <c r="W17" s="5"/>
      <c r="X17" s="5"/>
      <c r="Y17" s="5"/>
      <c r="Z17" s="5"/>
    </row>
    <row r="18">
      <c r="A18" s="1" t="s">
        <v>23</v>
      </c>
      <c r="C18" s="9" t="str">
        <f>HYPERLINK("https://cloud.skytap.com/vms/7c6c56fdc756d0e473c2fe359a242ff7/desktops","Student-2")</f>
        <v>Student-2</v>
      </c>
      <c r="D18" s="1"/>
      <c r="F18" s="1"/>
      <c r="G18" s="1"/>
      <c r="I18" s="5"/>
      <c r="J18" s="1"/>
      <c r="K18" s="1"/>
      <c r="L18" s="5"/>
      <c r="M18" s="5"/>
      <c r="N18" s="5"/>
      <c r="O18" s="5"/>
      <c r="P18" s="5"/>
      <c r="Q18" s="5"/>
      <c r="R18" s="5"/>
      <c r="S18" s="5"/>
      <c r="T18" s="5"/>
      <c r="U18" s="5"/>
      <c r="V18" s="5"/>
      <c r="W18" s="5"/>
      <c r="X18" s="5"/>
      <c r="Y18" s="5"/>
      <c r="Z18" s="5"/>
    </row>
    <row r="19">
      <c r="A19" s="1" t="s">
        <v>25</v>
      </c>
      <c r="C19" s="9" t="str">
        <f>HYPERLINK("https://cloud.skytap.com/vms/53b4206214c4a5e8694e76c4fa3e4150/desktops","Student-3")</f>
        <v>Student-3</v>
      </c>
      <c r="D19" s="1"/>
      <c r="F19" s="1"/>
      <c r="G19" s="1"/>
      <c r="I19" s="5"/>
      <c r="J19" s="1"/>
      <c r="K19" s="1"/>
      <c r="L19" s="5"/>
      <c r="M19" s="5"/>
      <c r="N19" s="5"/>
      <c r="O19" s="5"/>
      <c r="P19" s="5"/>
      <c r="Q19" s="5"/>
      <c r="R19" s="5"/>
      <c r="S19" s="5"/>
      <c r="T19" s="5"/>
      <c r="U19" s="5"/>
      <c r="V19" s="5"/>
      <c r="W19" s="5"/>
      <c r="X19" s="5"/>
      <c r="Y19" s="5"/>
      <c r="Z19" s="5"/>
    </row>
    <row r="20">
      <c r="A20" s="1" t="s">
        <v>26</v>
      </c>
      <c r="C20" s="9" t="str">
        <f>HYPERLINK("https://cloud.skytap.com/vms/7ee337aeb8f23ac363b3fc0d698116ae/desktops","Student-4")</f>
        <v>Student-4</v>
      </c>
      <c r="D20" s="1"/>
      <c r="F20" s="1"/>
      <c r="G20" s="1"/>
      <c r="I20" s="5"/>
      <c r="J20" s="1"/>
      <c r="K20" s="1"/>
      <c r="L20" s="5"/>
      <c r="M20" s="5"/>
      <c r="N20" s="5"/>
      <c r="O20" s="5"/>
      <c r="P20" s="5"/>
      <c r="Q20" s="5"/>
      <c r="R20" s="5"/>
      <c r="S20" s="5"/>
      <c r="T20" s="5"/>
      <c r="U20" s="5"/>
      <c r="V20" s="5"/>
      <c r="W20" s="5"/>
      <c r="X20" s="5"/>
      <c r="Y20" s="5"/>
      <c r="Z20" s="5"/>
    </row>
    <row r="21">
      <c r="A21" s="1" t="s">
        <v>27</v>
      </c>
      <c r="C21" s="9" t="str">
        <f>HYPERLINK("https://cloud.skytap.com/vms/1475a96a9e7456e847783fd532baaaed/desktops","Student-5")</f>
        <v>Student-5</v>
      </c>
      <c r="D21" s="1"/>
      <c r="F21" s="1"/>
      <c r="G21" s="1"/>
      <c r="I21" s="5"/>
      <c r="J21" s="1"/>
      <c r="K21" s="1"/>
      <c r="L21" s="5"/>
      <c r="M21" s="5"/>
      <c r="N21" s="5"/>
      <c r="O21" s="5"/>
      <c r="P21" s="5"/>
      <c r="Q21" s="5"/>
      <c r="R21" s="5"/>
      <c r="S21" s="5"/>
      <c r="T21" s="5"/>
      <c r="U21" s="5"/>
      <c r="V21" s="5"/>
      <c r="W21" s="5"/>
      <c r="X21" s="5"/>
      <c r="Y21" s="5"/>
      <c r="Z21" s="5"/>
    </row>
    <row r="22">
      <c r="A22" s="1" t="s">
        <v>29</v>
      </c>
      <c r="C22" s="9" t="str">
        <f>HYPERLINK("https://cloud.skytap.com/vms/8c573ff6355bb3320ebf42c8298020e1/desktops","Student-6")</f>
        <v>Student-6</v>
      </c>
      <c r="D22" s="1"/>
      <c r="F22" s="1"/>
      <c r="G22" s="1"/>
      <c r="I22" s="5"/>
      <c r="J22" s="1"/>
      <c r="K22" s="1"/>
      <c r="L22" s="5"/>
      <c r="M22" s="5"/>
      <c r="N22" s="5"/>
      <c r="O22" s="5"/>
      <c r="P22" s="5"/>
      <c r="Q22" s="5"/>
      <c r="R22" s="5"/>
      <c r="S22" s="5"/>
      <c r="T22" s="5"/>
      <c r="U22" s="5"/>
      <c r="V22" s="5"/>
      <c r="W22" s="5"/>
      <c r="X22" s="5"/>
      <c r="Y22" s="5"/>
      <c r="Z22" s="5"/>
    </row>
    <row r="23">
      <c r="A23" s="1" t="s">
        <v>31</v>
      </c>
      <c r="C23" s="9" t="str">
        <f>HYPERLINK("https://cloud.skytap.com/vms/7e1d90f4c5381007340ef348bb6c711e/desktops","Student-7")</f>
        <v>Student-7</v>
      </c>
      <c r="D23" s="1"/>
      <c r="F23" s="1"/>
      <c r="G23" s="1"/>
      <c r="I23" s="5"/>
      <c r="J23" s="1"/>
      <c r="K23" s="1"/>
      <c r="L23" s="5"/>
      <c r="M23" s="5"/>
      <c r="N23" s="5"/>
      <c r="O23" s="5"/>
      <c r="P23" s="5"/>
      <c r="Q23" s="5"/>
      <c r="R23" s="5"/>
      <c r="S23" s="5"/>
      <c r="T23" s="5"/>
      <c r="U23" s="5"/>
      <c r="V23" s="5"/>
      <c r="W23" s="5"/>
      <c r="X23" s="5"/>
      <c r="Y23" s="5"/>
      <c r="Z23" s="5"/>
    </row>
    <row r="24">
      <c r="A24" s="1" t="s">
        <v>36</v>
      </c>
      <c r="C24" s="9" t="str">
        <f>HYPERLINK("https://cloud.skytap.com/vms/854b3b2b7f0dbc1373e793d40fb01d29/desktops","Student-8")</f>
        <v>Student-8</v>
      </c>
      <c r="D24" s="1"/>
      <c r="F24" s="1"/>
      <c r="G24" s="1"/>
      <c r="I24" s="5"/>
      <c r="J24" s="1"/>
      <c r="K24" s="1"/>
      <c r="L24" s="5"/>
      <c r="M24" s="5"/>
      <c r="N24" s="5"/>
      <c r="O24" s="5"/>
      <c r="P24" s="5"/>
      <c r="Q24" s="5"/>
      <c r="R24" s="5"/>
      <c r="S24" s="5"/>
      <c r="T24" s="5"/>
      <c r="U24" s="5"/>
      <c r="V24" s="5"/>
      <c r="W24" s="5"/>
      <c r="X24" s="5"/>
      <c r="Y24" s="5"/>
      <c r="Z24" s="5"/>
    </row>
    <row r="25">
      <c r="A25" s="1" t="s">
        <v>45</v>
      </c>
      <c r="C25" s="9" t="str">
        <f>HYPERLINK("https://cloud.skytap.com/vms/4f67897706f0485551374e21002bff72/desktops","Student-9")</f>
        <v>Student-9</v>
      </c>
      <c r="D25" s="1"/>
      <c r="F25" s="1"/>
      <c r="G25" s="1"/>
      <c r="I25" s="5"/>
      <c r="J25" s="1"/>
      <c r="K25" s="1"/>
      <c r="L25" s="5"/>
      <c r="M25" s="5"/>
      <c r="N25" s="5"/>
      <c r="O25" s="5"/>
      <c r="P25" s="5"/>
      <c r="Q25" s="5"/>
      <c r="R25" s="5"/>
      <c r="S25" s="5"/>
      <c r="T25" s="5"/>
      <c r="U25" s="5"/>
      <c r="V25" s="5"/>
      <c r="W25" s="5"/>
      <c r="X25" s="5"/>
      <c r="Y25" s="5"/>
      <c r="Z25" s="5"/>
    </row>
    <row r="26">
      <c r="A26" s="1" t="s">
        <v>53</v>
      </c>
      <c r="C26" s="9" t="str">
        <f>HYPERLINK("https://cloud.skytap.com/vms/c182cb183944b361dedb71c7ee4f4ffe/desktops","Student-10")</f>
        <v>Student-10</v>
      </c>
      <c r="E26" s="1"/>
      <c r="I26" s="5"/>
      <c r="J26" s="1"/>
      <c r="K26" s="5"/>
      <c r="L26" s="5"/>
      <c r="M26" s="5"/>
      <c r="N26" s="5"/>
      <c r="O26" s="5"/>
      <c r="P26" s="5"/>
      <c r="Q26" s="5"/>
      <c r="R26" s="5"/>
      <c r="S26" s="5"/>
      <c r="T26" s="5"/>
      <c r="U26" s="5"/>
      <c r="V26" s="5"/>
      <c r="W26" s="5"/>
      <c r="X26" s="5"/>
      <c r="Y26" s="5"/>
      <c r="Z26" s="5"/>
    </row>
    <row r="27">
      <c r="A27" s="1" t="s">
        <v>58</v>
      </c>
      <c r="C27" s="9" t="str">
        <f>HYPERLINK("https://cloud.skytap.com/vms/fbe948b6431cdecf8548acb2d6d027ea/desktops","Student-11")</f>
        <v>Student-11</v>
      </c>
      <c r="E27" s="1"/>
      <c r="I27" s="5"/>
      <c r="J27" s="1"/>
      <c r="K27" s="5"/>
      <c r="L27" s="5"/>
      <c r="M27" s="5"/>
      <c r="N27" s="5"/>
      <c r="O27" s="5"/>
      <c r="P27" s="5"/>
      <c r="Q27" s="5"/>
      <c r="R27" s="5"/>
      <c r="S27" s="5"/>
      <c r="T27" s="5"/>
      <c r="U27" s="5"/>
      <c r="V27" s="5"/>
      <c r="W27" s="5"/>
      <c r="X27" s="5"/>
      <c r="Y27" s="5"/>
      <c r="Z27" s="5"/>
    </row>
    <row r="28">
      <c r="A28" s="1" t="s">
        <v>61</v>
      </c>
      <c r="C28" s="9" t="str">
        <f>HYPERLINK("https://cloud.skytap.com/vms/775ba9bb91f0c5922cdca518f4673a0d/desktops","Student-12")</f>
        <v>Student-12</v>
      </c>
      <c r="E28" s="1"/>
      <c r="I28" s="5"/>
      <c r="J28" s="1"/>
      <c r="K28" s="5"/>
      <c r="L28" s="5"/>
      <c r="M28" s="5"/>
      <c r="N28" s="5"/>
      <c r="O28" s="5"/>
      <c r="P28" s="5"/>
      <c r="Q28" s="5"/>
      <c r="R28" s="5"/>
      <c r="S28" s="5"/>
      <c r="T28" s="5"/>
      <c r="U28" s="5"/>
      <c r="V28" s="5"/>
      <c r="W28" s="5"/>
      <c r="X28" s="5"/>
      <c r="Y28" s="5"/>
      <c r="Z28" s="5"/>
    </row>
    <row r="29">
      <c r="A29" s="1" t="s">
        <v>69</v>
      </c>
      <c r="C29" s="9" t="str">
        <f>HYPERLINK("https://cloud.skytap.com/vms/9087bec23ed71e68d9f39af6e8603ace/desktops","Student-13")</f>
        <v>Student-13</v>
      </c>
      <c r="E29" s="1"/>
      <c r="I29" s="5"/>
      <c r="J29" s="1"/>
      <c r="K29" s="5"/>
      <c r="L29" s="5"/>
      <c r="M29" s="5"/>
      <c r="N29" s="5"/>
      <c r="O29" s="5"/>
      <c r="P29" s="5"/>
      <c r="Q29" s="5"/>
      <c r="R29" s="5"/>
      <c r="S29" s="5"/>
      <c r="T29" s="5"/>
      <c r="U29" s="5"/>
      <c r="V29" s="5"/>
      <c r="W29" s="5"/>
      <c r="X29" s="5"/>
      <c r="Y29" s="5"/>
      <c r="Z29" s="5"/>
    </row>
    <row r="30">
      <c r="A30" s="1" t="s">
        <v>76</v>
      </c>
      <c r="C30" s="9" t="str">
        <f>HYPERLINK("https://cloud.skytap.com/vms/9b532464ccb3ea3bace62226ff331fc7/desktops","Student-14")</f>
        <v>Student-14</v>
      </c>
      <c r="E30" s="1"/>
      <c r="I30" s="5"/>
      <c r="J30" s="1"/>
      <c r="K30" s="5"/>
      <c r="L30" s="5"/>
      <c r="M30" s="5"/>
      <c r="N30" s="5"/>
      <c r="O30" s="5"/>
      <c r="P30" s="5"/>
      <c r="Q30" s="5"/>
      <c r="R30" s="5"/>
      <c r="S30" s="5"/>
      <c r="T30" s="5"/>
      <c r="U30" s="5"/>
      <c r="V30" s="5"/>
      <c r="W30" s="5"/>
      <c r="X30" s="5"/>
      <c r="Y30" s="5"/>
      <c r="Z30" s="5"/>
    </row>
    <row r="31">
      <c r="A31" s="1" t="s">
        <v>77</v>
      </c>
      <c r="C31" s="9" t="str">
        <f>HYPERLINK("https://cloud.skytap.com/vms/b6968200d932364c39980f0e6ef8e04b/desktops","Student-15")</f>
        <v>Student-15</v>
      </c>
      <c r="E31" s="1"/>
      <c r="I31" s="5"/>
      <c r="J31" s="1"/>
      <c r="K31" s="5"/>
      <c r="L31" s="5"/>
      <c r="M31" s="5"/>
      <c r="N31" s="5"/>
      <c r="O31" s="5"/>
      <c r="P31" s="5"/>
      <c r="Q31" s="5"/>
      <c r="R31" s="5"/>
      <c r="S31" s="5"/>
      <c r="T31" s="5"/>
      <c r="U31" s="5"/>
      <c r="V31" s="5"/>
      <c r="W31" s="5"/>
      <c r="X31" s="5"/>
      <c r="Y31" s="5"/>
      <c r="Z31" s="5"/>
    </row>
    <row r="32">
      <c r="A32" s="1" t="s">
        <v>80</v>
      </c>
      <c r="C32" s="9" t="str">
        <f>HYPERLINK("https://cloud.skytap.com/vms/c0e1609b96ca97f83609d8fe5aa163c4/desktops","Student-16")</f>
        <v>Student-16</v>
      </c>
      <c r="E32" s="1"/>
      <c r="I32" s="5"/>
      <c r="J32" s="1"/>
      <c r="K32" s="5"/>
      <c r="L32" s="5"/>
      <c r="M32" s="5"/>
      <c r="N32" s="5"/>
      <c r="O32" s="5"/>
      <c r="P32" s="5"/>
      <c r="Q32" s="5"/>
      <c r="R32" s="5"/>
      <c r="S32" s="5"/>
      <c r="T32" s="5"/>
      <c r="U32" s="5"/>
      <c r="V32" s="5"/>
      <c r="W32" s="5"/>
      <c r="X32" s="5"/>
      <c r="Y32" s="5"/>
      <c r="Z32" s="5"/>
    </row>
    <row r="33">
      <c r="A33" s="1" t="s">
        <v>84</v>
      </c>
      <c r="C33" s="9" t="str">
        <f>HYPERLINK("https://cloud.skytap.com/vms/44ed77bed799e4b5d739e7ff071188d6/desktops","Student-17")</f>
        <v>Student-17</v>
      </c>
      <c r="E33" s="1"/>
      <c r="I33" s="5"/>
      <c r="J33" s="1"/>
      <c r="K33" s="5"/>
      <c r="L33" s="5"/>
      <c r="M33" s="5"/>
      <c r="N33" s="5"/>
      <c r="O33" s="5"/>
      <c r="P33" s="5"/>
      <c r="Q33" s="5"/>
      <c r="R33" s="5"/>
      <c r="S33" s="5"/>
      <c r="T33" s="5"/>
      <c r="U33" s="5"/>
      <c r="V33" s="5"/>
      <c r="W33" s="5"/>
      <c r="X33" s="5"/>
      <c r="Y33" s="5"/>
      <c r="Z33" s="5"/>
    </row>
    <row r="34">
      <c r="A34" s="1" t="s">
        <v>86</v>
      </c>
      <c r="C34" s="9" t="str">
        <f>HYPERLINK("https://cloud.skytap.com/vms/f60a382e22aa8bee73032f024b6cfc9f/desktops","Student-18")</f>
        <v>Student-18</v>
      </c>
      <c r="E34" s="1"/>
      <c r="I34" s="5"/>
      <c r="J34" s="1"/>
      <c r="K34" s="5"/>
      <c r="L34" s="5"/>
      <c r="M34" s="5"/>
      <c r="N34" s="5"/>
      <c r="O34" s="5"/>
      <c r="P34" s="5"/>
      <c r="Q34" s="5"/>
      <c r="R34" s="5"/>
      <c r="S34" s="5"/>
      <c r="T34" s="5"/>
      <c r="U34" s="5"/>
      <c r="V34" s="5"/>
      <c r="W34" s="5"/>
      <c r="X34" s="5"/>
      <c r="Y34" s="5"/>
      <c r="Z34" s="5"/>
    </row>
    <row r="35">
      <c r="A35" s="1" t="s">
        <v>87</v>
      </c>
      <c r="C35" s="9" t="str">
        <f>HYPERLINK("https://cloud.skytap.com/vms/f513ff4da91046dbe70e48bc1dabbdc2/desktops","Student-19")</f>
        <v>Student-19</v>
      </c>
      <c r="E35" s="1"/>
      <c r="I35" s="5"/>
      <c r="J35" s="1"/>
      <c r="K35" s="5"/>
      <c r="L35" s="5"/>
      <c r="M35" s="5"/>
      <c r="N35" s="5"/>
      <c r="O35" s="5"/>
      <c r="P35" s="5"/>
      <c r="Q35" s="5"/>
      <c r="R35" s="5"/>
      <c r="S35" s="5"/>
      <c r="T35" s="5"/>
      <c r="U35" s="5"/>
      <c r="V35" s="5"/>
      <c r="W35" s="5"/>
      <c r="X35" s="5"/>
      <c r="Y35" s="5"/>
      <c r="Z35" s="5"/>
    </row>
    <row r="36">
      <c r="A36" s="1" t="s">
        <v>88</v>
      </c>
      <c r="C36" s="9" t="str">
        <f>HYPERLINK("https://cloud.skytap.com/vms/1275474e42e60378c37da775e30339d4/desktops","Student-20")</f>
        <v>Student-20</v>
      </c>
      <c r="E36" s="1"/>
      <c r="I36" s="5"/>
      <c r="J36" s="1"/>
      <c r="K36" s="5"/>
      <c r="L36" s="5"/>
      <c r="M36" s="5"/>
      <c r="N36" s="5"/>
      <c r="O36" s="5"/>
      <c r="P36" s="5"/>
      <c r="Q36" s="5"/>
      <c r="R36" s="5"/>
      <c r="S36" s="5"/>
      <c r="T36" s="5"/>
      <c r="U36" s="5"/>
      <c r="V36" s="5"/>
      <c r="W36" s="5"/>
      <c r="X36" s="5"/>
      <c r="Y36" s="5"/>
      <c r="Z36" s="5"/>
    </row>
    <row r="37">
      <c r="A37" s="1"/>
      <c r="C37" s="1"/>
      <c r="E37" s="1"/>
      <c r="I37" s="5"/>
      <c r="J37" s="1"/>
      <c r="K37" s="5"/>
      <c r="L37" s="5"/>
      <c r="M37" s="5"/>
      <c r="N37" s="5"/>
      <c r="O37" s="5"/>
      <c r="P37" s="5"/>
      <c r="Q37" s="5"/>
      <c r="R37" s="5"/>
      <c r="S37" s="5"/>
      <c r="T37" s="5"/>
      <c r="U37" s="5"/>
      <c r="V37" s="5"/>
      <c r="W37" s="5"/>
      <c r="X37" s="5"/>
      <c r="Y37" s="5"/>
      <c r="Z37" s="5"/>
    </row>
    <row r="38">
      <c r="A38" s="1"/>
      <c r="C38" s="1"/>
      <c r="E38" s="1"/>
      <c r="I38" s="5"/>
      <c r="J38" s="1"/>
      <c r="K38" s="1"/>
      <c r="L38" s="5"/>
      <c r="M38" s="5"/>
      <c r="N38" s="5"/>
      <c r="O38" s="5"/>
      <c r="P38" s="5"/>
      <c r="Q38" s="5"/>
      <c r="R38" s="5"/>
      <c r="S38" s="5"/>
      <c r="T38" s="5"/>
      <c r="U38" s="5"/>
      <c r="V38" s="5"/>
      <c r="W38" s="5"/>
      <c r="X38" s="5"/>
      <c r="Y38" s="5"/>
      <c r="Z38" s="5"/>
    </row>
    <row r="39">
      <c r="A39" s="1"/>
      <c r="B39" s="1"/>
      <c r="C39" s="1"/>
      <c r="I39" s="5"/>
      <c r="J39" s="5"/>
      <c r="K39" s="1"/>
      <c r="L39" s="5"/>
      <c r="M39" s="5"/>
      <c r="N39" s="5"/>
      <c r="O39" s="5"/>
      <c r="P39" s="5"/>
      <c r="Q39" s="5"/>
      <c r="R39" s="5"/>
      <c r="S39" s="5"/>
      <c r="T39" s="5"/>
      <c r="U39" s="5"/>
      <c r="V39" s="5"/>
      <c r="W39" s="5"/>
      <c r="X39" s="5"/>
      <c r="Y39" s="5"/>
      <c r="Z39" s="5"/>
    </row>
    <row r="40">
      <c r="A40" s="1"/>
      <c r="B40" s="1"/>
      <c r="C40" s="1"/>
      <c r="I40" s="5"/>
      <c r="J40" s="5"/>
      <c r="K40" s="5"/>
      <c r="L40" s="5"/>
      <c r="M40" s="5"/>
      <c r="N40" s="5"/>
      <c r="O40" s="5"/>
      <c r="P40" s="5"/>
      <c r="Q40" s="5"/>
      <c r="R40" s="5"/>
      <c r="S40" s="5"/>
      <c r="T40" s="5"/>
      <c r="U40" s="5"/>
      <c r="V40" s="5"/>
      <c r="W40" s="5"/>
      <c r="X40" s="5"/>
      <c r="Y40" s="5"/>
      <c r="Z40" s="5"/>
    </row>
    <row r="41">
      <c r="A41" s="1"/>
      <c r="B41" s="1"/>
      <c r="C41" s="1"/>
      <c r="I41" s="5"/>
      <c r="J41" s="5"/>
      <c r="K41" s="5"/>
      <c r="L41" s="5"/>
      <c r="M41" s="5"/>
      <c r="N41" s="5"/>
      <c r="O41" s="5"/>
      <c r="P41" s="5"/>
      <c r="Q41" s="5"/>
      <c r="R41" s="5"/>
      <c r="S41" s="5"/>
      <c r="T41" s="5"/>
      <c r="U41" s="5"/>
      <c r="V41" s="5"/>
      <c r="W41" s="5"/>
      <c r="X41" s="5"/>
      <c r="Y41" s="5"/>
      <c r="Z41" s="5"/>
    </row>
    <row r="42">
      <c r="A42" s="1"/>
      <c r="B42" s="1"/>
      <c r="C42" s="1"/>
      <c r="I42" s="5"/>
      <c r="J42" s="5"/>
      <c r="K42" s="5"/>
      <c r="L42" s="5"/>
      <c r="M42" s="5"/>
      <c r="N42" s="5"/>
      <c r="O42" s="5"/>
      <c r="P42" s="5"/>
      <c r="Q42" s="5"/>
      <c r="R42" s="5"/>
      <c r="S42" s="5"/>
      <c r="T42" s="5"/>
      <c r="U42" s="5"/>
      <c r="V42" s="5"/>
      <c r="W42" s="5"/>
      <c r="X42" s="5"/>
      <c r="Y42" s="5"/>
      <c r="Z42" s="5"/>
    </row>
    <row r="43">
      <c r="A43" s="1"/>
      <c r="B43" s="1"/>
      <c r="C43" s="1"/>
      <c r="I43" s="5"/>
      <c r="J43" s="5"/>
      <c r="K43" s="5"/>
      <c r="L43" s="5"/>
      <c r="M43" s="5"/>
      <c r="N43" s="5"/>
      <c r="O43" s="5"/>
      <c r="P43" s="5"/>
      <c r="Q43" s="5"/>
      <c r="R43" s="5"/>
      <c r="S43" s="5"/>
      <c r="T43" s="5"/>
      <c r="U43" s="5"/>
      <c r="V43" s="5"/>
      <c r="W43" s="5"/>
      <c r="X43" s="5"/>
      <c r="Y43" s="5"/>
      <c r="Z43" s="5"/>
    </row>
    <row r="44">
      <c r="A44" s="1"/>
      <c r="B44" s="1"/>
      <c r="C44" s="1"/>
      <c r="D44" s="1"/>
      <c r="I44" s="5"/>
      <c r="J44" s="5"/>
      <c r="K44" s="5"/>
      <c r="L44" s="5"/>
      <c r="M44" s="5"/>
      <c r="N44" s="5"/>
      <c r="O44" s="5"/>
      <c r="P44" s="5"/>
      <c r="Q44" s="5"/>
      <c r="R44" s="5"/>
      <c r="S44" s="5"/>
      <c r="T44" s="5"/>
      <c r="U44" s="5"/>
      <c r="V44" s="5"/>
      <c r="W44" s="5"/>
      <c r="X44" s="5"/>
      <c r="Y44" s="5"/>
      <c r="Z44" s="5"/>
    </row>
    <row r="45">
      <c r="A45" s="1"/>
      <c r="B45" s="1"/>
      <c r="C45" s="1"/>
      <c r="D45" s="13"/>
      <c r="I45" s="5"/>
      <c r="J45" s="5"/>
      <c r="K45" s="5"/>
      <c r="L45" s="5"/>
      <c r="M45" s="5"/>
      <c r="N45" s="5"/>
      <c r="O45" s="5"/>
      <c r="P45" s="5"/>
      <c r="Q45" s="5"/>
      <c r="R45" s="5"/>
      <c r="S45" s="5"/>
      <c r="T45" s="5"/>
      <c r="U45" s="5"/>
      <c r="V45" s="5"/>
      <c r="W45" s="5"/>
      <c r="X45" s="5"/>
      <c r="Y45" s="5"/>
      <c r="Z45" s="5"/>
    </row>
    <row r="46">
      <c r="A46" s="1"/>
      <c r="C46" s="1"/>
      <c r="G46" s="5"/>
      <c r="H46" s="1"/>
      <c r="I46" s="5"/>
      <c r="J46" s="5"/>
      <c r="K46" s="5"/>
      <c r="L46" s="5"/>
      <c r="M46" s="5"/>
      <c r="N46" s="5"/>
      <c r="O46" s="5"/>
      <c r="P46" s="5"/>
      <c r="Q46" s="5"/>
      <c r="R46" s="5"/>
      <c r="S46" s="5"/>
      <c r="T46" s="5"/>
      <c r="U46" s="5"/>
      <c r="V46" s="5"/>
      <c r="W46" s="5"/>
      <c r="X46" s="5"/>
      <c r="Y46" s="5"/>
      <c r="Z46" s="5"/>
    </row>
    <row r="47">
      <c r="A47" s="1"/>
      <c r="B47" s="5"/>
      <c r="C47" s="1"/>
      <c r="G47" s="5"/>
      <c r="H47" s="5"/>
      <c r="I47" s="5"/>
      <c r="J47" s="5"/>
      <c r="K47" s="5"/>
      <c r="L47" s="5"/>
      <c r="M47" s="5"/>
      <c r="N47" s="5"/>
      <c r="O47" s="5"/>
      <c r="P47" s="5"/>
      <c r="Q47" s="5"/>
      <c r="R47" s="5"/>
      <c r="S47" s="5"/>
      <c r="T47" s="5"/>
      <c r="U47" s="5"/>
      <c r="V47" s="5"/>
      <c r="W47" s="5"/>
      <c r="X47" s="5"/>
      <c r="Y47" s="5"/>
      <c r="Z47" s="5"/>
    </row>
    <row r="48">
      <c r="A48" s="1"/>
      <c r="B48" s="5"/>
      <c r="C48" s="5"/>
      <c r="G48" s="5"/>
      <c r="H48" s="5"/>
      <c r="I48" s="5"/>
      <c r="J48" s="5"/>
      <c r="K48" s="5"/>
      <c r="L48" s="5"/>
      <c r="M48" s="5"/>
      <c r="N48" s="5"/>
      <c r="O48" s="5"/>
      <c r="P48" s="5"/>
      <c r="Q48" s="5"/>
      <c r="R48" s="5"/>
      <c r="S48" s="5"/>
      <c r="T48" s="5"/>
      <c r="U48" s="5"/>
      <c r="V48" s="5"/>
      <c r="W48" s="5"/>
      <c r="X48" s="5"/>
      <c r="Y48" s="5"/>
      <c r="Z48" s="5"/>
    </row>
    <row r="49">
      <c r="A49" s="5"/>
      <c r="B49" s="1"/>
      <c r="C49" s="5"/>
      <c r="F49" s="5"/>
      <c r="G49" s="5"/>
      <c r="H49" s="5"/>
      <c r="I49" s="5"/>
      <c r="J49" s="5"/>
      <c r="K49" s="5"/>
      <c r="L49" s="5"/>
      <c r="M49" s="5"/>
      <c r="N49" s="5"/>
      <c r="O49" s="5"/>
      <c r="P49" s="5"/>
      <c r="Q49" s="5"/>
      <c r="R49" s="5"/>
      <c r="S49" s="5"/>
      <c r="T49" s="5"/>
      <c r="U49" s="5"/>
      <c r="V49" s="5"/>
      <c r="W49" s="5"/>
      <c r="X49" s="5"/>
      <c r="Y49" s="5"/>
      <c r="Z49" s="5"/>
    </row>
    <row r="50">
      <c r="A50" s="5"/>
      <c r="B50" s="1"/>
      <c r="C50" s="5"/>
      <c r="F50" s="5"/>
      <c r="G50" s="5"/>
      <c r="H50" s="5"/>
      <c r="I50" s="5"/>
      <c r="J50" s="5"/>
      <c r="K50" s="5"/>
      <c r="L50" s="5"/>
      <c r="M50" s="5"/>
      <c r="N50" s="5"/>
      <c r="O50" s="5"/>
      <c r="P50" s="5"/>
      <c r="Q50" s="5"/>
      <c r="R50" s="5"/>
      <c r="S50" s="5"/>
      <c r="T50" s="5"/>
      <c r="U50" s="5"/>
      <c r="V50" s="5"/>
      <c r="W50" s="5"/>
      <c r="X50" s="5"/>
      <c r="Y50" s="5"/>
      <c r="Z50" s="5"/>
    </row>
    <row r="51">
      <c r="A51" s="5"/>
      <c r="B51" s="1"/>
      <c r="C51" s="5"/>
      <c r="F51" s="5"/>
      <c r="G51" s="5"/>
      <c r="H51" s="5"/>
      <c r="I51" s="5"/>
      <c r="J51" s="5"/>
      <c r="K51" s="5"/>
      <c r="L51" s="5"/>
      <c r="M51" s="5"/>
      <c r="N51" s="5"/>
      <c r="O51" s="5"/>
      <c r="P51" s="5"/>
      <c r="Q51" s="5"/>
      <c r="R51" s="5"/>
      <c r="S51" s="5"/>
      <c r="T51" s="5"/>
      <c r="U51" s="5"/>
      <c r="V51" s="5"/>
      <c r="W51" s="5"/>
      <c r="X51" s="5"/>
      <c r="Y51" s="5"/>
      <c r="Z51" s="5"/>
    </row>
    <row r="52">
      <c r="A52" s="1"/>
      <c r="B52" s="5"/>
      <c r="C52" s="1"/>
      <c r="F52" s="5"/>
      <c r="G52" s="5"/>
      <c r="H52" s="5"/>
      <c r="I52" s="5"/>
      <c r="J52" s="5"/>
      <c r="K52" s="5"/>
      <c r="L52" s="5"/>
      <c r="M52" s="5"/>
      <c r="N52" s="5"/>
      <c r="O52" s="5"/>
      <c r="P52" s="5"/>
      <c r="Q52" s="5"/>
      <c r="R52" s="5"/>
      <c r="S52" s="5"/>
      <c r="T52" s="5"/>
      <c r="U52" s="5"/>
      <c r="V52" s="5"/>
      <c r="W52" s="5"/>
      <c r="X52" s="5"/>
      <c r="Y52" s="5"/>
      <c r="Z52" s="5"/>
    </row>
    <row r="53">
      <c r="A53" s="5"/>
      <c r="B53" s="1"/>
      <c r="C53" s="5"/>
      <c r="D53" s="5"/>
      <c r="E53" s="5"/>
      <c r="F53" s="5"/>
      <c r="G53" s="5"/>
      <c r="H53" s="5"/>
      <c r="I53" s="5"/>
      <c r="J53" s="5"/>
      <c r="K53" s="5"/>
      <c r="L53" s="5"/>
      <c r="M53" s="5"/>
      <c r="N53" s="5"/>
      <c r="O53" s="5"/>
      <c r="P53" s="5"/>
      <c r="Q53" s="5"/>
      <c r="R53" s="5"/>
      <c r="S53" s="5"/>
      <c r="T53" s="5"/>
      <c r="U53" s="5"/>
      <c r="V53" s="5"/>
      <c r="W53" s="5"/>
      <c r="X53" s="5"/>
      <c r="Y53" s="5"/>
      <c r="Z53" s="5"/>
    </row>
    <row r="54">
      <c r="A54" s="5"/>
      <c r="B54" s="1"/>
      <c r="C54" s="5"/>
      <c r="D54" s="5"/>
      <c r="E54" s="5"/>
      <c r="F54" s="5"/>
      <c r="G54" s="5"/>
      <c r="H54" s="5"/>
      <c r="I54" s="5"/>
      <c r="J54" s="5"/>
      <c r="K54" s="5"/>
      <c r="L54" s="5"/>
      <c r="M54" s="5"/>
      <c r="N54" s="5"/>
      <c r="O54" s="5"/>
      <c r="P54" s="5"/>
      <c r="Q54" s="5"/>
      <c r="R54" s="5"/>
      <c r="S54" s="5"/>
      <c r="T54" s="5"/>
      <c r="U54" s="5"/>
      <c r="V54" s="5"/>
      <c r="W54" s="5"/>
      <c r="X54" s="5"/>
      <c r="Y54" s="5"/>
      <c r="Z54" s="5"/>
    </row>
    <row r="55">
      <c r="A55" s="5"/>
      <c r="B55" s="1"/>
      <c r="C55" s="5"/>
      <c r="D55" s="5"/>
      <c r="E55" s="5"/>
      <c r="F55" s="5"/>
      <c r="G55" s="5"/>
      <c r="H55" s="5"/>
      <c r="I55" s="5"/>
      <c r="J55" s="5"/>
      <c r="K55" s="5"/>
      <c r="L55" s="5"/>
      <c r="M55" s="5"/>
      <c r="N55" s="5"/>
      <c r="O55" s="5"/>
      <c r="P55" s="5"/>
      <c r="Q55" s="5"/>
      <c r="R55" s="5"/>
      <c r="S55" s="5"/>
      <c r="T55" s="5"/>
      <c r="U55" s="5"/>
      <c r="V55" s="5"/>
      <c r="W55" s="5"/>
      <c r="X55" s="5"/>
      <c r="Y55" s="5"/>
      <c r="Z55" s="5"/>
    </row>
    <row r="56">
      <c r="A56" s="5"/>
      <c r="B56" s="1"/>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1"/>
      <c r="C58" s="5"/>
      <c r="D58" s="5"/>
      <c r="E58" s="5"/>
      <c r="F58" s="5"/>
      <c r="G58" s="5"/>
      <c r="H58" s="5"/>
      <c r="I58" s="5"/>
      <c r="J58" s="5"/>
      <c r="K58" s="5"/>
      <c r="L58" s="5"/>
      <c r="M58" s="5"/>
      <c r="N58" s="5"/>
      <c r="O58" s="5"/>
      <c r="P58" s="5"/>
      <c r="Q58" s="5"/>
      <c r="R58" s="5"/>
      <c r="S58" s="5"/>
      <c r="T58" s="5"/>
      <c r="U58" s="5"/>
      <c r="V58" s="5"/>
      <c r="W58" s="5"/>
      <c r="X58" s="5"/>
      <c r="Y58" s="5"/>
      <c r="Z58" s="5"/>
    </row>
    <row r="59">
      <c r="A59" s="5"/>
      <c r="B59" s="1"/>
      <c r="C59" s="5"/>
      <c r="D59" s="5"/>
      <c r="E59" s="5"/>
      <c r="F59" s="5"/>
      <c r="G59" s="5"/>
      <c r="H59" s="5"/>
      <c r="I59" s="5"/>
      <c r="J59" s="5"/>
      <c r="K59" s="5"/>
      <c r="L59" s="5"/>
      <c r="M59" s="5"/>
      <c r="N59" s="5"/>
      <c r="O59" s="5"/>
      <c r="P59" s="5"/>
      <c r="Q59" s="5"/>
      <c r="R59" s="5"/>
      <c r="S59" s="5"/>
      <c r="T59" s="5"/>
      <c r="U59" s="5"/>
      <c r="V59" s="5"/>
      <c r="W59" s="5"/>
      <c r="X59" s="5"/>
      <c r="Y59" s="5"/>
      <c r="Z59" s="5"/>
    </row>
    <row r="60">
      <c r="A60" s="5"/>
      <c r="B60" s="1"/>
      <c r="C60" s="5"/>
      <c r="D60" s="5"/>
      <c r="E60" s="5"/>
      <c r="F60" s="5"/>
      <c r="G60" s="5"/>
      <c r="H60" s="5"/>
      <c r="I60" s="5"/>
      <c r="J60" s="5"/>
      <c r="K60" s="5"/>
      <c r="L60" s="5"/>
      <c r="M60" s="5"/>
      <c r="N60" s="5"/>
      <c r="O60" s="5"/>
      <c r="P60" s="5"/>
      <c r="Q60" s="5"/>
      <c r="R60" s="5"/>
      <c r="S60" s="5"/>
      <c r="T60" s="5"/>
      <c r="U60" s="5"/>
      <c r="V60" s="5"/>
      <c r="W60" s="5"/>
      <c r="X60" s="5"/>
      <c r="Y60" s="5"/>
      <c r="Z60" s="5"/>
    </row>
    <row r="61">
      <c r="A61" s="5"/>
      <c r="B61" s="1"/>
      <c r="C61" s="5"/>
      <c r="D61" s="5"/>
      <c r="E61" s="5"/>
      <c r="F61" s="5"/>
      <c r="G61" s="5"/>
      <c r="H61" s="5"/>
      <c r="I61" s="5"/>
      <c r="J61" s="5"/>
      <c r="K61" s="5"/>
      <c r="L61" s="5"/>
      <c r="M61" s="5"/>
      <c r="N61" s="5"/>
      <c r="O61" s="5"/>
      <c r="P61" s="5"/>
      <c r="Q61" s="5"/>
      <c r="R61" s="5"/>
      <c r="S61" s="5"/>
      <c r="T61" s="5"/>
      <c r="U61" s="5"/>
      <c r="V61" s="5"/>
      <c r="W61" s="5"/>
      <c r="X61" s="5"/>
      <c r="Y61" s="5"/>
      <c r="Z61" s="5"/>
    </row>
    <row r="62">
      <c r="A62" s="5"/>
      <c r="B62" s="1"/>
      <c r="C62" s="5"/>
      <c r="D62" s="5"/>
      <c r="E62" s="5"/>
      <c r="F62" s="5"/>
      <c r="G62" s="5"/>
      <c r="H62" s="5"/>
      <c r="I62" s="5"/>
      <c r="J62" s="5"/>
      <c r="K62" s="5"/>
      <c r="L62" s="5"/>
      <c r="M62" s="5"/>
      <c r="N62" s="5"/>
      <c r="O62" s="5"/>
      <c r="P62" s="5"/>
      <c r="Q62" s="5"/>
      <c r="R62" s="5"/>
      <c r="S62" s="5"/>
      <c r="T62" s="5"/>
      <c r="U62" s="5"/>
      <c r="V62" s="5"/>
      <c r="W62" s="5"/>
      <c r="X62" s="5"/>
      <c r="Y62" s="5"/>
      <c r="Z62" s="5"/>
    </row>
    <row r="63">
      <c r="A63" s="5"/>
      <c r="B63" s="1"/>
      <c r="C63" s="5"/>
      <c r="D63" s="5"/>
      <c r="E63" s="5"/>
      <c r="F63" s="5"/>
      <c r="G63" s="5"/>
      <c r="H63" s="5"/>
      <c r="I63" s="5"/>
      <c r="J63" s="5"/>
      <c r="K63" s="5"/>
      <c r="L63" s="5"/>
      <c r="M63" s="5"/>
      <c r="N63" s="5"/>
      <c r="O63" s="5"/>
      <c r="P63" s="5"/>
      <c r="Q63" s="5"/>
      <c r="R63" s="5"/>
      <c r="S63" s="5"/>
      <c r="T63" s="5"/>
      <c r="U63" s="5"/>
      <c r="V63" s="5"/>
      <c r="W63" s="5"/>
      <c r="X63" s="5"/>
      <c r="Y63" s="5"/>
      <c r="Z63" s="5"/>
    </row>
    <row r="64">
      <c r="A64" s="5"/>
      <c r="B64" s="1"/>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1"/>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1"/>
      <c r="C68" s="5"/>
      <c r="D68" s="5"/>
      <c r="E68" s="5"/>
      <c r="F68" s="5"/>
      <c r="G68" s="5"/>
      <c r="H68" s="5"/>
      <c r="I68" s="5"/>
      <c r="J68" s="5"/>
      <c r="K68" s="5"/>
      <c r="L68" s="5"/>
      <c r="M68" s="5"/>
      <c r="N68" s="5"/>
      <c r="O68" s="5"/>
      <c r="P68" s="5"/>
      <c r="Q68" s="5"/>
      <c r="R68" s="5"/>
      <c r="S68" s="5"/>
      <c r="T68" s="5"/>
      <c r="U68" s="5"/>
      <c r="V68" s="5"/>
      <c r="W68" s="5"/>
      <c r="X68" s="5"/>
      <c r="Y68" s="5"/>
      <c r="Z68" s="5"/>
    </row>
    <row r="69">
      <c r="A69" s="5"/>
      <c r="B69" s="1"/>
      <c r="C69" s="5"/>
      <c r="D69" s="5"/>
      <c r="E69" s="5"/>
      <c r="F69" s="5"/>
      <c r="G69" s="5"/>
      <c r="H69" s="5"/>
      <c r="I69" s="5"/>
      <c r="J69" s="5"/>
      <c r="K69" s="5"/>
      <c r="L69" s="5"/>
      <c r="M69" s="5"/>
      <c r="N69" s="5"/>
      <c r="O69" s="5"/>
      <c r="P69" s="5"/>
      <c r="Q69" s="5"/>
      <c r="R69" s="5"/>
      <c r="S69" s="5"/>
      <c r="T69" s="5"/>
      <c r="U69" s="5"/>
      <c r="V69" s="5"/>
      <c r="W69" s="5"/>
      <c r="X69" s="5"/>
      <c r="Y69" s="5"/>
      <c r="Z69" s="5"/>
    </row>
    <row r="70">
      <c r="A70" s="5"/>
      <c r="B70" s="1"/>
      <c r="C70" s="5"/>
      <c r="D70" s="5"/>
      <c r="E70" s="5"/>
      <c r="F70" s="5"/>
      <c r="G70" s="5"/>
      <c r="H70" s="5"/>
      <c r="I70" s="5"/>
      <c r="J70" s="5"/>
      <c r="K70" s="5"/>
      <c r="L70" s="5"/>
      <c r="M70" s="5"/>
      <c r="N70" s="5"/>
      <c r="O70" s="5"/>
      <c r="P70" s="5"/>
      <c r="Q70" s="5"/>
      <c r="R70" s="5"/>
      <c r="S70" s="5"/>
      <c r="T70" s="5"/>
      <c r="U70" s="5"/>
      <c r="V70" s="5"/>
      <c r="W70" s="5"/>
      <c r="X70" s="5"/>
      <c r="Y70" s="5"/>
      <c r="Z70" s="5"/>
    </row>
    <row r="71">
      <c r="A71" s="5"/>
      <c r="B71" s="1"/>
      <c r="C71" s="5"/>
      <c r="D71" s="5"/>
      <c r="E71" s="5"/>
      <c r="F71" s="5"/>
      <c r="G71" s="5"/>
      <c r="H71" s="5"/>
      <c r="I71" s="5"/>
      <c r="J71" s="5"/>
      <c r="K71" s="5"/>
      <c r="L71" s="5"/>
      <c r="M71" s="5"/>
      <c r="N71" s="5"/>
      <c r="O71" s="5"/>
      <c r="P71" s="5"/>
      <c r="Q71" s="5"/>
      <c r="R71" s="5"/>
      <c r="S71" s="5"/>
      <c r="T71" s="5"/>
      <c r="U71" s="5"/>
      <c r="V71" s="5"/>
      <c r="W71" s="5"/>
      <c r="X71" s="5"/>
      <c r="Y71" s="5"/>
      <c r="Z71" s="5"/>
    </row>
    <row r="72">
      <c r="A72" s="5"/>
      <c r="B72" s="1"/>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D75" s="5"/>
      <c r="E75" s="5"/>
      <c r="F75" s="5"/>
      <c r="G75" s="5"/>
      <c r="H75" s="5"/>
      <c r="I75" s="5"/>
      <c r="J75" s="5"/>
      <c r="K75" s="5"/>
      <c r="L75" s="5"/>
      <c r="M75" s="5"/>
      <c r="N75" s="5"/>
      <c r="O75" s="5"/>
      <c r="P75" s="5"/>
      <c r="Q75" s="5"/>
      <c r="R75" s="5"/>
      <c r="S75" s="5"/>
      <c r="T75" s="5"/>
      <c r="U75" s="5"/>
      <c r="V75" s="5"/>
      <c r="W75" s="5"/>
      <c r="X75" s="5"/>
      <c r="Y75" s="5"/>
      <c r="Z75" s="5"/>
    </row>
    <row r="76">
      <c r="D76" s="5"/>
      <c r="E76" s="5"/>
      <c r="F76" s="5"/>
      <c r="G76" s="5"/>
      <c r="H76" s="5"/>
      <c r="I76" s="5"/>
      <c r="J76" s="5"/>
      <c r="K76" s="5"/>
      <c r="L76" s="5"/>
      <c r="M76" s="5"/>
      <c r="N76" s="5"/>
      <c r="O76" s="5"/>
      <c r="P76" s="5"/>
      <c r="Q76" s="5"/>
      <c r="R76" s="5"/>
      <c r="S76" s="5"/>
      <c r="T76" s="5"/>
      <c r="U76" s="5"/>
      <c r="V76" s="5"/>
      <c r="W76" s="5"/>
      <c r="X76" s="5"/>
      <c r="Y76" s="5"/>
      <c r="Z76" s="5"/>
    </row>
    <row r="77">
      <c r="D77" s="5"/>
      <c r="E77" s="5"/>
      <c r="F77" s="5"/>
      <c r="G77" s="5"/>
      <c r="H77" s="5"/>
      <c r="I77" s="5"/>
      <c r="J77" s="5"/>
      <c r="K77" s="5"/>
      <c r="L77" s="5"/>
      <c r="M77" s="5"/>
      <c r="N77" s="5"/>
      <c r="O77" s="5"/>
      <c r="P77" s="5"/>
      <c r="Q77" s="5"/>
      <c r="R77" s="5"/>
      <c r="S77" s="5"/>
      <c r="T77" s="5"/>
      <c r="U77" s="5"/>
      <c r="V77" s="5"/>
      <c r="W77" s="5"/>
      <c r="X77" s="5"/>
      <c r="Y77" s="5"/>
      <c r="Z77" s="5"/>
    </row>
    <row r="78">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sheetData>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4.43"/>
    <col customWidth="1" min="2" max="2" width="30.57"/>
  </cols>
  <sheetData>
    <row r="1">
      <c r="A1" s="3" t="s">
        <v>2</v>
      </c>
      <c r="B1" s="4"/>
      <c r="C1" s="6"/>
    </row>
    <row r="2">
      <c r="A2" s="4"/>
      <c r="B2" s="8" t="str">
        <f>HYPERLINK("https://www.cloudera.com","Cloudera Home Page")</f>
        <v>Cloudera Home Page</v>
      </c>
      <c r="C2" s="6"/>
    </row>
    <row r="3">
      <c r="A3" s="4"/>
      <c r="B3" s="8" t="str">
        <f>HYPERLINK("https://community.cloudera.com","Cloudera Community (forums)")</f>
        <v>Cloudera Community (forums)</v>
      </c>
      <c r="C3" s="6"/>
    </row>
    <row r="4">
      <c r="A4" s="4"/>
      <c r="B4" s="8" t="str">
        <f>HYPERLINK("https://blog.cloudera.com/","Cloudera Engineering Blogs")</f>
        <v>Cloudera Engineering Blogs</v>
      </c>
      <c r="C4" s="6"/>
    </row>
    <row r="5">
      <c r="B5" s="2" t="str">
        <f>HYPERLINK("https://www.cloudera.com/content/dam/www/marketing/resources/datasheets/cloudera-express-datasheet.pdf","Cloudera Express Datasheet")</f>
        <v>Cloudera Express Datasheet</v>
      </c>
      <c r="C5" s="6"/>
    </row>
    <row r="6">
      <c r="A6" s="6"/>
      <c r="B6" s="2" t="str">
        <f>HYPERLINK("https://www.cloudera.com/content/dam/www/marketing/resources/datasheets/cloudera-enterprise-datasheet.pdf.landing.html","Cloudera Enterprise Datasheet")</f>
        <v>Cloudera Enterprise Datasheet</v>
      </c>
      <c r="C6" s="6"/>
    </row>
    <row r="7">
      <c r="A7" s="6"/>
      <c r="B7" s="6"/>
      <c r="C7" s="6"/>
    </row>
    <row r="8">
      <c r="A8" s="6"/>
      <c r="B8" s="6" t="s">
        <v>12</v>
      </c>
      <c r="C8" s="6"/>
    </row>
    <row r="9">
      <c r="A9" s="6"/>
      <c r="B9" s="6" t="s">
        <v>14</v>
      </c>
      <c r="C9" s="6"/>
    </row>
    <row r="10">
      <c r="A10" s="6"/>
      <c r="B10" s="2" t="str">
        <f>HYPERLINK("https://www.google.com/search?site=&amp;source=hp&amp;q=cdh+tarball+information&amp;oq=cdh+tarball","Search Google for CDH tarball information")</f>
        <v>Search Google for CDH tarball information</v>
      </c>
      <c r="C10" s="6"/>
    </row>
    <row r="11">
      <c r="A11" s="6"/>
      <c r="B11" s="6"/>
      <c r="C11" s="6"/>
    </row>
    <row r="12">
      <c r="A12" s="3" t="s">
        <v>16</v>
      </c>
      <c r="B12" s="6"/>
      <c r="C12" s="6"/>
    </row>
    <row r="13">
      <c r="A13" s="6"/>
      <c r="B13" s="2" t="str">
        <f>HYPERLINK("https://www.cloudera.com/documentation/enterprise/6/release-notes/topics/rg_cdh_600_new_features.html","CDH 6.0.0 New Features")</f>
        <v>CDH 6.0.0 New Features</v>
      </c>
      <c r="C13" s="6"/>
    </row>
    <row r="14">
      <c r="A14" s="6"/>
      <c r="B14" s="2" t="str">
        <f>HYPERLINK("https://www.cloudera.com/documentation/enterprise/6/release-notes/topics/rg_cdh_600_new_features.html#spark_new_features","Spark New Features")</f>
        <v>Spark New Features</v>
      </c>
      <c r="C14" s="6"/>
    </row>
    <row r="15">
      <c r="A15" s="6"/>
      <c r="B15" s="2" t="str">
        <f>HYPERLINK("https://www.cloudera.com/documentation/enterprise/6/release-notes/topics/rg_cdh_600_unsupported_features.html#cdh_600_search_unsupported_features","Unsupported Features in CDH 6.0.0")</f>
        <v>Unsupported Features in CDH 6.0.0</v>
      </c>
      <c r="C15" s="6"/>
    </row>
    <row r="16">
      <c r="A16" s="6"/>
      <c r="B16" s="6"/>
      <c r="C16" s="6"/>
    </row>
    <row r="17">
      <c r="A17" s="3" t="s">
        <v>22</v>
      </c>
      <c r="B17" s="6"/>
      <c r="C17" s="6"/>
    </row>
    <row r="18">
      <c r="A18" s="6"/>
      <c r="B18" s="2" t="str">
        <f>HYPERLINK("https://www.cloudera.com/documentation/spark2/latest/topics/spark2.html","CDS Powered by Apache Spark Overview")</f>
        <v>CDS Powered by Apache Spark Overview</v>
      </c>
      <c r="C18" s="6"/>
    </row>
    <row r="19">
      <c r="A19" s="6"/>
      <c r="B19" s="6"/>
      <c r="C19" s="6"/>
    </row>
    <row r="20">
      <c r="A20" s="3" t="s">
        <v>24</v>
      </c>
      <c r="B20" s="6"/>
      <c r="C20" s="6"/>
    </row>
    <row r="21">
      <c r="A21" s="6"/>
      <c r="B21" s="2" t="str">
        <f>HYPERLINK("http://shop.oreilly.com/product/0636920033448.do","Tom White, 'Hadoop: The Definitive Guide'")</f>
        <v>Tom White, 'Hadoop: The Definitive Guide'</v>
      </c>
      <c r="C21" s="6"/>
    </row>
    <row r="22">
      <c r="A22" s="6"/>
      <c r="B22" s="2" t="str">
        <f>HYPERLINK("http://shop.oreilly.com/product/0636920028512.do", "Matai Zaharia, et.al., 'Learning Spark'")</f>
        <v>Matai Zaharia, et.al., 'Learning Spark'</v>
      </c>
      <c r="C22" s="6"/>
    </row>
    <row r="23">
      <c r="B23" s="2" t="str">
        <f>HYPERLINK("http://shop.oreilly.com/product/0636920056591.do","Sandy Ryza, et.al., 'Advanced Analytics with Spark, 2nd Edition'")</f>
        <v>Sandy Ryza, et.al., 'Advanced Analytics with Spark, 2nd Edition'</v>
      </c>
      <c r="C23" s="6"/>
    </row>
    <row r="24">
      <c r="A24" s="6"/>
      <c r="B24" s="2" t="str">
        <f>HYPERLINK("https://jaceklaskowski.gitbooks.io/mastering-apache-spark/","Mastering Apache Spark by Jacek Lakowski at Github")</f>
        <v>Mastering Apache Spark by Jacek Lakowski at Github</v>
      </c>
      <c r="C24" s="6"/>
    </row>
    <row r="25">
      <c r="A25" s="6"/>
      <c r="B25" s="6"/>
      <c r="C25" s="6"/>
    </row>
    <row r="26">
      <c r="A26" s="3" t="s">
        <v>28</v>
      </c>
      <c r="B26" s="6"/>
      <c r="C26" s="6"/>
    </row>
    <row r="27">
      <c r="A27" s="6"/>
      <c r="B27" s="2" t="str">
        <f>HYPERLINK("http://docs.scala-lang.org/tutorials/","Tutorials - Scala Documentation")</f>
        <v>Tutorials - Scala Documentation</v>
      </c>
      <c r="C27" s="6"/>
    </row>
    <row r="28">
      <c r="A28" s="6"/>
      <c r="B28" s="2" t="str">
        <f>HYPERLINK("https://docs.python.org/2/tutorial/","The Python Tutorial")
</f>
        <v>The Python Tutorial</v>
      </c>
      <c r="C28" s="6"/>
    </row>
    <row r="29">
      <c r="A29" s="6"/>
      <c r="B29" s="6"/>
      <c r="C29" s="6"/>
    </row>
    <row r="30">
      <c r="A30" s="3" t="s">
        <v>30</v>
      </c>
      <c r="B30" s="6"/>
      <c r="C30" s="6"/>
    </row>
    <row r="31">
      <c r="A31" s="6"/>
      <c r="B31" s="2" t="str">
        <f>HYPERLINK("http://sqoop.apache.org","Apache Sqoop Project Page")</f>
        <v>Apache Sqoop Project Page</v>
      </c>
      <c r="C31" s="6"/>
    </row>
    <row r="32">
      <c r="A32" s="6"/>
      <c r="B32" s="6"/>
      <c r="C32" s="6"/>
    </row>
    <row r="33">
      <c r="A33" s="3" t="s">
        <v>32</v>
      </c>
      <c r="C33" s="6"/>
    </row>
    <row r="34">
      <c r="B34" s="2" t="str">
        <f>HYPERLINK("http://avro.apache.org/","Apache Avro Project Page")</f>
        <v>Apache Avro Project Page</v>
      </c>
      <c r="C34" s="6"/>
    </row>
    <row r="35">
      <c r="B35" s="2" t="str">
        <f>HYPERLINK("http://parquet.apache.org/","Apache Parquet")</f>
        <v>Apache Parquet</v>
      </c>
      <c r="C35" s="6"/>
    </row>
    <row r="36">
      <c r="B36" s="2" t="str">
        <f>HYPERLINK("https://gist.github.com/massie/7224868","Kryo/Avro code example")</f>
        <v>Kryo/Avro code example</v>
      </c>
      <c r="C36" s="6"/>
    </row>
    <row r="37">
      <c r="C37" s="6"/>
    </row>
    <row r="38">
      <c r="A38" s="3" t="s">
        <v>49</v>
      </c>
      <c r="C38" s="6"/>
    </row>
    <row r="39">
      <c r="B39" s="8" t="str">
        <f>HYPERLINK("http://spark.apache.org","Apache Spark Project Page")</f>
        <v>Apache Spark Project Page</v>
      </c>
      <c r="C39" s="6"/>
    </row>
    <row r="40">
      <c r="C40" s="6"/>
    </row>
    <row r="41">
      <c r="A41" s="3" t="s">
        <v>54</v>
      </c>
      <c r="C41" s="6"/>
    </row>
    <row r="42">
      <c r="B42" s="6" t="s">
        <v>55</v>
      </c>
      <c r="C42" s="6"/>
    </row>
    <row r="43">
      <c r="B43" s="6" t="s">
        <v>56</v>
      </c>
      <c r="C43" s="6"/>
    </row>
    <row r="44">
      <c r="C44" s="6"/>
    </row>
    <row r="45">
      <c r="A45" s="3" t="s">
        <v>57</v>
      </c>
      <c r="C45" s="6"/>
    </row>
    <row r="46">
      <c r="B46" s="12" t="str">
        <f>HYPERLINK("https://www.youtube.com/watch?v=mKEn9C5bRck","Introduction to GraphX - Presented by Joseph Gonzalez, Reynold Xin - UC")</f>
        <v>Introduction to GraphX - Presented by Joseph Gonzalez, Reynold Xin - UC</v>
      </c>
      <c r="C46" s="6"/>
    </row>
    <row r="47">
      <c r="B47" s="12" t="str">
        <f>HYPERLINK("https://www.youtube.com/watch?v=Y7hq5MudV9M","GraphX:  Graph Analytics in Spark- Ankur Dave (UC Berkeley)")</f>
        <v>GraphX:  Graph Analytics in Spark- Ankur Dave (UC Berkeley)</v>
      </c>
      <c r="C47" s="6"/>
    </row>
    <row r="48">
      <c r="C48" s="6"/>
    </row>
    <row r="49">
      <c r="A49" s="3" t="s">
        <v>64</v>
      </c>
      <c r="C49" s="6"/>
    </row>
    <row r="50">
      <c r="B50" s="6" t="s">
        <v>67</v>
      </c>
      <c r="C50" s="6"/>
    </row>
    <row r="51">
      <c r="C51" s="6"/>
    </row>
    <row r="52">
      <c r="A52" s="3" t="s">
        <v>70</v>
      </c>
      <c r="C52" s="6"/>
    </row>
    <row r="53">
      <c r="B53" s="2" t="str">
        <f>HYPERLINK("https://hive.apache.org/","Apache Hive TM Project Page")</f>
        <v>Apache Hive TM Project Page</v>
      </c>
      <c r="C53" s="6"/>
    </row>
    <row r="54">
      <c r="B54" s="2" t="str">
        <f>HYPERLINK("https://cwiki.apache.org/confluence/display/Hive/LanguageManual","Hive Language Manual")</f>
        <v>Hive Language Manual</v>
      </c>
      <c r="C54" s="6"/>
    </row>
    <row r="55">
      <c r="B55" s="2" t="str">
        <f>HYPERLINK("https://impala.apache.org/","Apache Impala Project Page")</f>
        <v>Apache Impala Project Page</v>
      </c>
      <c r="C55" s="6"/>
    </row>
    <row r="56">
      <c r="B56" s="2" t="str">
        <f>HYPERLINK("https://impala.apache.org/docs/build/html/topics/impala_langref.html","Impala SQL Language Reference")</f>
        <v>Impala SQL Language Reference</v>
      </c>
      <c r="C56" s="6"/>
    </row>
    <row r="57">
      <c r="C57" s="6"/>
    </row>
    <row r="58">
      <c r="A58" s="3" t="s">
        <v>78</v>
      </c>
      <c r="C58" s="6"/>
    </row>
    <row r="59">
      <c r="B59" s="2" t="s">
        <v>79</v>
      </c>
      <c r="C59" s="6"/>
    </row>
    <row r="60">
      <c r="C60" s="6"/>
    </row>
    <row r="61">
      <c r="A61" s="3" t="s">
        <v>81</v>
      </c>
      <c r="C61" s="6"/>
    </row>
    <row r="62">
      <c r="B62" s="8" t="str">
        <f>HYPERLINK("http://flume.apache.org","Apache Flume Project Page")</f>
        <v>Apache Flume Project Page</v>
      </c>
      <c r="C62" s="6"/>
    </row>
    <row r="63">
      <c r="B63" s="6" t="s">
        <v>82</v>
      </c>
      <c r="C63" s="6"/>
    </row>
    <row r="64">
      <c r="C64" s="6"/>
    </row>
    <row r="65">
      <c r="A65" s="3" t="s">
        <v>83</v>
      </c>
      <c r="C65" s="6"/>
    </row>
    <row r="66">
      <c r="B66" s="8" t="str">
        <f>HYPERLINK("http://kafka.apache.org","Apache Kafka Project Page")</f>
        <v>Apache Kafka Project Page</v>
      </c>
      <c r="C66" s="6"/>
    </row>
    <row r="67">
      <c r="B67" s="4"/>
      <c r="C67" s="4"/>
    </row>
    <row r="68">
      <c r="A68" s="3" t="s">
        <v>85</v>
      </c>
      <c r="C68" s="6"/>
    </row>
    <row r="69">
      <c r="B69" s="12" t="str">
        <f>HYPERLINK("http://tiny.cloudera.com/flafkadoc","Cloudera documentation on using Flume with Kafka")</f>
        <v>Cloudera documentation on using Flume with Kafka</v>
      </c>
      <c r="C69" s="6"/>
    </row>
    <row r="70">
      <c r="B70" s="12" t="str">
        <f>HYPERLINK("http://tiny.cloudera.com/kmc02a","Flafka: Apache Flume Meets Apache Kafka for Event Processing")</f>
        <v>Flafka: Apache Flume Meets Apache Kafka for Event Processing</v>
      </c>
      <c r="C70" s="6"/>
    </row>
    <row r="71">
      <c r="B71" s="12" t="str">
        <f>HYPERLINK("http://tiny.cloudera.com/kmc02b","Designing Fraud-Detection Architecture That Works Like Your Brain Does")</f>
        <v>Designing Fraud-Detection Architecture That Works Like Your Brain Does</v>
      </c>
      <c r="C71" s="6"/>
    </row>
    <row r="72">
      <c r="C72" s="6"/>
    </row>
    <row r="73">
      <c r="A73" s="3" t="s">
        <v>89</v>
      </c>
      <c r="C73" s="6"/>
    </row>
    <row r="74">
      <c r="A74" s="6"/>
      <c r="B74" s="2" t="s">
        <v>90</v>
      </c>
      <c r="C74" s="6"/>
    </row>
    <row r="75">
      <c r="B75" s="12" t="str">
        <f>HYPERLINK("http://www.vogella.com/tutorials/JavaRegularExpressions/article.html","Regular expressions in Java - Tutorial")</f>
        <v>Regular expressions in Java - Tutorial</v>
      </c>
    </row>
    <row r="77">
      <c r="A77" s="3" t="s">
        <v>91</v>
      </c>
    </row>
    <row r="78">
      <c r="B78" s="2" t="s">
        <v>92</v>
      </c>
    </row>
    <row r="79">
      <c r="B79" s="2" t="s">
        <v>93</v>
      </c>
    </row>
    <row r="80">
      <c r="B80" s="2" t="s">
        <v>94</v>
      </c>
    </row>
    <row r="82">
      <c r="A82" s="3" t="s">
        <v>95</v>
      </c>
    </row>
    <row r="83">
      <c r="B83" s="11" t="s">
        <v>96</v>
      </c>
    </row>
  </sheetData>
  <hyperlinks>
    <hyperlink r:id="rId1" ref="B59"/>
    <hyperlink r:id="rId2" ref="B74"/>
    <hyperlink r:id="rId3" ref="B78"/>
    <hyperlink r:id="rId4" ref="B79"/>
    <hyperlink r:id="rId5" ref="B80"/>
  </hyperlinks>
  <printOptions gridLines="1" horizontalCentered="1"/>
  <pageMargins bottom="0.75" footer="0.0" header="0.0" left="0.7" right="0.7" top="0.75"/>
  <pageSetup fitToHeight="0" cellComments="atEnd" orientation="landscape" pageOrder="overThenDown"/>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33</v>
      </c>
    </row>
    <row r="2">
      <c r="B2" s="6" t="s">
        <v>34</v>
      </c>
    </row>
    <row r="3">
      <c r="B3" s="2" t="s">
        <v>35</v>
      </c>
    </row>
    <row r="5">
      <c r="A5" s="6" t="s">
        <v>37</v>
      </c>
    </row>
    <row r="6">
      <c r="B6" s="6" t="s">
        <v>38</v>
      </c>
    </row>
    <row r="7">
      <c r="B7" s="6" t="s">
        <v>39</v>
      </c>
    </row>
    <row r="8">
      <c r="B8" s="6" t="s">
        <v>40</v>
      </c>
    </row>
    <row r="10">
      <c r="A10" s="6" t="s">
        <v>41</v>
      </c>
    </row>
    <row r="11">
      <c r="B11" s="6" t="s">
        <v>42</v>
      </c>
    </row>
    <row r="12">
      <c r="B12" s="6" t="s">
        <v>43</v>
      </c>
      <c r="C12" s="6" t="s">
        <v>44</v>
      </c>
    </row>
    <row r="13">
      <c r="B13" s="6" t="s">
        <v>46</v>
      </c>
      <c r="C13" s="6" t="s">
        <v>47</v>
      </c>
    </row>
    <row r="14">
      <c r="B14" s="6" t="s">
        <v>48</v>
      </c>
    </row>
    <row r="16">
      <c r="A16" s="6" t="s">
        <v>50</v>
      </c>
    </row>
    <row r="17">
      <c r="B17" s="6" t="s">
        <v>51</v>
      </c>
    </row>
    <row r="18">
      <c r="B18" s="11" t="s">
        <v>52</v>
      </c>
    </row>
    <row r="19">
      <c r="B19" s="6"/>
    </row>
    <row r="20">
      <c r="B20" s="6" t="s">
        <v>59</v>
      </c>
    </row>
    <row r="22">
      <c r="B22" s="6" t="s">
        <v>60</v>
      </c>
    </row>
    <row r="23">
      <c r="B23" s="12" t="str">
        <f>HYPERLINK("http://spark.apache.org/docs/2.2.0/sql-programming-guide.html#save-modes","Spark SQL Programming Guide: Save Modes")</f>
        <v>Spark SQL Programming Guide: Save Modes</v>
      </c>
    </row>
    <row r="24">
      <c r="B24" s="6" t="s">
        <v>62</v>
      </c>
    </row>
    <row r="26">
      <c r="A26" s="6" t="s">
        <v>63</v>
      </c>
    </row>
    <row r="27">
      <c r="B27" s="6" t="s">
        <v>65</v>
      </c>
    </row>
    <row r="29">
      <c r="A29" s="6" t="s">
        <v>66</v>
      </c>
    </row>
    <row r="30">
      <c r="B30" s="6" t="s">
        <v>68</v>
      </c>
    </row>
    <row r="31">
      <c r="B31" s="6" t="s">
        <v>71</v>
      </c>
    </row>
    <row r="32">
      <c r="B32" s="6" t="s">
        <v>72</v>
      </c>
    </row>
    <row r="34">
      <c r="A34" s="6" t="s">
        <v>73</v>
      </c>
    </row>
    <row r="35">
      <c r="B35" s="6" t="s">
        <v>74</v>
      </c>
    </row>
    <row r="36">
      <c r="B36" s="2" t="s">
        <v>75</v>
      </c>
    </row>
  </sheetData>
  <hyperlinks>
    <hyperlink r:id="rId1" ref="B3"/>
    <hyperlink r:id="rId2" location="partition-discovery" ref="B3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97</v>
      </c>
    </row>
  </sheetData>
  <hyperlinks>
    <hyperlink r:id="rId1" ref="A1"/>
  </hyperlinks>
  <drawing r:id="rId2"/>
</worksheet>
</file>