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vadim/Desktop/"/>
    </mc:Choice>
  </mc:AlternateContent>
  <xr:revisionPtr revIDLastSave="0" documentId="13_ncr:1_{0B49D043-2FA3-AA4B-A5F4-8DA781E3FD25}" xr6:coauthVersionLast="47" xr6:coauthVersionMax="47" xr10:uidLastSave="{00000000-0000-0000-0000-000000000000}"/>
  <bookViews>
    <workbookView xWindow="120" yWindow="500" windowWidth="33480" windowHeight="19100" tabRatio="799" xr2:uid="{00000000-000D-0000-FFFF-FFFF00000000}"/>
  </bookViews>
  <sheets>
    <sheet name="Задание+описание" sheetId="1" r:id="rId1"/>
    <sheet name="Исходник промежут. итоги" sheetId="2" r:id="rId2"/>
    <sheet name="Исходник для свода" sheetId="4" r:id="rId3"/>
    <sheet name="Таблица" sheetId="7" r:id="rId4"/>
    <sheet name="Кодировка" sheetId="8" r:id="rId5"/>
    <sheet name="Формулы" sheetId="9" r:id="rId6"/>
  </sheets>
  <definedNames>
    <definedName name="_xlnm._FilterDatabase" localSheetId="2" hidden="1">'Исходник для свода'!$A$3:$F$3</definedName>
    <definedName name="_xlnm._FilterDatabase" localSheetId="1" hidden="1">'Исходник промежут. итоги'!$A$2:$G$2</definedName>
    <definedName name="_xlnm._FilterDatabase" localSheetId="4" hidden="1">Кодировка!$A$1:$E$138</definedName>
    <definedName name="_xlnm._FilterDatabase" localSheetId="3" hidden="1">Таблица!$A$1:$E$1</definedName>
  </definedNames>
  <calcPr calcId="191029"/>
  <pivotCaches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B2" i="7"/>
  <c r="E5" i="9"/>
  <c r="E16" i="9"/>
  <c r="E14" i="9"/>
  <c r="E6" i="9"/>
  <c r="E7" i="9"/>
  <c r="E8" i="9"/>
  <c r="E9" i="9"/>
  <c r="E10" i="9"/>
  <c r="E11" i="9"/>
  <c r="E12" i="9"/>
  <c r="E13" i="9"/>
  <c r="E15" i="9"/>
  <c r="E17" i="9"/>
  <c r="E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5" i="9"/>
  <c r="E2" i="7"/>
  <c r="D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F74" i="2"/>
  <c r="F63" i="2"/>
  <c r="F23" i="2"/>
  <c r="F13" i="2"/>
  <c r="F7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Конфэшн</author>
  </authors>
  <commentList>
    <comment ref="B3" authorId="0" shapeId="0" xr:uid="{00000000-0006-0000-0500-000001000000}">
      <text>
        <r>
          <rPr>
            <sz val="9"/>
            <color rgb="FF000000"/>
            <rFont val="Tahoma"/>
            <family val="2"/>
            <charset val="204"/>
          </rPr>
          <t xml:space="preserve">Методика расчета бонуса:
</t>
        </r>
        <r>
          <rPr>
            <sz val="9"/>
            <color rgb="FF000000"/>
            <rFont val="Tahoma"/>
            <family val="2"/>
            <charset val="204"/>
          </rPr>
          <t xml:space="preserve">при выполнении более 100% плана - бонус = 10% от факта,
</t>
        </r>
        <r>
          <rPr>
            <sz val="9"/>
            <color rgb="FF000000"/>
            <rFont val="Tahoma"/>
            <family val="2"/>
            <charset val="204"/>
          </rPr>
          <t xml:space="preserve">при выполнении более 93% - бонус = 5% от факта,
</t>
        </r>
        <r>
          <rPr>
            <sz val="9"/>
            <color rgb="FF000000"/>
            <rFont val="Tahoma"/>
            <family val="2"/>
            <charset val="204"/>
          </rPr>
          <t>при выполнении более 85% - бонус = 3% от факта</t>
        </r>
      </text>
    </comment>
  </commentList>
</comments>
</file>

<file path=xl/sharedStrings.xml><?xml version="1.0" encoding="utf-8"?>
<sst xmlns="http://schemas.openxmlformats.org/spreadsheetml/2006/main" count="1049" uniqueCount="279">
  <si>
    <t xml:space="preserve">Фирма </t>
  </si>
  <si>
    <t>ФИО</t>
  </si>
  <si>
    <t>Покупатель</t>
  </si>
  <si>
    <t>Номенклатура</t>
  </si>
  <si>
    <t>Количество</t>
  </si>
  <si>
    <t>Реализация, руб.</t>
  </si>
  <si>
    <t>1</t>
  </si>
  <si>
    <t>Иванов</t>
  </si>
  <si>
    <t>ЗАО Лидер</t>
  </si>
  <si>
    <t xml:space="preserve"> Ассорти Конфеты 0,195 (09159)</t>
  </si>
  <si>
    <t>Сидоров</t>
  </si>
  <si>
    <t>ООО Меркурий</t>
  </si>
  <si>
    <t>ЗАО Меркурий</t>
  </si>
  <si>
    <t>ИП Матвеев</t>
  </si>
  <si>
    <t>ИП Матвеева</t>
  </si>
  <si>
    <t>ИП Сидорчук</t>
  </si>
  <si>
    <t>ИП Иванчук</t>
  </si>
  <si>
    <t xml:space="preserve"> Ассорти Печенье фас.0,55/8</t>
  </si>
  <si>
    <t>ИП Матвеевы</t>
  </si>
  <si>
    <t xml:space="preserve"> Вафли Леди Джем со вкусом клубники 5 кг</t>
  </si>
  <si>
    <t xml:space="preserve"> Вафли Мадам Нуар со вк какао сливки фас 145/18</t>
  </si>
  <si>
    <t xml:space="preserve"> Вишня в шоколаде фас.165г/10</t>
  </si>
  <si>
    <t xml:space="preserve"> Карамель Сладкий секрет Вишня 1кг</t>
  </si>
  <si>
    <t xml:space="preserve"> Карамель Сладкий секрет Вишня 6кг</t>
  </si>
  <si>
    <t xml:space="preserve"> Конфеты Алые кораллы 0,165/10</t>
  </si>
  <si>
    <t xml:space="preserve"> Конфеты Алые кораллы 3кг</t>
  </si>
  <si>
    <t xml:space="preserve"> Конфеты Чудо-орех 0,22/14</t>
  </si>
  <si>
    <t xml:space="preserve"> Печенье Влана с курагой фас 0,18/20</t>
  </si>
  <si>
    <t xml:space="preserve"> Сладландия какао 0,165/12</t>
  </si>
  <si>
    <t xml:space="preserve"> Фрукт мороженое со вк шок и апельсина фас 0,155/18</t>
  </si>
  <si>
    <t xml:space="preserve"> Фрукт мороженое со вк шок и банана фас 0,155/18</t>
  </si>
  <si>
    <t>ИП Лидер</t>
  </si>
  <si>
    <t xml:space="preserve"> Цветик-сем со вк вишни, меда и грец ореха 0,19/20</t>
  </si>
  <si>
    <t>ИП Меркурий</t>
  </si>
  <si>
    <t>01010000043009703601 Сладкий свиток со вк ореха фас 0,2/18</t>
  </si>
  <si>
    <t>01060000046009005201 Вафли Сартэк фас 0,2/26</t>
  </si>
  <si>
    <t>ЗАО Фаворит</t>
  </si>
  <si>
    <t>01060000046011000401 Вафли Степа со вк крема вар сгущенка фас 0,2/20</t>
  </si>
  <si>
    <t>01060500046003441601 Вафли-сэндвич Гламур шоколад и гр. орех фас 208/20</t>
  </si>
  <si>
    <t>07110300023045900400 Ля Гурмэ с ванильно-сливочным вкусом 4 кг</t>
  </si>
  <si>
    <t>ИП Фаворит</t>
  </si>
  <si>
    <t>07110300043046101801 Микс Мадам Нуар 0,18кг/10</t>
  </si>
  <si>
    <t>ООО Фаворит</t>
  </si>
  <si>
    <t>07120100043034502801 Микс (Эскимо, Пломбир) фас  0,2/14</t>
  </si>
  <si>
    <t>07120122011033500500 Батончики неглаз. С вафлями 5 кг</t>
  </si>
  <si>
    <t>07120122043034102801 Микс Батончики фас  0,2/14</t>
  </si>
  <si>
    <t>07200000043094101801 Микс (Аленький Цветочек, Дюймовочка и пр )0,18 кг</t>
  </si>
  <si>
    <t>08000018020063503601 Крекер Влана нежный с беконом фас 0,18/20</t>
  </si>
  <si>
    <t>08000018020063803601 Крекер Влана нежный с маком фас 0,18/20</t>
  </si>
  <si>
    <t>08000018020063903601 Крекер Влана нежный с солью фас 0,18/20</t>
  </si>
  <si>
    <t>08000018050066000401 Крекер Минутка с беконом фас 0,4/10</t>
  </si>
  <si>
    <t>10000009018069826401 Курочка Ряба Золотая фас 0,22/12</t>
  </si>
  <si>
    <t>ИП Иванкин</t>
  </si>
  <si>
    <t>10000009018069926401 Курочка Ряба Серебряная фас  0,22/12</t>
  </si>
  <si>
    <t>10000010049072402401 Конфэшн Бар фас  0,24/10</t>
  </si>
  <si>
    <t>10050000064069122801 Ассорти Конфэшн фас  0,195/12</t>
  </si>
  <si>
    <t>ООО Лидер</t>
  </si>
  <si>
    <t>10110300023069726401 Ассорти Кружель фас  0,22/12</t>
  </si>
  <si>
    <t>10120400000072700001 Шоколадный букет фас  0,2/10</t>
  </si>
  <si>
    <t>10210000059088400601 Эйфория Эротика фас  0,1/6</t>
  </si>
  <si>
    <t>11150000043080901801 Печенье Сласти от Насти творог фас 0,15/12</t>
  </si>
  <si>
    <t>11160004050079104801 Печенье Пополамки с сахаром фас 0,4/12</t>
  </si>
  <si>
    <t>01060500046003441601 : Вафли-сэндвич Гламур шоколад и гр. орех фас 208/20</t>
  </si>
  <si>
    <t xml:space="preserve"> : Цветик-сем со вк вишни, меда и грец ореха 0,19/20</t>
  </si>
  <si>
    <t>08000018050066000401 : Крекер Минутка с беконом фас 0,4/10</t>
  </si>
  <si>
    <t>07200000043094101801 : Микс (Аленький Цветочек, Дюймовочка и пр )0,18 кг</t>
  </si>
  <si>
    <t>07120122043034102801 : Микс Батончики фас  0,2/14</t>
  </si>
  <si>
    <t>07110300043046101801 : Микс Мадам Нуар 0,18кг/10</t>
  </si>
  <si>
    <t>10110300023069726401 : Ассорти Кружель фас  0,22/12</t>
  </si>
  <si>
    <t>07120100043034502801 : Микс (Эскимо, Пломбир) фас  0,2/14</t>
  </si>
  <si>
    <t xml:space="preserve"> : Ассорти Конфеты 0,195 (09159)</t>
  </si>
  <si>
    <t xml:space="preserve"> : Конфеты Чудо-орех 0,22/14</t>
  </si>
  <si>
    <t>01060000046011000401 : Вафли Степа со вк крема вар сгущенка фас 0,2/20</t>
  </si>
  <si>
    <t>08000018020063503601 : Крекер Влана нежный с беконом фас 0,18/20</t>
  </si>
  <si>
    <t>01010000043009703601 : Сладкий свиток со вк ореха фас 0,2/18</t>
  </si>
  <si>
    <t>10000010049072402401 : Конфэшн Бар фас  0,24/10</t>
  </si>
  <si>
    <t>10000009018069826401 : Курочка Ряба Золотая фас 0,22/12</t>
  </si>
  <si>
    <t>10000009018069926401 : Курочка Ряба Серебряная фас  0,22/12</t>
  </si>
  <si>
    <t>10210000059088400601 : Эйфория Эротика фас  0,1/6</t>
  </si>
  <si>
    <t>07120122011033500500 : Батончики неглаз. С вафлями 5 кг</t>
  </si>
  <si>
    <t xml:space="preserve"> : Вишня в шоколаде фас.165г/10</t>
  </si>
  <si>
    <t xml:space="preserve"> : Карамель Сладкий секрет Вишня 1кг</t>
  </si>
  <si>
    <t xml:space="preserve"> : Карамель Сладкий секрет Вишня 6кг</t>
  </si>
  <si>
    <t xml:space="preserve"> : Конфеты Алые кораллы 0,165/10</t>
  </si>
  <si>
    <t>07110300023045900400 : Ля Гурмэ с ванильно-сливочным вкусом 4 кг</t>
  </si>
  <si>
    <t xml:space="preserve"> : Сладландия какао 0,165/12</t>
  </si>
  <si>
    <t>10050000064069122801 : Ассорти Конфэшн фас  0,195/12</t>
  </si>
  <si>
    <t xml:space="preserve"> : Вафли Мадам Нуар со вк какао сливки фас 145/18</t>
  </si>
  <si>
    <t>01060000046009005201 : Вафли Сартэк фас 0,2/26</t>
  </si>
  <si>
    <t>08000018020063803601 : Крекер Влана нежный с маком фас 0,18/20</t>
  </si>
  <si>
    <t>08000018020063903601 : Крекер Влана нежный с солью фас 0,18/20</t>
  </si>
  <si>
    <t xml:space="preserve"> : Печенье Влана с курагой фас 0,18/20</t>
  </si>
  <si>
    <t>11160004050079104801 : Печенье Пополамки с сахаром фас 0,4/12</t>
  </si>
  <si>
    <t>11150000043080901801 : Печенье Сласти от Насти творог фас 0,15/12</t>
  </si>
  <si>
    <t xml:space="preserve"> : Фрукт мороженое со вк шок и апельсина фас 0,155/18</t>
  </si>
  <si>
    <t xml:space="preserve"> : Фрукт мороженое со вк шок и банана фас 0,155/18</t>
  </si>
  <si>
    <t>10120400000072700001 : Шоколадный букет фас  0,2/10</t>
  </si>
  <si>
    <t xml:space="preserve"> : Ассорти Печенье фас.0,55/8</t>
  </si>
  <si>
    <t xml:space="preserve"> : Вафли Леди Джем со вкусом клубники 5 кг</t>
  </si>
  <si>
    <t xml:space="preserve"> : Конфеты Алые кораллы 3кг</t>
  </si>
  <si>
    <t>Штрихкод</t>
  </si>
  <si>
    <t>Ед. Изм.</t>
  </si>
  <si>
    <t>Наименование</t>
  </si>
  <si>
    <t>Технология</t>
  </si>
  <si>
    <t>Группа</t>
  </si>
  <si>
    <t>Сладкий завиток с ореховым вкусом. Вафельные рулетики/3</t>
  </si>
  <si>
    <t>кг</t>
  </si>
  <si>
    <t>Вафли</t>
  </si>
  <si>
    <t>Вафельные рулетики</t>
  </si>
  <si>
    <t>Сладкий завиток с шоколадным вкусом. Вафельные рулетики/3</t>
  </si>
  <si>
    <t>Сладкий завиток с ореховым вкусом. Вафельные рулетики (глаз.)/3</t>
  </si>
  <si>
    <t>Сладкий свиток с ореховым вкусом. Вафельные рулетики (глаз.)/3</t>
  </si>
  <si>
    <t>Леди Джем со вкусом вишни Вафли С/5</t>
  </si>
  <si>
    <t>шт</t>
  </si>
  <si>
    <t>Джемовые</t>
  </si>
  <si>
    <t>Леди Джем со вкусом клубники Вафли С/5</t>
  </si>
  <si>
    <t>Леди Джем (Клюква) Вафли С/5</t>
  </si>
  <si>
    <t>Леди Джем со вкусом кураги Вафли С/5</t>
  </si>
  <si>
    <t>Леди Джем со вкусом малины Вафли С/5</t>
  </si>
  <si>
    <t>Леди Джем со вкусом брусники Вафли/5</t>
  </si>
  <si>
    <t>Леди Джем со вкусом киви Вафли С/5</t>
  </si>
  <si>
    <t>Сэр Джем (Апельсин) Вафли/5</t>
  </si>
  <si>
    <t>Доминошка (Кофейная) Вафли/6</t>
  </si>
  <si>
    <t>Кремовые</t>
  </si>
  <si>
    <t>Доминошка (Крем-брюле) Вафли/6</t>
  </si>
  <si>
    <t>Доминошка (Шоколадная) Вафли/6</t>
  </si>
  <si>
    <t>КонфэшнФитнесс - Ванильный йогурт Вафли диетические/6</t>
  </si>
  <si>
    <t>КонфэшнФитнесс - Йогурт-черника Вафли диетические/6</t>
  </si>
  <si>
    <t>КонфэшнФитнесс - Какао Вафли диетические/6</t>
  </si>
  <si>
    <t>КонфэшнФитнесс - Коньяк-апельсин  Вафли диетические/6</t>
  </si>
  <si>
    <t>КонфэшнФитнесс. Лимонно-медовые Вафли постные/6</t>
  </si>
  <si>
    <t>КонфэшнФитнесс. Мультифруктовые-медовые Вафли постные/6</t>
  </si>
  <si>
    <t>КонфэшнФитнесс. Орехово-медовые Вафли постные/6</t>
  </si>
  <si>
    <t>КонфэшнФитнесс. Яблочно-медовые  Вафли постные/6</t>
  </si>
  <si>
    <t>Лимпопо Вафли/3</t>
  </si>
  <si>
    <t>Семь нот (Изюм) Вафли/5</t>
  </si>
  <si>
    <t>Семь нот (Чернослив) Вафли/5</t>
  </si>
  <si>
    <t>КонфэшнХалвенок Вафли прямоуг. удлиненные/5</t>
  </si>
  <si>
    <t>Гоголь-моголь. Карамель Вафли/5</t>
  </si>
  <si>
    <t>Гоголь-моголь. Шоколад Вафли/5</t>
  </si>
  <si>
    <t>Грецкий Орех Вафли/5</t>
  </si>
  <si>
    <t>До-ми-сольки. Творожок-карамель Вафли/5</t>
  </si>
  <si>
    <t>Конфэшндомисольки. Творожок - персик. Вафли/5</t>
  </si>
  <si>
    <t>До-ми-сольки. Творожок Вафли/5</t>
  </si>
  <si>
    <t>Конфэшндомисольки.Творожок - ананас Вафли/5</t>
  </si>
  <si>
    <t>На поле ончики Африканские со вкусом вареной сгущенки Вафли (укороч.)/5</t>
  </si>
  <si>
    <t>На поле ончики Африканские со вкусом ореха Вафли (укороч.)/5</t>
  </si>
  <si>
    <t>На поле ончики Африканские со вкусом пломбира Вафли (укороч.)/4</t>
  </si>
  <si>
    <t>На поле ончики с шоколадно-сливочным вкусом (укороч.) Вафли/5</t>
  </si>
  <si>
    <t>Наполеончики со вкусом крема миндаль-сливки (укороч.) Вафли/5</t>
  </si>
  <si>
    <t>На поле ончики со вкусом сливок айриш-крим (укороч.) Вафли/5</t>
  </si>
  <si>
    <t>На поле ончики со сливочно-кофейным вкусом (укороч.) Вафли/5</t>
  </si>
  <si>
    <t>Наполеончики. Лимон Вафли/5</t>
  </si>
  <si>
    <t>Сартэк Вафли/10</t>
  </si>
  <si>
    <t>Сливочные вафли/10</t>
  </si>
  <si>
    <t>Чудесница со вкусом топленого молока Вафли/5</t>
  </si>
  <si>
    <t>Веселые тигрята со вкусом крема курага-йогурт Вафли/5</t>
  </si>
  <si>
    <t>Веселые тигрята со вкусом сливочно-орехового крема Вафли/5</t>
  </si>
  <si>
    <t>На поле ончики Африканские с орехово-шоколадным вкусом Вафли (укороч.)/5</t>
  </si>
  <si>
    <t>Наполеончики африканские. Вареная сгущенка Вафли/5</t>
  </si>
  <si>
    <t>Наполеончики африканские с ореховым вкусом Вафли/5</t>
  </si>
  <si>
    <t>Наполеончики африканские. Пломбир  Вафли прямоуг. удлиненные/5</t>
  </si>
  <si>
    <t>На поле ончики с шоколадно-сливочным вкусом (укороч.) Вафли В/5</t>
  </si>
  <si>
    <t>На поле ончики со вкусом крема миндаль-сливки (укороч.) Вафли В/5</t>
  </si>
  <si>
    <t>На поле ончики со вкусом сливок айриш-крим (укороч.) Вафли В/5</t>
  </si>
  <si>
    <t>На поле ончики со сливочно-кофейным вкусом (укороч.) Вафли В/5</t>
  </si>
  <si>
    <t>Наполеончики африканские. Апельсиново-шоколадные  Вафли/5</t>
  </si>
  <si>
    <t>Наполеончики африканские. Клубнично-шоколадные  Вафли/5</t>
  </si>
  <si>
    <t>Полосатики (крем сливки ром) В/5</t>
  </si>
  <si>
    <t>Полосатики со вкусом шоколадно-кокосового крема Вафли/5</t>
  </si>
  <si>
    <t>Сливочные сласти. Клубника со сливками Вафли/5</t>
  </si>
  <si>
    <t>Сливочные сласти. Сгущенное молоко с орехами Вафли/5</t>
  </si>
  <si>
    <t>Сливочные сласти. Сливки с орехами Вафли/5</t>
  </si>
  <si>
    <t>Сливочные сласти. Топленое молоко с орехами  Вафли/5</t>
  </si>
  <si>
    <t>СлонЯшка с халвой Вафли/5</t>
  </si>
  <si>
    <t>Степа со вкусом крема вареная сгущенка Вафли/5</t>
  </si>
  <si>
    <t>Степа со вкусом шоколадно-ромового крема Вафли/5</t>
  </si>
  <si>
    <t>Чудесница "Шоколадный крем" Вафли/5</t>
  </si>
  <si>
    <t>Чудесница "Крем-брюле" Вафли/5</t>
  </si>
  <si>
    <t>Чудесница со вкусом сливочного крема Вафли/5</t>
  </si>
  <si>
    <t>Чудесница "Топленое молоко" Вафли/5</t>
  </si>
  <si>
    <t>Шоколадная страсть. Вафли-сэндвич/5</t>
  </si>
  <si>
    <t>Шоу вкусов. Сливки-малина-творог/5</t>
  </si>
  <si>
    <t>Чудесница со вкусом шоколадного крема Вафли/5</t>
  </si>
  <si>
    <t>Дважды два. Банан с шоколадом. Вафли/5</t>
  </si>
  <si>
    <t>Дважды два. Ванильно-шоколадный крем. Вафли/5</t>
  </si>
  <si>
    <t>Дважды два. Воздушная кукуруза с шоколадом. Вафли/5</t>
  </si>
  <si>
    <t>Дважды два. Сливочно-творожный крем. Вафли/5</t>
  </si>
  <si>
    <t>Тропический рай  Апельсин-Грецкий орех  Вафли/5</t>
  </si>
  <si>
    <t>Тропический рай  Горький шоколад  Вафли/5</t>
  </si>
  <si>
    <t>Тропический рай  Киви-Фундук  Вафли/5</t>
  </si>
  <si>
    <t>Тропический рай  Малина-Грецкий орех  Вафли/5</t>
  </si>
  <si>
    <t>Тропический рай. Ваниль-Ром  Вафли/5</t>
  </si>
  <si>
    <t>Шоу вкусов. Мед-мак-орех/5</t>
  </si>
  <si>
    <t>Шоу вкусов. Пломбир-шоколад-орех Вафли/5</t>
  </si>
  <si>
    <t>Шоу вкусов. Сливки-ежевика-йогурт Вафли/5</t>
  </si>
  <si>
    <t>Шоу вкусов. Сливки-клубника-ваниль Вафли/5</t>
  </si>
  <si>
    <t>Сливочные сласти. Элит. (Клубника со сливками) Вафли/5</t>
  </si>
  <si>
    <t>Сливочные сласти. Элит. (Сгущенное молоко с орехами) Вафли/5</t>
  </si>
  <si>
    <t>Сливочные сласти. Элит. (Сливки с орехами) Вафли/5</t>
  </si>
  <si>
    <t>Влана - нежные Вафли/5</t>
  </si>
  <si>
    <t>Доминошка (Кофейная) Вафли/5</t>
  </si>
  <si>
    <t>Доминошка (Крем-брюле) Вафли/5</t>
  </si>
  <si>
    <t>Доминошка (Ореховая) Вафли/6</t>
  </si>
  <si>
    <t>Доминошка (Шоколадная) Вафли/5</t>
  </si>
  <si>
    <t>Сартэк С/5</t>
  </si>
  <si>
    <t>Сливочные вафли С/5</t>
  </si>
  <si>
    <t>ВШоколаде Вафли/6</t>
  </si>
  <si>
    <t>Шоколадные Палочки Вафли/5</t>
  </si>
  <si>
    <t>Фруктовое мороженое со вкусом шоколада и яблока Вафли/7</t>
  </si>
  <si>
    <t>Фруктовое мороженое со вкусом шоколада и банана Вафли/7</t>
  </si>
  <si>
    <t>Ванильное мороженое Вафли./8</t>
  </si>
  <si>
    <t>Любосказ Вафли./8</t>
  </si>
  <si>
    <t>Любосказ Элит с халвой Вафли/3</t>
  </si>
  <si>
    <t>Мадам Нуар со вкусом горячего шоколада Вафли/3</t>
  </si>
  <si>
    <t>Мадам Нуар со вкусом какао-сливки Вафли/3</t>
  </si>
  <si>
    <t>Мадам Нуар со вкусом кофе-ваниль Вафли/3</t>
  </si>
  <si>
    <t>Пломбир Вафли./8</t>
  </si>
  <si>
    <t>Сливочное мороженое Вафли./8</t>
  </si>
  <si>
    <t>Фруктовое мороженое со вкусом Шоколад-Апельсин Вафли/7</t>
  </si>
  <si>
    <t>Фруктовое мороженое со вкусом Шоколад-Банан Вафли/7</t>
  </si>
  <si>
    <t>Фруктовое мороженое со вкусом Шоколад-Лимон Вафли/7</t>
  </si>
  <si>
    <t>Фруктовое мороженое со вкусом Шоколад-Яблоко Вафли/7</t>
  </si>
  <si>
    <t>Мороженое со вкусом клубники со сливками Вафли/3</t>
  </si>
  <si>
    <t>Ванильное мороженое Вафли/3</t>
  </si>
  <si>
    <t>Любосказ Вафли/3</t>
  </si>
  <si>
    <t>Пломбир Вафли/3</t>
  </si>
  <si>
    <t>Сливочное мороженое Вафли/3</t>
  </si>
  <si>
    <t>Гламур  Шоколад Вафли-сэндвич/4</t>
  </si>
  <si>
    <t>Гламур лайт. Сгущенное молоко - орех. Вафли-сэндвич/4</t>
  </si>
  <si>
    <t>Гламур лайт. Сливки - воздушный рис. Вафли-сэндвич/5</t>
  </si>
  <si>
    <t>Гламур лайт. Сливки - орех. Вафли-сэндвич/5</t>
  </si>
  <si>
    <t>Гламур лайт. Топленое молоко - орех. Вафли-сэндвич/4</t>
  </si>
  <si>
    <t>Гламур. Сгущенное молоко - орех. Вафли-сэндвич/5</t>
  </si>
  <si>
    <t>Гламур. Сливки - воздушный рис. Вафли-сэндвич/5</t>
  </si>
  <si>
    <t>Гламур. Сливки - орех. Вафли-сэндвич/5</t>
  </si>
  <si>
    <t>Гламур. Топленое молоко - орех. Вафли-сэндвич/5</t>
  </si>
  <si>
    <t>Гламур со вкусом шоколада и грецкого ореха Вафли-сэндвич/5</t>
  </si>
  <si>
    <t>Гламур Шоколад-Миндаль  Вафли-сэндвич/5</t>
  </si>
  <si>
    <t>Гламур со вкусом шоколада и фундука  Вафли-сэндвич/5</t>
  </si>
  <si>
    <t>Гламур. Грецкий орех  Вафли-сэндвич/4</t>
  </si>
  <si>
    <t>Гламур. Фундук  Вафли-сэндвич/4</t>
  </si>
  <si>
    <t>Вафли с сыром Вафли/5</t>
  </si>
  <si>
    <t>Фрут-сэндвич Клюква  Вафельное пирожное глазированное/5</t>
  </si>
  <si>
    <t>Гламур лайт. Элит. (Сгущенное молоко - орех) Вафли-сэндвич/5</t>
  </si>
  <si>
    <t>Гламур лайт. Элит. (Сливки - воздушный рис) Вафли-сэндвич/5</t>
  </si>
  <si>
    <t>Гламур лайт. Элит. (Сливки - орех) Вафли-сэндвич/5</t>
  </si>
  <si>
    <t>Гламур лайт. Элит. (Топленое молоко - орех) Вафли-сэндвич/5</t>
  </si>
  <si>
    <t xml:space="preserve">Задача 1 </t>
  </si>
  <si>
    <t>План</t>
  </si>
  <si>
    <t>Факт</t>
  </si>
  <si>
    <t>% выполнения плана</t>
  </si>
  <si>
    <t>Начислено бонусов</t>
  </si>
  <si>
    <t>Балашова</t>
  </si>
  <si>
    <t>Атауллина</t>
  </si>
  <si>
    <t>Терешина</t>
  </si>
  <si>
    <t xml:space="preserve">Ющенко </t>
  </si>
  <si>
    <t xml:space="preserve">Шевцова </t>
  </si>
  <si>
    <t>Усович</t>
  </si>
  <si>
    <t>Гареева</t>
  </si>
  <si>
    <t>Власенко</t>
  </si>
  <si>
    <t>Русских</t>
  </si>
  <si>
    <t>Истратова</t>
  </si>
  <si>
    <t>Барканова</t>
  </si>
  <si>
    <t>Башкирова</t>
  </si>
  <si>
    <t xml:space="preserve">Агапова </t>
  </si>
  <si>
    <t>Сайганова</t>
  </si>
  <si>
    <t>Итог по фирме 1</t>
  </si>
  <si>
    <t>Итог по фирме 2</t>
  </si>
  <si>
    <t>Итог по фирме 3</t>
  </si>
  <si>
    <t>Итог по фирме 4</t>
  </si>
  <si>
    <t>Общий итог по всем фирмам</t>
  </si>
  <si>
    <t>Названия строк</t>
  </si>
  <si>
    <t>Общий итог</t>
  </si>
  <si>
    <t>(Все)</t>
  </si>
  <si>
    <t>Фильтр по сводной таблице</t>
  </si>
  <si>
    <t>Количество, шт</t>
  </si>
  <si>
    <t xml:space="preserve"> Продажи, руб</t>
  </si>
  <si>
    <t xml:space="preserve"> Реализация,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</si>
</sst>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0.00;[Red]\-0.00"/>
  </numFmts>
  <fonts count="12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i/>
      <sz val="8"/>
      <name val="Arial Cyr"/>
      <charset val="204"/>
    </font>
    <font>
      <sz val="8"/>
      <name val="Arial Cyr"/>
      <charset val="204"/>
    </font>
    <font>
      <b/>
      <sz val="9"/>
      <name val="Calibri"/>
      <family val="2"/>
      <charset val="204"/>
      <scheme val="minor"/>
    </font>
    <font>
      <sz val="9"/>
      <color rgb="FF000000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2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2" fontId="0" fillId="0" borderId="0" xfId="0" applyNumberFormat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right" vertical="center"/>
    </xf>
    <xf numFmtId="164" fontId="0" fillId="0" borderId="0" xfId="1" applyFont="1"/>
    <xf numFmtId="0" fontId="0" fillId="0" borderId="0" xfId="0" applyAlignment="1">
      <alignment horizontal="left"/>
    </xf>
    <xf numFmtId="49" fontId="5" fillId="5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0" fontId="0" fillId="0" borderId="1" xfId="0" applyBorder="1"/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6" fillId="0" borderId="1" xfId="0" applyNumberFormat="1" applyFont="1" applyBorder="1"/>
    <xf numFmtId="49" fontId="6" fillId="0" borderId="1" xfId="0" applyNumberFormat="1" applyFont="1" applyBorder="1"/>
    <xf numFmtId="0" fontId="7" fillId="0" borderId="1" xfId="0" applyFont="1" applyBorder="1" applyAlignment="1">
      <alignment horizontal="right" vertical="center"/>
    </xf>
    <xf numFmtId="0" fontId="9" fillId="6" borderId="1" xfId="0" applyFont="1" applyFill="1" applyBorder="1" applyAlignment="1" applyProtection="1">
      <alignment horizontal="center"/>
      <protection locked="0"/>
    </xf>
    <xf numFmtId="0" fontId="9" fillId="7" borderId="1" xfId="0" applyFont="1" applyFill="1" applyBorder="1" applyAlignment="1" applyProtection="1">
      <alignment horizontal="center"/>
      <protection locked="0"/>
    </xf>
    <xf numFmtId="0" fontId="9" fillId="0" borderId="1" xfId="0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9" fontId="9" fillId="0" borderId="1" xfId="2" applyFont="1" applyFill="1" applyBorder="1" applyAlignment="1" applyProtection="1">
      <alignment horizontal="right" indent="1"/>
    </xf>
    <xf numFmtId="1" fontId="9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" fontId="2" fillId="0" borderId="1" xfId="0" applyNumberFormat="1" applyFont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 indent="1"/>
    </xf>
    <xf numFmtId="165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1" fontId="10" fillId="2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6" borderId="3" xfId="0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horizontal="center" vertical="center" wrapText="1"/>
      <protection locked="0"/>
    </xf>
    <xf numFmtId="0" fontId="9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8" borderId="1" xfId="0" applyFill="1" applyBorder="1" applyAlignment="1">
      <alignment horizontal="center"/>
    </xf>
    <xf numFmtId="0" fontId="0" fillId="0" borderId="1" xfId="0" pivotButton="1" applyBorder="1"/>
  </cellXfs>
  <cellStyles count="3">
    <cellStyle name="Денежный 2" xfId="1" xr:uid="{00000000-0005-0000-0000-000000000000}"/>
    <cellStyle name="Обычный" xfId="0" builtinId="0"/>
    <cellStyle name="Процентный 2" xfId="2" xr:uid="{00000000-0005-0000-0000-000002000000}"/>
  </cellStyles>
  <dxfs count="176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142875</xdr:rowOff>
    </xdr:from>
    <xdr:to>
      <xdr:col>6</xdr:col>
      <xdr:colOff>400050</xdr:colOff>
      <xdr:row>17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5" y="333375"/>
          <a:ext cx="5505450" cy="301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100"/>
            <a:t>1.  На вкладке "Исходник промежут.итоги"</a:t>
          </a:r>
          <a:r>
            <a:rPr lang="ru-RU" sz="1100" baseline="0"/>
            <a:t> подсчитать суммарные продажи  по фирмам с использованием </a:t>
          </a:r>
          <a:r>
            <a:rPr lang="ru-RU" sz="1100" b="1" u="sng" baseline="0"/>
            <a:t>инструмента</a:t>
          </a:r>
          <a:r>
            <a:rPr lang="ru-RU" sz="1100" baseline="0"/>
            <a:t> "промежуточные итоги".</a:t>
          </a:r>
        </a:p>
        <a:p>
          <a:endParaRPr lang="ru-RU" sz="1100"/>
        </a:p>
        <a:p>
          <a:r>
            <a:rPr lang="ru-RU" sz="1100"/>
            <a:t>2. Обработать данные на вкладке "Исходник для свода"</a:t>
          </a:r>
          <a:r>
            <a:rPr lang="ru-RU" sz="1100" baseline="0"/>
            <a:t> и на их основании с помощью инсрумента "сводная таблица" подсчитать продажи по кол-ву и сумме в рублях в разбивке по покупателю и номенклатуре (по строкам). В получившейся таблице должна быть предусмотрена возможность отфильтровать данные по Фирме-продавцу и ФИО Продавца.</a:t>
          </a:r>
        </a:p>
        <a:p>
          <a:endParaRPr lang="ru-RU" sz="1100" baseline="0"/>
        </a:p>
        <a:p>
          <a:r>
            <a:rPr lang="ru-RU" sz="1100" baseline="0"/>
            <a:t>3. Заполнить таблицу на листе "Таблица" в соответствии с данными, приведенными на листе "Кодировка"</a:t>
          </a:r>
          <a:endParaRPr lang="ru-RU" sz="1100" i="1" baseline="0"/>
        </a:p>
        <a:p>
          <a:endParaRPr lang="ru-RU" sz="1100" baseline="0"/>
        </a:p>
        <a:p>
          <a:r>
            <a:rPr lang="ru-RU" sz="1100" baseline="0"/>
            <a:t>4. заполнить два столбца (выделены желтой заливкой) в листе "Формулы" в соответствии с условиями, указанными в примечании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9.849120949075" createdVersion="8" refreshedVersion="8" minRefreshableVersion="3" recordCount="68" xr:uid="{C4C0C370-1E7F-A84C-A6ED-8EA9F5E72D80}">
  <cacheSource type="worksheet">
    <worksheetSource ref="A3:F71" sheet="Исходник для свода"/>
  </cacheSource>
  <cacheFields count="7">
    <cacheField name="Фирма " numFmtId="0">
      <sharedItems containsMixedTypes="1" containsNumber="1" containsInteger="1" minValue="2" maxValue="4" count="4">
        <s v="1"/>
        <n v="2"/>
        <n v="3"/>
        <n v="4"/>
      </sharedItems>
    </cacheField>
    <cacheField name="ФИО" numFmtId="0">
      <sharedItems count="2">
        <s v="Иванов"/>
        <s v="Сидоров"/>
      </sharedItems>
    </cacheField>
    <cacheField name="Покупатель" numFmtId="0">
      <sharedItems count="15">
        <s v="ИП Лидер"/>
        <s v="ИП Фаворит"/>
        <s v="ООО Лидер"/>
        <s v="ООО Фаворит"/>
        <s v="ЗАО Лидер"/>
        <s v="ЗАО Фаворит"/>
        <s v="ИП Меркурий"/>
        <s v="ООО Меркурий"/>
        <s v="ЗАО Меркурий"/>
        <s v="ИП Матвеев"/>
        <s v="ИП Матвеева"/>
        <s v="ИП Матвеевы"/>
        <s v="ИП Сидорчук"/>
        <s v="ИП Иванчук"/>
        <s v="ИП Иванкин"/>
      </sharedItems>
    </cacheField>
    <cacheField name="Номенклатура" numFmtId="0">
      <sharedItems count="38">
        <s v="01060500046003441601 : Вафли-сэндвич Гламур шоколад и гр. орех фас 208/20"/>
        <s v=" : Цветик-сем со вк вишни, меда и грец ореха 0,19/20"/>
        <s v="08000018050066000401 : Крекер Минутка с беконом фас 0,4/10"/>
        <s v="07200000043094101801 : Микс (Аленький Цветочек, Дюймовочка и пр )0,18 кг"/>
        <s v="07120122043034102801 : Микс Батончики фас  0,2/14"/>
        <s v="07110300043046101801 : Микс Мадам Нуар 0,18кг/10"/>
        <s v="10110300023069726401 : Ассорти Кружель фас  0,22/12"/>
        <s v="07120100043034502801 : Микс (Эскимо, Пломбир) фас  0,2/14"/>
        <s v=" : Ассорти Конфеты 0,195 (09159)"/>
        <s v=" : Конфеты Чудо-орех 0,22/14"/>
        <s v="01060000046011000401 : Вафли Степа со вк крема вар сгущенка фас 0,2/20"/>
        <s v="08000018020063503601 : Крекер Влана нежный с беконом фас 0,18/20"/>
        <s v="01010000043009703601 : Сладкий свиток со вк ореха фас 0,2/18"/>
        <s v="10000010049072402401 : Конфэшн Бар фас  0,24/10"/>
        <s v="10000009018069826401 : Курочка Ряба Золотая фас 0,22/12"/>
        <s v="10000009018069926401 : Курочка Ряба Серебряная фас  0,22/12"/>
        <s v="10210000059088400601 : Эйфория Эротика фас  0,1/6"/>
        <s v="07120122011033500500 : Батончики неглаз. С вафлями 5 кг"/>
        <s v=" : Вишня в шоколаде фас.165г/10"/>
        <s v=" : Карамель Сладкий секрет Вишня 1кг"/>
        <s v=" : Карамель Сладкий секрет Вишня 6кг"/>
        <s v=" : Конфеты Алые кораллы 0,165/10"/>
        <s v="07110300023045900400 : Ля Гурмэ с ванильно-сливочным вкусом 4 кг"/>
        <s v=" : Сладландия какао 0,165/12"/>
        <s v="10050000064069122801 : Ассорти Конфэшн фас  0,195/12"/>
        <s v=" : Вафли Мадам Нуар со вк какао сливки фас 145/18"/>
        <s v="01060000046009005201 : Вафли Сартэк фас 0,2/26"/>
        <s v="08000018020063803601 : Крекер Влана нежный с маком фас 0,18/20"/>
        <s v="08000018020063903601 : Крекер Влана нежный с солью фас 0,18/20"/>
        <s v=" : Печенье Влана с курагой фас 0,18/20"/>
        <s v="11160004050079104801 : Печенье Пополамки с сахаром фас 0,4/12"/>
        <s v="11150000043080901801 : Печенье Сласти от Насти творог фас 0,15/12"/>
        <s v=" : Фрукт мороженое со вк шок и апельсина фас 0,155/18"/>
        <s v=" : Фрукт мороженое со вк шок и банана фас 0,155/18"/>
        <s v="10120400000072700001 : Шоколадный букет фас  0,2/10"/>
        <s v=" : Ассорти Печенье фас.0,55/8"/>
        <s v=" : Вафли Леди Джем со вкусом клубники 5 кг"/>
        <s v=" : Конфеты Алые кораллы 3кг"/>
      </sharedItems>
    </cacheField>
    <cacheField name="Количество" numFmtId="2">
      <sharedItems containsSemiMixedTypes="0" containsString="0" containsNumber="1" minValue="0.05" maxValue="10" count="23">
        <n v="0.05"/>
        <n v="1"/>
        <n v="0.1"/>
        <n v="0.2"/>
        <n v="0.14299999999999999"/>
        <n v="8.3000000000000004E-2"/>
        <n v="7.0999999999999994E-2"/>
        <n v="0.5"/>
        <n v="0.55600000000000005"/>
        <n v="3"/>
        <n v="5"/>
        <n v="0.4"/>
        <n v="0.16700000000000001"/>
        <n v="2"/>
        <n v="0.3"/>
        <n v="0.214"/>
        <n v="10"/>
        <n v="0.192"/>
        <n v="0.25"/>
        <n v="0.41699999999999998"/>
        <n v="0.83299999999999996"/>
        <n v="0.27800000000000002"/>
        <n v="4"/>
      </sharedItems>
    </cacheField>
    <cacheField name="Реализация, руб." numFmtId="164">
      <sharedItems containsSemiMixedTypes="0" containsString="0" containsNumber="1" minValue="18.64" maxValue="463.56" count="49">
        <n v="22.95"/>
        <n v="18.940000000000001"/>
        <n v="22.93"/>
        <n v="41.4"/>
        <n v="41.64"/>
        <n v="18.64"/>
        <n v="49.61"/>
        <n v="23.89"/>
        <n v="88.45"/>
        <n v="89.53"/>
        <n v="342.4"/>
        <n v="167.9"/>
        <n v="262.3"/>
        <n v="265.35000000000002"/>
        <n v="447.65"/>
        <n v="463.56"/>
        <n v="202.16"/>
        <n v="124.18"/>
        <n v="176.9"/>
        <n v="451.19"/>
        <n v="124.89"/>
        <n v="68.959999999999994"/>
        <n v="413.81"/>
        <n v="62.3"/>
        <n v="381.21"/>
        <n v="79.62"/>
        <n v="80.069999999999993"/>
        <n v="47.78"/>
        <n v="45.12"/>
        <n v="84.49"/>
        <n v="170.1"/>
        <n v="90.65"/>
        <n v="85.6"/>
        <n v="208.15"/>
        <n v="83.95"/>
        <n v="101.08"/>
        <n v="73.7"/>
        <n v="126.3"/>
        <n v="81.95"/>
        <n v="225.6"/>
        <n v="110.4"/>
        <n v="77.680000000000007"/>
        <n v="259.52"/>
        <n v="85.05"/>
        <n v="168.98"/>
        <n v="287.12"/>
        <n v="273.45999999999998"/>
        <n v="347.67"/>
        <n v="115.89"/>
      </sharedItems>
    </cacheField>
    <cacheField name="Продажи, руб" numFmtId="0" formula="Количество *'Реализация, руб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x v="0"/>
    <x v="0"/>
  </r>
  <r>
    <x v="0"/>
    <x v="0"/>
    <x v="0"/>
    <x v="1"/>
    <x v="1"/>
    <x v="1"/>
  </r>
  <r>
    <x v="0"/>
    <x v="0"/>
    <x v="1"/>
    <x v="2"/>
    <x v="2"/>
    <x v="2"/>
  </r>
  <r>
    <x v="0"/>
    <x v="0"/>
    <x v="1"/>
    <x v="3"/>
    <x v="3"/>
    <x v="3"/>
  </r>
  <r>
    <x v="0"/>
    <x v="0"/>
    <x v="1"/>
    <x v="4"/>
    <x v="4"/>
    <x v="4"/>
  </r>
  <r>
    <x v="0"/>
    <x v="0"/>
    <x v="1"/>
    <x v="5"/>
    <x v="2"/>
    <x v="5"/>
  </r>
  <r>
    <x v="0"/>
    <x v="0"/>
    <x v="2"/>
    <x v="6"/>
    <x v="5"/>
    <x v="6"/>
  </r>
  <r>
    <x v="0"/>
    <x v="0"/>
    <x v="3"/>
    <x v="7"/>
    <x v="6"/>
    <x v="7"/>
  </r>
  <r>
    <x v="0"/>
    <x v="0"/>
    <x v="4"/>
    <x v="8"/>
    <x v="1"/>
    <x v="8"/>
  </r>
  <r>
    <x v="0"/>
    <x v="0"/>
    <x v="4"/>
    <x v="9"/>
    <x v="1"/>
    <x v="9"/>
  </r>
  <r>
    <x v="1"/>
    <x v="1"/>
    <x v="5"/>
    <x v="10"/>
    <x v="1"/>
    <x v="10"/>
  </r>
  <r>
    <x v="1"/>
    <x v="1"/>
    <x v="5"/>
    <x v="11"/>
    <x v="7"/>
    <x v="11"/>
  </r>
  <r>
    <x v="1"/>
    <x v="1"/>
    <x v="6"/>
    <x v="12"/>
    <x v="8"/>
    <x v="12"/>
  </r>
  <r>
    <x v="1"/>
    <x v="1"/>
    <x v="7"/>
    <x v="8"/>
    <x v="9"/>
    <x v="13"/>
  </r>
  <r>
    <x v="1"/>
    <x v="1"/>
    <x v="7"/>
    <x v="9"/>
    <x v="10"/>
    <x v="14"/>
  </r>
  <r>
    <x v="1"/>
    <x v="1"/>
    <x v="7"/>
    <x v="13"/>
    <x v="11"/>
    <x v="15"/>
  </r>
  <r>
    <x v="1"/>
    <x v="1"/>
    <x v="7"/>
    <x v="14"/>
    <x v="12"/>
    <x v="16"/>
  </r>
  <r>
    <x v="1"/>
    <x v="1"/>
    <x v="7"/>
    <x v="15"/>
    <x v="12"/>
    <x v="16"/>
  </r>
  <r>
    <x v="1"/>
    <x v="1"/>
    <x v="7"/>
    <x v="16"/>
    <x v="12"/>
    <x v="17"/>
  </r>
  <r>
    <x v="2"/>
    <x v="1"/>
    <x v="8"/>
    <x v="8"/>
    <x v="13"/>
    <x v="18"/>
  </r>
  <r>
    <x v="2"/>
    <x v="1"/>
    <x v="8"/>
    <x v="17"/>
    <x v="1"/>
    <x v="19"/>
  </r>
  <r>
    <x v="2"/>
    <x v="1"/>
    <x v="8"/>
    <x v="18"/>
    <x v="9"/>
    <x v="20"/>
  </r>
  <r>
    <x v="2"/>
    <x v="1"/>
    <x v="8"/>
    <x v="19"/>
    <x v="3"/>
    <x v="21"/>
  </r>
  <r>
    <x v="2"/>
    <x v="1"/>
    <x v="8"/>
    <x v="20"/>
    <x v="1"/>
    <x v="22"/>
  </r>
  <r>
    <x v="2"/>
    <x v="1"/>
    <x v="8"/>
    <x v="21"/>
    <x v="3"/>
    <x v="23"/>
  </r>
  <r>
    <x v="2"/>
    <x v="1"/>
    <x v="8"/>
    <x v="22"/>
    <x v="1"/>
    <x v="24"/>
  </r>
  <r>
    <x v="2"/>
    <x v="1"/>
    <x v="8"/>
    <x v="3"/>
    <x v="14"/>
    <x v="25"/>
  </r>
  <r>
    <x v="2"/>
    <x v="1"/>
    <x v="8"/>
    <x v="4"/>
    <x v="15"/>
    <x v="26"/>
  </r>
  <r>
    <x v="2"/>
    <x v="1"/>
    <x v="8"/>
    <x v="5"/>
    <x v="3"/>
    <x v="27"/>
  </r>
  <r>
    <x v="2"/>
    <x v="1"/>
    <x v="8"/>
    <x v="23"/>
    <x v="12"/>
    <x v="28"/>
  </r>
  <r>
    <x v="2"/>
    <x v="1"/>
    <x v="9"/>
    <x v="8"/>
    <x v="1"/>
    <x v="8"/>
  </r>
  <r>
    <x v="2"/>
    <x v="1"/>
    <x v="9"/>
    <x v="24"/>
    <x v="5"/>
    <x v="29"/>
  </r>
  <r>
    <x v="2"/>
    <x v="1"/>
    <x v="9"/>
    <x v="25"/>
    <x v="16"/>
    <x v="30"/>
  </r>
  <r>
    <x v="2"/>
    <x v="1"/>
    <x v="9"/>
    <x v="26"/>
    <x v="17"/>
    <x v="31"/>
  </r>
  <r>
    <x v="2"/>
    <x v="1"/>
    <x v="9"/>
    <x v="10"/>
    <x v="18"/>
    <x v="32"/>
  </r>
  <r>
    <x v="2"/>
    <x v="1"/>
    <x v="9"/>
    <x v="18"/>
    <x v="10"/>
    <x v="33"/>
  </r>
  <r>
    <x v="2"/>
    <x v="1"/>
    <x v="9"/>
    <x v="11"/>
    <x v="18"/>
    <x v="34"/>
  </r>
  <r>
    <x v="2"/>
    <x v="1"/>
    <x v="9"/>
    <x v="27"/>
    <x v="18"/>
    <x v="34"/>
  </r>
  <r>
    <x v="2"/>
    <x v="1"/>
    <x v="9"/>
    <x v="28"/>
    <x v="18"/>
    <x v="34"/>
  </r>
  <r>
    <x v="2"/>
    <x v="1"/>
    <x v="9"/>
    <x v="14"/>
    <x v="5"/>
    <x v="35"/>
  </r>
  <r>
    <x v="2"/>
    <x v="1"/>
    <x v="9"/>
    <x v="29"/>
    <x v="10"/>
    <x v="36"/>
  </r>
  <r>
    <x v="2"/>
    <x v="1"/>
    <x v="9"/>
    <x v="30"/>
    <x v="19"/>
    <x v="37"/>
  </r>
  <r>
    <x v="2"/>
    <x v="1"/>
    <x v="9"/>
    <x v="31"/>
    <x v="19"/>
    <x v="38"/>
  </r>
  <r>
    <x v="2"/>
    <x v="1"/>
    <x v="9"/>
    <x v="23"/>
    <x v="20"/>
    <x v="39"/>
  </r>
  <r>
    <x v="2"/>
    <x v="1"/>
    <x v="9"/>
    <x v="32"/>
    <x v="21"/>
    <x v="40"/>
  </r>
  <r>
    <x v="2"/>
    <x v="1"/>
    <x v="9"/>
    <x v="33"/>
    <x v="21"/>
    <x v="40"/>
  </r>
  <r>
    <x v="2"/>
    <x v="1"/>
    <x v="9"/>
    <x v="34"/>
    <x v="2"/>
    <x v="41"/>
  </r>
  <r>
    <x v="2"/>
    <x v="1"/>
    <x v="10"/>
    <x v="8"/>
    <x v="13"/>
    <x v="18"/>
  </r>
  <r>
    <x v="2"/>
    <x v="1"/>
    <x v="10"/>
    <x v="35"/>
    <x v="22"/>
    <x v="42"/>
  </r>
  <r>
    <x v="2"/>
    <x v="1"/>
    <x v="10"/>
    <x v="25"/>
    <x v="10"/>
    <x v="43"/>
  </r>
  <r>
    <x v="2"/>
    <x v="1"/>
    <x v="11"/>
    <x v="24"/>
    <x v="12"/>
    <x v="44"/>
  </r>
  <r>
    <x v="2"/>
    <x v="1"/>
    <x v="11"/>
    <x v="17"/>
    <x v="1"/>
    <x v="19"/>
  </r>
  <r>
    <x v="2"/>
    <x v="1"/>
    <x v="11"/>
    <x v="36"/>
    <x v="1"/>
    <x v="45"/>
  </r>
  <r>
    <x v="2"/>
    <x v="1"/>
    <x v="11"/>
    <x v="26"/>
    <x v="17"/>
    <x v="31"/>
  </r>
  <r>
    <x v="2"/>
    <x v="1"/>
    <x v="11"/>
    <x v="37"/>
    <x v="1"/>
    <x v="46"/>
  </r>
  <r>
    <x v="2"/>
    <x v="1"/>
    <x v="11"/>
    <x v="13"/>
    <x v="14"/>
    <x v="47"/>
  </r>
  <r>
    <x v="2"/>
    <x v="1"/>
    <x v="11"/>
    <x v="14"/>
    <x v="12"/>
    <x v="16"/>
  </r>
  <r>
    <x v="2"/>
    <x v="1"/>
    <x v="11"/>
    <x v="15"/>
    <x v="12"/>
    <x v="16"/>
  </r>
  <r>
    <x v="3"/>
    <x v="1"/>
    <x v="12"/>
    <x v="8"/>
    <x v="1"/>
    <x v="8"/>
  </r>
  <r>
    <x v="3"/>
    <x v="1"/>
    <x v="12"/>
    <x v="24"/>
    <x v="5"/>
    <x v="29"/>
  </r>
  <r>
    <x v="3"/>
    <x v="1"/>
    <x v="12"/>
    <x v="9"/>
    <x v="1"/>
    <x v="9"/>
  </r>
  <r>
    <x v="3"/>
    <x v="1"/>
    <x v="12"/>
    <x v="13"/>
    <x v="2"/>
    <x v="48"/>
  </r>
  <r>
    <x v="3"/>
    <x v="1"/>
    <x v="13"/>
    <x v="8"/>
    <x v="1"/>
    <x v="8"/>
  </r>
  <r>
    <x v="3"/>
    <x v="1"/>
    <x v="13"/>
    <x v="24"/>
    <x v="5"/>
    <x v="29"/>
  </r>
  <r>
    <x v="3"/>
    <x v="1"/>
    <x v="13"/>
    <x v="9"/>
    <x v="1"/>
    <x v="9"/>
  </r>
  <r>
    <x v="3"/>
    <x v="1"/>
    <x v="13"/>
    <x v="34"/>
    <x v="2"/>
    <x v="41"/>
  </r>
  <r>
    <x v="3"/>
    <x v="1"/>
    <x v="14"/>
    <x v="14"/>
    <x v="12"/>
    <x v="16"/>
  </r>
  <r>
    <x v="3"/>
    <x v="1"/>
    <x v="14"/>
    <x v="15"/>
    <x v="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04844-825A-7048-B3F7-E4DFD3E4B074}" name="Сводная таблица3" cacheId="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H7:K34" firstHeaderRow="0" firstDataRow="1" firstDataCol="1" rowPageCount="2" colPageCount="1"/>
  <pivotFields count="7">
    <pivotField axis="axisPage" showAll="0">
      <items count="5">
        <item x="1"/>
        <item x="2"/>
        <item x="3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6">
        <item sd="0" x="4"/>
        <item x="8"/>
        <item sd="0" x="5"/>
        <item sd="0" x="14"/>
        <item sd="0" x="13"/>
        <item sd="0" x="0"/>
        <item sd="0" x="9"/>
        <item sd="0" x="10"/>
        <item sd="0" x="11"/>
        <item sd="0" x="6"/>
        <item sd="0" x="12"/>
        <item sd="0" x="1"/>
        <item sd="0" x="2"/>
        <item sd="0" x="7"/>
        <item sd="0" x="3"/>
        <item t="default"/>
      </items>
    </pivotField>
    <pivotField axis="axisRow" showAll="0">
      <items count="39">
        <item x="8"/>
        <item x="35"/>
        <item x="36"/>
        <item x="25"/>
        <item x="18"/>
        <item x="19"/>
        <item x="20"/>
        <item x="21"/>
        <item x="37"/>
        <item x="9"/>
        <item x="29"/>
        <item x="23"/>
        <item x="32"/>
        <item x="33"/>
        <item x="1"/>
        <item x="12"/>
        <item x="26"/>
        <item x="10"/>
        <item x="0"/>
        <item x="22"/>
        <item x="5"/>
        <item x="7"/>
        <item x="17"/>
        <item x="4"/>
        <item x="3"/>
        <item x="11"/>
        <item x="27"/>
        <item x="28"/>
        <item x="2"/>
        <item x="14"/>
        <item x="15"/>
        <item x="13"/>
        <item x="24"/>
        <item x="6"/>
        <item x="34"/>
        <item x="16"/>
        <item x="31"/>
        <item x="30"/>
        <item t="default"/>
      </items>
    </pivotField>
    <pivotField dataField="1" numFmtId="2" showAll="0">
      <items count="24">
        <item x="0"/>
        <item x="6"/>
        <item x="5"/>
        <item x="2"/>
        <item x="4"/>
        <item x="12"/>
        <item x="17"/>
        <item x="3"/>
        <item x="15"/>
        <item x="18"/>
        <item x="21"/>
        <item x="14"/>
        <item x="11"/>
        <item x="19"/>
        <item x="7"/>
        <item x="8"/>
        <item x="20"/>
        <item x="1"/>
        <item x="13"/>
        <item x="9"/>
        <item x="22"/>
        <item x="10"/>
        <item x="16"/>
        <item t="default"/>
      </items>
    </pivotField>
    <pivotField dataField="1" numFmtId="164" showAll="0">
      <items count="50">
        <item x="5"/>
        <item x="1"/>
        <item x="2"/>
        <item x="0"/>
        <item x="7"/>
        <item x="3"/>
        <item x="4"/>
        <item x="28"/>
        <item x="27"/>
        <item x="6"/>
        <item x="23"/>
        <item x="21"/>
        <item x="36"/>
        <item x="41"/>
        <item x="25"/>
        <item x="26"/>
        <item x="38"/>
        <item x="34"/>
        <item x="29"/>
        <item x="43"/>
        <item x="32"/>
        <item x="8"/>
        <item x="9"/>
        <item x="31"/>
        <item x="35"/>
        <item x="40"/>
        <item x="48"/>
        <item x="17"/>
        <item x="20"/>
        <item x="37"/>
        <item x="11"/>
        <item x="44"/>
        <item x="30"/>
        <item x="18"/>
        <item x="16"/>
        <item x="33"/>
        <item x="39"/>
        <item x="42"/>
        <item x="12"/>
        <item x="13"/>
        <item x="46"/>
        <item x="45"/>
        <item x="10"/>
        <item x="47"/>
        <item x="24"/>
        <item x="22"/>
        <item x="14"/>
        <item x="19"/>
        <item x="15"/>
        <item t="default"/>
      </items>
    </pivotField>
    <pivotField dataField="1" dragToRow="0" dragToCol="0" dragToPage="0" showAll="0" defaultSubtotal="0"/>
  </pivotFields>
  <rowFields count="2">
    <field x="2"/>
    <field x="3"/>
  </rowFields>
  <rowItems count="27">
    <i>
      <x/>
    </i>
    <i>
      <x v="1"/>
    </i>
    <i r="1">
      <x/>
    </i>
    <i r="1">
      <x v="4"/>
    </i>
    <i r="1">
      <x v="5"/>
    </i>
    <i r="1">
      <x v="6"/>
    </i>
    <i r="1">
      <x v="7"/>
    </i>
    <i r="1">
      <x v="11"/>
    </i>
    <i r="1">
      <x v="19"/>
    </i>
    <i r="1">
      <x v="20"/>
    </i>
    <i r="1">
      <x v="22"/>
    </i>
    <i r="1">
      <x v="23"/>
    </i>
    <i r="1">
      <x v="24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" hier="-1"/>
  </pageFields>
  <dataFields count="3">
    <dataField name="Количество, шт" fld="4" baseField="0" baseItem="0"/>
    <dataField name=" Реализация, руб." fld="5" baseField="0" baseItem="0"/>
    <dataField name=" Продажи, руб" fld="6" baseField="0" baseItem="0"/>
  </dataFields>
  <formats count="16">
    <format dxfId="16">
      <pivotArea collapsedLevelsAreSubtotals="1" fieldPosition="0">
        <references count="1">
          <reference field="2" count="1">
            <x v="0"/>
          </reference>
        </references>
      </pivotArea>
    </format>
    <format dxfId="17">
      <pivotArea collapsedLevelsAreSubtotals="1" fieldPosition="0">
        <references count="1">
          <reference field="2" count="1">
            <x v="1"/>
          </reference>
        </references>
      </pivotArea>
    </format>
    <format dxfId="18">
      <pivotArea collapsedLevelsAreSubtotals="1" fieldPosition="0">
        <references count="1">
          <reference field="2" count="1">
            <x v="2"/>
          </reference>
        </references>
      </pivotArea>
    </format>
    <format dxfId="19">
      <pivotArea collapsedLevelsAreSubtotals="1" fieldPosition="0">
        <references count="1">
          <reference field="2" count="1">
            <x v="3"/>
          </reference>
        </references>
      </pivotArea>
    </format>
    <format dxfId="20">
      <pivotArea collapsedLevelsAreSubtotals="1" fieldPosition="0">
        <references count="1">
          <reference field="2" count="1">
            <x v="4"/>
          </reference>
        </references>
      </pivotArea>
    </format>
    <format dxfId="21">
      <pivotArea collapsedLevelsAreSubtotals="1" fieldPosition="0">
        <references count="1">
          <reference field="2" count="1">
            <x v="5"/>
          </reference>
        </references>
      </pivotArea>
    </format>
    <format dxfId="22">
      <pivotArea collapsedLevelsAreSubtotals="1" fieldPosition="0">
        <references count="1">
          <reference field="2" count="1">
            <x v="6"/>
          </reference>
        </references>
      </pivotArea>
    </format>
    <format dxfId="23">
      <pivotArea collapsedLevelsAreSubtotals="1" fieldPosition="0">
        <references count="1">
          <reference field="2" count="1">
            <x v="7"/>
          </reference>
        </references>
      </pivotArea>
    </format>
    <format dxfId="24">
      <pivotArea collapsedLevelsAreSubtotals="1" fieldPosition="0">
        <references count="1">
          <reference field="2" count="1">
            <x v="8"/>
          </reference>
        </references>
      </pivotArea>
    </format>
    <format dxfId="25">
      <pivotArea collapsedLevelsAreSubtotals="1" fieldPosition="0">
        <references count="1">
          <reference field="2" count="1">
            <x v="9"/>
          </reference>
        </references>
      </pivotArea>
    </format>
    <format dxfId="26">
      <pivotArea collapsedLevelsAreSubtotals="1" fieldPosition="0">
        <references count="1">
          <reference field="2" count="1">
            <x v="10"/>
          </reference>
        </references>
      </pivotArea>
    </format>
    <format dxfId="27">
      <pivotArea collapsedLevelsAreSubtotals="1" fieldPosition="0">
        <references count="1">
          <reference field="2" count="1">
            <x v="11"/>
          </reference>
        </references>
      </pivotArea>
    </format>
    <format dxfId="28">
      <pivotArea collapsedLevelsAreSubtotals="1" fieldPosition="0">
        <references count="1">
          <reference field="2" count="1">
            <x v="12"/>
          </reference>
        </references>
      </pivotArea>
    </format>
    <format dxfId="29">
      <pivotArea collapsedLevelsAreSubtotals="1" fieldPosition="0">
        <references count="1">
          <reference field="2" count="1">
            <x v="13"/>
          </reference>
        </references>
      </pivotArea>
    </format>
    <format dxfId="30">
      <pivotArea collapsedLevelsAreSubtotals="1" fieldPosition="0">
        <references count="1">
          <reference field="2" count="1">
            <x v="14"/>
          </reference>
        </references>
      </pivotArea>
    </format>
    <format dxfId="31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B24" sqref="B24"/>
    </sheetView>
  </sheetViews>
  <sheetFormatPr baseColWidth="10" defaultColWidth="8.83203125" defaultRowHeight="15"/>
  <cols>
    <col min="1" max="1" width="3.6640625" customWidth="1"/>
    <col min="2" max="2" width="38.16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5"/>
  <sheetViews>
    <sheetView workbookViewId="0">
      <selection activeCell="C69" sqref="C69"/>
    </sheetView>
  </sheetViews>
  <sheetFormatPr baseColWidth="10" defaultColWidth="9.1640625" defaultRowHeight="15" outlineLevelRow="2"/>
  <cols>
    <col min="3" max="3" width="20.6640625" customWidth="1"/>
    <col min="4" max="4" width="43.1640625" customWidth="1"/>
    <col min="5" max="5" width="11.33203125" style="9" customWidth="1"/>
    <col min="6" max="6" width="13.6640625" customWidth="1"/>
  </cols>
  <sheetData>
    <row r="2" spans="1:6" ht="24" customHeight="1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 t="s">
        <v>5</v>
      </c>
    </row>
    <row r="3" spans="1:6" hidden="1" outlineLevel="2">
      <c r="A3" s="4">
        <v>1</v>
      </c>
      <c r="B3" s="5" t="s">
        <v>7</v>
      </c>
      <c r="C3" s="6" t="s">
        <v>8</v>
      </c>
      <c r="D3" s="6" t="s">
        <v>9</v>
      </c>
      <c r="E3" s="7">
        <v>1</v>
      </c>
      <c r="F3" s="8">
        <v>88.45</v>
      </c>
    </row>
    <row r="4" spans="1:6" hidden="1" outlineLevel="2">
      <c r="A4" s="4">
        <v>1</v>
      </c>
      <c r="B4" s="5" t="s">
        <v>7</v>
      </c>
      <c r="C4" s="6" t="s">
        <v>8</v>
      </c>
      <c r="D4" s="6" t="s">
        <v>26</v>
      </c>
      <c r="E4" s="7">
        <v>1</v>
      </c>
      <c r="F4" s="8">
        <v>89.53</v>
      </c>
    </row>
    <row r="5" spans="1:6" hidden="1" outlineLevel="2">
      <c r="A5" s="4">
        <v>1</v>
      </c>
      <c r="B5" s="5" t="s">
        <v>7</v>
      </c>
      <c r="C5" s="6" t="s">
        <v>31</v>
      </c>
      <c r="D5" s="6" t="s">
        <v>32</v>
      </c>
      <c r="E5" s="7">
        <v>1</v>
      </c>
      <c r="F5" s="8">
        <v>18.940000000000001</v>
      </c>
    </row>
    <row r="6" spans="1:6" ht="26" hidden="1" outlineLevel="2">
      <c r="A6" s="4">
        <v>1</v>
      </c>
      <c r="B6" s="5" t="s">
        <v>7</v>
      </c>
      <c r="C6" s="6" t="s">
        <v>31</v>
      </c>
      <c r="D6" s="6" t="s">
        <v>38</v>
      </c>
      <c r="E6" s="7">
        <v>0.05</v>
      </c>
      <c r="F6" s="8">
        <v>22.95</v>
      </c>
    </row>
    <row r="7" spans="1:6" hidden="1" outlineLevel="2">
      <c r="A7" s="4">
        <v>1</v>
      </c>
      <c r="B7" s="5" t="s">
        <v>7</v>
      </c>
      <c r="C7" s="6" t="s">
        <v>40</v>
      </c>
      <c r="D7" s="6" t="s">
        <v>41</v>
      </c>
      <c r="E7" s="7">
        <v>0.1</v>
      </c>
      <c r="F7" s="8">
        <v>18.64</v>
      </c>
    </row>
    <row r="8" spans="1:6" hidden="1" outlineLevel="2">
      <c r="A8" s="33">
        <v>1</v>
      </c>
      <c r="B8" s="34" t="s">
        <v>7</v>
      </c>
      <c r="C8" s="35" t="s">
        <v>42</v>
      </c>
      <c r="D8" s="35" t="s">
        <v>43</v>
      </c>
      <c r="E8" s="7">
        <v>7.0999999999999994E-2</v>
      </c>
      <c r="F8" s="8">
        <v>23.89</v>
      </c>
    </row>
    <row r="9" spans="1:6" hidden="1" outlineLevel="2">
      <c r="A9" s="33">
        <v>1</v>
      </c>
      <c r="B9" s="34" t="s">
        <v>7</v>
      </c>
      <c r="C9" s="35" t="s">
        <v>40</v>
      </c>
      <c r="D9" s="35" t="s">
        <v>45</v>
      </c>
      <c r="E9" s="7">
        <v>0.14299999999999999</v>
      </c>
      <c r="F9" s="8">
        <v>41.64</v>
      </c>
    </row>
    <row r="10" spans="1:6" ht="26" hidden="1" outlineLevel="2">
      <c r="A10" s="33">
        <v>1</v>
      </c>
      <c r="B10" s="34" t="s">
        <v>7</v>
      </c>
      <c r="C10" s="35" t="s">
        <v>40</v>
      </c>
      <c r="D10" s="35" t="s">
        <v>46</v>
      </c>
      <c r="E10" s="7">
        <v>0.2</v>
      </c>
      <c r="F10" s="8">
        <v>41.4</v>
      </c>
    </row>
    <row r="11" spans="1:6" ht="26" hidden="1" outlineLevel="2">
      <c r="A11" s="33">
        <v>1</v>
      </c>
      <c r="B11" s="34" t="s">
        <v>7</v>
      </c>
      <c r="C11" s="35" t="s">
        <v>40</v>
      </c>
      <c r="D11" s="35" t="s">
        <v>50</v>
      </c>
      <c r="E11" s="7">
        <v>0.1</v>
      </c>
      <c r="F11" s="8">
        <v>22.93</v>
      </c>
    </row>
    <row r="12" spans="1:6" hidden="1" outlineLevel="2">
      <c r="A12" s="33">
        <v>1</v>
      </c>
      <c r="B12" s="34" t="s">
        <v>7</v>
      </c>
      <c r="C12" s="35" t="s">
        <v>56</v>
      </c>
      <c r="D12" s="35" t="s">
        <v>57</v>
      </c>
      <c r="E12" s="7">
        <v>8.3000000000000004E-2</v>
      </c>
      <c r="F12" s="8">
        <v>49.61</v>
      </c>
    </row>
    <row r="13" spans="1:6" ht="26" customHeight="1" outlineLevel="1" collapsed="1">
      <c r="A13" s="40" t="s">
        <v>267</v>
      </c>
      <c r="B13" s="40"/>
      <c r="C13" s="40"/>
      <c r="D13" s="40"/>
      <c r="E13" s="40"/>
      <c r="F13" s="37">
        <f>SUBTOTAL(9,F3:F12)</f>
        <v>417.97999999999996</v>
      </c>
    </row>
    <row r="14" spans="1:6" ht="15" hidden="1" customHeight="1" outlineLevel="2">
      <c r="A14" s="36">
        <v>2</v>
      </c>
      <c r="B14" s="34" t="s">
        <v>10</v>
      </c>
      <c r="C14" s="35" t="s">
        <v>11</v>
      </c>
      <c r="D14" s="35" t="s">
        <v>9</v>
      </c>
      <c r="E14" s="7">
        <v>3</v>
      </c>
      <c r="F14" s="8">
        <v>265.35000000000002</v>
      </c>
    </row>
    <row r="15" spans="1:6" ht="15" hidden="1" customHeight="1" outlineLevel="2">
      <c r="A15" s="36">
        <v>2</v>
      </c>
      <c r="B15" s="34" t="s">
        <v>10</v>
      </c>
      <c r="C15" s="35" t="s">
        <v>11</v>
      </c>
      <c r="D15" s="35" t="s">
        <v>26</v>
      </c>
      <c r="E15" s="7">
        <v>5</v>
      </c>
      <c r="F15" s="8">
        <v>447.65</v>
      </c>
    </row>
    <row r="16" spans="1:6" ht="26" hidden="1" customHeight="1" outlineLevel="2">
      <c r="A16" s="36">
        <v>2</v>
      </c>
      <c r="B16" s="34" t="s">
        <v>10</v>
      </c>
      <c r="C16" s="35" t="s">
        <v>33</v>
      </c>
      <c r="D16" s="35" t="s">
        <v>34</v>
      </c>
      <c r="E16" s="7">
        <v>0.55600000000000005</v>
      </c>
      <c r="F16" s="8">
        <v>262.3</v>
      </c>
    </row>
    <row r="17" spans="1:6" ht="26" hidden="1" customHeight="1" outlineLevel="2">
      <c r="A17" s="36">
        <v>2</v>
      </c>
      <c r="B17" s="34" t="s">
        <v>10</v>
      </c>
      <c r="C17" s="35" t="s">
        <v>36</v>
      </c>
      <c r="D17" s="35" t="s">
        <v>37</v>
      </c>
      <c r="E17" s="7">
        <v>1</v>
      </c>
      <c r="F17" s="8">
        <v>342.4</v>
      </c>
    </row>
    <row r="18" spans="1:6" ht="26" hidden="1" customHeight="1" outlineLevel="2">
      <c r="A18" s="36">
        <v>2</v>
      </c>
      <c r="B18" s="34" t="s">
        <v>10</v>
      </c>
      <c r="C18" s="35" t="s">
        <v>36</v>
      </c>
      <c r="D18" s="35" t="s">
        <v>47</v>
      </c>
      <c r="E18" s="7">
        <v>0.5</v>
      </c>
      <c r="F18" s="8">
        <v>167.9</v>
      </c>
    </row>
    <row r="19" spans="1:6" ht="15" hidden="1" customHeight="1" outlineLevel="2">
      <c r="A19" s="36">
        <v>2</v>
      </c>
      <c r="B19" s="34" t="s">
        <v>10</v>
      </c>
      <c r="C19" s="35" t="s">
        <v>11</v>
      </c>
      <c r="D19" s="35" t="s">
        <v>51</v>
      </c>
      <c r="E19" s="7">
        <v>0.16700000000000001</v>
      </c>
      <c r="F19" s="8">
        <v>202.16</v>
      </c>
    </row>
    <row r="20" spans="1:6" ht="26" hidden="1" customHeight="1" outlineLevel="2">
      <c r="A20" s="36">
        <v>2</v>
      </c>
      <c r="B20" s="34" t="s">
        <v>10</v>
      </c>
      <c r="C20" s="35" t="s">
        <v>11</v>
      </c>
      <c r="D20" s="35" t="s">
        <v>53</v>
      </c>
      <c r="E20" s="7">
        <v>0.16700000000000001</v>
      </c>
      <c r="F20" s="8">
        <v>202.16</v>
      </c>
    </row>
    <row r="21" spans="1:6" ht="15" hidden="1" customHeight="1" outlineLevel="2">
      <c r="A21" s="36">
        <v>2</v>
      </c>
      <c r="B21" s="34" t="s">
        <v>10</v>
      </c>
      <c r="C21" s="35" t="s">
        <v>11</v>
      </c>
      <c r="D21" s="35" t="s">
        <v>54</v>
      </c>
      <c r="E21" s="7">
        <v>0.4</v>
      </c>
      <c r="F21" s="8">
        <v>463.56</v>
      </c>
    </row>
    <row r="22" spans="1:6" ht="15" hidden="1" customHeight="1" outlineLevel="2">
      <c r="A22" s="36">
        <v>2</v>
      </c>
      <c r="B22" s="34" t="s">
        <v>10</v>
      </c>
      <c r="C22" s="35" t="s">
        <v>11</v>
      </c>
      <c r="D22" s="35" t="s">
        <v>59</v>
      </c>
      <c r="E22" s="7">
        <v>0.16700000000000001</v>
      </c>
      <c r="F22" s="8">
        <v>124.18</v>
      </c>
    </row>
    <row r="23" spans="1:6" ht="26" customHeight="1" outlineLevel="1" collapsed="1">
      <c r="A23" s="40" t="s">
        <v>268</v>
      </c>
      <c r="B23" s="40"/>
      <c r="C23" s="40"/>
      <c r="D23" s="40"/>
      <c r="E23" s="40"/>
      <c r="F23" s="37">
        <f>SUBTOTAL(9,F14:F22)</f>
        <v>2477.66</v>
      </c>
    </row>
    <row r="24" spans="1:6" ht="15" hidden="1" customHeight="1" outlineLevel="2">
      <c r="A24" s="36">
        <v>3</v>
      </c>
      <c r="B24" s="34" t="s">
        <v>10</v>
      </c>
      <c r="C24" s="35" t="s">
        <v>12</v>
      </c>
      <c r="D24" s="35" t="s">
        <v>9</v>
      </c>
      <c r="E24" s="7">
        <v>2</v>
      </c>
      <c r="F24" s="8">
        <v>176.9</v>
      </c>
    </row>
    <row r="25" spans="1:6" ht="15" hidden="1" customHeight="1" outlineLevel="2">
      <c r="A25" s="36">
        <v>3</v>
      </c>
      <c r="B25" s="34" t="s">
        <v>10</v>
      </c>
      <c r="C25" s="35" t="s">
        <v>13</v>
      </c>
      <c r="D25" s="35" t="s">
        <v>9</v>
      </c>
      <c r="E25" s="7">
        <v>1</v>
      </c>
      <c r="F25" s="8">
        <v>88.45</v>
      </c>
    </row>
    <row r="26" spans="1:6" ht="15" hidden="1" customHeight="1" outlineLevel="2">
      <c r="A26" s="36">
        <v>3</v>
      </c>
      <c r="B26" s="34" t="s">
        <v>10</v>
      </c>
      <c r="C26" s="35" t="s">
        <v>14</v>
      </c>
      <c r="D26" s="35" t="s">
        <v>9</v>
      </c>
      <c r="E26" s="7">
        <v>2</v>
      </c>
      <c r="F26" s="8">
        <v>176.9</v>
      </c>
    </row>
    <row r="27" spans="1:6" ht="15" hidden="1" customHeight="1" outlineLevel="2">
      <c r="A27" s="36">
        <v>3</v>
      </c>
      <c r="B27" s="34" t="s">
        <v>10</v>
      </c>
      <c r="C27" s="35" t="s">
        <v>14</v>
      </c>
      <c r="D27" s="35" t="s">
        <v>17</v>
      </c>
      <c r="E27" s="7">
        <v>4</v>
      </c>
      <c r="F27" s="8">
        <v>259.52</v>
      </c>
    </row>
    <row r="28" spans="1:6" ht="15" hidden="1" customHeight="1" outlineLevel="2">
      <c r="A28" s="36">
        <v>3</v>
      </c>
      <c r="B28" s="34" t="s">
        <v>10</v>
      </c>
      <c r="C28" s="35" t="s">
        <v>18</v>
      </c>
      <c r="D28" s="35" t="s">
        <v>19</v>
      </c>
      <c r="E28" s="7">
        <v>1</v>
      </c>
      <c r="F28" s="8">
        <v>287.12</v>
      </c>
    </row>
    <row r="29" spans="1:6" ht="15" hidden="1" customHeight="1" outlineLevel="2">
      <c r="A29" s="36">
        <v>3</v>
      </c>
      <c r="B29" s="34" t="s">
        <v>10</v>
      </c>
      <c r="C29" s="35" t="s">
        <v>13</v>
      </c>
      <c r="D29" s="35" t="s">
        <v>20</v>
      </c>
      <c r="E29" s="7">
        <v>10</v>
      </c>
      <c r="F29" s="8">
        <v>170.1</v>
      </c>
    </row>
    <row r="30" spans="1:6" ht="15" hidden="1" customHeight="1" outlineLevel="2">
      <c r="A30" s="36">
        <v>3</v>
      </c>
      <c r="B30" s="34" t="s">
        <v>10</v>
      </c>
      <c r="C30" s="35" t="s">
        <v>14</v>
      </c>
      <c r="D30" s="35" t="s">
        <v>20</v>
      </c>
      <c r="E30" s="7">
        <v>5</v>
      </c>
      <c r="F30" s="8">
        <v>85.05</v>
      </c>
    </row>
    <row r="31" spans="1:6" ht="15" hidden="1" customHeight="1" outlineLevel="2">
      <c r="A31" s="36">
        <v>3</v>
      </c>
      <c r="B31" s="34" t="s">
        <v>10</v>
      </c>
      <c r="C31" s="35" t="s">
        <v>12</v>
      </c>
      <c r="D31" s="35" t="s">
        <v>21</v>
      </c>
      <c r="E31" s="7">
        <v>3</v>
      </c>
      <c r="F31" s="8">
        <v>124.89</v>
      </c>
    </row>
    <row r="32" spans="1:6" ht="15" hidden="1" customHeight="1" outlineLevel="2">
      <c r="A32" s="36">
        <v>3</v>
      </c>
      <c r="B32" s="34" t="s">
        <v>10</v>
      </c>
      <c r="C32" s="35" t="s">
        <v>13</v>
      </c>
      <c r="D32" s="35" t="s">
        <v>21</v>
      </c>
      <c r="E32" s="7">
        <v>5</v>
      </c>
      <c r="F32" s="8">
        <v>208.15</v>
      </c>
    </row>
    <row r="33" spans="1:6" ht="15" hidden="1" customHeight="1" outlineLevel="2">
      <c r="A33" s="36">
        <v>3</v>
      </c>
      <c r="B33" s="34" t="s">
        <v>10</v>
      </c>
      <c r="C33" s="35" t="s">
        <v>12</v>
      </c>
      <c r="D33" s="35" t="s">
        <v>22</v>
      </c>
      <c r="E33" s="7">
        <v>0.2</v>
      </c>
      <c r="F33" s="8">
        <v>68.959999999999994</v>
      </c>
    </row>
    <row r="34" spans="1:6" ht="15" hidden="1" customHeight="1" outlineLevel="2">
      <c r="A34" s="36">
        <v>3</v>
      </c>
      <c r="B34" s="34" t="s">
        <v>10</v>
      </c>
      <c r="C34" s="35" t="s">
        <v>12</v>
      </c>
      <c r="D34" s="35" t="s">
        <v>23</v>
      </c>
      <c r="E34" s="7">
        <v>1</v>
      </c>
      <c r="F34" s="8">
        <v>413.81</v>
      </c>
    </row>
    <row r="35" spans="1:6" ht="15" hidden="1" customHeight="1" outlineLevel="2">
      <c r="A35" s="36">
        <v>3</v>
      </c>
      <c r="B35" s="34" t="s">
        <v>10</v>
      </c>
      <c r="C35" s="35" t="s">
        <v>12</v>
      </c>
      <c r="D35" s="35" t="s">
        <v>24</v>
      </c>
      <c r="E35" s="7">
        <v>0.2</v>
      </c>
      <c r="F35" s="8">
        <v>62.3</v>
      </c>
    </row>
    <row r="36" spans="1:6" ht="15" hidden="1" customHeight="1" outlineLevel="2">
      <c r="A36" s="36">
        <v>3</v>
      </c>
      <c r="B36" s="34" t="s">
        <v>10</v>
      </c>
      <c r="C36" s="35" t="s">
        <v>18</v>
      </c>
      <c r="D36" s="35" t="s">
        <v>25</v>
      </c>
      <c r="E36" s="7">
        <v>1</v>
      </c>
      <c r="F36" s="8">
        <v>273.45999999999998</v>
      </c>
    </row>
    <row r="37" spans="1:6" ht="15" hidden="1" customHeight="1" outlineLevel="2">
      <c r="A37" s="36">
        <v>3</v>
      </c>
      <c r="B37" s="34" t="s">
        <v>10</v>
      </c>
      <c r="C37" s="35" t="s">
        <v>13</v>
      </c>
      <c r="D37" s="35" t="s">
        <v>27</v>
      </c>
      <c r="E37" s="7">
        <v>5</v>
      </c>
      <c r="F37" s="8">
        <v>73.7</v>
      </c>
    </row>
    <row r="38" spans="1:6" ht="15" hidden="1" customHeight="1" outlineLevel="2">
      <c r="A38" s="36">
        <v>3</v>
      </c>
      <c r="B38" s="34" t="s">
        <v>10</v>
      </c>
      <c r="C38" s="35" t="s">
        <v>12</v>
      </c>
      <c r="D38" s="35" t="s">
        <v>28</v>
      </c>
      <c r="E38" s="7">
        <v>0.16700000000000001</v>
      </c>
      <c r="F38" s="8">
        <v>45.12</v>
      </c>
    </row>
    <row r="39" spans="1:6" ht="15" hidden="1" customHeight="1" outlineLevel="2">
      <c r="A39" s="36">
        <v>3</v>
      </c>
      <c r="B39" s="34" t="s">
        <v>10</v>
      </c>
      <c r="C39" s="35" t="s">
        <v>13</v>
      </c>
      <c r="D39" s="35" t="s">
        <v>28</v>
      </c>
      <c r="E39" s="7">
        <v>0.83299999999999996</v>
      </c>
      <c r="F39" s="8">
        <v>225.6</v>
      </c>
    </row>
    <row r="40" spans="1:6" ht="15" hidden="1" customHeight="1" outlineLevel="2">
      <c r="A40" s="36">
        <v>3</v>
      </c>
      <c r="B40" s="34" t="s">
        <v>10</v>
      </c>
      <c r="C40" s="35" t="s">
        <v>13</v>
      </c>
      <c r="D40" s="35" t="s">
        <v>29</v>
      </c>
      <c r="E40" s="7">
        <v>0.27800000000000002</v>
      </c>
      <c r="F40" s="8">
        <v>110.4</v>
      </c>
    </row>
    <row r="41" spans="1:6" ht="15" hidden="1" customHeight="1" outlineLevel="2">
      <c r="A41" s="36">
        <v>3</v>
      </c>
      <c r="B41" s="34" t="s">
        <v>10</v>
      </c>
      <c r="C41" s="35" t="s">
        <v>13</v>
      </c>
      <c r="D41" s="35" t="s">
        <v>30</v>
      </c>
      <c r="E41" s="7">
        <v>0.27800000000000002</v>
      </c>
      <c r="F41" s="8">
        <v>110.4</v>
      </c>
    </row>
    <row r="42" spans="1:6" ht="15" hidden="1" customHeight="1" outlineLevel="2">
      <c r="A42" s="36">
        <v>3</v>
      </c>
      <c r="B42" s="34" t="s">
        <v>10</v>
      </c>
      <c r="C42" s="35" t="s">
        <v>13</v>
      </c>
      <c r="D42" s="35" t="s">
        <v>35</v>
      </c>
      <c r="E42" s="7">
        <v>0.192</v>
      </c>
      <c r="F42" s="8">
        <v>90.65</v>
      </c>
    </row>
    <row r="43" spans="1:6" ht="15" hidden="1" customHeight="1" outlineLevel="2">
      <c r="A43" s="36">
        <v>3</v>
      </c>
      <c r="B43" s="34" t="s">
        <v>10</v>
      </c>
      <c r="C43" s="35" t="s">
        <v>18</v>
      </c>
      <c r="D43" s="35" t="s">
        <v>35</v>
      </c>
      <c r="E43" s="7">
        <v>0.192</v>
      </c>
      <c r="F43" s="8">
        <v>90.65</v>
      </c>
    </row>
    <row r="44" spans="1:6" ht="26" hidden="1" customHeight="1" outlineLevel="2">
      <c r="A44" s="36">
        <v>3</v>
      </c>
      <c r="B44" s="34" t="s">
        <v>10</v>
      </c>
      <c r="C44" s="35" t="s">
        <v>13</v>
      </c>
      <c r="D44" s="35" t="s">
        <v>37</v>
      </c>
      <c r="E44" s="7">
        <v>0.25</v>
      </c>
      <c r="F44" s="8">
        <v>85.6</v>
      </c>
    </row>
    <row r="45" spans="1:6" ht="26" hidden="1" customHeight="1" outlineLevel="2">
      <c r="A45" s="36">
        <v>3</v>
      </c>
      <c r="B45" s="34" t="s">
        <v>10</v>
      </c>
      <c r="C45" s="35" t="s">
        <v>12</v>
      </c>
      <c r="D45" s="35" t="s">
        <v>39</v>
      </c>
      <c r="E45" s="7">
        <v>1</v>
      </c>
      <c r="F45" s="8">
        <v>381.21</v>
      </c>
    </row>
    <row r="46" spans="1:6" ht="15" hidden="1" customHeight="1" outlineLevel="2">
      <c r="A46" s="36">
        <v>3</v>
      </c>
      <c r="B46" s="34" t="s">
        <v>10</v>
      </c>
      <c r="C46" s="35" t="s">
        <v>12</v>
      </c>
      <c r="D46" s="35" t="s">
        <v>41</v>
      </c>
      <c r="E46" s="7">
        <v>0.2</v>
      </c>
      <c r="F46" s="8">
        <v>47.78</v>
      </c>
    </row>
    <row r="47" spans="1:6" ht="15" hidden="1" customHeight="1" outlineLevel="2">
      <c r="A47" s="36">
        <v>3</v>
      </c>
      <c r="B47" s="34" t="s">
        <v>10</v>
      </c>
      <c r="C47" s="35" t="s">
        <v>12</v>
      </c>
      <c r="D47" s="35" t="s">
        <v>44</v>
      </c>
      <c r="E47" s="7">
        <v>1</v>
      </c>
      <c r="F47" s="8">
        <v>451.19</v>
      </c>
    </row>
    <row r="48" spans="1:6" ht="15" hidden="1" customHeight="1" outlineLevel="2">
      <c r="A48" s="36">
        <v>3</v>
      </c>
      <c r="B48" s="34" t="s">
        <v>10</v>
      </c>
      <c r="C48" s="35" t="s">
        <v>18</v>
      </c>
      <c r="D48" s="35" t="s">
        <v>44</v>
      </c>
      <c r="E48" s="7">
        <v>1</v>
      </c>
      <c r="F48" s="8">
        <v>451.19</v>
      </c>
    </row>
    <row r="49" spans="1:6" ht="15" hidden="1" customHeight="1" outlineLevel="2">
      <c r="A49" s="36">
        <v>3</v>
      </c>
      <c r="B49" s="34" t="s">
        <v>10</v>
      </c>
      <c r="C49" s="35" t="s">
        <v>12</v>
      </c>
      <c r="D49" s="35" t="s">
        <v>45</v>
      </c>
      <c r="E49" s="7">
        <v>0.214</v>
      </c>
      <c r="F49" s="8">
        <v>80.069999999999993</v>
      </c>
    </row>
    <row r="50" spans="1:6" ht="26" hidden="1" customHeight="1" outlineLevel="2">
      <c r="A50" s="36">
        <v>3</v>
      </c>
      <c r="B50" s="34" t="s">
        <v>10</v>
      </c>
      <c r="C50" s="35" t="s">
        <v>12</v>
      </c>
      <c r="D50" s="35" t="s">
        <v>46</v>
      </c>
      <c r="E50" s="7">
        <v>0.3</v>
      </c>
      <c r="F50" s="8">
        <v>79.62</v>
      </c>
    </row>
    <row r="51" spans="1:6" ht="26" hidden="1" customHeight="1" outlineLevel="2">
      <c r="A51" s="36">
        <v>3</v>
      </c>
      <c r="B51" s="34" t="s">
        <v>10</v>
      </c>
      <c r="C51" s="35" t="s">
        <v>13</v>
      </c>
      <c r="D51" s="35" t="s">
        <v>47</v>
      </c>
      <c r="E51" s="7">
        <v>0.25</v>
      </c>
      <c r="F51" s="8">
        <v>83.95</v>
      </c>
    </row>
    <row r="52" spans="1:6" ht="26" hidden="1" customHeight="1" outlineLevel="2">
      <c r="A52" s="36">
        <v>3</v>
      </c>
      <c r="B52" s="34" t="s">
        <v>10</v>
      </c>
      <c r="C52" s="35" t="s">
        <v>13</v>
      </c>
      <c r="D52" s="35" t="s">
        <v>48</v>
      </c>
      <c r="E52" s="7">
        <v>0.25</v>
      </c>
      <c r="F52" s="8">
        <v>83.95</v>
      </c>
    </row>
    <row r="53" spans="1:6" ht="26" hidden="1" customHeight="1" outlineLevel="2">
      <c r="A53" s="36">
        <v>3</v>
      </c>
      <c r="B53" s="34" t="s">
        <v>10</v>
      </c>
      <c r="C53" s="35" t="s">
        <v>13</v>
      </c>
      <c r="D53" s="35" t="s">
        <v>49</v>
      </c>
      <c r="E53" s="7">
        <v>0.25</v>
      </c>
      <c r="F53" s="8">
        <v>83.95</v>
      </c>
    </row>
    <row r="54" spans="1:6" ht="15" hidden="1" customHeight="1" outlineLevel="2">
      <c r="A54" s="36">
        <v>3</v>
      </c>
      <c r="B54" s="34" t="s">
        <v>10</v>
      </c>
      <c r="C54" s="35" t="s">
        <v>13</v>
      </c>
      <c r="D54" s="35" t="s">
        <v>51</v>
      </c>
      <c r="E54" s="7">
        <v>8.3000000000000004E-2</v>
      </c>
      <c r="F54" s="8">
        <v>101.08</v>
      </c>
    </row>
    <row r="55" spans="1:6" ht="15" hidden="1" customHeight="1" outlineLevel="2">
      <c r="A55" s="36">
        <v>3</v>
      </c>
      <c r="B55" s="34" t="s">
        <v>10</v>
      </c>
      <c r="C55" s="35" t="s">
        <v>18</v>
      </c>
      <c r="D55" s="35" t="s">
        <v>51</v>
      </c>
      <c r="E55" s="7">
        <v>0.16700000000000001</v>
      </c>
      <c r="F55" s="8">
        <v>202.16</v>
      </c>
    </row>
    <row r="56" spans="1:6" ht="26" hidden="1" customHeight="1" outlineLevel="2">
      <c r="A56" s="36">
        <v>3</v>
      </c>
      <c r="B56" s="34" t="s">
        <v>10</v>
      </c>
      <c r="C56" s="35" t="s">
        <v>18</v>
      </c>
      <c r="D56" s="35" t="s">
        <v>53</v>
      </c>
      <c r="E56" s="7">
        <v>0.16700000000000001</v>
      </c>
      <c r="F56" s="8">
        <v>202.16</v>
      </c>
    </row>
    <row r="57" spans="1:6" ht="15" hidden="1" customHeight="1" outlineLevel="2">
      <c r="A57" s="36">
        <v>3</v>
      </c>
      <c r="B57" s="34" t="s">
        <v>10</v>
      </c>
      <c r="C57" s="35" t="s">
        <v>18</v>
      </c>
      <c r="D57" s="35" t="s">
        <v>54</v>
      </c>
      <c r="E57" s="7">
        <v>0.3</v>
      </c>
      <c r="F57" s="8">
        <v>347.67</v>
      </c>
    </row>
    <row r="58" spans="1:6" ht="15" hidden="1" customHeight="1" outlineLevel="2">
      <c r="A58" s="36">
        <v>3</v>
      </c>
      <c r="B58" s="34" t="s">
        <v>10</v>
      </c>
      <c r="C58" s="35" t="s">
        <v>13</v>
      </c>
      <c r="D58" s="35" t="s">
        <v>55</v>
      </c>
      <c r="E58" s="7">
        <v>8.3000000000000004E-2</v>
      </c>
      <c r="F58" s="8">
        <v>84.49</v>
      </c>
    </row>
    <row r="59" spans="1:6" ht="15" hidden="1" customHeight="1" outlineLevel="2">
      <c r="A59" s="36">
        <v>3</v>
      </c>
      <c r="B59" s="34" t="s">
        <v>10</v>
      </c>
      <c r="C59" s="35" t="s">
        <v>18</v>
      </c>
      <c r="D59" s="35" t="s">
        <v>55</v>
      </c>
      <c r="E59" s="7">
        <v>0.16700000000000001</v>
      </c>
      <c r="F59" s="8">
        <v>168.98</v>
      </c>
    </row>
    <row r="60" spans="1:6" ht="15" hidden="1" customHeight="1" outlineLevel="2">
      <c r="A60" s="36">
        <v>3</v>
      </c>
      <c r="B60" s="34" t="s">
        <v>10</v>
      </c>
      <c r="C60" s="35" t="s">
        <v>13</v>
      </c>
      <c r="D60" s="35" t="s">
        <v>58</v>
      </c>
      <c r="E60" s="7">
        <v>0.1</v>
      </c>
      <c r="F60" s="8">
        <v>77.680000000000007</v>
      </c>
    </row>
    <row r="61" spans="1:6" ht="26" hidden="1" customHeight="1" outlineLevel="2">
      <c r="A61" s="36">
        <v>3</v>
      </c>
      <c r="B61" s="34" t="s">
        <v>10</v>
      </c>
      <c r="C61" s="35" t="s">
        <v>13</v>
      </c>
      <c r="D61" s="35" t="s">
        <v>60</v>
      </c>
      <c r="E61" s="7">
        <v>0.41699999999999998</v>
      </c>
      <c r="F61" s="8">
        <v>81.95</v>
      </c>
    </row>
    <row r="62" spans="1:6" ht="26" hidden="1" customHeight="1" outlineLevel="2">
      <c r="A62" s="36">
        <v>3</v>
      </c>
      <c r="B62" s="34" t="s">
        <v>10</v>
      </c>
      <c r="C62" s="35" t="s">
        <v>13</v>
      </c>
      <c r="D62" s="35" t="s">
        <v>61</v>
      </c>
      <c r="E62" s="7">
        <v>0.41699999999999998</v>
      </c>
      <c r="F62" s="8">
        <v>126.3</v>
      </c>
    </row>
    <row r="63" spans="1:6" ht="26" customHeight="1" outlineLevel="1" collapsed="1">
      <c r="A63" s="40" t="s">
        <v>269</v>
      </c>
      <c r="B63" s="40"/>
      <c r="C63" s="40"/>
      <c r="D63" s="40"/>
      <c r="E63" s="40"/>
      <c r="F63" s="37">
        <f>SUBTOTAL(9,F24:F62)</f>
        <v>6363.1099999999988</v>
      </c>
    </row>
    <row r="64" spans="1:6" ht="15" customHeight="1" outlineLevel="2">
      <c r="A64" s="36">
        <v>4</v>
      </c>
      <c r="B64" s="34" t="s">
        <v>10</v>
      </c>
      <c r="C64" s="35" t="s">
        <v>15</v>
      </c>
      <c r="D64" s="35" t="s">
        <v>9</v>
      </c>
      <c r="E64" s="7">
        <v>1</v>
      </c>
      <c r="F64" s="8">
        <v>88.45</v>
      </c>
    </row>
    <row r="65" spans="1:6" ht="15" customHeight="1" outlineLevel="2">
      <c r="A65" s="36">
        <v>4</v>
      </c>
      <c r="B65" s="34" t="s">
        <v>10</v>
      </c>
      <c r="C65" s="35" t="s">
        <v>16</v>
      </c>
      <c r="D65" s="35" t="s">
        <v>9</v>
      </c>
      <c r="E65" s="7">
        <v>1</v>
      </c>
      <c r="F65" s="8">
        <v>88.45</v>
      </c>
    </row>
    <row r="66" spans="1:6" ht="15" customHeight="1" outlineLevel="2">
      <c r="A66" s="36">
        <v>4</v>
      </c>
      <c r="B66" s="34" t="s">
        <v>10</v>
      </c>
      <c r="C66" s="35" t="s">
        <v>15</v>
      </c>
      <c r="D66" s="35" t="s">
        <v>26</v>
      </c>
      <c r="E66" s="7">
        <v>1</v>
      </c>
      <c r="F66" s="8">
        <v>89.53</v>
      </c>
    </row>
    <row r="67" spans="1:6" ht="15" customHeight="1" outlineLevel="2">
      <c r="A67" s="36">
        <v>4</v>
      </c>
      <c r="B67" s="34" t="s">
        <v>10</v>
      </c>
      <c r="C67" s="35" t="s">
        <v>16</v>
      </c>
      <c r="D67" s="35" t="s">
        <v>26</v>
      </c>
      <c r="E67" s="7">
        <v>1</v>
      </c>
      <c r="F67" s="8">
        <v>89.53</v>
      </c>
    </row>
    <row r="68" spans="1:6" ht="15" customHeight="1" outlineLevel="2">
      <c r="A68" s="36">
        <v>4</v>
      </c>
      <c r="B68" s="34" t="s">
        <v>10</v>
      </c>
      <c r="C68" s="35" t="s">
        <v>52</v>
      </c>
      <c r="D68" s="35" t="s">
        <v>51</v>
      </c>
      <c r="E68" s="7">
        <v>0.16700000000000001</v>
      </c>
      <c r="F68" s="8">
        <v>202.16</v>
      </c>
    </row>
    <row r="69" spans="1:6" ht="26" customHeight="1" outlineLevel="2">
      <c r="A69" s="36">
        <v>4</v>
      </c>
      <c r="B69" s="34" t="s">
        <v>10</v>
      </c>
      <c r="C69" s="35" t="s">
        <v>52</v>
      </c>
      <c r="D69" s="35" t="s">
        <v>53</v>
      </c>
      <c r="E69" s="7">
        <v>8.3000000000000004E-2</v>
      </c>
      <c r="F69" s="8">
        <v>101.08</v>
      </c>
    </row>
    <row r="70" spans="1:6" ht="15" customHeight="1" outlineLevel="2">
      <c r="A70" s="36">
        <v>4</v>
      </c>
      <c r="B70" s="34" t="s">
        <v>10</v>
      </c>
      <c r="C70" s="35" t="s">
        <v>15</v>
      </c>
      <c r="D70" s="35" t="s">
        <v>54</v>
      </c>
      <c r="E70" s="7">
        <v>0.1</v>
      </c>
      <c r="F70" s="8">
        <v>115.89</v>
      </c>
    </row>
    <row r="71" spans="1:6" ht="15" customHeight="1" outlineLevel="2">
      <c r="A71" s="36">
        <v>4</v>
      </c>
      <c r="B71" s="34" t="s">
        <v>10</v>
      </c>
      <c r="C71" s="35" t="s">
        <v>15</v>
      </c>
      <c r="D71" s="35" t="s">
        <v>55</v>
      </c>
      <c r="E71" s="7">
        <v>8.3000000000000004E-2</v>
      </c>
      <c r="F71" s="8">
        <v>84.49</v>
      </c>
    </row>
    <row r="72" spans="1:6" ht="15" customHeight="1" outlineLevel="2">
      <c r="A72" s="36">
        <v>4</v>
      </c>
      <c r="B72" s="34" t="s">
        <v>10</v>
      </c>
      <c r="C72" s="35" t="s">
        <v>16</v>
      </c>
      <c r="D72" s="35" t="s">
        <v>55</v>
      </c>
      <c r="E72" s="7">
        <v>8.3000000000000004E-2</v>
      </c>
      <c r="F72" s="8">
        <v>84.49</v>
      </c>
    </row>
    <row r="73" spans="1:6" ht="15" customHeight="1" outlineLevel="2">
      <c r="A73" s="36">
        <v>4</v>
      </c>
      <c r="B73" s="34" t="s">
        <v>10</v>
      </c>
      <c r="C73" s="35" t="s">
        <v>16</v>
      </c>
      <c r="D73" s="35" t="s">
        <v>58</v>
      </c>
      <c r="E73" s="7">
        <v>0.1</v>
      </c>
      <c r="F73" s="8">
        <v>77.680000000000007</v>
      </c>
    </row>
    <row r="74" spans="1:6" ht="26" customHeight="1" outlineLevel="1">
      <c r="A74" s="40" t="s">
        <v>270</v>
      </c>
      <c r="B74" s="40"/>
      <c r="C74" s="40"/>
      <c r="D74" s="40"/>
      <c r="E74" s="40"/>
      <c r="F74" s="37">
        <f>SUBTOTAL(9,F64:F73)</f>
        <v>1021.75</v>
      </c>
    </row>
    <row r="75" spans="1:6" ht="39" customHeight="1">
      <c r="A75" s="41" t="s">
        <v>271</v>
      </c>
      <c r="B75" s="42"/>
      <c r="C75" s="42"/>
      <c r="D75" s="42"/>
      <c r="E75" s="43"/>
      <c r="F75" s="37">
        <f>SUBTOTAL(9,F3:F73)</f>
        <v>10280.499999999998</v>
      </c>
    </row>
  </sheetData>
  <sortState xmlns:xlrd2="http://schemas.microsoft.com/office/spreadsheetml/2017/richdata2" ref="A3:F76">
    <sortCondition ref="A1:A76"/>
  </sortState>
  <mergeCells count="5">
    <mergeCell ref="A13:E13"/>
    <mergeCell ref="A23:E23"/>
    <mergeCell ref="A63:E63"/>
    <mergeCell ref="A74:E74"/>
    <mergeCell ref="A75:E7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71"/>
  <sheetViews>
    <sheetView workbookViewId="0">
      <selection activeCell="L15" sqref="L15"/>
    </sheetView>
  </sheetViews>
  <sheetFormatPr baseColWidth="10" defaultColWidth="9.1640625" defaultRowHeight="15"/>
  <cols>
    <col min="3" max="3" width="20.6640625" customWidth="1"/>
    <col min="4" max="4" width="43.1640625" customWidth="1"/>
    <col min="5" max="5" width="11.33203125" style="9" customWidth="1"/>
    <col min="6" max="6" width="12.83203125" style="15" customWidth="1"/>
    <col min="8" max="8" width="67.1640625" bestFit="1" customWidth="1"/>
    <col min="9" max="9" width="13.33203125" bestFit="1" customWidth="1"/>
    <col min="10" max="10" width="15.1640625" bestFit="1" customWidth="1"/>
    <col min="11" max="11" width="12.83203125" bestFit="1" customWidth="1"/>
    <col min="12" max="12" width="54" bestFit="1" customWidth="1"/>
    <col min="13" max="13" width="7.5" bestFit="1" customWidth="1"/>
  </cols>
  <sheetData>
    <row r="2" spans="1:11" ht="15" customHeight="1">
      <c r="A2" s="44"/>
      <c r="B2" s="44"/>
      <c r="E2"/>
      <c r="F2"/>
    </row>
    <row r="3" spans="1:11" ht="27" customHeight="1">
      <c r="A3" s="10" t="s">
        <v>0</v>
      </c>
      <c r="B3" s="10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H3" s="51" t="s">
        <v>275</v>
      </c>
      <c r="I3" s="51"/>
    </row>
    <row r="4" spans="1:11" ht="26">
      <c r="A4" s="33" t="s">
        <v>6</v>
      </c>
      <c r="B4" s="34" t="s">
        <v>7</v>
      </c>
      <c r="C4" s="35" t="s">
        <v>31</v>
      </c>
      <c r="D4" s="35" t="s">
        <v>62</v>
      </c>
      <c r="E4" s="7">
        <v>0.05</v>
      </c>
      <c r="F4" s="14">
        <v>22.95</v>
      </c>
      <c r="H4" s="52" t="s">
        <v>0</v>
      </c>
      <c r="I4" s="21" t="s">
        <v>274</v>
      </c>
    </row>
    <row r="5" spans="1:11">
      <c r="A5" s="33" t="s">
        <v>6</v>
      </c>
      <c r="B5" s="34" t="s">
        <v>7</v>
      </c>
      <c r="C5" s="35" t="s">
        <v>31</v>
      </c>
      <c r="D5" s="35" t="s">
        <v>63</v>
      </c>
      <c r="E5" s="7">
        <v>1</v>
      </c>
      <c r="F5" s="14">
        <v>18.940000000000001</v>
      </c>
      <c r="H5" s="52" t="s">
        <v>1</v>
      </c>
      <c r="I5" s="21" t="s">
        <v>274</v>
      </c>
    </row>
    <row r="6" spans="1:11" ht="26">
      <c r="A6" s="33" t="s">
        <v>6</v>
      </c>
      <c r="B6" s="34" t="s">
        <v>7</v>
      </c>
      <c r="C6" s="35" t="s">
        <v>40</v>
      </c>
      <c r="D6" s="35" t="s">
        <v>64</v>
      </c>
      <c r="E6" s="7">
        <v>0.1</v>
      </c>
      <c r="F6" s="14">
        <v>22.93</v>
      </c>
    </row>
    <row r="7" spans="1:11" ht="26">
      <c r="A7" s="4" t="s">
        <v>6</v>
      </c>
      <c r="B7" s="5" t="s">
        <v>7</v>
      </c>
      <c r="C7" s="6" t="s">
        <v>40</v>
      </c>
      <c r="D7" s="6" t="s">
        <v>65</v>
      </c>
      <c r="E7" s="7">
        <v>0.2</v>
      </c>
      <c r="F7" s="14">
        <v>41.4</v>
      </c>
      <c r="H7" s="38" t="s">
        <v>272</v>
      </c>
      <c r="I7" t="s">
        <v>276</v>
      </c>
      <c r="J7" t="s">
        <v>278</v>
      </c>
      <c r="K7" t="s">
        <v>277</v>
      </c>
    </row>
    <row r="8" spans="1:11">
      <c r="A8" s="4" t="s">
        <v>6</v>
      </c>
      <c r="B8" s="5" t="s">
        <v>7</v>
      </c>
      <c r="C8" s="6" t="s">
        <v>40</v>
      </c>
      <c r="D8" s="6" t="s">
        <v>66</v>
      </c>
      <c r="E8" s="7">
        <v>0.14299999999999999</v>
      </c>
      <c r="F8" s="14">
        <v>41.64</v>
      </c>
      <c r="H8" s="50" t="s">
        <v>8</v>
      </c>
      <c r="I8" s="49">
        <v>2</v>
      </c>
      <c r="J8" s="49">
        <v>177.98000000000002</v>
      </c>
      <c r="K8" s="49">
        <v>355.96000000000004</v>
      </c>
    </row>
    <row r="9" spans="1:11">
      <c r="A9" s="4" t="s">
        <v>6</v>
      </c>
      <c r="B9" s="5" t="s">
        <v>7</v>
      </c>
      <c r="C9" s="6" t="s">
        <v>40</v>
      </c>
      <c r="D9" s="6" t="s">
        <v>67</v>
      </c>
      <c r="E9" s="7">
        <v>0.1</v>
      </c>
      <c r="F9" s="14">
        <v>18.64</v>
      </c>
      <c r="H9" s="50" t="s">
        <v>12</v>
      </c>
      <c r="I9" s="49">
        <v>9.2810000000000006</v>
      </c>
      <c r="J9" s="49">
        <v>1931.85</v>
      </c>
      <c r="K9" s="49">
        <v>17929.49985</v>
      </c>
    </row>
    <row r="10" spans="1:11">
      <c r="A10" s="4" t="s">
        <v>6</v>
      </c>
      <c r="B10" s="5" t="s">
        <v>7</v>
      </c>
      <c r="C10" s="6" t="s">
        <v>56</v>
      </c>
      <c r="D10" s="6" t="s">
        <v>68</v>
      </c>
      <c r="E10" s="7">
        <v>8.3000000000000004E-2</v>
      </c>
      <c r="F10" s="14">
        <v>49.61</v>
      </c>
      <c r="H10" s="39" t="s">
        <v>70</v>
      </c>
      <c r="I10" s="48">
        <v>2</v>
      </c>
      <c r="J10" s="48">
        <v>176.9</v>
      </c>
      <c r="K10" s="48">
        <v>353.8</v>
      </c>
    </row>
    <row r="11" spans="1:11" ht="26">
      <c r="A11" s="4" t="s">
        <v>6</v>
      </c>
      <c r="B11" s="5" t="s">
        <v>7</v>
      </c>
      <c r="C11" s="6" t="s">
        <v>42</v>
      </c>
      <c r="D11" s="6" t="s">
        <v>69</v>
      </c>
      <c r="E11" s="7">
        <v>7.0999999999999994E-2</v>
      </c>
      <c r="F11" s="14">
        <v>23.89</v>
      </c>
      <c r="H11" s="39" t="s">
        <v>80</v>
      </c>
      <c r="I11" s="48">
        <v>3</v>
      </c>
      <c r="J11" s="48">
        <v>124.89</v>
      </c>
      <c r="K11" s="48">
        <v>374.67</v>
      </c>
    </row>
    <row r="12" spans="1:11">
      <c r="A12" s="4" t="s">
        <v>6</v>
      </c>
      <c r="B12" s="5" t="s">
        <v>7</v>
      </c>
      <c r="C12" s="6" t="s">
        <v>8</v>
      </c>
      <c r="D12" s="6" t="s">
        <v>70</v>
      </c>
      <c r="E12" s="7">
        <v>1</v>
      </c>
      <c r="F12" s="14">
        <v>88.45</v>
      </c>
      <c r="H12" s="39" t="s">
        <v>81</v>
      </c>
      <c r="I12" s="48">
        <v>0.2</v>
      </c>
      <c r="J12" s="48">
        <v>68.959999999999994</v>
      </c>
      <c r="K12" s="48">
        <v>13.792</v>
      </c>
    </row>
    <row r="13" spans="1:11">
      <c r="A13" s="4" t="s">
        <v>6</v>
      </c>
      <c r="B13" s="5" t="s">
        <v>7</v>
      </c>
      <c r="C13" s="6" t="s">
        <v>8</v>
      </c>
      <c r="D13" s="6" t="s">
        <v>71</v>
      </c>
      <c r="E13" s="7">
        <v>1</v>
      </c>
      <c r="F13" s="14">
        <v>89.53</v>
      </c>
      <c r="H13" s="39" t="s">
        <v>82</v>
      </c>
      <c r="I13" s="48">
        <v>1</v>
      </c>
      <c r="J13" s="48">
        <v>413.81</v>
      </c>
      <c r="K13" s="48">
        <v>413.81</v>
      </c>
    </row>
    <row r="14" spans="1:11" ht="26">
      <c r="A14" s="4">
        <v>2</v>
      </c>
      <c r="B14" s="5" t="s">
        <v>10</v>
      </c>
      <c r="C14" s="6" t="s">
        <v>36</v>
      </c>
      <c r="D14" s="6" t="s">
        <v>72</v>
      </c>
      <c r="E14" s="7">
        <v>1</v>
      </c>
      <c r="F14" s="14">
        <v>342.4</v>
      </c>
      <c r="H14" s="39" t="s">
        <v>83</v>
      </c>
      <c r="I14" s="48">
        <v>0.2</v>
      </c>
      <c r="J14" s="48">
        <v>62.3</v>
      </c>
      <c r="K14" s="48">
        <v>12.46</v>
      </c>
    </row>
    <row r="15" spans="1:11" ht="26">
      <c r="A15" s="4">
        <v>2</v>
      </c>
      <c r="B15" s="5" t="s">
        <v>10</v>
      </c>
      <c r="C15" s="6" t="s">
        <v>36</v>
      </c>
      <c r="D15" s="6" t="s">
        <v>73</v>
      </c>
      <c r="E15" s="7">
        <v>0.5</v>
      </c>
      <c r="F15" s="14">
        <v>167.9</v>
      </c>
      <c r="H15" s="39" t="s">
        <v>85</v>
      </c>
      <c r="I15" s="48">
        <v>0.16700000000000001</v>
      </c>
      <c r="J15" s="48">
        <v>45.12</v>
      </c>
      <c r="K15" s="48">
        <v>7.5350400000000004</v>
      </c>
    </row>
    <row r="16" spans="1:11" ht="26">
      <c r="A16" s="4">
        <v>2</v>
      </c>
      <c r="B16" s="5" t="s">
        <v>10</v>
      </c>
      <c r="C16" s="6" t="s">
        <v>33</v>
      </c>
      <c r="D16" s="6" t="s">
        <v>74</v>
      </c>
      <c r="E16" s="7">
        <v>0.55600000000000005</v>
      </c>
      <c r="F16" s="14">
        <v>262.3</v>
      </c>
      <c r="H16" s="39" t="s">
        <v>84</v>
      </c>
      <c r="I16" s="48">
        <v>1</v>
      </c>
      <c r="J16" s="48">
        <v>381.21</v>
      </c>
      <c r="K16" s="48">
        <v>381.21</v>
      </c>
    </row>
    <row r="17" spans="1:11">
      <c r="A17" s="4">
        <v>2</v>
      </c>
      <c r="B17" s="5" t="s">
        <v>10</v>
      </c>
      <c r="C17" s="6" t="s">
        <v>11</v>
      </c>
      <c r="D17" s="6" t="s">
        <v>70</v>
      </c>
      <c r="E17" s="7">
        <v>3</v>
      </c>
      <c r="F17" s="14">
        <v>265.35000000000002</v>
      </c>
      <c r="H17" s="39" t="s">
        <v>67</v>
      </c>
      <c r="I17" s="48">
        <v>0.2</v>
      </c>
      <c r="J17" s="48">
        <v>47.78</v>
      </c>
      <c r="K17" s="48">
        <v>9.5560000000000009</v>
      </c>
    </row>
    <row r="18" spans="1:11">
      <c r="A18" s="4">
        <v>2</v>
      </c>
      <c r="B18" s="5" t="s">
        <v>10</v>
      </c>
      <c r="C18" s="6" t="s">
        <v>11</v>
      </c>
      <c r="D18" s="6" t="s">
        <v>71</v>
      </c>
      <c r="E18" s="7">
        <v>5</v>
      </c>
      <c r="F18" s="14">
        <v>447.65</v>
      </c>
      <c r="H18" s="39" t="s">
        <v>79</v>
      </c>
      <c r="I18" s="48">
        <v>1</v>
      </c>
      <c r="J18" s="48">
        <v>451.19</v>
      </c>
      <c r="K18" s="48">
        <v>451.19</v>
      </c>
    </row>
    <row r="19" spans="1:11">
      <c r="A19" s="4">
        <v>2</v>
      </c>
      <c r="B19" s="5" t="s">
        <v>10</v>
      </c>
      <c r="C19" s="6" t="s">
        <v>11</v>
      </c>
      <c r="D19" s="6" t="s">
        <v>75</v>
      </c>
      <c r="E19" s="7">
        <v>0.4</v>
      </c>
      <c r="F19" s="14">
        <v>463.56</v>
      </c>
      <c r="H19" s="39" t="s">
        <v>66</v>
      </c>
      <c r="I19" s="48">
        <v>0.214</v>
      </c>
      <c r="J19" s="48">
        <v>80.069999999999993</v>
      </c>
      <c r="K19" s="48">
        <v>17.134979999999999</v>
      </c>
    </row>
    <row r="20" spans="1:11">
      <c r="A20" s="4">
        <v>2</v>
      </c>
      <c r="B20" s="5" t="s">
        <v>10</v>
      </c>
      <c r="C20" s="6" t="s">
        <v>11</v>
      </c>
      <c r="D20" s="6" t="s">
        <v>76</v>
      </c>
      <c r="E20" s="7">
        <v>0.16700000000000001</v>
      </c>
      <c r="F20" s="14">
        <v>202.16</v>
      </c>
      <c r="H20" s="39" t="s">
        <v>65</v>
      </c>
      <c r="I20" s="48">
        <v>0.3</v>
      </c>
      <c r="J20" s="48">
        <v>79.62</v>
      </c>
      <c r="K20" s="48">
        <v>23.885999999999999</v>
      </c>
    </row>
    <row r="21" spans="1:11" ht="26">
      <c r="A21" s="4">
        <v>2</v>
      </c>
      <c r="B21" s="5" t="s">
        <v>10</v>
      </c>
      <c r="C21" s="6" t="s">
        <v>11</v>
      </c>
      <c r="D21" s="6" t="s">
        <v>77</v>
      </c>
      <c r="E21" s="7">
        <v>0.16700000000000001</v>
      </c>
      <c r="F21" s="14">
        <v>202.16</v>
      </c>
      <c r="H21" s="50" t="s">
        <v>36</v>
      </c>
      <c r="I21" s="49">
        <v>1.5</v>
      </c>
      <c r="J21" s="49">
        <v>510.29999999999995</v>
      </c>
      <c r="K21" s="49">
        <v>765.44999999999993</v>
      </c>
    </row>
    <row r="22" spans="1:11">
      <c r="A22" s="4">
        <v>2</v>
      </c>
      <c r="B22" s="5" t="s">
        <v>10</v>
      </c>
      <c r="C22" s="6" t="s">
        <v>11</v>
      </c>
      <c r="D22" s="6" t="s">
        <v>78</v>
      </c>
      <c r="E22" s="7">
        <v>0.16700000000000001</v>
      </c>
      <c r="F22" s="14">
        <v>124.18</v>
      </c>
      <c r="H22" s="50" t="s">
        <v>52</v>
      </c>
      <c r="I22" s="49">
        <v>0.25</v>
      </c>
      <c r="J22" s="49">
        <v>303.24</v>
      </c>
      <c r="K22" s="49">
        <v>75.81</v>
      </c>
    </row>
    <row r="23" spans="1:11">
      <c r="A23" s="4">
        <v>3</v>
      </c>
      <c r="B23" s="5" t="s">
        <v>10</v>
      </c>
      <c r="C23" s="6" t="s">
        <v>12</v>
      </c>
      <c r="D23" s="6" t="s">
        <v>70</v>
      </c>
      <c r="E23" s="7">
        <v>2</v>
      </c>
      <c r="F23" s="14">
        <v>176.9</v>
      </c>
      <c r="H23" s="50" t="s">
        <v>16</v>
      </c>
      <c r="I23" s="49">
        <v>2.1830000000000003</v>
      </c>
      <c r="J23" s="49">
        <v>340.15000000000003</v>
      </c>
      <c r="K23" s="49">
        <v>742.54745000000014</v>
      </c>
    </row>
    <row r="24" spans="1:11">
      <c r="A24" s="4">
        <v>3</v>
      </c>
      <c r="B24" s="5" t="s">
        <v>10</v>
      </c>
      <c r="C24" s="6" t="s">
        <v>12</v>
      </c>
      <c r="D24" s="6" t="s">
        <v>79</v>
      </c>
      <c r="E24" s="7">
        <v>1</v>
      </c>
      <c r="F24" s="14">
        <v>451.19</v>
      </c>
      <c r="H24" s="50" t="s">
        <v>31</v>
      </c>
      <c r="I24" s="49">
        <v>1.05</v>
      </c>
      <c r="J24" s="49">
        <v>41.89</v>
      </c>
      <c r="K24" s="49">
        <v>43.984500000000004</v>
      </c>
    </row>
    <row r="25" spans="1:11">
      <c r="A25" s="4">
        <v>3</v>
      </c>
      <c r="B25" s="5" t="s">
        <v>10</v>
      </c>
      <c r="C25" s="6" t="s">
        <v>12</v>
      </c>
      <c r="D25" s="6" t="s">
        <v>80</v>
      </c>
      <c r="E25" s="7">
        <v>3</v>
      </c>
      <c r="F25" s="14">
        <v>124.89</v>
      </c>
      <c r="H25" s="50" t="s">
        <v>13</v>
      </c>
      <c r="I25" s="49">
        <v>24.680999999999997</v>
      </c>
      <c r="J25" s="49">
        <v>1886.4000000000003</v>
      </c>
      <c r="K25" s="49">
        <v>46558.238400000002</v>
      </c>
    </row>
    <row r="26" spans="1:11">
      <c r="A26" s="4">
        <v>3</v>
      </c>
      <c r="B26" s="5" t="s">
        <v>10</v>
      </c>
      <c r="C26" s="6" t="s">
        <v>12</v>
      </c>
      <c r="D26" s="6" t="s">
        <v>81</v>
      </c>
      <c r="E26" s="7">
        <v>0.2</v>
      </c>
      <c r="F26" s="14">
        <v>68.959999999999994</v>
      </c>
      <c r="H26" s="50" t="s">
        <v>14</v>
      </c>
      <c r="I26" s="49">
        <v>11</v>
      </c>
      <c r="J26" s="49">
        <v>521.46999999999991</v>
      </c>
      <c r="K26" s="49">
        <v>5736.1699999999992</v>
      </c>
    </row>
    <row r="27" spans="1:11">
      <c r="A27" s="4">
        <v>3</v>
      </c>
      <c r="B27" s="5" t="s">
        <v>10</v>
      </c>
      <c r="C27" s="6" t="s">
        <v>12</v>
      </c>
      <c r="D27" s="6" t="s">
        <v>82</v>
      </c>
      <c r="E27" s="7">
        <v>1</v>
      </c>
      <c r="F27" s="14">
        <v>413.81</v>
      </c>
      <c r="H27" s="50" t="s">
        <v>18</v>
      </c>
      <c r="I27" s="49">
        <v>3.9929999999999994</v>
      </c>
      <c r="J27" s="49">
        <v>2023.39</v>
      </c>
      <c r="K27" s="49">
        <v>8079.3962699999993</v>
      </c>
    </row>
    <row r="28" spans="1:11">
      <c r="A28" s="4">
        <v>3</v>
      </c>
      <c r="B28" s="5" t="s">
        <v>10</v>
      </c>
      <c r="C28" s="6" t="s">
        <v>12</v>
      </c>
      <c r="D28" s="6" t="s">
        <v>83</v>
      </c>
      <c r="E28" s="7">
        <v>0.2</v>
      </c>
      <c r="F28" s="14">
        <v>62.3</v>
      </c>
      <c r="H28" s="50" t="s">
        <v>33</v>
      </c>
      <c r="I28" s="49">
        <v>0.55600000000000005</v>
      </c>
      <c r="J28" s="49">
        <v>262.3</v>
      </c>
      <c r="K28" s="49">
        <v>145.83880000000002</v>
      </c>
    </row>
    <row r="29" spans="1:11" ht="26">
      <c r="A29" s="4">
        <v>3</v>
      </c>
      <c r="B29" s="5" t="s">
        <v>10</v>
      </c>
      <c r="C29" s="6" t="s">
        <v>12</v>
      </c>
      <c r="D29" s="6" t="s">
        <v>84</v>
      </c>
      <c r="E29" s="7">
        <v>1</v>
      </c>
      <c r="F29" s="14">
        <v>381.21</v>
      </c>
      <c r="H29" s="50" t="s">
        <v>15</v>
      </c>
      <c r="I29" s="49">
        <v>2.1830000000000003</v>
      </c>
      <c r="J29" s="49">
        <v>378.36</v>
      </c>
      <c r="K29" s="49">
        <v>825.95988000000011</v>
      </c>
    </row>
    <row r="30" spans="1:11" ht="26">
      <c r="A30" s="4">
        <v>3</v>
      </c>
      <c r="B30" s="5" t="s">
        <v>10</v>
      </c>
      <c r="C30" s="6" t="s">
        <v>12</v>
      </c>
      <c r="D30" s="6" t="s">
        <v>65</v>
      </c>
      <c r="E30" s="7">
        <v>0.3</v>
      </c>
      <c r="F30" s="14">
        <v>79.62</v>
      </c>
      <c r="H30" s="50" t="s">
        <v>40</v>
      </c>
      <c r="I30" s="49">
        <v>0.54300000000000004</v>
      </c>
      <c r="J30" s="49">
        <v>124.61</v>
      </c>
      <c r="K30" s="49">
        <v>67.663229999999999</v>
      </c>
    </row>
    <row r="31" spans="1:11">
      <c r="A31" s="4">
        <v>3</v>
      </c>
      <c r="B31" s="5" t="s">
        <v>10</v>
      </c>
      <c r="C31" s="6" t="s">
        <v>12</v>
      </c>
      <c r="D31" s="6" t="s">
        <v>66</v>
      </c>
      <c r="E31" s="7">
        <v>0.214</v>
      </c>
      <c r="F31" s="14">
        <v>80.069999999999993</v>
      </c>
      <c r="H31" s="50" t="s">
        <v>56</v>
      </c>
      <c r="I31" s="49">
        <v>8.3000000000000004E-2</v>
      </c>
      <c r="J31" s="49">
        <v>49.61</v>
      </c>
      <c r="K31" s="49">
        <v>4.1176300000000001</v>
      </c>
    </row>
    <row r="32" spans="1:11">
      <c r="A32" s="4">
        <v>3</v>
      </c>
      <c r="B32" s="5" t="s">
        <v>10</v>
      </c>
      <c r="C32" s="6" t="s">
        <v>12</v>
      </c>
      <c r="D32" s="6" t="s">
        <v>67</v>
      </c>
      <c r="E32" s="7">
        <v>0.2</v>
      </c>
      <c r="F32" s="14">
        <v>47.78</v>
      </c>
      <c r="H32" s="50" t="s">
        <v>11</v>
      </c>
      <c r="I32" s="49">
        <v>8.9009999999999998</v>
      </c>
      <c r="J32" s="49">
        <v>1705.0600000000002</v>
      </c>
      <c r="K32" s="49">
        <v>15176.739060000002</v>
      </c>
    </row>
    <row r="33" spans="1:11">
      <c r="A33" s="4">
        <v>3</v>
      </c>
      <c r="B33" s="5" t="s">
        <v>10</v>
      </c>
      <c r="C33" s="6" t="s">
        <v>12</v>
      </c>
      <c r="D33" s="6" t="s">
        <v>85</v>
      </c>
      <c r="E33" s="7">
        <v>0.16700000000000001</v>
      </c>
      <c r="F33" s="14">
        <v>45.12</v>
      </c>
      <c r="H33" s="50" t="s">
        <v>42</v>
      </c>
      <c r="I33" s="49">
        <v>7.0999999999999994E-2</v>
      </c>
      <c r="J33" s="49">
        <v>23.89</v>
      </c>
      <c r="K33" s="49">
        <v>1.6961899999999999</v>
      </c>
    </row>
    <row r="34" spans="1:11">
      <c r="A34" s="4">
        <v>3</v>
      </c>
      <c r="B34" s="5" t="s">
        <v>10</v>
      </c>
      <c r="C34" s="6" t="s">
        <v>13</v>
      </c>
      <c r="D34" s="6" t="s">
        <v>70</v>
      </c>
      <c r="E34" s="7">
        <v>1</v>
      </c>
      <c r="F34" s="14">
        <v>88.45</v>
      </c>
      <c r="H34" s="16" t="s">
        <v>273</v>
      </c>
      <c r="I34" s="48">
        <v>68.274999999999991</v>
      </c>
      <c r="J34" s="48">
        <v>10280.500000000002</v>
      </c>
      <c r="K34" s="48">
        <v>701901.13749999972</v>
      </c>
    </row>
    <row r="35" spans="1:11">
      <c r="A35" s="4">
        <v>3</v>
      </c>
      <c r="B35" s="5" t="s">
        <v>10</v>
      </c>
      <c r="C35" s="6" t="s">
        <v>13</v>
      </c>
      <c r="D35" s="6" t="s">
        <v>86</v>
      </c>
      <c r="E35" s="7">
        <v>8.3000000000000004E-2</v>
      </c>
      <c r="F35" s="14">
        <v>84.49</v>
      </c>
    </row>
    <row r="36" spans="1:11">
      <c r="A36" s="4">
        <v>3</v>
      </c>
      <c r="B36" s="5" t="s">
        <v>10</v>
      </c>
      <c r="C36" s="6" t="s">
        <v>13</v>
      </c>
      <c r="D36" s="6" t="s">
        <v>87</v>
      </c>
      <c r="E36" s="7">
        <v>10</v>
      </c>
      <c r="F36" s="14">
        <v>170.1</v>
      </c>
    </row>
    <row r="37" spans="1:11">
      <c r="A37" s="4">
        <v>3</v>
      </c>
      <c r="B37" s="5" t="s">
        <v>10</v>
      </c>
      <c r="C37" s="6" t="s">
        <v>13</v>
      </c>
      <c r="D37" s="6" t="s">
        <v>88</v>
      </c>
      <c r="E37" s="7">
        <v>0.192</v>
      </c>
      <c r="F37" s="14">
        <v>90.65</v>
      </c>
    </row>
    <row r="38" spans="1:11" ht="26">
      <c r="A38" s="4">
        <v>3</v>
      </c>
      <c r="B38" s="5" t="s">
        <v>10</v>
      </c>
      <c r="C38" s="6" t="s">
        <v>13</v>
      </c>
      <c r="D38" s="6" t="s">
        <v>72</v>
      </c>
      <c r="E38" s="7">
        <v>0.25</v>
      </c>
      <c r="F38" s="14">
        <v>85.6</v>
      </c>
    </row>
    <row r="39" spans="1:11">
      <c r="A39" s="4">
        <v>3</v>
      </c>
      <c r="B39" s="5" t="s">
        <v>10</v>
      </c>
      <c r="C39" s="6" t="s">
        <v>13</v>
      </c>
      <c r="D39" s="6" t="s">
        <v>80</v>
      </c>
      <c r="E39" s="7">
        <v>5</v>
      </c>
      <c r="F39" s="14">
        <v>208.15</v>
      </c>
    </row>
    <row r="40" spans="1:11" ht="26">
      <c r="A40" s="4">
        <v>3</v>
      </c>
      <c r="B40" s="5" t="s">
        <v>10</v>
      </c>
      <c r="C40" s="6" t="s">
        <v>13</v>
      </c>
      <c r="D40" s="6" t="s">
        <v>73</v>
      </c>
      <c r="E40" s="7">
        <v>0.25</v>
      </c>
      <c r="F40" s="14">
        <v>83.95</v>
      </c>
    </row>
    <row r="41" spans="1:11" ht="26">
      <c r="A41" s="4">
        <v>3</v>
      </c>
      <c r="B41" s="5" t="s">
        <v>10</v>
      </c>
      <c r="C41" s="6" t="s">
        <v>13</v>
      </c>
      <c r="D41" s="6" t="s">
        <v>89</v>
      </c>
      <c r="E41" s="7">
        <v>0.25</v>
      </c>
      <c r="F41" s="14">
        <v>83.95</v>
      </c>
    </row>
    <row r="42" spans="1:11" ht="26">
      <c r="A42" s="4">
        <v>3</v>
      </c>
      <c r="B42" s="5" t="s">
        <v>10</v>
      </c>
      <c r="C42" s="6" t="s">
        <v>13</v>
      </c>
      <c r="D42" s="6" t="s">
        <v>90</v>
      </c>
      <c r="E42" s="7">
        <v>0.25</v>
      </c>
      <c r="F42" s="14">
        <v>83.95</v>
      </c>
    </row>
    <row r="43" spans="1:11">
      <c r="A43" s="4">
        <v>3</v>
      </c>
      <c r="B43" s="5" t="s">
        <v>10</v>
      </c>
      <c r="C43" s="6" t="s">
        <v>13</v>
      </c>
      <c r="D43" s="6" t="s">
        <v>76</v>
      </c>
      <c r="E43" s="7">
        <v>8.3000000000000004E-2</v>
      </c>
      <c r="F43" s="14">
        <v>101.08</v>
      </c>
    </row>
    <row r="44" spans="1:11">
      <c r="A44" s="4">
        <v>3</v>
      </c>
      <c r="B44" s="5" t="s">
        <v>10</v>
      </c>
      <c r="C44" s="6" t="s">
        <v>13</v>
      </c>
      <c r="D44" s="6" t="s">
        <v>91</v>
      </c>
      <c r="E44" s="7">
        <v>5</v>
      </c>
      <c r="F44" s="14">
        <v>73.7</v>
      </c>
    </row>
    <row r="45" spans="1:11" ht="26">
      <c r="A45" s="4">
        <v>3</v>
      </c>
      <c r="B45" s="5" t="s">
        <v>10</v>
      </c>
      <c r="C45" s="6" t="s">
        <v>13</v>
      </c>
      <c r="D45" s="6" t="s">
        <v>92</v>
      </c>
      <c r="E45" s="7">
        <v>0.41699999999999998</v>
      </c>
      <c r="F45" s="14">
        <v>126.3</v>
      </c>
    </row>
    <row r="46" spans="1:11" ht="26">
      <c r="A46" s="4">
        <v>3</v>
      </c>
      <c r="B46" s="5" t="s">
        <v>10</v>
      </c>
      <c r="C46" s="6" t="s">
        <v>13</v>
      </c>
      <c r="D46" s="6" t="s">
        <v>93</v>
      </c>
      <c r="E46" s="7">
        <v>0.41699999999999998</v>
      </c>
      <c r="F46" s="14">
        <v>81.95</v>
      </c>
    </row>
    <row r="47" spans="1:11">
      <c r="A47" s="4">
        <v>3</v>
      </c>
      <c r="B47" s="5" t="s">
        <v>10</v>
      </c>
      <c r="C47" s="6" t="s">
        <v>13</v>
      </c>
      <c r="D47" s="6" t="s">
        <v>85</v>
      </c>
      <c r="E47" s="7">
        <v>0.83299999999999996</v>
      </c>
      <c r="F47" s="14">
        <v>225.6</v>
      </c>
    </row>
    <row r="48" spans="1:11">
      <c r="A48" s="4">
        <v>3</v>
      </c>
      <c r="B48" s="5" t="s">
        <v>10</v>
      </c>
      <c r="C48" s="6" t="s">
        <v>13</v>
      </c>
      <c r="D48" s="6" t="s">
        <v>94</v>
      </c>
      <c r="E48" s="7">
        <v>0.27800000000000002</v>
      </c>
      <c r="F48" s="14">
        <v>110.4</v>
      </c>
    </row>
    <row r="49" spans="1:6">
      <c r="A49" s="4">
        <v>3</v>
      </c>
      <c r="B49" s="5" t="s">
        <v>10</v>
      </c>
      <c r="C49" s="6" t="s">
        <v>13</v>
      </c>
      <c r="D49" s="6" t="s">
        <v>95</v>
      </c>
      <c r="E49" s="7">
        <v>0.27800000000000002</v>
      </c>
      <c r="F49" s="14">
        <v>110.4</v>
      </c>
    </row>
    <row r="50" spans="1:6">
      <c r="A50" s="4">
        <v>3</v>
      </c>
      <c r="B50" s="5" t="s">
        <v>10</v>
      </c>
      <c r="C50" s="6" t="s">
        <v>13</v>
      </c>
      <c r="D50" s="6" t="s">
        <v>96</v>
      </c>
      <c r="E50" s="7">
        <v>0.1</v>
      </c>
      <c r="F50" s="14">
        <v>77.680000000000007</v>
      </c>
    </row>
    <row r="51" spans="1:6">
      <c r="A51" s="4">
        <v>3</v>
      </c>
      <c r="B51" s="5" t="s">
        <v>10</v>
      </c>
      <c r="C51" s="6" t="s">
        <v>14</v>
      </c>
      <c r="D51" s="6" t="s">
        <v>70</v>
      </c>
      <c r="E51" s="7">
        <v>2</v>
      </c>
      <c r="F51" s="14">
        <v>176.9</v>
      </c>
    </row>
    <row r="52" spans="1:6">
      <c r="A52" s="4">
        <v>3</v>
      </c>
      <c r="B52" s="5" t="s">
        <v>10</v>
      </c>
      <c r="C52" s="6" t="s">
        <v>14</v>
      </c>
      <c r="D52" s="6" t="s">
        <v>97</v>
      </c>
      <c r="E52" s="7">
        <v>4</v>
      </c>
      <c r="F52" s="14">
        <v>259.52</v>
      </c>
    </row>
    <row r="53" spans="1:6">
      <c r="A53" s="4">
        <v>3</v>
      </c>
      <c r="B53" s="5" t="s">
        <v>10</v>
      </c>
      <c r="C53" s="6" t="s">
        <v>14</v>
      </c>
      <c r="D53" s="6" t="s">
        <v>87</v>
      </c>
      <c r="E53" s="7">
        <v>5</v>
      </c>
      <c r="F53" s="14">
        <v>85.05</v>
      </c>
    </row>
    <row r="54" spans="1:6">
      <c r="A54" s="4">
        <v>3</v>
      </c>
      <c r="B54" s="5" t="s">
        <v>10</v>
      </c>
      <c r="C54" s="6" t="s">
        <v>18</v>
      </c>
      <c r="D54" s="6" t="s">
        <v>86</v>
      </c>
      <c r="E54" s="7">
        <v>0.16700000000000001</v>
      </c>
      <c r="F54" s="14">
        <v>168.98</v>
      </c>
    </row>
    <row r="55" spans="1:6">
      <c r="A55" s="4">
        <v>3</v>
      </c>
      <c r="B55" s="5" t="s">
        <v>10</v>
      </c>
      <c r="C55" s="6" t="s">
        <v>18</v>
      </c>
      <c r="D55" s="6" t="s">
        <v>79</v>
      </c>
      <c r="E55" s="7">
        <v>1</v>
      </c>
      <c r="F55" s="14">
        <v>451.19</v>
      </c>
    </row>
    <row r="56" spans="1:6">
      <c r="A56" s="4">
        <v>3</v>
      </c>
      <c r="B56" s="5" t="s">
        <v>10</v>
      </c>
      <c r="C56" s="6" t="s">
        <v>18</v>
      </c>
      <c r="D56" s="6" t="s">
        <v>98</v>
      </c>
      <c r="E56" s="7">
        <v>1</v>
      </c>
      <c r="F56" s="14">
        <v>287.12</v>
      </c>
    </row>
    <row r="57" spans="1:6">
      <c r="A57" s="4">
        <v>3</v>
      </c>
      <c r="B57" s="5" t="s">
        <v>10</v>
      </c>
      <c r="C57" s="6" t="s">
        <v>18</v>
      </c>
      <c r="D57" s="6" t="s">
        <v>88</v>
      </c>
      <c r="E57" s="7">
        <v>0.192</v>
      </c>
      <c r="F57" s="14">
        <v>90.65</v>
      </c>
    </row>
    <row r="58" spans="1:6">
      <c r="A58" s="4">
        <v>3</v>
      </c>
      <c r="B58" s="5" t="s">
        <v>10</v>
      </c>
      <c r="C58" s="6" t="s">
        <v>18</v>
      </c>
      <c r="D58" s="6" t="s">
        <v>99</v>
      </c>
      <c r="E58" s="7">
        <v>1</v>
      </c>
      <c r="F58" s="14">
        <v>273.45999999999998</v>
      </c>
    </row>
    <row r="59" spans="1:6">
      <c r="A59" s="4">
        <v>3</v>
      </c>
      <c r="B59" s="5" t="s">
        <v>10</v>
      </c>
      <c r="C59" s="6" t="s">
        <v>18</v>
      </c>
      <c r="D59" s="6" t="s">
        <v>75</v>
      </c>
      <c r="E59" s="7">
        <v>0.3</v>
      </c>
      <c r="F59" s="14">
        <v>347.67</v>
      </c>
    </row>
    <row r="60" spans="1:6">
      <c r="A60" s="4">
        <v>3</v>
      </c>
      <c r="B60" s="5" t="s">
        <v>10</v>
      </c>
      <c r="C60" s="6" t="s">
        <v>18</v>
      </c>
      <c r="D60" s="6" t="s">
        <v>76</v>
      </c>
      <c r="E60" s="7">
        <v>0.16700000000000001</v>
      </c>
      <c r="F60" s="14">
        <v>202.16</v>
      </c>
    </row>
    <row r="61" spans="1:6" ht="26">
      <c r="A61" s="4">
        <v>3</v>
      </c>
      <c r="B61" s="5" t="s">
        <v>10</v>
      </c>
      <c r="C61" s="6" t="s">
        <v>18</v>
      </c>
      <c r="D61" s="6" t="s">
        <v>77</v>
      </c>
      <c r="E61" s="7">
        <v>0.16700000000000001</v>
      </c>
      <c r="F61" s="14">
        <v>202.16</v>
      </c>
    </row>
    <row r="62" spans="1:6">
      <c r="A62" s="4">
        <v>4</v>
      </c>
      <c r="B62" s="5" t="s">
        <v>10</v>
      </c>
      <c r="C62" s="6" t="s">
        <v>15</v>
      </c>
      <c r="D62" s="6" t="s">
        <v>70</v>
      </c>
      <c r="E62" s="7">
        <v>1</v>
      </c>
      <c r="F62" s="14">
        <v>88.45</v>
      </c>
    </row>
    <row r="63" spans="1:6">
      <c r="A63" s="4">
        <v>4</v>
      </c>
      <c r="B63" s="5" t="s">
        <v>10</v>
      </c>
      <c r="C63" s="6" t="s">
        <v>15</v>
      </c>
      <c r="D63" s="6" t="s">
        <v>86</v>
      </c>
      <c r="E63" s="7">
        <v>8.3000000000000004E-2</v>
      </c>
      <c r="F63" s="14">
        <v>84.49</v>
      </c>
    </row>
    <row r="64" spans="1:6">
      <c r="A64" s="4">
        <v>4</v>
      </c>
      <c r="B64" s="5" t="s">
        <v>10</v>
      </c>
      <c r="C64" s="6" t="s">
        <v>15</v>
      </c>
      <c r="D64" s="6" t="s">
        <v>71</v>
      </c>
      <c r="E64" s="7">
        <v>1</v>
      </c>
      <c r="F64" s="14">
        <v>89.53</v>
      </c>
    </row>
    <row r="65" spans="1:6">
      <c r="A65" s="4">
        <v>4</v>
      </c>
      <c r="B65" s="5" t="s">
        <v>10</v>
      </c>
      <c r="C65" s="6" t="s">
        <v>15</v>
      </c>
      <c r="D65" s="6" t="s">
        <v>75</v>
      </c>
      <c r="E65" s="7">
        <v>0.1</v>
      </c>
      <c r="F65" s="14">
        <v>115.89</v>
      </c>
    </row>
    <row r="66" spans="1:6">
      <c r="A66" s="4">
        <v>4</v>
      </c>
      <c r="B66" s="5" t="s">
        <v>10</v>
      </c>
      <c r="C66" s="6" t="s">
        <v>16</v>
      </c>
      <c r="D66" s="6" t="s">
        <v>70</v>
      </c>
      <c r="E66" s="7">
        <v>1</v>
      </c>
      <c r="F66" s="14">
        <v>88.45</v>
      </c>
    </row>
    <row r="67" spans="1:6">
      <c r="A67" s="4">
        <v>4</v>
      </c>
      <c r="B67" s="5" t="s">
        <v>10</v>
      </c>
      <c r="C67" s="6" t="s">
        <v>16</v>
      </c>
      <c r="D67" s="6" t="s">
        <v>86</v>
      </c>
      <c r="E67" s="7">
        <v>8.3000000000000004E-2</v>
      </c>
      <c r="F67" s="14">
        <v>84.49</v>
      </c>
    </row>
    <row r="68" spans="1:6">
      <c r="A68" s="4">
        <v>4</v>
      </c>
      <c r="B68" s="5" t="s">
        <v>10</v>
      </c>
      <c r="C68" s="6" t="s">
        <v>16</v>
      </c>
      <c r="D68" s="6" t="s">
        <v>71</v>
      </c>
      <c r="E68" s="7">
        <v>1</v>
      </c>
      <c r="F68" s="14">
        <v>89.53</v>
      </c>
    </row>
    <row r="69" spans="1:6">
      <c r="A69" s="4">
        <v>4</v>
      </c>
      <c r="B69" s="5" t="s">
        <v>10</v>
      </c>
      <c r="C69" s="6" t="s">
        <v>16</v>
      </c>
      <c r="D69" s="6" t="s">
        <v>96</v>
      </c>
      <c r="E69" s="7">
        <v>0.1</v>
      </c>
      <c r="F69" s="14">
        <v>77.680000000000007</v>
      </c>
    </row>
    <row r="70" spans="1:6">
      <c r="A70" s="4">
        <v>4</v>
      </c>
      <c r="B70" s="5" t="s">
        <v>10</v>
      </c>
      <c r="C70" s="6" t="s">
        <v>52</v>
      </c>
      <c r="D70" s="6" t="s">
        <v>76</v>
      </c>
      <c r="E70" s="7">
        <v>0.16700000000000001</v>
      </c>
      <c r="F70" s="14">
        <v>202.16</v>
      </c>
    </row>
    <row r="71" spans="1:6" ht="26">
      <c r="A71" s="4">
        <v>4</v>
      </c>
      <c r="B71" s="5" t="s">
        <v>10</v>
      </c>
      <c r="C71" s="6" t="s">
        <v>52</v>
      </c>
      <c r="D71" s="6" t="s">
        <v>77</v>
      </c>
      <c r="E71" s="7">
        <v>8.3000000000000004E-2</v>
      </c>
      <c r="F71" s="14">
        <v>101.08</v>
      </c>
    </row>
  </sheetData>
  <mergeCells count="2">
    <mergeCell ref="A2:B2"/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C3" sqref="C3"/>
    </sheetView>
  </sheetViews>
  <sheetFormatPr baseColWidth="10" defaultColWidth="8.83203125" defaultRowHeight="15"/>
  <cols>
    <col min="1" max="1" width="22" style="16" customWidth="1"/>
    <col min="2" max="2" width="13.6640625" customWidth="1"/>
    <col min="3" max="3" width="55.5" customWidth="1"/>
    <col min="4" max="4" width="25" customWidth="1"/>
    <col min="5" max="5" width="11.1640625" customWidth="1"/>
  </cols>
  <sheetData>
    <row r="1" spans="1:5">
      <c r="A1" s="17" t="s">
        <v>100</v>
      </c>
      <c r="B1" s="18" t="s">
        <v>101</v>
      </c>
      <c r="C1" s="18" t="s">
        <v>102</v>
      </c>
      <c r="D1" s="19" t="s">
        <v>103</v>
      </c>
      <c r="E1" s="19" t="s">
        <v>104</v>
      </c>
    </row>
    <row r="2" spans="1:5">
      <c r="A2" s="20">
        <v>1.0600000150081E+18</v>
      </c>
      <c r="B2" s="21" t="str">
        <f>VLOOKUP($A:$A, Кодировка!$A:$E, 3,)</f>
        <v>шт</v>
      </c>
      <c r="C2" s="21" t="str">
        <f>VLOOKUP(Таблица!$A:$A, Кодировка!$A:$E, 2)</f>
        <v>Наполеончики со вкусом крема миндаль-сливки (укороч.) Вафли/5</v>
      </c>
      <c r="D2" s="21" t="str">
        <f>VLOOKUP(Таблица!$A:$A, Кодировка!$A:$E, 5)</f>
        <v>Кремовые</v>
      </c>
      <c r="E2" s="21" t="str">
        <f>VLOOKUP(Таблица!$A:$A, Кодировка!$A:$E, 4)</f>
        <v>Вафли</v>
      </c>
    </row>
    <row r="3" spans="1:5">
      <c r="A3" s="20">
        <v>1.0600000290081E+18</v>
      </c>
      <c r="B3" s="21" t="str">
        <f>VLOOKUP(A:A, Кодировка!A:E, 3,)</f>
        <v>кг</v>
      </c>
      <c r="C3" s="21" t="str">
        <f>VLOOKUP(Таблица!$A:$A, Кодировка!$A:$E, 2)</f>
        <v>На поле ончики со вкусом крема миндаль-сливки (укороч.) Вафли В/5</v>
      </c>
      <c r="D3" s="21" t="str">
        <f>VLOOKUP(Таблица!$A:$A, Кодировка!$A:$E, 5)</f>
        <v>Кремовые</v>
      </c>
      <c r="E3" s="21" t="str">
        <f>VLOOKUP(Таблица!$A:$A, Кодировка!$A:$E, 4)</f>
        <v>Вафли</v>
      </c>
    </row>
    <row r="4" spans="1:5">
      <c r="A4" s="20">
        <v>1.0600000290081999E+18</v>
      </c>
      <c r="B4" s="21" t="str">
        <f>VLOOKUP(A:A, Кодировка!A:E, 3,)</f>
        <v>шт</v>
      </c>
      <c r="C4" s="21" t="str">
        <f>VLOOKUP(Таблица!$A:$A, Кодировка!$A:$E, 2)</f>
        <v>На поле ончики со вкусом сливок айриш-крим (укороч.) Вафли В/5</v>
      </c>
      <c r="D4" s="21" t="str">
        <f>VLOOKUP(Таблица!$A:$A, Кодировка!$A:$E, 5)</f>
        <v>Кремовые</v>
      </c>
      <c r="E4" s="21" t="str">
        <f>VLOOKUP(Таблица!$A:$A, Кодировка!$A:$E, 4)</f>
        <v>Вафли</v>
      </c>
    </row>
    <row r="5" spans="1:5">
      <c r="A5" s="20">
        <v>1.0600000290088E+18</v>
      </c>
      <c r="B5" s="21" t="str">
        <f>VLOOKUP(A:A, Кодировка!A:E, 3,)</f>
        <v>кг</v>
      </c>
      <c r="C5" s="21" t="str">
        <f>VLOOKUP(Таблица!$A:$A, Кодировка!$A:$E, 2)</f>
        <v>Полосатики (крем сливки ром) В/5</v>
      </c>
      <c r="D5" s="21" t="str">
        <f>VLOOKUP(Таблица!$A:$A, Кодировка!$A:$E, 5)</f>
        <v>Кремовые</v>
      </c>
      <c r="E5" s="21" t="str">
        <f>VLOOKUP(Таблица!$A:$A, Кодировка!$A:$E, 4)</f>
        <v>Вафли</v>
      </c>
    </row>
    <row r="6" spans="1:5">
      <c r="A6" s="20">
        <v>1.0600000290101E+18</v>
      </c>
      <c r="B6" s="21" t="str">
        <f>VLOOKUP(A:A, Кодировка!A:E, 3,)</f>
        <v>кг</v>
      </c>
      <c r="C6" s="21" t="str">
        <f>VLOOKUP(Таблица!$A:$A, Кодировка!$A:$E, 2)</f>
        <v>Сливочные сласти. Клубника со сливками Вафли/5</v>
      </c>
      <c r="D6" s="21" t="str">
        <f>VLOOKUP(Таблица!$A:$A, Кодировка!$A:$E, 5)</f>
        <v>Кремовые</v>
      </c>
      <c r="E6" s="21" t="str">
        <f>VLOOKUP(Таблица!$A:$A, Кодировка!$A:$E, 4)</f>
        <v>Вафли</v>
      </c>
    </row>
    <row r="7" spans="1:5">
      <c r="A7" s="20">
        <v>1.0600000290103E+18</v>
      </c>
      <c r="B7" s="21" t="str">
        <f>VLOOKUP(A:A, Кодировка!A:E, 3,)</f>
        <v>кг</v>
      </c>
      <c r="C7" s="21" t="str">
        <f>VLOOKUP(Таблица!$A:$A, Кодировка!$A:$E, 2)</f>
        <v>Сливочные сласти. Сливки с орехами Вафли/5</v>
      </c>
      <c r="D7" s="21" t="str">
        <f>VLOOKUP(Таблица!$A:$A, Кодировка!$A:$E, 5)</f>
        <v>Кремовые</v>
      </c>
      <c r="E7" s="21" t="str">
        <f>VLOOKUP(Таблица!$A:$A, Кодировка!$A:$E, 4)</f>
        <v>Вафли</v>
      </c>
    </row>
    <row r="8" spans="1:5">
      <c r="A8" s="20">
        <v>1.0600000290143E+18</v>
      </c>
      <c r="B8" s="21" t="str">
        <f>VLOOKUP(A:A, Кодировка!A:E, 3,)</f>
        <v>кг</v>
      </c>
      <c r="C8" s="21" t="str">
        <f>VLOOKUP(Таблица!$A:$A, Кодировка!$A:$E, 2)</f>
        <v>Шоу вкусов. Сливки-малина-творог/5</v>
      </c>
      <c r="D8" s="21" t="str">
        <f>VLOOKUP(Таблица!$A:$A, Кодировка!$A:$E, 5)</f>
        <v>Кремовые</v>
      </c>
      <c r="E8" s="21" t="str">
        <f>VLOOKUP(Таблица!$A:$A, Кодировка!$A:$E, 4)</f>
        <v>Вафли</v>
      </c>
    </row>
    <row r="9" spans="1:5">
      <c r="A9" s="20">
        <v>1.0600000300141E+18</v>
      </c>
      <c r="B9" s="21" t="str">
        <f>VLOOKUP(A:A, Кодировка!A:E, 3,)</f>
        <v>кг</v>
      </c>
      <c r="C9" s="21" t="str">
        <f>VLOOKUP(Таблица!$A:$A, Кодировка!$A:$E, 2)</f>
        <v>Шоу вкусов. Сливки-ежевика-йогурт Вафли/5</v>
      </c>
      <c r="D9" s="21" t="str">
        <f>VLOOKUP(Таблица!$A:$A, Кодировка!$A:$E, 5)</f>
        <v>Кремовые</v>
      </c>
      <c r="E9" s="21" t="str">
        <f>VLOOKUP(Таблица!$A:$A, Кодировка!$A:$E, 4)</f>
        <v>Вафли</v>
      </c>
    </row>
    <row r="10" spans="1:5">
      <c r="A10" s="20">
        <v>1.0600000300142001E+18</v>
      </c>
      <c r="B10" s="21" t="str">
        <f>VLOOKUP(A:A, Кодировка!A:E, 3,)</f>
        <v>кг</v>
      </c>
      <c r="C10" s="21" t="str">
        <f>VLOOKUP(Таблица!$A:$A, Кодировка!$A:$E, 2)</f>
        <v>Шоу вкусов. Сливки-клубника-ваниль Вафли/5</v>
      </c>
      <c r="D10" s="21" t="str">
        <f>VLOOKUP(Таблица!$A:$A, Кодировка!$A:$E, 5)</f>
        <v>Кремовые</v>
      </c>
      <c r="E10" s="21" t="str">
        <f>VLOOKUP(Таблица!$A:$A, Кодировка!$A:$E, 4)</f>
        <v>Вафли</v>
      </c>
    </row>
    <row r="11" spans="1:5">
      <c r="A11" s="20">
        <v>1.0600000440105E+18</v>
      </c>
      <c r="B11" s="21" t="str">
        <f>VLOOKUP(A:A, Кодировка!A:E, 3,)</f>
        <v>кг</v>
      </c>
      <c r="C11" s="21" t="str">
        <f>VLOOKUP(Таблица!$A:$A, Кодировка!$A:$E, 2)</f>
        <v>Сливочные сласти. Элит. (Клубника со сливками) Вафли/5</v>
      </c>
      <c r="D11" s="21" t="str">
        <f>VLOOKUP(Таблица!$A:$A, Кодировка!$A:$E, 5)</f>
        <v>Кремовые</v>
      </c>
      <c r="E11" s="21" t="str">
        <f>VLOOKUP(Таблица!$A:$A, Кодировка!$A:$E, 4)</f>
        <v>Вафли</v>
      </c>
    </row>
    <row r="12" spans="1:5">
      <c r="A12" s="20">
        <v>1.0600000440107E+18</v>
      </c>
      <c r="B12" s="21" t="str">
        <f>VLOOKUP(A:A, Кодировка!A:E, 3,)</f>
        <v>кг</v>
      </c>
      <c r="C12" s="21" t="str">
        <f>VLOOKUP(Таблица!$A:$A, Кодировка!$A:$E, 2)</f>
        <v>Сливочные сласти. Элит. (Сливки с орехами) Вафли/5</v>
      </c>
      <c r="D12" s="21" t="str">
        <f>VLOOKUP(Таблица!$A:$A, Кодировка!$A:$E, 5)</f>
        <v>Кремовые</v>
      </c>
      <c r="E12" s="21" t="str">
        <f>VLOOKUP(Таблица!$A:$A, Кодировка!$A:$E, 4)</f>
        <v>Вафли</v>
      </c>
    </row>
    <row r="13" spans="1:5">
      <c r="A13" s="20">
        <v>1.0602000300073E+18</v>
      </c>
      <c r="B13" s="21" t="str">
        <f>VLOOKUP(A:A, Кодировка!A:E, 3,)</f>
        <v>кг</v>
      </c>
      <c r="C13" s="21" t="str">
        <f>VLOOKUP(Таблица!$A:$A, Кодировка!$A:$E, 2)</f>
        <v>Мадам Нуар со вкусом какао-сливки Вафли/3</v>
      </c>
      <c r="D13" s="21" t="str">
        <f>VLOOKUP(Таблица!$A:$A, Кодировка!$A:$E, 5)</f>
        <v>Кремовые</v>
      </c>
      <c r="E13" s="21" t="str">
        <f>VLOOKUP(Таблица!$A:$A, Кодировка!$A:$E, 4)</f>
        <v>Вафли</v>
      </c>
    </row>
    <row r="14" spans="1:5">
      <c r="A14" s="20">
        <v>1.0602000300971E+18</v>
      </c>
      <c r="B14" s="21" t="str">
        <f>VLOOKUP(A:A, Кодировка!A:E, 3,)</f>
        <v>кг</v>
      </c>
      <c r="C14" s="21" t="str">
        <f>VLOOKUP(Таблица!$A:$A, Кодировка!$A:$E, 2)</f>
        <v>Мороженое со вкусом клубники со сливками Вафли/3</v>
      </c>
      <c r="D14" s="21" t="str">
        <f>VLOOKUP(Таблица!$A:$A, Кодировка!$A:$E, 5)</f>
        <v>Кремовые</v>
      </c>
      <c r="E14" s="21" t="str">
        <f>VLOOKUP(Таблица!$A:$A, Кодировка!$A:$E, 4)</f>
        <v>Вафли</v>
      </c>
    </row>
    <row r="15" spans="1:5">
      <c r="A15" s="20">
        <v>1.0605000290023E+18</v>
      </c>
      <c r="B15" s="21" t="str">
        <f>VLOOKUP(A:A, Кодировка!A:E, 3,)</f>
        <v>кг</v>
      </c>
      <c r="C15" s="21" t="str">
        <f>VLOOKUP(Таблица!$A:$A, Кодировка!$A:$E, 2)</f>
        <v>Гламур лайт. Сливки - воздушный рис. Вафли-сэндвич/5</v>
      </c>
      <c r="D15" s="21" t="str">
        <f>VLOOKUP(Таблица!$A:$A, Кодировка!$A:$E, 5)</f>
        <v>Кремовые</v>
      </c>
      <c r="E15" s="21" t="str">
        <f>VLOOKUP(Таблица!$A:$A, Кодировка!$A:$E, 4)</f>
        <v>Вафли</v>
      </c>
    </row>
    <row r="16" spans="1:5">
      <c r="A16" s="20">
        <v>1.0605000290024E+18</v>
      </c>
      <c r="B16" s="21" t="str">
        <f>VLOOKUP(A:A, Кодировка!A:E, 3,)</f>
        <v>кг</v>
      </c>
      <c r="C16" s="21" t="str">
        <f>VLOOKUP(Таблица!$A:$A, Кодировка!$A:$E, 2)</f>
        <v>Гламур лайт. Сливки - орех. Вафли-сэндвич/5</v>
      </c>
      <c r="D16" s="21" t="str">
        <f>VLOOKUP(Таблица!$A:$A, Кодировка!$A:$E, 5)</f>
        <v>Кремовые</v>
      </c>
      <c r="E16" s="21" t="str">
        <f>VLOOKUP(Таблица!$A:$A, Кодировка!$A:$E, 4)</f>
        <v>Вафли</v>
      </c>
    </row>
    <row r="17" spans="1:5">
      <c r="A17" s="20">
        <v>1.0605000290031E+18</v>
      </c>
      <c r="B17" s="21" t="str">
        <f>VLOOKUP(A:A, Кодировка!A:E, 3,)</f>
        <v>кг</v>
      </c>
      <c r="C17" s="21" t="str">
        <f>VLOOKUP(Таблица!$A:$A, Кодировка!$A:$E, 2)</f>
        <v>Гламур. Сливки - воздушный рис. Вафли-сэндвич/5</v>
      </c>
      <c r="D17" s="21" t="str">
        <f>VLOOKUP(Таблица!$A:$A, Кодировка!$A:$E, 5)</f>
        <v>Кремовые</v>
      </c>
      <c r="E17" s="21" t="str">
        <f>VLOOKUP(Таблица!$A:$A, Кодировка!$A:$E, 4)</f>
        <v>Вафли</v>
      </c>
    </row>
    <row r="18" spans="1:5">
      <c r="A18" s="20">
        <v>1.0605000290032E+18</v>
      </c>
      <c r="B18" s="21" t="str">
        <f>VLOOKUP(A:A, Кодировка!A:E, 3,)</f>
        <v>кг</v>
      </c>
      <c r="C18" s="21" t="str">
        <f>VLOOKUP(Таблица!$A:$A, Кодировка!$A:$E, 2)</f>
        <v>Гламур. Сливки - орех. Вафли-сэндвич/5</v>
      </c>
      <c r="D18" s="21" t="str">
        <f>VLOOKUP(Таблица!$A:$A, Кодировка!$A:$E, 5)</f>
        <v>Кремовые</v>
      </c>
      <c r="E18" s="21" t="str">
        <f>VLOOKUP(Таблица!$A:$A, Кодировка!$A:$E, 4)</f>
        <v>Вафли</v>
      </c>
    </row>
    <row r="19" spans="1:5">
      <c r="A19" s="20">
        <v>1.0605000440027E+18</v>
      </c>
      <c r="B19" s="21" t="str">
        <f>VLOOKUP(A:A, Кодировка!A:E, 3,)</f>
        <v>кг</v>
      </c>
      <c r="C19" s="21" t="str">
        <f>VLOOKUP(Таблица!$A:$A, Кодировка!$A:$E, 2)</f>
        <v>Гламур лайт. Элит. (Сливки - воздушный рис) Вафли-сэндвич/5</v>
      </c>
      <c r="D19" s="21" t="str">
        <f>VLOOKUP(Таблица!$A:$A, Кодировка!$A:$E, 5)</f>
        <v>Кремовые</v>
      </c>
      <c r="E19" s="21" t="str">
        <f>VLOOKUP(Таблица!$A:$A, Кодировка!$A:$E, 4)</f>
        <v>Вафли</v>
      </c>
    </row>
    <row r="20" spans="1:5">
      <c r="A20" s="20">
        <v>1.0605000440028E+18</v>
      </c>
      <c r="B20" s="21" t="str">
        <f>VLOOKUP(A:A, Кодировка!A:E, 3,)</f>
        <v>кг</v>
      </c>
      <c r="C20" s="21" t="str">
        <f>VLOOKUP(Таблица!$A:$A, Кодировка!$A:$E, 2)</f>
        <v>Гламур лайт. Элит. (Сливки - орех) Вафли-сэндвич/5</v>
      </c>
      <c r="D20" s="21" t="str">
        <f>VLOOKUP(Таблица!$A:$A, Кодировка!$A:$E, 5)</f>
        <v>Кремовые</v>
      </c>
      <c r="E20" s="21" t="str">
        <f>VLOOKUP(Таблица!$A:$A, Кодировка!$A:$E, 4)</f>
        <v>Вафли</v>
      </c>
    </row>
    <row r="21" spans="1:5">
      <c r="A21" s="20">
        <v>1.0600000290081E+18</v>
      </c>
      <c r="B21" s="21" t="str">
        <f>VLOOKUP(A:A, Кодировка!A:E, 3,)</f>
        <v>кг</v>
      </c>
      <c r="C21" s="21" t="str">
        <f>VLOOKUP(Таблица!$A:$A, Кодировка!$A:$E, 2)</f>
        <v>На поле ончики со вкусом крема миндаль-сливки (укороч.) Вафли В/5</v>
      </c>
      <c r="D21" s="21" t="str">
        <f>VLOOKUP(Таблица!$A:$A, Кодировка!$A:$E, 5)</f>
        <v>Кремовые</v>
      </c>
      <c r="E21" s="21" t="str">
        <f>VLOOKUP(Таблица!$A:$A, Кодировка!$A:$E, 4)</f>
        <v>Вафли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8"/>
  <sheetViews>
    <sheetView zoomScale="94" zoomScaleNormal="94" workbookViewId="0">
      <selection activeCell="M6" sqref="M6"/>
    </sheetView>
  </sheetViews>
  <sheetFormatPr baseColWidth="10" defaultColWidth="8.83203125" defaultRowHeight="15"/>
  <cols>
    <col min="1" max="1" width="27.33203125" customWidth="1"/>
    <col min="2" max="2" width="87" customWidth="1"/>
    <col min="3" max="3" width="10.1640625" customWidth="1"/>
    <col min="4" max="4" width="16.6640625" customWidth="1"/>
    <col min="5" max="5" width="20.6640625" customWidth="1"/>
  </cols>
  <sheetData>
    <row r="1" spans="1:5">
      <c r="A1" s="22" t="s">
        <v>100</v>
      </c>
      <c r="B1" s="23" t="s">
        <v>102</v>
      </c>
      <c r="C1" s="23" t="s">
        <v>101</v>
      </c>
      <c r="D1" s="22" t="s">
        <v>104</v>
      </c>
      <c r="E1" s="22" t="s">
        <v>103</v>
      </c>
    </row>
    <row r="2" spans="1:5">
      <c r="A2" s="24">
        <v>1.0100000360097E+18</v>
      </c>
      <c r="B2" s="25" t="s">
        <v>105</v>
      </c>
      <c r="C2" s="25" t="s">
        <v>106</v>
      </c>
      <c r="D2" s="26" t="s">
        <v>107</v>
      </c>
      <c r="E2" s="26" t="s">
        <v>108</v>
      </c>
    </row>
    <row r="3" spans="1:5">
      <c r="A3" s="24">
        <v>1.0100000360097999E+18</v>
      </c>
      <c r="B3" s="25" t="s">
        <v>109</v>
      </c>
      <c r="C3" s="25" t="s">
        <v>106</v>
      </c>
      <c r="D3" s="26" t="s">
        <v>107</v>
      </c>
      <c r="E3" s="26" t="s">
        <v>108</v>
      </c>
    </row>
    <row r="4" spans="1:5">
      <c r="A4" s="24">
        <v>1.0100000440096E+18</v>
      </c>
      <c r="B4" s="25" t="s">
        <v>110</v>
      </c>
      <c r="C4" s="25" t="s">
        <v>106</v>
      </c>
      <c r="D4" s="26" t="s">
        <v>107</v>
      </c>
      <c r="E4" s="26" t="s">
        <v>108</v>
      </c>
    </row>
    <row r="5" spans="1:5">
      <c r="A5" s="24">
        <v>1.0100000480096E+18</v>
      </c>
      <c r="B5" s="25" t="s">
        <v>111</v>
      </c>
      <c r="C5" s="25" t="s">
        <v>106</v>
      </c>
      <c r="D5" s="26" t="s">
        <v>107</v>
      </c>
      <c r="E5" s="26" t="s">
        <v>108</v>
      </c>
    </row>
    <row r="6" spans="1:5">
      <c r="A6" s="24">
        <v>1.0200000550063E+18</v>
      </c>
      <c r="B6" s="25" t="s">
        <v>112</v>
      </c>
      <c r="C6" s="25" t="s">
        <v>113</v>
      </c>
      <c r="D6" s="26" t="s">
        <v>107</v>
      </c>
      <c r="E6" s="26" t="s">
        <v>114</v>
      </c>
    </row>
    <row r="7" spans="1:5">
      <c r="A7" s="24">
        <v>1.0200000550064E+18</v>
      </c>
      <c r="B7" s="25" t="s">
        <v>115</v>
      </c>
      <c r="C7" s="25" t="s">
        <v>106</v>
      </c>
      <c r="D7" s="26" t="s">
        <v>107</v>
      </c>
      <c r="E7" s="26" t="s">
        <v>114</v>
      </c>
    </row>
    <row r="8" spans="1:5">
      <c r="A8" s="24">
        <v>1.0200000550065E+18</v>
      </c>
      <c r="B8" s="25" t="s">
        <v>116</v>
      </c>
      <c r="C8" s="25" t="s">
        <v>106</v>
      </c>
      <c r="D8" s="26" t="s">
        <v>107</v>
      </c>
      <c r="E8" s="26" t="s">
        <v>114</v>
      </c>
    </row>
    <row r="9" spans="1:5">
      <c r="A9" s="24">
        <v>1.0200000550065999E+18</v>
      </c>
      <c r="B9" s="25" t="s">
        <v>117</v>
      </c>
      <c r="C9" s="25" t="s">
        <v>113</v>
      </c>
      <c r="D9" s="26" t="s">
        <v>107</v>
      </c>
      <c r="E9" s="26" t="s">
        <v>114</v>
      </c>
    </row>
    <row r="10" spans="1:5">
      <c r="A10" s="24">
        <v>1.0200000550067E+18</v>
      </c>
      <c r="B10" s="25" t="s">
        <v>118</v>
      </c>
      <c r="C10" s="25" t="s">
        <v>106</v>
      </c>
      <c r="D10" s="26" t="s">
        <v>107</v>
      </c>
      <c r="E10" s="26" t="s">
        <v>114</v>
      </c>
    </row>
    <row r="11" spans="1:5">
      <c r="A11" s="24">
        <v>1.0200000550068E+18</v>
      </c>
      <c r="B11" s="25" t="s">
        <v>119</v>
      </c>
      <c r="C11" s="25" t="s">
        <v>106</v>
      </c>
      <c r="D11" s="26" t="s">
        <v>107</v>
      </c>
      <c r="E11" s="26" t="s">
        <v>114</v>
      </c>
    </row>
    <row r="12" spans="1:5">
      <c r="A12" s="24">
        <v>1.0200000550069E+18</v>
      </c>
      <c r="B12" s="25" t="s">
        <v>120</v>
      </c>
      <c r="C12" s="25" t="s">
        <v>113</v>
      </c>
      <c r="D12" s="26" t="s">
        <v>107</v>
      </c>
      <c r="E12" s="26" t="s">
        <v>114</v>
      </c>
    </row>
    <row r="13" spans="1:5">
      <c r="A13" s="24">
        <v>1.0200000550112E+18</v>
      </c>
      <c r="B13" s="25" t="s">
        <v>121</v>
      </c>
      <c r="C13" s="25" t="s">
        <v>106</v>
      </c>
      <c r="D13" s="26" t="s">
        <v>107</v>
      </c>
      <c r="E13" s="26" t="s">
        <v>114</v>
      </c>
    </row>
    <row r="14" spans="1:5">
      <c r="A14" s="24">
        <v>1.0600000090046001E+18</v>
      </c>
      <c r="B14" s="25" t="s">
        <v>122</v>
      </c>
      <c r="C14" s="25" t="s">
        <v>106</v>
      </c>
      <c r="D14" s="26" t="s">
        <v>107</v>
      </c>
      <c r="E14" s="26" t="s">
        <v>123</v>
      </c>
    </row>
    <row r="15" spans="1:5">
      <c r="A15" s="24">
        <v>1.0600000090047E+18</v>
      </c>
      <c r="B15" s="25" t="s">
        <v>124</v>
      </c>
      <c r="C15" s="25" t="s">
        <v>106</v>
      </c>
      <c r="D15" s="26" t="s">
        <v>107</v>
      </c>
      <c r="E15" s="26" t="s">
        <v>123</v>
      </c>
    </row>
    <row r="16" spans="1:5">
      <c r="A16" s="24">
        <v>1.0600000090049E+18</v>
      </c>
      <c r="B16" s="25" t="s">
        <v>125</v>
      </c>
      <c r="C16" s="25" t="s">
        <v>106</v>
      </c>
      <c r="D16" s="26" t="s">
        <v>107</v>
      </c>
      <c r="E16" s="26" t="s">
        <v>123</v>
      </c>
    </row>
    <row r="17" spans="1:5">
      <c r="A17" s="24">
        <v>1.0600000090055E+18</v>
      </c>
      <c r="B17" s="25" t="s">
        <v>126</v>
      </c>
      <c r="C17" s="25" t="s">
        <v>106</v>
      </c>
      <c r="D17" s="26" t="s">
        <v>107</v>
      </c>
      <c r="E17" s="26" t="s">
        <v>123</v>
      </c>
    </row>
    <row r="18" spans="1:5">
      <c r="A18" s="24">
        <v>1.0600000090056E+18</v>
      </c>
      <c r="B18" s="25" t="s">
        <v>127</v>
      </c>
      <c r="C18" s="25" t="s">
        <v>106</v>
      </c>
      <c r="D18" s="26" t="s">
        <v>107</v>
      </c>
      <c r="E18" s="26" t="s">
        <v>123</v>
      </c>
    </row>
    <row r="19" spans="1:5">
      <c r="A19" s="24">
        <v>1.0600000090057E+18</v>
      </c>
      <c r="B19" s="25" t="s">
        <v>128</v>
      </c>
      <c r="C19" s="25" t="s">
        <v>106</v>
      </c>
      <c r="D19" s="26" t="s">
        <v>107</v>
      </c>
      <c r="E19" s="26" t="s">
        <v>123</v>
      </c>
    </row>
    <row r="20" spans="1:5">
      <c r="A20" s="24">
        <v>1.0600000090057999E+18</v>
      </c>
      <c r="B20" s="25" t="s">
        <v>129</v>
      </c>
      <c r="C20" s="25" t="s">
        <v>106</v>
      </c>
      <c r="D20" s="26" t="s">
        <v>107</v>
      </c>
      <c r="E20" s="26" t="s">
        <v>123</v>
      </c>
    </row>
    <row r="21" spans="1:5">
      <c r="A21" s="24">
        <v>1.0600000090059E+18</v>
      </c>
      <c r="B21" s="25" t="s">
        <v>130</v>
      </c>
      <c r="C21" s="25" t="s">
        <v>113</v>
      </c>
      <c r="D21" s="26" t="s">
        <v>107</v>
      </c>
      <c r="E21" s="26" t="s">
        <v>123</v>
      </c>
    </row>
    <row r="22" spans="1:5">
      <c r="A22" s="24">
        <v>1.060000009006E+18</v>
      </c>
      <c r="B22" s="25" t="s">
        <v>131</v>
      </c>
      <c r="C22" s="25" t="s">
        <v>106</v>
      </c>
      <c r="D22" s="26" t="s">
        <v>107</v>
      </c>
      <c r="E22" s="26" t="s">
        <v>123</v>
      </c>
    </row>
    <row r="23" spans="1:5">
      <c r="A23" s="24">
        <v>1.0600000090061E+18</v>
      </c>
      <c r="B23" s="25" t="s">
        <v>132</v>
      </c>
      <c r="C23" s="25" t="s">
        <v>106</v>
      </c>
      <c r="D23" s="26" t="s">
        <v>107</v>
      </c>
      <c r="E23" s="26" t="s">
        <v>123</v>
      </c>
    </row>
    <row r="24" spans="1:5">
      <c r="A24" s="24">
        <v>1.0600000090062001E+18</v>
      </c>
      <c r="B24" s="25" t="s">
        <v>133</v>
      </c>
      <c r="C24" s="25" t="s">
        <v>113</v>
      </c>
      <c r="D24" s="26" t="s">
        <v>107</v>
      </c>
      <c r="E24" s="26" t="s">
        <v>123</v>
      </c>
    </row>
    <row r="25" spans="1:5">
      <c r="A25" s="24">
        <v>1.0600000090070001E+18</v>
      </c>
      <c r="B25" s="25" t="s">
        <v>134</v>
      </c>
      <c r="C25" s="25" t="s">
        <v>106</v>
      </c>
      <c r="D25" s="26" t="s">
        <v>107</v>
      </c>
      <c r="E25" s="26" t="s">
        <v>123</v>
      </c>
    </row>
    <row r="26" spans="1:5">
      <c r="A26" s="24">
        <v>1.0600000090091E+18</v>
      </c>
      <c r="B26" s="25" t="s">
        <v>135</v>
      </c>
      <c r="C26" s="25" t="s">
        <v>106</v>
      </c>
      <c r="D26" s="26" t="s">
        <v>107</v>
      </c>
      <c r="E26" s="26" t="s">
        <v>123</v>
      </c>
    </row>
    <row r="27" spans="1:5">
      <c r="A27" s="24">
        <v>1.0600000090092E+18</v>
      </c>
      <c r="B27" s="25" t="s">
        <v>136</v>
      </c>
      <c r="C27" s="25" t="s">
        <v>113</v>
      </c>
      <c r="D27" s="26" t="s">
        <v>107</v>
      </c>
      <c r="E27" s="26" t="s">
        <v>123</v>
      </c>
    </row>
    <row r="28" spans="1:5">
      <c r="A28" s="24">
        <v>1.0600000090109E+18</v>
      </c>
      <c r="B28" s="25" t="s">
        <v>137</v>
      </c>
      <c r="C28" s="25" t="s">
        <v>106</v>
      </c>
      <c r="D28" s="26" t="s">
        <v>107</v>
      </c>
      <c r="E28" s="26" t="s">
        <v>123</v>
      </c>
    </row>
    <row r="29" spans="1:5">
      <c r="A29" s="24">
        <v>1.0600000150039E+18</v>
      </c>
      <c r="B29" s="25" t="s">
        <v>138</v>
      </c>
      <c r="C29" s="25" t="s">
        <v>106</v>
      </c>
      <c r="D29" s="26" t="s">
        <v>107</v>
      </c>
      <c r="E29" s="26" t="s">
        <v>123</v>
      </c>
    </row>
    <row r="30" spans="1:5">
      <c r="A30" s="24">
        <v>1.060000015004E+18</v>
      </c>
      <c r="B30" s="25" t="s">
        <v>139</v>
      </c>
      <c r="C30" s="25" t="s">
        <v>106</v>
      </c>
      <c r="D30" s="26" t="s">
        <v>107</v>
      </c>
      <c r="E30" s="26" t="s">
        <v>123</v>
      </c>
    </row>
    <row r="31" spans="1:5">
      <c r="A31" s="24">
        <v>1.0600000150041E+18</v>
      </c>
      <c r="B31" s="25" t="s">
        <v>140</v>
      </c>
      <c r="C31" s="25" t="s">
        <v>106</v>
      </c>
      <c r="D31" s="26" t="s">
        <v>107</v>
      </c>
      <c r="E31" s="26" t="s">
        <v>123</v>
      </c>
    </row>
    <row r="32" spans="1:5">
      <c r="A32" s="24">
        <v>1.0600000150051E+18</v>
      </c>
      <c r="B32" s="25" t="s">
        <v>141</v>
      </c>
      <c r="C32" s="25" t="s">
        <v>106</v>
      </c>
      <c r="D32" s="26" t="s">
        <v>107</v>
      </c>
      <c r="E32" s="26" t="s">
        <v>123</v>
      </c>
    </row>
    <row r="33" spans="1:5">
      <c r="A33" s="24">
        <v>1.0600000150052E+18</v>
      </c>
      <c r="B33" s="25" t="s">
        <v>142</v>
      </c>
      <c r="C33" s="25" t="s">
        <v>106</v>
      </c>
      <c r="D33" s="26" t="s">
        <v>107</v>
      </c>
      <c r="E33" s="26" t="s">
        <v>123</v>
      </c>
    </row>
    <row r="34" spans="1:5">
      <c r="A34" s="24">
        <v>1.0600000150053E+18</v>
      </c>
      <c r="B34" s="25" t="s">
        <v>143</v>
      </c>
      <c r="C34" s="25" t="s">
        <v>106</v>
      </c>
      <c r="D34" s="26" t="s">
        <v>107</v>
      </c>
      <c r="E34" s="26" t="s">
        <v>123</v>
      </c>
    </row>
    <row r="35" spans="1:5">
      <c r="A35" s="24">
        <v>1.0600000150054001E+18</v>
      </c>
      <c r="B35" s="25" t="s">
        <v>144</v>
      </c>
      <c r="C35" s="25" t="s">
        <v>106</v>
      </c>
      <c r="D35" s="26" t="s">
        <v>107</v>
      </c>
      <c r="E35" s="26" t="s">
        <v>123</v>
      </c>
    </row>
    <row r="36" spans="1:5">
      <c r="A36" s="24">
        <v>1.0600000150077E+18</v>
      </c>
      <c r="B36" s="25" t="s">
        <v>145</v>
      </c>
      <c r="C36" s="25" t="s">
        <v>106</v>
      </c>
      <c r="D36" s="26" t="s">
        <v>107</v>
      </c>
      <c r="E36" s="26" t="s">
        <v>123</v>
      </c>
    </row>
    <row r="37" spans="1:5">
      <c r="A37" s="24">
        <v>1.0600000150078001E+18</v>
      </c>
      <c r="B37" s="25" t="s">
        <v>146</v>
      </c>
      <c r="C37" s="25" t="s">
        <v>113</v>
      </c>
      <c r="D37" s="26" t="s">
        <v>107</v>
      </c>
      <c r="E37" s="26" t="s">
        <v>123</v>
      </c>
    </row>
    <row r="38" spans="1:5">
      <c r="A38" s="24">
        <v>1.0600000150079E+18</v>
      </c>
      <c r="B38" s="25" t="s">
        <v>147</v>
      </c>
      <c r="C38" s="25" t="s">
        <v>106</v>
      </c>
      <c r="D38" s="26" t="s">
        <v>107</v>
      </c>
      <c r="E38" s="26" t="s">
        <v>123</v>
      </c>
    </row>
    <row r="39" spans="1:5">
      <c r="A39" s="24">
        <v>1.060000015008E+18</v>
      </c>
      <c r="B39" s="25" t="s">
        <v>148</v>
      </c>
      <c r="C39" s="25" t="s">
        <v>106</v>
      </c>
      <c r="D39" s="26" t="s">
        <v>107</v>
      </c>
      <c r="E39" s="26" t="s">
        <v>123</v>
      </c>
    </row>
    <row r="40" spans="1:5">
      <c r="A40" s="24">
        <v>1.0600000150081E+18</v>
      </c>
      <c r="B40" s="25" t="s">
        <v>149</v>
      </c>
      <c r="C40" s="25" t="s">
        <v>113</v>
      </c>
      <c r="D40" s="26" t="s">
        <v>107</v>
      </c>
      <c r="E40" s="26" t="s">
        <v>123</v>
      </c>
    </row>
    <row r="41" spans="1:5">
      <c r="A41" s="24">
        <v>1.0600000150081999E+18</v>
      </c>
      <c r="B41" s="25" t="s">
        <v>150</v>
      </c>
      <c r="C41" s="25" t="s">
        <v>106</v>
      </c>
      <c r="D41" s="26" t="s">
        <v>107</v>
      </c>
      <c r="E41" s="26" t="s">
        <v>123</v>
      </c>
    </row>
    <row r="42" spans="1:5">
      <c r="A42" s="24">
        <v>1.0600000150083E+18</v>
      </c>
      <c r="B42" s="25" t="s">
        <v>151</v>
      </c>
      <c r="C42" s="25" t="s">
        <v>106</v>
      </c>
      <c r="D42" s="26" t="s">
        <v>107</v>
      </c>
      <c r="E42" s="26" t="s">
        <v>123</v>
      </c>
    </row>
    <row r="43" spans="1:5">
      <c r="A43" s="24">
        <v>1.0600000150086001E+18</v>
      </c>
      <c r="B43" s="25" t="s">
        <v>152</v>
      </c>
      <c r="C43" s="25" t="s">
        <v>113</v>
      </c>
      <c r="D43" s="26" t="s">
        <v>107</v>
      </c>
      <c r="E43" s="26" t="s">
        <v>123</v>
      </c>
    </row>
    <row r="44" spans="1:5">
      <c r="A44" s="24">
        <v>1.0600000150089999E+18</v>
      </c>
      <c r="B44" s="25" t="s">
        <v>153</v>
      </c>
      <c r="C44" s="25" t="s">
        <v>106</v>
      </c>
      <c r="D44" s="26" t="s">
        <v>107</v>
      </c>
      <c r="E44" s="26" t="s">
        <v>123</v>
      </c>
    </row>
    <row r="45" spans="1:5">
      <c r="A45" s="24">
        <v>1.06000001501E+18</v>
      </c>
      <c r="B45" s="25" t="s">
        <v>154</v>
      </c>
      <c r="C45" s="25" t="s">
        <v>106</v>
      </c>
      <c r="D45" s="26" t="s">
        <v>107</v>
      </c>
      <c r="E45" s="26" t="s">
        <v>123</v>
      </c>
    </row>
    <row r="46" spans="1:5">
      <c r="A46" s="24">
        <v>1.0600000150136E+18</v>
      </c>
      <c r="B46" s="25" t="s">
        <v>155</v>
      </c>
      <c r="C46" s="25" t="s">
        <v>106</v>
      </c>
      <c r="D46" s="26" t="s">
        <v>107</v>
      </c>
      <c r="E46" s="26" t="s">
        <v>123</v>
      </c>
    </row>
    <row r="47" spans="1:5">
      <c r="A47" s="24">
        <v>1.0600000290005E+18</v>
      </c>
      <c r="B47" s="25" t="s">
        <v>156</v>
      </c>
      <c r="C47" s="25" t="s">
        <v>106</v>
      </c>
      <c r="D47" s="26" t="s">
        <v>107</v>
      </c>
      <c r="E47" s="26" t="s">
        <v>123</v>
      </c>
    </row>
    <row r="48" spans="1:5">
      <c r="A48" s="24">
        <v>1.0600000290006001E+18</v>
      </c>
      <c r="B48" s="25" t="s">
        <v>157</v>
      </c>
      <c r="C48" s="25" t="s">
        <v>106</v>
      </c>
      <c r="D48" s="26" t="s">
        <v>107</v>
      </c>
      <c r="E48" s="26" t="s">
        <v>123</v>
      </c>
    </row>
    <row r="49" spans="1:5">
      <c r="A49" s="24">
        <v>1.0600000290076E+18</v>
      </c>
      <c r="B49" s="25" t="s">
        <v>158</v>
      </c>
      <c r="C49" s="25" t="s">
        <v>106</v>
      </c>
      <c r="D49" s="26" t="s">
        <v>107</v>
      </c>
      <c r="E49" s="26" t="s">
        <v>123</v>
      </c>
    </row>
    <row r="50" spans="1:5">
      <c r="A50" s="24">
        <v>1.0600000290077E+18</v>
      </c>
      <c r="B50" s="25" t="s">
        <v>159</v>
      </c>
      <c r="C50" s="25" t="s">
        <v>106</v>
      </c>
      <c r="D50" s="26" t="s">
        <v>107</v>
      </c>
      <c r="E50" s="26" t="s">
        <v>123</v>
      </c>
    </row>
    <row r="51" spans="1:5">
      <c r="A51" s="24">
        <v>1.0600000290078001E+18</v>
      </c>
      <c r="B51" s="25" t="s">
        <v>160</v>
      </c>
      <c r="C51" s="25" t="s">
        <v>106</v>
      </c>
      <c r="D51" s="26" t="s">
        <v>107</v>
      </c>
      <c r="E51" s="26" t="s">
        <v>123</v>
      </c>
    </row>
    <row r="52" spans="1:5">
      <c r="A52" s="24">
        <v>1.0600000290079E+18</v>
      </c>
      <c r="B52" s="25" t="s">
        <v>161</v>
      </c>
      <c r="C52" s="25" t="s">
        <v>113</v>
      </c>
      <c r="D52" s="26" t="s">
        <v>107</v>
      </c>
      <c r="E52" s="26" t="s">
        <v>123</v>
      </c>
    </row>
    <row r="53" spans="1:5">
      <c r="A53" s="24">
        <v>1.060000029008E+18</v>
      </c>
      <c r="B53" s="25" t="s">
        <v>162</v>
      </c>
      <c r="C53" s="25" t="s">
        <v>106</v>
      </c>
      <c r="D53" s="26" t="s">
        <v>107</v>
      </c>
      <c r="E53" s="26" t="s">
        <v>123</v>
      </c>
    </row>
    <row r="54" spans="1:5">
      <c r="A54" s="24">
        <v>1.0600000290081E+18</v>
      </c>
      <c r="B54" s="25" t="s">
        <v>163</v>
      </c>
      <c r="C54" s="25" t="s">
        <v>106</v>
      </c>
      <c r="D54" s="26" t="s">
        <v>107</v>
      </c>
      <c r="E54" s="26" t="s">
        <v>123</v>
      </c>
    </row>
    <row r="55" spans="1:5">
      <c r="A55" s="24">
        <v>1.0600000290081999E+18</v>
      </c>
      <c r="B55" s="25" t="s">
        <v>164</v>
      </c>
      <c r="C55" s="25" t="s">
        <v>113</v>
      </c>
      <c r="D55" s="26" t="s">
        <v>107</v>
      </c>
      <c r="E55" s="26" t="s">
        <v>123</v>
      </c>
    </row>
    <row r="56" spans="1:5">
      <c r="A56" s="24">
        <v>1.0600000290083E+18</v>
      </c>
      <c r="B56" s="25" t="s">
        <v>165</v>
      </c>
      <c r="C56" s="25" t="s">
        <v>106</v>
      </c>
      <c r="D56" s="26" t="s">
        <v>107</v>
      </c>
      <c r="E56" s="26" t="s">
        <v>123</v>
      </c>
    </row>
    <row r="57" spans="1:5">
      <c r="A57" s="24">
        <v>1.0600000290084E+18</v>
      </c>
      <c r="B57" s="25" t="s">
        <v>166</v>
      </c>
      <c r="C57" s="25" t="s">
        <v>106</v>
      </c>
      <c r="D57" s="26" t="s">
        <v>107</v>
      </c>
      <c r="E57" s="26" t="s">
        <v>123</v>
      </c>
    </row>
    <row r="58" spans="1:5">
      <c r="A58" s="24">
        <v>1.0600000290085E+18</v>
      </c>
      <c r="B58" s="25" t="s">
        <v>167</v>
      </c>
      <c r="C58" s="25" t="s">
        <v>113</v>
      </c>
      <c r="D58" s="26" t="s">
        <v>107</v>
      </c>
      <c r="E58" s="26" t="s">
        <v>123</v>
      </c>
    </row>
    <row r="59" spans="1:5">
      <c r="A59" s="24">
        <v>1.0600000290088E+18</v>
      </c>
      <c r="B59" s="25" t="s">
        <v>168</v>
      </c>
      <c r="C59" s="25" t="s">
        <v>106</v>
      </c>
      <c r="D59" s="26" t="s">
        <v>107</v>
      </c>
      <c r="E59" s="26" t="s">
        <v>123</v>
      </c>
    </row>
    <row r="60" spans="1:5">
      <c r="A60" s="24">
        <v>1.0600000290089E+18</v>
      </c>
      <c r="B60" s="25" t="s">
        <v>169</v>
      </c>
      <c r="C60" s="25" t="s">
        <v>106</v>
      </c>
      <c r="D60" s="26" t="s">
        <v>107</v>
      </c>
      <c r="E60" s="26" t="s">
        <v>123</v>
      </c>
    </row>
    <row r="61" spans="1:5">
      <c r="A61" s="24">
        <v>1.0600000290101E+18</v>
      </c>
      <c r="B61" s="25" t="s">
        <v>170</v>
      </c>
      <c r="C61" s="25" t="s">
        <v>106</v>
      </c>
      <c r="D61" s="26" t="s">
        <v>107</v>
      </c>
      <c r="E61" s="26" t="s">
        <v>123</v>
      </c>
    </row>
    <row r="62" spans="1:5">
      <c r="A62" s="24">
        <v>1.0600000290102001E+18</v>
      </c>
      <c r="B62" s="25" t="s">
        <v>171</v>
      </c>
      <c r="C62" s="25" t="s">
        <v>106</v>
      </c>
      <c r="D62" s="26" t="s">
        <v>107</v>
      </c>
      <c r="E62" s="26" t="s">
        <v>123</v>
      </c>
    </row>
    <row r="63" spans="1:5">
      <c r="A63" s="24">
        <v>1.0600000290103E+18</v>
      </c>
      <c r="B63" s="25" t="s">
        <v>172</v>
      </c>
      <c r="C63" s="25" t="s">
        <v>106</v>
      </c>
      <c r="D63" s="26" t="s">
        <v>107</v>
      </c>
      <c r="E63" s="26" t="s">
        <v>123</v>
      </c>
    </row>
    <row r="64" spans="1:5">
      <c r="A64" s="24">
        <v>1.0600000290104E+18</v>
      </c>
      <c r="B64" s="25" t="s">
        <v>173</v>
      </c>
      <c r="C64" s="25" t="s">
        <v>106</v>
      </c>
      <c r="D64" s="26" t="s">
        <v>107</v>
      </c>
      <c r="E64" s="26" t="s">
        <v>123</v>
      </c>
    </row>
    <row r="65" spans="1:5">
      <c r="A65" s="24">
        <v>1.0600000290109E+18</v>
      </c>
      <c r="B65" s="25" t="s">
        <v>174</v>
      </c>
      <c r="C65" s="25" t="s">
        <v>106</v>
      </c>
      <c r="D65" s="26" t="s">
        <v>107</v>
      </c>
      <c r="E65" s="26" t="s">
        <v>123</v>
      </c>
    </row>
    <row r="66" spans="1:5">
      <c r="A66" s="24">
        <v>1.0600000290110001E+18</v>
      </c>
      <c r="B66" s="25" t="s">
        <v>175</v>
      </c>
      <c r="C66" s="25" t="s">
        <v>106</v>
      </c>
      <c r="D66" s="26" t="s">
        <v>107</v>
      </c>
      <c r="E66" s="26" t="s">
        <v>123</v>
      </c>
    </row>
    <row r="67" spans="1:5">
      <c r="A67" s="24">
        <v>1.0600000290111E+18</v>
      </c>
      <c r="B67" s="25" t="s">
        <v>176</v>
      </c>
      <c r="C67" s="25" t="s">
        <v>106</v>
      </c>
      <c r="D67" s="26" t="s">
        <v>107</v>
      </c>
      <c r="E67" s="26" t="s">
        <v>123</v>
      </c>
    </row>
    <row r="68" spans="1:5">
      <c r="A68" s="24">
        <v>1.0600000290132E+18</v>
      </c>
      <c r="B68" s="25" t="s">
        <v>177</v>
      </c>
      <c r="C68" s="25" t="s">
        <v>106</v>
      </c>
      <c r="D68" s="26" t="s">
        <v>107</v>
      </c>
      <c r="E68" s="26" t="s">
        <v>123</v>
      </c>
    </row>
    <row r="69" spans="1:5">
      <c r="A69" s="24">
        <v>1.0600000290134001E+18</v>
      </c>
      <c r="B69" s="25" t="s">
        <v>178</v>
      </c>
      <c r="C69" s="25" t="s">
        <v>106</v>
      </c>
      <c r="D69" s="26" t="s">
        <v>107</v>
      </c>
      <c r="E69" s="26" t="s">
        <v>123</v>
      </c>
    </row>
    <row r="70" spans="1:5">
      <c r="A70" s="24">
        <v>1.0600000290135E+18</v>
      </c>
      <c r="B70" s="25" t="s">
        <v>179</v>
      </c>
      <c r="C70" s="25" t="s">
        <v>106</v>
      </c>
      <c r="D70" s="26" t="s">
        <v>107</v>
      </c>
      <c r="E70" s="26" t="s">
        <v>123</v>
      </c>
    </row>
    <row r="71" spans="1:5">
      <c r="A71" s="24">
        <v>1.0600000290136E+18</v>
      </c>
      <c r="B71" s="25" t="s">
        <v>180</v>
      </c>
      <c r="C71" s="25" t="s">
        <v>106</v>
      </c>
      <c r="D71" s="26" t="s">
        <v>107</v>
      </c>
      <c r="E71" s="26" t="s">
        <v>123</v>
      </c>
    </row>
    <row r="72" spans="1:5">
      <c r="A72" s="24">
        <v>1.0600000290137E+18</v>
      </c>
      <c r="B72" s="25" t="s">
        <v>181</v>
      </c>
      <c r="C72" s="25" t="s">
        <v>106</v>
      </c>
      <c r="D72" s="26" t="s">
        <v>107</v>
      </c>
      <c r="E72" s="26" t="s">
        <v>123</v>
      </c>
    </row>
    <row r="73" spans="1:5">
      <c r="A73" s="24">
        <v>1.0600000290143E+18</v>
      </c>
      <c r="B73" s="25" t="s">
        <v>182</v>
      </c>
      <c r="C73" s="25" t="s">
        <v>106</v>
      </c>
      <c r="D73" s="26" t="s">
        <v>107</v>
      </c>
      <c r="E73" s="26" t="s">
        <v>123</v>
      </c>
    </row>
    <row r="74" spans="1:5">
      <c r="A74" s="24">
        <v>1.060000029098E+18</v>
      </c>
      <c r="B74" s="25" t="s">
        <v>183</v>
      </c>
      <c r="C74" s="25" t="s">
        <v>106</v>
      </c>
      <c r="D74" s="26" t="s">
        <v>107</v>
      </c>
      <c r="E74" s="26" t="s">
        <v>123</v>
      </c>
    </row>
    <row r="75" spans="1:5">
      <c r="A75" s="24">
        <v>1.0600000300041999E+18</v>
      </c>
      <c r="B75" s="25" t="s">
        <v>184</v>
      </c>
      <c r="C75" s="25" t="s">
        <v>113</v>
      </c>
      <c r="D75" s="26" t="s">
        <v>107</v>
      </c>
      <c r="E75" s="26" t="s">
        <v>123</v>
      </c>
    </row>
    <row r="76" spans="1:5">
      <c r="A76" s="24">
        <v>1.0600000300043E+18</v>
      </c>
      <c r="B76" s="25" t="s">
        <v>185</v>
      </c>
      <c r="C76" s="25" t="s">
        <v>106</v>
      </c>
      <c r="D76" s="26" t="s">
        <v>107</v>
      </c>
      <c r="E76" s="26" t="s">
        <v>123</v>
      </c>
    </row>
    <row r="77" spans="1:5">
      <c r="A77" s="24">
        <v>1.0600000300044E+18</v>
      </c>
      <c r="B77" s="25" t="s">
        <v>186</v>
      </c>
      <c r="C77" s="25" t="s">
        <v>106</v>
      </c>
      <c r="D77" s="26" t="s">
        <v>107</v>
      </c>
      <c r="E77" s="26" t="s">
        <v>123</v>
      </c>
    </row>
    <row r="78" spans="1:5">
      <c r="A78" s="24">
        <v>1.0600000300045E+18</v>
      </c>
      <c r="B78" s="25" t="s">
        <v>187</v>
      </c>
      <c r="C78" s="25" t="s">
        <v>113</v>
      </c>
      <c r="D78" s="26" t="s">
        <v>107</v>
      </c>
      <c r="E78" s="26" t="s">
        <v>123</v>
      </c>
    </row>
    <row r="79" spans="1:5">
      <c r="A79" s="24">
        <v>1.0600000300113E+18</v>
      </c>
      <c r="B79" s="25" t="s">
        <v>188</v>
      </c>
      <c r="C79" s="25" t="s">
        <v>106</v>
      </c>
      <c r="D79" s="26" t="s">
        <v>107</v>
      </c>
      <c r="E79" s="26" t="s">
        <v>123</v>
      </c>
    </row>
    <row r="80" spans="1:5">
      <c r="A80" s="24">
        <v>1.0600000300113999E+18</v>
      </c>
      <c r="B80" s="25" t="s">
        <v>189</v>
      </c>
      <c r="C80" s="25" t="s">
        <v>106</v>
      </c>
      <c r="D80" s="26" t="s">
        <v>107</v>
      </c>
      <c r="E80" s="26" t="s">
        <v>123</v>
      </c>
    </row>
    <row r="81" spans="1:5">
      <c r="A81" s="24">
        <v>1.0600000300115E+18</v>
      </c>
      <c r="B81" s="25" t="s">
        <v>190</v>
      </c>
      <c r="C81" s="25" t="s">
        <v>113</v>
      </c>
      <c r="D81" s="26" t="s">
        <v>107</v>
      </c>
      <c r="E81" s="26" t="s">
        <v>123</v>
      </c>
    </row>
    <row r="82" spans="1:5">
      <c r="A82" s="24">
        <v>1.0600000300116E+18</v>
      </c>
      <c r="B82" s="25" t="s">
        <v>191</v>
      </c>
      <c r="C82" s="25" t="s">
        <v>106</v>
      </c>
      <c r="D82" s="26" t="s">
        <v>107</v>
      </c>
      <c r="E82" s="26" t="s">
        <v>123</v>
      </c>
    </row>
    <row r="83" spans="1:5">
      <c r="A83" s="24">
        <v>1.0600000300117E+18</v>
      </c>
      <c r="B83" s="25" t="s">
        <v>192</v>
      </c>
      <c r="C83" s="25" t="s">
        <v>106</v>
      </c>
      <c r="D83" s="26" t="s">
        <v>107</v>
      </c>
      <c r="E83" s="26" t="s">
        <v>123</v>
      </c>
    </row>
    <row r="84" spans="1:5">
      <c r="A84" s="24">
        <v>1.0600000300139E+18</v>
      </c>
      <c r="B84" s="25" t="s">
        <v>193</v>
      </c>
      <c r="C84" s="25" t="s">
        <v>106</v>
      </c>
      <c r="D84" s="26" t="s">
        <v>107</v>
      </c>
      <c r="E84" s="26" t="s">
        <v>123</v>
      </c>
    </row>
    <row r="85" spans="1:5">
      <c r="A85" s="24">
        <v>1.060000030014E+18</v>
      </c>
      <c r="B85" s="25" t="s">
        <v>194</v>
      </c>
      <c r="C85" s="25" t="s">
        <v>106</v>
      </c>
      <c r="D85" s="26" t="s">
        <v>107</v>
      </c>
      <c r="E85" s="26" t="s">
        <v>123</v>
      </c>
    </row>
    <row r="86" spans="1:5">
      <c r="A86" s="24">
        <v>1.0600000300141E+18</v>
      </c>
      <c r="B86" s="25" t="s">
        <v>195</v>
      </c>
      <c r="C86" s="25" t="s">
        <v>106</v>
      </c>
      <c r="D86" s="26" t="s">
        <v>107</v>
      </c>
      <c r="E86" s="26" t="s">
        <v>123</v>
      </c>
    </row>
    <row r="87" spans="1:5">
      <c r="A87" s="24">
        <v>1.0600000300142001E+18</v>
      </c>
      <c r="B87" s="25" t="s">
        <v>196</v>
      </c>
      <c r="C87" s="25" t="s">
        <v>106</v>
      </c>
      <c r="D87" s="26" t="s">
        <v>107</v>
      </c>
      <c r="E87" s="26" t="s">
        <v>123</v>
      </c>
    </row>
    <row r="88" spans="1:5">
      <c r="A88" s="24">
        <v>1.0600000440105E+18</v>
      </c>
      <c r="B88" s="25" t="s">
        <v>197</v>
      </c>
      <c r="C88" s="25" t="s">
        <v>106</v>
      </c>
      <c r="D88" s="26" t="s">
        <v>107</v>
      </c>
      <c r="E88" s="26" t="s">
        <v>123</v>
      </c>
    </row>
    <row r="89" spans="1:5">
      <c r="A89" s="24">
        <v>1.0600000440105999E+18</v>
      </c>
      <c r="B89" s="25" t="s">
        <v>198</v>
      </c>
      <c r="C89" s="25" t="s">
        <v>106</v>
      </c>
      <c r="D89" s="26" t="s">
        <v>107</v>
      </c>
      <c r="E89" s="26" t="s">
        <v>123</v>
      </c>
    </row>
    <row r="90" spans="1:5">
      <c r="A90" s="24">
        <v>1.0600000440107E+18</v>
      </c>
      <c r="B90" s="25" t="s">
        <v>199</v>
      </c>
      <c r="C90" s="25" t="s">
        <v>106</v>
      </c>
      <c r="D90" s="26" t="s">
        <v>107</v>
      </c>
      <c r="E90" s="26" t="s">
        <v>123</v>
      </c>
    </row>
    <row r="91" spans="1:5">
      <c r="A91" s="24">
        <v>1.0600000550007E+18</v>
      </c>
      <c r="B91" s="25" t="s">
        <v>200</v>
      </c>
      <c r="C91" s="25" t="s">
        <v>106</v>
      </c>
      <c r="D91" s="26" t="s">
        <v>107</v>
      </c>
      <c r="E91" s="26" t="s">
        <v>123</v>
      </c>
    </row>
    <row r="92" spans="1:5">
      <c r="A92" s="24">
        <v>1.0600000550046001E+18</v>
      </c>
      <c r="B92" s="25" t="s">
        <v>201</v>
      </c>
      <c r="C92" s="25" t="s">
        <v>106</v>
      </c>
      <c r="D92" s="26" t="s">
        <v>107</v>
      </c>
      <c r="E92" s="26" t="s">
        <v>123</v>
      </c>
    </row>
    <row r="93" spans="1:5">
      <c r="A93" s="24">
        <v>1.0600000550047E+18</v>
      </c>
      <c r="B93" s="25" t="s">
        <v>202</v>
      </c>
      <c r="C93" s="25" t="s">
        <v>106</v>
      </c>
      <c r="D93" s="26" t="s">
        <v>107</v>
      </c>
      <c r="E93" s="26" t="s">
        <v>123</v>
      </c>
    </row>
    <row r="94" spans="1:5">
      <c r="A94" s="24">
        <v>1.0600000550048E+18</v>
      </c>
      <c r="B94" s="25" t="s">
        <v>203</v>
      </c>
      <c r="C94" s="25" t="s">
        <v>106</v>
      </c>
      <c r="D94" s="26" t="s">
        <v>107</v>
      </c>
      <c r="E94" s="26" t="s">
        <v>123</v>
      </c>
    </row>
    <row r="95" spans="1:5">
      <c r="A95" s="24">
        <v>1.0600000550049E+18</v>
      </c>
      <c r="B95" s="25" t="s">
        <v>204</v>
      </c>
      <c r="C95" s="25" t="s">
        <v>106</v>
      </c>
      <c r="D95" s="26" t="s">
        <v>107</v>
      </c>
      <c r="E95" s="26" t="s">
        <v>123</v>
      </c>
    </row>
    <row r="96" spans="1:5">
      <c r="A96" s="24">
        <v>1.0600000550089999E+18</v>
      </c>
      <c r="B96" s="25" t="s">
        <v>205</v>
      </c>
      <c r="C96" s="25" t="s">
        <v>106</v>
      </c>
      <c r="D96" s="26" t="s">
        <v>107</v>
      </c>
      <c r="E96" s="26" t="s">
        <v>123</v>
      </c>
    </row>
    <row r="97" spans="1:5">
      <c r="A97" s="24">
        <v>1.06000005501E+18</v>
      </c>
      <c r="B97" s="25" t="s">
        <v>206</v>
      </c>
      <c r="C97" s="25" t="s">
        <v>106</v>
      </c>
      <c r="D97" s="26" t="s">
        <v>107</v>
      </c>
      <c r="E97" s="26" t="s">
        <v>123</v>
      </c>
    </row>
    <row r="98" spans="1:5">
      <c r="A98" s="24">
        <v>1.0600070340003E+18</v>
      </c>
      <c r="B98" s="25" t="s">
        <v>207</v>
      </c>
      <c r="C98" s="25" t="s">
        <v>113</v>
      </c>
      <c r="D98" s="26" t="s">
        <v>107</v>
      </c>
      <c r="E98" s="26" t="s">
        <v>123</v>
      </c>
    </row>
    <row r="99" spans="1:5">
      <c r="A99" s="24">
        <v>1.0600070340137999E+18</v>
      </c>
      <c r="B99" s="25" t="s">
        <v>208</v>
      </c>
      <c r="C99" s="25" t="s">
        <v>106</v>
      </c>
      <c r="D99" s="26" t="s">
        <v>107</v>
      </c>
      <c r="E99" s="26" t="s">
        <v>123</v>
      </c>
    </row>
    <row r="100" spans="1:5">
      <c r="A100" s="24">
        <v>1.0602000150121E+18</v>
      </c>
      <c r="B100" s="25" t="s">
        <v>209</v>
      </c>
      <c r="C100" s="25" t="s">
        <v>106</v>
      </c>
      <c r="D100" s="26" t="s">
        <v>107</v>
      </c>
      <c r="E100" s="26" t="s">
        <v>123</v>
      </c>
    </row>
    <row r="101" spans="1:5">
      <c r="A101" s="24">
        <v>1.0602000290119E+18</v>
      </c>
      <c r="B101" s="25" t="s">
        <v>210</v>
      </c>
      <c r="C101" s="25" t="s">
        <v>113</v>
      </c>
      <c r="D101" s="26" t="s">
        <v>107</v>
      </c>
      <c r="E101" s="26" t="s">
        <v>123</v>
      </c>
    </row>
    <row r="102" spans="1:5">
      <c r="A102" s="24">
        <v>1.0602000300001999E+18</v>
      </c>
      <c r="B102" s="25" t="s">
        <v>211</v>
      </c>
      <c r="C102" s="25" t="s">
        <v>106</v>
      </c>
      <c r="D102" s="26" t="s">
        <v>107</v>
      </c>
      <c r="E102" s="26" t="s">
        <v>123</v>
      </c>
    </row>
    <row r="103" spans="1:5">
      <c r="A103" s="24">
        <v>1.0602000300070001E+18</v>
      </c>
      <c r="B103" s="25" t="s">
        <v>212</v>
      </c>
      <c r="C103" s="25" t="s">
        <v>106</v>
      </c>
      <c r="D103" s="26" t="s">
        <v>107</v>
      </c>
      <c r="E103" s="26" t="s">
        <v>123</v>
      </c>
    </row>
    <row r="104" spans="1:5">
      <c r="A104" s="24">
        <v>1.0602000300071E+18</v>
      </c>
      <c r="B104" s="25" t="s">
        <v>213</v>
      </c>
      <c r="C104" s="25" t="s">
        <v>113</v>
      </c>
      <c r="D104" s="26" t="s">
        <v>107</v>
      </c>
      <c r="E104" s="26" t="s">
        <v>123</v>
      </c>
    </row>
    <row r="105" spans="1:5">
      <c r="A105" s="24">
        <v>1.0602000300072E+18</v>
      </c>
      <c r="B105" s="25" t="s">
        <v>214</v>
      </c>
      <c r="C105" s="25" t="s">
        <v>106</v>
      </c>
      <c r="D105" s="26" t="s">
        <v>107</v>
      </c>
      <c r="E105" s="26" t="s">
        <v>123</v>
      </c>
    </row>
    <row r="106" spans="1:5">
      <c r="A106" s="24">
        <v>1.0602000300073E+18</v>
      </c>
      <c r="B106" s="25" t="s">
        <v>215</v>
      </c>
      <c r="C106" s="25" t="s">
        <v>106</v>
      </c>
      <c r="D106" s="26" t="s">
        <v>107</v>
      </c>
      <c r="E106" s="26" t="s">
        <v>123</v>
      </c>
    </row>
    <row r="107" spans="1:5">
      <c r="A107" s="24">
        <v>1.0602000300073999E+18</v>
      </c>
      <c r="B107" s="25" t="s">
        <v>216</v>
      </c>
      <c r="C107" s="25" t="s">
        <v>106</v>
      </c>
      <c r="D107" s="26" t="s">
        <v>107</v>
      </c>
      <c r="E107" s="26" t="s">
        <v>123</v>
      </c>
    </row>
    <row r="108" spans="1:5">
      <c r="A108" s="24">
        <v>1.0602000300087E+18</v>
      </c>
      <c r="B108" s="25" t="s">
        <v>217</v>
      </c>
      <c r="C108" s="25" t="s">
        <v>106</v>
      </c>
      <c r="D108" s="26" t="s">
        <v>107</v>
      </c>
      <c r="E108" s="26" t="s">
        <v>123</v>
      </c>
    </row>
    <row r="109" spans="1:5">
      <c r="A109" s="24">
        <v>1.0602000300099E+18</v>
      </c>
      <c r="B109" s="25" t="s">
        <v>218</v>
      </c>
      <c r="C109" s="25" t="s">
        <v>106</v>
      </c>
      <c r="D109" s="26" t="s">
        <v>107</v>
      </c>
      <c r="E109" s="26" t="s">
        <v>123</v>
      </c>
    </row>
    <row r="110" spans="1:5">
      <c r="A110" s="24">
        <v>1.0602000300118001E+18</v>
      </c>
      <c r="B110" s="25" t="s">
        <v>219</v>
      </c>
      <c r="C110" s="25" t="s">
        <v>106</v>
      </c>
      <c r="D110" s="26" t="s">
        <v>107</v>
      </c>
      <c r="E110" s="26" t="s">
        <v>123</v>
      </c>
    </row>
    <row r="111" spans="1:5">
      <c r="A111" s="24">
        <v>1.0602000300119E+18</v>
      </c>
      <c r="B111" s="25" t="s">
        <v>220</v>
      </c>
      <c r="C111" s="25" t="s">
        <v>106</v>
      </c>
      <c r="D111" s="26" t="s">
        <v>107</v>
      </c>
      <c r="E111" s="26" t="s">
        <v>123</v>
      </c>
    </row>
    <row r="112" spans="1:5">
      <c r="A112" s="24">
        <v>1.060200030012E+18</v>
      </c>
      <c r="B112" s="25" t="s">
        <v>221</v>
      </c>
      <c r="C112" s="25" t="s">
        <v>106</v>
      </c>
      <c r="D112" s="26" t="s">
        <v>107</v>
      </c>
      <c r="E112" s="26" t="s">
        <v>123</v>
      </c>
    </row>
    <row r="113" spans="1:5">
      <c r="A113" s="24">
        <v>1.0602000300121E+18</v>
      </c>
      <c r="B113" s="25" t="s">
        <v>222</v>
      </c>
      <c r="C113" s="25" t="s">
        <v>106</v>
      </c>
      <c r="D113" s="26" t="s">
        <v>107</v>
      </c>
      <c r="E113" s="26" t="s">
        <v>123</v>
      </c>
    </row>
    <row r="114" spans="1:5">
      <c r="A114" s="24">
        <v>1.0602000300971E+18</v>
      </c>
      <c r="B114" s="25" t="s">
        <v>223</v>
      </c>
      <c r="C114" s="25" t="s">
        <v>106</v>
      </c>
      <c r="D114" s="26" t="s">
        <v>107</v>
      </c>
      <c r="E114" s="26" t="s">
        <v>123</v>
      </c>
    </row>
    <row r="115" spans="1:5">
      <c r="A115" s="24">
        <v>1.0602000540001999E+18</v>
      </c>
      <c r="B115" s="25" t="s">
        <v>224</v>
      </c>
      <c r="C115" s="25" t="s">
        <v>106</v>
      </c>
      <c r="D115" s="26" t="s">
        <v>107</v>
      </c>
      <c r="E115" s="26" t="s">
        <v>123</v>
      </c>
    </row>
    <row r="116" spans="1:5">
      <c r="A116" s="24">
        <v>1.0602000540070001E+18</v>
      </c>
      <c r="B116" s="25" t="s">
        <v>225</v>
      </c>
      <c r="C116" s="25" t="s">
        <v>106</v>
      </c>
      <c r="D116" s="26" t="s">
        <v>107</v>
      </c>
      <c r="E116" s="26" t="s">
        <v>123</v>
      </c>
    </row>
    <row r="117" spans="1:5">
      <c r="A117" s="24">
        <v>1.0602000540087E+18</v>
      </c>
      <c r="B117" s="25" t="s">
        <v>226</v>
      </c>
      <c r="C117" s="25" t="s">
        <v>113</v>
      </c>
      <c r="D117" s="26" t="s">
        <v>107</v>
      </c>
      <c r="E117" s="26" t="s">
        <v>123</v>
      </c>
    </row>
    <row r="118" spans="1:5">
      <c r="A118" s="24">
        <v>1.0602000540099E+18</v>
      </c>
      <c r="B118" s="25" t="s">
        <v>227</v>
      </c>
      <c r="C118" s="25" t="s">
        <v>106</v>
      </c>
      <c r="D118" s="26" t="s">
        <v>107</v>
      </c>
      <c r="E118" s="26" t="s">
        <v>123</v>
      </c>
    </row>
    <row r="119" spans="1:5">
      <c r="A119" s="24">
        <v>1.0605000290021E+18</v>
      </c>
      <c r="B119" s="25" t="s">
        <v>228</v>
      </c>
      <c r="C119" s="25" t="s">
        <v>106</v>
      </c>
      <c r="D119" s="26" t="s">
        <v>107</v>
      </c>
      <c r="E119" s="26" t="s">
        <v>123</v>
      </c>
    </row>
    <row r="120" spans="1:5">
      <c r="A120" s="24">
        <v>1.0605000290022001E+18</v>
      </c>
      <c r="B120" s="25" t="s">
        <v>229</v>
      </c>
      <c r="C120" s="25" t="s">
        <v>113</v>
      </c>
      <c r="D120" s="26" t="s">
        <v>107</v>
      </c>
      <c r="E120" s="26" t="s">
        <v>123</v>
      </c>
    </row>
    <row r="121" spans="1:5">
      <c r="A121" s="24">
        <v>1.0605000290023E+18</v>
      </c>
      <c r="B121" s="25" t="s">
        <v>230</v>
      </c>
      <c r="C121" s="25" t="s">
        <v>106</v>
      </c>
      <c r="D121" s="26" t="s">
        <v>107</v>
      </c>
      <c r="E121" s="26" t="s">
        <v>123</v>
      </c>
    </row>
    <row r="122" spans="1:5">
      <c r="A122" s="24">
        <v>1.0605000290024E+18</v>
      </c>
      <c r="B122" s="25" t="s">
        <v>231</v>
      </c>
      <c r="C122" s="25" t="s">
        <v>106</v>
      </c>
      <c r="D122" s="26" t="s">
        <v>107</v>
      </c>
      <c r="E122" s="26" t="s">
        <v>123</v>
      </c>
    </row>
    <row r="123" spans="1:5">
      <c r="A123" s="24">
        <v>1.0605000290025E+18</v>
      </c>
      <c r="B123" s="25" t="s">
        <v>232</v>
      </c>
      <c r="C123" s="25" t="s">
        <v>113</v>
      </c>
      <c r="D123" s="26" t="s">
        <v>107</v>
      </c>
      <c r="E123" s="26" t="s">
        <v>123</v>
      </c>
    </row>
    <row r="124" spans="1:5">
      <c r="A124" s="24">
        <v>1.0605000290030001E+18</v>
      </c>
      <c r="B124" s="25" t="s">
        <v>233</v>
      </c>
      <c r="C124" s="25" t="s">
        <v>106</v>
      </c>
      <c r="D124" s="26" t="s">
        <v>107</v>
      </c>
      <c r="E124" s="26" t="s">
        <v>123</v>
      </c>
    </row>
    <row r="125" spans="1:5">
      <c r="A125" s="24">
        <v>1.0605000290031E+18</v>
      </c>
      <c r="B125" s="25" t="s">
        <v>234</v>
      </c>
      <c r="C125" s="25" t="s">
        <v>106</v>
      </c>
      <c r="D125" s="26" t="s">
        <v>107</v>
      </c>
      <c r="E125" s="26" t="s">
        <v>123</v>
      </c>
    </row>
    <row r="126" spans="1:5">
      <c r="A126" s="24">
        <v>1.0605000290032E+18</v>
      </c>
      <c r="B126" s="25" t="s">
        <v>235</v>
      </c>
      <c r="C126" s="25" t="s">
        <v>106</v>
      </c>
      <c r="D126" s="26" t="s">
        <v>107</v>
      </c>
      <c r="E126" s="26" t="s">
        <v>123</v>
      </c>
    </row>
    <row r="127" spans="1:5">
      <c r="A127" s="24">
        <v>1.0605000290033E+18</v>
      </c>
      <c r="B127" s="25" t="s">
        <v>236</v>
      </c>
      <c r="C127" s="25" t="s">
        <v>106</v>
      </c>
      <c r="D127" s="26" t="s">
        <v>107</v>
      </c>
      <c r="E127" s="26" t="s">
        <v>123</v>
      </c>
    </row>
    <row r="128" spans="1:5">
      <c r="A128" s="24">
        <v>1.0605000290033999E+18</v>
      </c>
      <c r="B128" s="25" t="s">
        <v>237</v>
      </c>
      <c r="C128" s="25" t="s">
        <v>106</v>
      </c>
      <c r="D128" s="26" t="s">
        <v>107</v>
      </c>
      <c r="E128" s="26" t="s">
        <v>123</v>
      </c>
    </row>
    <row r="129" spans="1:5">
      <c r="A129" s="24">
        <v>1.0605000290035E+18</v>
      </c>
      <c r="B129" s="25" t="s">
        <v>238</v>
      </c>
      <c r="C129" s="25" t="s">
        <v>106</v>
      </c>
      <c r="D129" s="26" t="s">
        <v>107</v>
      </c>
      <c r="E129" s="26" t="s">
        <v>123</v>
      </c>
    </row>
    <row r="130" spans="1:5">
      <c r="A130" s="24">
        <v>1.0605000290036E+18</v>
      </c>
      <c r="B130" s="25" t="s">
        <v>239</v>
      </c>
      <c r="C130" s="25" t="s">
        <v>106</v>
      </c>
      <c r="D130" s="26" t="s">
        <v>107</v>
      </c>
      <c r="E130" s="26" t="s">
        <v>123</v>
      </c>
    </row>
    <row r="131" spans="1:5">
      <c r="A131" s="24">
        <v>1.0605000290037E+18</v>
      </c>
      <c r="B131" s="25" t="s">
        <v>240</v>
      </c>
      <c r="C131" s="25" t="s">
        <v>106</v>
      </c>
      <c r="D131" s="26" t="s">
        <v>107</v>
      </c>
      <c r="E131" s="26" t="s">
        <v>123</v>
      </c>
    </row>
    <row r="132" spans="1:5">
      <c r="A132" s="24">
        <v>1.0605000290038001E+18</v>
      </c>
      <c r="B132" s="25" t="s">
        <v>241</v>
      </c>
      <c r="C132" s="25" t="s">
        <v>106</v>
      </c>
      <c r="D132" s="26" t="s">
        <v>107</v>
      </c>
      <c r="E132" s="26" t="s">
        <v>123</v>
      </c>
    </row>
    <row r="133" spans="1:5">
      <c r="A133" s="24">
        <v>1.0605000300004E+18</v>
      </c>
      <c r="B133" s="25" t="s">
        <v>242</v>
      </c>
      <c r="C133" s="25" t="s">
        <v>106</v>
      </c>
      <c r="D133" s="26" t="s">
        <v>107</v>
      </c>
      <c r="E133" s="26" t="s">
        <v>123</v>
      </c>
    </row>
    <row r="134" spans="1:5">
      <c r="A134" s="24">
        <v>1.0605000340121999E+18</v>
      </c>
      <c r="B134" s="25" t="s">
        <v>243</v>
      </c>
      <c r="C134" s="25" t="s">
        <v>106</v>
      </c>
      <c r="D134" s="26" t="s">
        <v>107</v>
      </c>
      <c r="E134" s="26" t="s">
        <v>123</v>
      </c>
    </row>
    <row r="135" spans="1:5">
      <c r="A135" s="24">
        <v>1.0605000440025999E+18</v>
      </c>
      <c r="B135" s="25" t="s">
        <v>244</v>
      </c>
      <c r="C135" s="25" t="s">
        <v>106</v>
      </c>
      <c r="D135" s="26" t="s">
        <v>107</v>
      </c>
      <c r="E135" s="26" t="s">
        <v>123</v>
      </c>
    </row>
    <row r="136" spans="1:5">
      <c r="A136" s="24">
        <v>1.0605000440027E+18</v>
      </c>
      <c r="B136" s="25" t="s">
        <v>245</v>
      </c>
      <c r="C136" s="25" t="s">
        <v>106</v>
      </c>
      <c r="D136" s="26" t="s">
        <v>107</v>
      </c>
      <c r="E136" s="26" t="s">
        <v>123</v>
      </c>
    </row>
    <row r="137" spans="1:5">
      <c r="A137" s="24">
        <v>1.0605000440028E+18</v>
      </c>
      <c r="B137" s="25" t="s">
        <v>246</v>
      </c>
      <c r="C137" s="25" t="s">
        <v>106</v>
      </c>
      <c r="D137" s="26" t="s">
        <v>107</v>
      </c>
      <c r="E137" s="26" t="s">
        <v>123</v>
      </c>
    </row>
    <row r="138" spans="1:5">
      <c r="A138" s="24">
        <v>1.0605000440029E+18</v>
      </c>
      <c r="B138" s="25" t="s">
        <v>247</v>
      </c>
      <c r="C138" s="25" t="s">
        <v>106</v>
      </c>
      <c r="D138" s="26" t="s">
        <v>107</v>
      </c>
      <c r="E138" s="26" t="s">
        <v>123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18"/>
  <sheetViews>
    <sheetView zoomScale="101" workbookViewId="0">
      <selection activeCell="E5" sqref="E5"/>
    </sheetView>
  </sheetViews>
  <sheetFormatPr baseColWidth="10" defaultColWidth="8.83203125" defaultRowHeight="15"/>
  <cols>
    <col min="1" max="1" width="16.1640625" customWidth="1"/>
    <col min="4" max="4" width="26.1640625" customWidth="1"/>
    <col min="5" max="5" width="17.83203125" customWidth="1"/>
  </cols>
  <sheetData>
    <row r="3" spans="1:5" ht="15" customHeight="1">
      <c r="A3" s="45" t="s">
        <v>1</v>
      </c>
      <c r="B3" s="47" t="s">
        <v>248</v>
      </c>
      <c r="C3" s="47"/>
      <c r="D3" s="47"/>
      <c r="E3" s="47"/>
    </row>
    <row r="4" spans="1:5">
      <c r="A4" s="46"/>
      <c r="B4" s="27" t="s">
        <v>249</v>
      </c>
      <c r="C4" s="27" t="s">
        <v>250</v>
      </c>
      <c r="D4" s="28" t="s">
        <v>251</v>
      </c>
      <c r="E4" s="28" t="s">
        <v>252</v>
      </c>
    </row>
    <row r="5" spans="1:5">
      <c r="A5" s="29" t="s">
        <v>253</v>
      </c>
      <c r="B5" s="30">
        <v>50000</v>
      </c>
      <c r="C5" s="30">
        <v>45000</v>
      </c>
      <c r="D5" s="31">
        <f>C5/B5</f>
        <v>0.9</v>
      </c>
      <c r="E5" s="32">
        <f>IF(D5 &gt; 100%, C5 * 10%, IF(D5 &gt; 93%, C5 * 5%, IF(D5 &gt; 85%, C5*3%, "Бонус не положен")))</f>
        <v>1350</v>
      </c>
    </row>
    <row r="6" spans="1:5">
      <c r="A6" s="29" t="s">
        <v>254</v>
      </c>
      <c r="B6" s="30">
        <v>70000</v>
      </c>
      <c r="C6" s="30">
        <v>75000</v>
      </c>
      <c r="D6" s="31">
        <f t="shared" ref="D6:D18" si="0">C6/B6</f>
        <v>1.0714285714285714</v>
      </c>
      <c r="E6" s="32">
        <f t="shared" ref="E6:E18" si="1">IF(D6 &gt; 100%, C6 * 10%, IF(D6 &gt; 93%, C6 * 5%, IF(D6 &gt; 85%, C6*3%, "Бонус не положен")))</f>
        <v>7500</v>
      </c>
    </row>
    <row r="7" spans="1:5">
      <c r="A7" s="29" t="s">
        <v>255</v>
      </c>
      <c r="B7" s="30">
        <v>80000</v>
      </c>
      <c r="C7" s="30">
        <v>75000</v>
      </c>
      <c r="D7" s="31">
        <f t="shared" si="0"/>
        <v>0.9375</v>
      </c>
      <c r="E7" s="32">
        <f t="shared" si="1"/>
        <v>3750</v>
      </c>
    </row>
    <row r="8" spans="1:5">
      <c r="A8" s="29" t="s">
        <v>256</v>
      </c>
      <c r="B8" s="30">
        <v>50000</v>
      </c>
      <c r="C8" s="30">
        <v>45000</v>
      </c>
      <c r="D8" s="31">
        <f t="shared" si="0"/>
        <v>0.9</v>
      </c>
      <c r="E8" s="32">
        <f t="shared" si="1"/>
        <v>1350</v>
      </c>
    </row>
    <row r="9" spans="1:5">
      <c r="A9" s="29" t="s">
        <v>257</v>
      </c>
      <c r="B9" s="30">
        <v>45000</v>
      </c>
      <c r="C9" s="30">
        <v>43000</v>
      </c>
      <c r="D9" s="31">
        <f t="shared" si="0"/>
        <v>0.9555555555555556</v>
      </c>
      <c r="E9" s="32">
        <f t="shared" si="1"/>
        <v>2150</v>
      </c>
    </row>
    <row r="10" spans="1:5">
      <c r="A10" s="29" t="s">
        <v>258</v>
      </c>
      <c r="B10" s="30">
        <v>55000</v>
      </c>
      <c r="C10" s="30">
        <v>52000</v>
      </c>
      <c r="D10" s="31">
        <f t="shared" si="0"/>
        <v>0.94545454545454544</v>
      </c>
      <c r="E10" s="32">
        <f t="shared" si="1"/>
        <v>2600</v>
      </c>
    </row>
    <row r="11" spans="1:5">
      <c r="A11" s="29" t="s">
        <v>259</v>
      </c>
      <c r="B11" s="30">
        <v>42000</v>
      </c>
      <c r="C11" s="30">
        <v>39500</v>
      </c>
      <c r="D11" s="31">
        <f t="shared" si="0"/>
        <v>0.94047619047619047</v>
      </c>
      <c r="E11" s="32">
        <f t="shared" si="1"/>
        <v>1975</v>
      </c>
    </row>
    <row r="12" spans="1:5">
      <c r="A12" s="29" t="s">
        <v>260</v>
      </c>
      <c r="B12" s="30">
        <v>40000</v>
      </c>
      <c r="C12" s="30">
        <v>37000</v>
      </c>
      <c r="D12" s="31">
        <f t="shared" si="0"/>
        <v>0.92500000000000004</v>
      </c>
      <c r="E12" s="32">
        <f t="shared" si="1"/>
        <v>1110</v>
      </c>
    </row>
    <row r="13" spans="1:5">
      <c r="A13" s="29" t="s">
        <v>261</v>
      </c>
      <c r="B13" s="30">
        <v>90000</v>
      </c>
      <c r="C13" s="30">
        <v>89000</v>
      </c>
      <c r="D13" s="31">
        <f t="shared" si="0"/>
        <v>0.98888888888888893</v>
      </c>
      <c r="E13" s="32">
        <f t="shared" si="1"/>
        <v>4450</v>
      </c>
    </row>
    <row r="14" spans="1:5">
      <c r="A14" s="29" t="s">
        <v>262</v>
      </c>
      <c r="B14" s="30">
        <v>78000</v>
      </c>
      <c r="C14" s="30">
        <v>28000</v>
      </c>
      <c r="D14" s="31">
        <f t="shared" si="0"/>
        <v>0.35897435897435898</v>
      </c>
      <c r="E14" s="32" t="str">
        <f>IF(D14 &gt; 100%, C14 * 10%, IF(D14 &gt; 93%, C14 * 5%, IF(D14 &gt; 85%, C14*3%, "Бонус не положен")))</f>
        <v>Бонус не положен</v>
      </c>
    </row>
    <row r="15" spans="1:5">
      <c r="A15" s="29" t="s">
        <v>263</v>
      </c>
      <c r="B15" s="30">
        <v>155000</v>
      </c>
      <c r="C15" s="30">
        <v>100000</v>
      </c>
      <c r="D15" s="31">
        <f t="shared" si="0"/>
        <v>0.64516129032258063</v>
      </c>
      <c r="E15" s="32" t="str">
        <f t="shared" si="1"/>
        <v>Бонус не положен</v>
      </c>
    </row>
    <row r="16" spans="1:5">
      <c r="A16" s="29" t="s">
        <v>264</v>
      </c>
      <c r="B16" s="30">
        <v>55000</v>
      </c>
      <c r="C16" s="30">
        <v>50500</v>
      </c>
      <c r="D16" s="31">
        <f t="shared" si="0"/>
        <v>0.91818181818181821</v>
      </c>
      <c r="E16" s="32">
        <f>IF(D16 &gt; 100%, C16 * 10%, IF(D16 &gt; 93%, C16 * 5%, IF(D16 &gt; 85%, C16*3%, "Бонус не положен")))</f>
        <v>1515</v>
      </c>
    </row>
    <row r="17" spans="1:5">
      <c r="A17" s="29" t="s">
        <v>265</v>
      </c>
      <c r="B17" s="30">
        <v>47000</v>
      </c>
      <c r="C17" s="30">
        <v>48500</v>
      </c>
      <c r="D17" s="31">
        <f t="shared" si="0"/>
        <v>1.0319148936170213</v>
      </c>
      <c r="E17" s="32">
        <f t="shared" si="1"/>
        <v>4850</v>
      </c>
    </row>
    <row r="18" spans="1:5">
      <c r="A18" s="29" t="s">
        <v>266</v>
      </c>
      <c r="B18" s="30">
        <v>40000</v>
      </c>
      <c r="C18" s="30">
        <v>36500</v>
      </c>
      <c r="D18" s="31">
        <f t="shared" si="0"/>
        <v>0.91249999999999998</v>
      </c>
      <c r="E18" s="32">
        <f t="shared" si="1"/>
        <v>1095</v>
      </c>
    </row>
  </sheetData>
  <protectedRanges>
    <protectedRange sqref="A5:C18" name="Диапазон1"/>
  </protectedRanges>
  <mergeCells count="2">
    <mergeCell ref="A3:A4"/>
    <mergeCell ref="B3:E3"/>
  </mergeCells>
  <dataValidations count="1">
    <dataValidation type="custom" allowBlank="1" showInputMessage="1" showErrorMessage="1" errorTitle="НЕ ПРАВИЛЬНО!" error="Например: Иванов Иван" prompt="Введи Фамилию и Имя" sqref="A5:A18" xr:uid="{00000000-0002-0000-0500-000000000000}">
      <formula1>AND(FIND(" ",A5,1),ISERROR(FIND(".",A5,1))=TRUE)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Задание+описание</vt:lpstr>
      <vt:lpstr>Исходник промежут. итоги</vt:lpstr>
      <vt:lpstr>Исходник для свода</vt:lpstr>
      <vt:lpstr>Таблица</vt:lpstr>
      <vt:lpstr>Кодировка</vt:lpstr>
      <vt:lpstr>Формулы</vt:lpstr>
    </vt:vector>
  </TitlesOfParts>
  <Company>ЗАО"Русский Алкоголь"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golovanova</dc:creator>
  <cp:lastModifiedBy>Microsoft Office User</cp:lastModifiedBy>
  <dcterms:created xsi:type="dcterms:W3CDTF">2011-09-02T09:52:51Z</dcterms:created>
  <dcterms:modified xsi:type="dcterms:W3CDTF">2023-03-14T17:44:32Z</dcterms:modified>
</cp:coreProperties>
</file>