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te\Desktop\Projects\OceanProject4_1_Ver\Code\Transmission\"/>
    </mc:Choice>
  </mc:AlternateContent>
  <xr:revisionPtr revIDLastSave="0" documentId="13_ncr:1_{CE03E637-FFBB-4D0C-9837-452BBC424340}" xr6:coauthVersionLast="47" xr6:coauthVersionMax="47" xr10:uidLastSave="{00000000-0000-0000-0000-000000000000}"/>
  <bookViews>
    <workbookView xWindow="-120" yWindow="-120" windowWidth="29040" windowHeight="15840" xr2:uid="{0AB40103-AD55-49E7-8440-AA1F2C5CDA15}"/>
  </bookViews>
  <sheets>
    <sheet name="Sheet1" sheetId="1" r:id="rId1"/>
    <sheet name="Cos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F6" i="1"/>
  <c r="F7" i="1"/>
  <c r="F8" i="1"/>
  <c r="F9" i="1"/>
  <c r="D6" i="1"/>
  <c r="D7" i="1"/>
  <c r="D8" i="1"/>
  <c r="D9" i="1"/>
  <c r="D3" i="1" l="1"/>
  <c r="D4" i="1"/>
  <c r="D5" i="1"/>
  <c r="D2" i="1"/>
  <c r="D44" i="4"/>
  <c r="D2" i="4" s="1"/>
  <c r="C46" i="4"/>
  <c r="D39" i="4" l="1"/>
  <c r="D32" i="4"/>
  <c r="D31" i="4"/>
  <c r="E30" i="4"/>
  <c r="E39" i="4"/>
  <c r="E31" i="4"/>
  <c r="E26" i="4"/>
  <c r="E25" i="4"/>
  <c r="E21" i="4"/>
  <c r="D21" i="4"/>
  <c r="D18" i="4"/>
  <c r="D14" i="4"/>
  <c r="E13" i="4"/>
  <c r="D26" i="4"/>
  <c r="D25" i="4"/>
  <c r="E17" i="4"/>
  <c r="E16" i="4"/>
  <c r="D15" i="4"/>
  <c r="E12" i="4"/>
  <c r="D16" i="4"/>
  <c r="E14" i="4"/>
  <c r="E10" i="4"/>
  <c r="D17" i="4"/>
  <c r="E15" i="4"/>
  <c r="D13" i="4"/>
  <c r="E11" i="4"/>
  <c r="D38" i="4"/>
  <c r="E37" i="4"/>
  <c r="D10" i="4"/>
  <c r="E36" i="4"/>
  <c r="D34" i="4"/>
  <c r="D9" i="4"/>
  <c r="E33" i="4"/>
  <c r="E8" i="4"/>
  <c r="D12" i="4"/>
  <c r="E38" i="4"/>
  <c r="D11" i="4"/>
  <c r="D37" i="4"/>
  <c r="E9" i="4"/>
  <c r="D33" i="4"/>
  <c r="E32" i="4"/>
  <c r="D30" i="4"/>
  <c r="D8" i="4"/>
  <c r="E7" i="4"/>
  <c r="E28" i="4"/>
  <c r="D7" i="4"/>
  <c r="D28" i="4"/>
  <c r="E6" i="4"/>
  <c r="E29" i="4"/>
  <c r="D29" i="4"/>
  <c r="E27" i="4"/>
  <c r="D27" i="4"/>
  <c r="E24" i="4"/>
  <c r="D24" i="4"/>
  <c r="E5" i="4"/>
  <c r="E23" i="4"/>
  <c r="D5" i="4"/>
  <c r="D23" i="4"/>
  <c r="D6" i="4"/>
  <c r="E22" i="4"/>
  <c r="E18" i="4"/>
  <c r="E2" i="4"/>
  <c r="D22" i="4"/>
  <c r="E20" i="4"/>
  <c r="E4" i="4"/>
  <c r="D36" i="4"/>
  <c r="D20" i="4"/>
  <c r="D4" i="4"/>
  <c r="E35" i="4"/>
  <c r="E19" i="4"/>
  <c r="E3" i="4"/>
  <c r="D35" i="4"/>
  <c r="D19" i="4"/>
  <c r="D3" i="4"/>
  <c r="E34" i="4"/>
</calcChain>
</file>

<file path=xl/sharedStrings.xml><?xml version="1.0" encoding="utf-8"?>
<sst xmlns="http://schemas.openxmlformats.org/spreadsheetml/2006/main" count="16" uniqueCount="14">
  <si>
    <t>Voltage [KV]</t>
  </si>
  <si>
    <t>Cross Section [mm]</t>
  </si>
  <si>
    <t>Observations</t>
  </si>
  <si>
    <t>Cooper MVA Capacity</t>
  </si>
  <si>
    <t>Aluminium MVA Capacity</t>
  </si>
  <si>
    <t>c1</t>
  </si>
  <si>
    <t>c2</t>
  </si>
  <si>
    <t>c3</t>
  </si>
  <si>
    <t>Cost</t>
  </si>
  <si>
    <t>MonetaryConversion</t>
  </si>
  <si>
    <t>Cable Cost [$/m]</t>
  </si>
  <si>
    <t>Resistance [Ohm/Km]</t>
  </si>
  <si>
    <t xml:space="preserve"> MVA Capacity</t>
  </si>
  <si>
    <t>Current Capacity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</si>
</sst>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25EC-B1B5-408F-B821-E4293B499EEF}">
  <dimension ref="A1:G14"/>
  <sheetViews>
    <sheetView tabSelected="1" workbookViewId="0">
      <selection activeCell="F24" sqref="F24"/>
    </sheetView>
  </sheetViews>
  <sheetFormatPr defaultRowHeight="15" x14ac:dyDescent="0.25"/>
  <cols>
    <col min="1" max="2" width="22.85546875" style="1" customWidth="1"/>
    <col min="3" max="3" width="30.85546875" style="1" customWidth="1"/>
    <col min="4" max="4" width="24.7109375" customWidth="1"/>
    <col min="5" max="5" width="30.85546875" style="1" customWidth="1"/>
    <col min="6" max="8" width="25.5703125" style="1" customWidth="1"/>
    <col min="9" max="11" width="21.28515625" style="1" customWidth="1"/>
    <col min="12" max="16384" width="9.140625" style="1"/>
  </cols>
  <sheetData>
    <row r="1" spans="1:7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2</v>
      </c>
    </row>
    <row r="2" spans="1:7" x14ac:dyDescent="0.25">
      <c r="A2" s="1">
        <v>150</v>
      </c>
      <c r="B2" s="1">
        <v>185</v>
      </c>
      <c r="C2" s="1">
        <v>580</v>
      </c>
      <c r="D2" s="1">
        <f>C2*A2*2/1000</f>
        <v>174</v>
      </c>
      <c r="E2" s="1">
        <v>9.9099999999999994E-2</v>
      </c>
      <c r="F2" s="6">
        <f>(0.286*10^6+0.00969*A2*1000*2*C2)*0.105/1000</f>
        <v>207.06629999999998</v>
      </c>
    </row>
    <row r="3" spans="1:7" x14ac:dyDescent="0.25">
      <c r="A3" s="1">
        <v>150</v>
      </c>
      <c r="B3" s="1">
        <v>240</v>
      </c>
      <c r="C3" s="1">
        <v>670</v>
      </c>
      <c r="D3" s="1">
        <f t="shared" ref="D3:D9" si="0">C3*A3*2/1000</f>
        <v>201</v>
      </c>
      <c r="E3" s="1">
        <v>7.4999999999999997E-2</v>
      </c>
      <c r="F3" s="6">
        <f t="shared" ref="F3:F5" si="1">(0.286*10^6+0.00969*A3*1000*2*C3)*0.105/1000</f>
        <v>234.53744999999998</v>
      </c>
    </row>
    <row r="4" spans="1:7" x14ac:dyDescent="0.25">
      <c r="A4" s="1">
        <v>150</v>
      </c>
      <c r="B4" s="1">
        <v>300</v>
      </c>
      <c r="C4" s="1">
        <v>750</v>
      </c>
      <c r="D4" s="1">
        <f t="shared" si="0"/>
        <v>225</v>
      </c>
      <c r="E4" s="1">
        <v>6.0100000000000001E-2</v>
      </c>
      <c r="F4" s="6">
        <f t="shared" si="1"/>
        <v>258.95625000000001</v>
      </c>
    </row>
    <row r="5" spans="1:7" x14ac:dyDescent="0.25">
      <c r="A5" s="1">
        <v>150</v>
      </c>
      <c r="B5" s="1">
        <v>400</v>
      </c>
      <c r="C5" s="1">
        <v>845</v>
      </c>
      <c r="D5" s="1">
        <f t="shared" si="0"/>
        <v>253.5</v>
      </c>
      <c r="E5" s="1">
        <v>4.7E-2</v>
      </c>
      <c r="F5" s="6">
        <f t="shared" si="1"/>
        <v>287.953575</v>
      </c>
    </row>
    <row r="6" spans="1:7" x14ac:dyDescent="0.25">
      <c r="A6" s="1">
        <v>115</v>
      </c>
      <c r="B6" s="1">
        <v>185</v>
      </c>
      <c r="C6" s="1">
        <v>580</v>
      </c>
      <c r="D6" s="1">
        <f t="shared" si="0"/>
        <v>133.4</v>
      </c>
      <c r="E6" s="1">
        <v>9.9099999999999994E-2</v>
      </c>
      <c r="F6" s="6">
        <f t="shared" ref="F3:F9" si="2">(0.079*10^6+0.012*A6*1000*2*C6)*0.105/1000</f>
        <v>176.37900000000002</v>
      </c>
    </row>
    <row r="7" spans="1:7" x14ac:dyDescent="0.25">
      <c r="A7" s="1">
        <v>115</v>
      </c>
      <c r="B7" s="1">
        <v>240</v>
      </c>
      <c r="C7" s="1">
        <v>670</v>
      </c>
      <c r="D7" s="1">
        <f t="shared" si="0"/>
        <v>154.1</v>
      </c>
      <c r="E7" s="1">
        <v>7.4999999999999997E-2</v>
      </c>
      <c r="F7" s="6">
        <f t="shared" si="2"/>
        <v>202.46100000000004</v>
      </c>
    </row>
    <row r="8" spans="1:7" x14ac:dyDescent="0.25">
      <c r="A8" s="1">
        <v>115</v>
      </c>
      <c r="B8" s="1">
        <v>300</v>
      </c>
      <c r="C8" s="1">
        <v>750</v>
      </c>
      <c r="D8" s="1">
        <f t="shared" si="0"/>
        <v>172.5</v>
      </c>
      <c r="E8" s="1">
        <v>6.0100000000000001E-2</v>
      </c>
      <c r="F8" s="6">
        <f t="shared" si="2"/>
        <v>225.64500000000001</v>
      </c>
    </row>
    <row r="9" spans="1:7" x14ac:dyDescent="0.25">
      <c r="A9" s="1">
        <v>115</v>
      </c>
      <c r="B9" s="1">
        <v>400</v>
      </c>
      <c r="C9" s="1">
        <v>845</v>
      </c>
      <c r="D9" s="1">
        <f t="shared" si="0"/>
        <v>194.35</v>
      </c>
      <c r="E9" s="1">
        <v>4.7E-2</v>
      </c>
      <c r="F9" s="6">
        <f t="shared" si="2"/>
        <v>253.17600000000002</v>
      </c>
    </row>
    <row r="14" spans="1:7" x14ac:dyDescent="0.25">
      <c r="A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1684-E9A8-417D-9E63-824DC2E84A15}">
  <dimension ref="A1:G46"/>
  <sheetViews>
    <sheetView workbookViewId="0">
      <selection activeCell="I13" sqref="I13:J16"/>
    </sheetView>
  </sheetViews>
  <sheetFormatPr defaultRowHeight="15" x14ac:dyDescent="0.25"/>
  <cols>
    <col min="1" max="1" width="22.85546875" style="1" customWidth="1"/>
    <col min="2" max="2" width="24.7109375" style="1" customWidth="1"/>
    <col min="3" max="3" width="25.7109375" style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8</v>
      </c>
      <c r="E1" s="1" t="s">
        <v>8</v>
      </c>
    </row>
    <row r="2" spans="1:5" x14ac:dyDescent="0.25">
      <c r="A2" s="1">
        <v>66</v>
      </c>
      <c r="B2" s="1">
        <v>34.294605989863776</v>
      </c>
      <c r="C2" s="1">
        <v>26.864108025393289</v>
      </c>
      <c r="D2" s="3">
        <f>$A$44+$B$44*EXP($C$44*B2)*$D$44</f>
        <v>176.59454624354933</v>
      </c>
      <c r="E2">
        <f>$A$44+$B$44*EXP($C$44*C2)*$D$44</f>
        <v>144.28802734618168</v>
      </c>
    </row>
    <row r="3" spans="1:5" x14ac:dyDescent="0.25">
      <c r="A3" s="1">
        <v>66</v>
      </c>
      <c r="B3" s="1">
        <v>38.867220121845612</v>
      </c>
      <c r="C3" s="1">
        <v>30.293568624379667</v>
      </c>
      <c r="D3">
        <f t="shared" ref="D3:D39" si="0">$A$44+$B$44*EXP($C$44*B3)*$D$44</f>
        <v>198.99812604164649</v>
      </c>
      <c r="E3">
        <f t="shared" ref="E3:E39" si="1">$A$44+$B$44*EXP($C$44*C3)*$D$44</f>
        <v>158.60355428367794</v>
      </c>
    </row>
    <row r="4" spans="1:5" x14ac:dyDescent="0.25">
      <c r="A4" s="1">
        <v>66</v>
      </c>
      <c r="B4" s="1">
        <v>42.868257487329714</v>
      </c>
      <c r="C4" s="1">
        <v>34.294605989863776</v>
      </c>
      <c r="D4">
        <f t="shared" si="0"/>
        <v>220.35437132244917</v>
      </c>
      <c r="E4">
        <f t="shared" si="1"/>
        <v>176.59454624354933</v>
      </c>
    </row>
    <row r="5" spans="1:5" x14ac:dyDescent="0.25">
      <c r="A5" s="1">
        <v>66</v>
      </c>
      <c r="B5" s="1">
        <v>48.012448385809279</v>
      </c>
      <c r="C5" s="1">
        <v>38.295643355347885</v>
      </c>
      <c r="D5">
        <f t="shared" si="0"/>
        <v>250.44714729881716</v>
      </c>
      <c r="E5">
        <f t="shared" si="1"/>
        <v>196.08435952531934</v>
      </c>
    </row>
    <row r="6" spans="1:5" x14ac:dyDescent="0.25">
      <c r="A6" s="1">
        <v>66</v>
      </c>
      <c r="B6" s="1">
        <v>54.871369583782034</v>
      </c>
      <c r="C6" s="1">
        <v>44.011411020325177</v>
      </c>
      <c r="D6">
        <f t="shared" si="0"/>
        <v>295.70342012626793</v>
      </c>
      <c r="E6">
        <f t="shared" si="1"/>
        <v>226.776683117278</v>
      </c>
    </row>
    <row r="7" spans="1:5" x14ac:dyDescent="0.25">
      <c r="A7" s="1">
        <v>66</v>
      </c>
      <c r="B7" s="1">
        <v>60.587137248759333</v>
      </c>
      <c r="C7" s="1">
        <v>49.155601918804734</v>
      </c>
      <c r="D7">
        <f t="shared" si="0"/>
        <v>338.46017116846667</v>
      </c>
      <c r="E7">
        <f t="shared" si="1"/>
        <v>257.56539768896522</v>
      </c>
    </row>
    <row r="8" spans="1:5" x14ac:dyDescent="0.25">
      <c r="A8" s="1">
        <v>66</v>
      </c>
      <c r="B8" s="1">
        <v>67.446058446732081</v>
      </c>
      <c r="C8" s="1">
        <v>55.442946350279769</v>
      </c>
      <c r="D8">
        <f t="shared" si="0"/>
        <v>396.65724431057026</v>
      </c>
      <c r="E8">
        <f t="shared" si="1"/>
        <v>299.76251943689613</v>
      </c>
    </row>
    <row r="9" spans="1:5" x14ac:dyDescent="0.25">
      <c r="A9" s="1">
        <v>66</v>
      </c>
      <c r="B9" s="1">
        <v>74.876556411202571</v>
      </c>
      <c r="C9" s="1">
        <v>61.730290781754782</v>
      </c>
      <c r="D9">
        <f t="shared" si="0"/>
        <v>469.39845196322995</v>
      </c>
      <c r="E9">
        <f t="shared" si="1"/>
        <v>347.61384893991533</v>
      </c>
    </row>
    <row r="10" spans="1:5" x14ac:dyDescent="0.25">
      <c r="A10" s="1">
        <v>66</v>
      </c>
      <c r="B10" s="1">
        <v>81.735477609175334</v>
      </c>
      <c r="C10" s="1">
        <v>68.589211979727551</v>
      </c>
      <c r="D10">
        <f t="shared" si="0"/>
        <v>546.84774563826875</v>
      </c>
      <c r="E10">
        <f t="shared" si="1"/>
        <v>407.15681284882692</v>
      </c>
    </row>
    <row r="11" spans="1:5" x14ac:dyDescent="0.25">
      <c r="A11" s="1">
        <v>66</v>
      </c>
      <c r="B11" s="1">
        <v>88.594398807148082</v>
      </c>
      <c r="C11" s="1">
        <v>75.448133177700313</v>
      </c>
      <c r="D11">
        <f t="shared" si="0"/>
        <v>635.68462492159176</v>
      </c>
      <c r="E11">
        <f t="shared" si="1"/>
        <v>475.45454477058388</v>
      </c>
    </row>
    <row r="12" spans="1:5" x14ac:dyDescent="0.25">
      <c r="A12" s="1">
        <v>66</v>
      </c>
      <c r="B12" s="1">
        <v>94.310166472125374</v>
      </c>
      <c r="C12" s="1">
        <v>82.307054375673047</v>
      </c>
      <c r="D12">
        <f t="shared" si="0"/>
        <v>719.61500834854837</v>
      </c>
      <c r="E12">
        <f t="shared" si="1"/>
        <v>553.79428265786839</v>
      </c>
    </row>
    <row r="13" spans="1:5" x14ac:dyDescent="0.25">
      <c r="A13" s="1">
        <v>110</v>
      </c>
      <c r="B13" s="1">
        <v>80.020747309682136</v>
      </c>
      <c r="C13" s="1">
        <v>63.826072258913136</v>
      </c>
      <c r="D13">
        <f t="shared" si="0"/>
        <v>526.4782994475994</v>
      </c>
      <c r="E13">
        <f t="shared" si="1"/>
        <v>364.948931096276</v>
      </c>
    </row>
    <row r="14" spans="1:5" x14ac:dyDescent="0.25">
      <c r="A14" s="1">
        <v>110</v>
      </c>
      <c r="B14" s="1">
        <v>91.452282639636735</v>
      </c>
      <c r="C14" s="1">
        <v>73.352351700541959</v>
      </c>
      <c r="D14">
        <f t="shared" si="0"/>
        <v>676.4508266130789</v>
      </c>
      <c r="E14">
        <f t="shared" si="1"/>
        <v>453.58328278821637</v>
      </c>
    </row>
    <row r="15" spans="1:5" x14ac:dyDescent="0.25">
      <c r="A15" s="1">
        <v>110</v>
      </c>
      <c r="B15" s="1">
        <v>100.97856208126555</v>
      </c>
      <c r="C15" s="1">
        <v>81.926003198007891</v>
      </c>
      <c r="D15">
        <f t="shared" si="0"/>
        <v>830.46485731170787</v>
      </c>
      <c r="E15">
        <f t="shared" si="1"/>
        <v>549.15444031596689</v>
      </c>
    </row>
    <row r="16" spans="1:5" x14ac:dyDescent="0.25">
      <c r="A16" s="1">
        <v>110</v>
      </c>
      <c r="B16" s="1">
        <v>112.41009741122014</v>
      </c>
      <c r="C16" s="1">
        <v>92.404910583799605</v>
      </c>
      <c r="D16">
        <f t="shared" si="0"/>
        <v>1058.5247816628857</v>
      </c>
      <c r="E16">
        <f t="shared" si="1"/>
        <v>690.56564480237944</v>
      </c>
    </row>
    <row r="17" spans="1:5" x14ac:dyDescent="0.25">
      <c r="A17" s="1">
        <v>110</v>
      </c>
      <c r="B17" s="1">
        <v>124.79426068533762</v>
      </c>
      <c r="C17" s="1">
        <v>102.88381796959133</v>
      </c>
      <c r="D17">
        <f t="shared" si="0"/>
        <v>1372.1459796155248</v>
      </c>
      <c r="E17">
        <f t="shared" si="1"/>
        <v>864.94796611009747</v>
      </c>
    </row>
    <row r="18" spans="1:5" x14ac:dyDescent="0.25">
      <c r="A18" s="1">
        <v>110</v>
      </c>
      <c r="B18" s="1">
        <v>136.22579601529219</v>
      </c>
      <c r="C18" s="1">
        <v>114.3153532995459</v>
      </c>
      <c r="D18">
        <f t="shared" si="0"/>
        <v>1739.3517571338064</v>
      </c>
      <c r="E18">
        <f t="shared" si="1"/>
        <v>1101.8658354699521</v>
      </c>
    </row>
    <row r="19" spans="1:5" x14ac:dyDescent="0.25">
      <c r="A19" s="1">
        <v>110</v>
      </c>
      <c r="B19" s="1">
        <v>147.65733134524677</v>
      </c>
      <c r="C19" s="1">
        <v>125.74688862950049</v>
      </c>
      <c r="D19">
        <f t="shared" si="0"/>
        <v>2200.8845456864765</v>
      </c>
      <c r="E19">
        <f t="shared" si="1"/>
        <v>1399.6426450904578</v>
      </c>
    </row>
    <row r="20" spans="1:5" x14ac:dyDescent="0.25">
      <c r="A20" s="1">
        <v>110</v>
      </c>
      <c r="B20" s="1">
        <v>157.18361078687562</v>
      </c>
      <c r="C20" s="1">
        <v>137.1784239594551</v>
      </c>
      <c r="D20">
        <f t="shared" si="0"/>
        <v>2674.8548548361173</v>
      </c>
      <c r="E20">
        <f t="shared" si="1"/>
        <v>1773.911705450291</v>
      </c>
    </row>
    <row r="21" spans="1:5" x14ac:dyDescent="0.25">
      <c r="A21" s="1">
        <v>132</v>
      </c>
      <c r="B21" s="1">
        <v>96.024896771618558</v>
      </c>
      <c r="C21" s="1">
        <v>76.591286710695769</v>
      </c>
      <c r="D21">
        <f t="shared" si="0"/>
        <v>746.72288740230965</v>
      </c>
      <c r="E21">
        <f t="shared" si="1"/>
        <v>487.77641387161191</v>
      </c>
    </row>
    <row r="22" spans="1:5" x14ac:dyDescent="0.25">
      <c r="A22" s="1">
        <v>132</v>
      </c>
      <c r="B22" s="1">
        <v>109.74273916756407</v>
      </c>
      <c r="C22" s="1">
        <v>88.022822040650354</v>
      </c>
      <c r="D22">
        <f t="shared" si="0"/>
        <v>1000.5560077985389</v>
      </c>
      <c r="E22">
        <f t="shared" si="1"/>
        <v>627.80728594535981</v>
      </c>
    </row>
    <row r="23" spans="1:5" x14ac:dyDescent="0.25">
      <c r="A23" s="1">
        <v>132</v>
      </c>
      <c r="B23" s="1">
        <v>121.17427449751867</v>
      </c>
      <c r="C23" s="1">
        <v>98.311203837609469</v>
      </c>
      <c r="D23">
        <f t="shared" si="0"/>
        <v>1272.3085721110374</v>
      </c>
      <c r="E23">
        <f t="shared" si="1"/>
        <v>784.34360827674425</v>
      </c>
    </row>
    <row r="24" spans="1:5" x14ac:dyDescent="0.25">
      <c r="A24" s="1">
        <v>132</v>
      </c>
      <c r="B24" s="1">
        <v>134.89211689346416</v>
      </c>
      <c r="C24" s="1">
        <v>110.88589270055954</v>
      </c>
      <c r="D24">
        <f t="shared" si="0"/>
        <v>1692.060798194577</v>
      </c>
      <c r="E24">
        <f t="shared" si="1"/>
        <v>1025.0216011896343</v>
      </c>
    </row>
    <row r="25" spans="1:5" x14ac:dyDescent="0.25">
      <c r="A25" s="1">
        <v>132</v>
      </c>
      <c r="B25" s="1">
        <v>149.75311282240514</v>
      </c>
      <c r="C25" s="1">
        <v>123.46058156350956</v>
      </c>
      <c r="D25">
        <f t="shared" si="0"/>
        <v>2297.5516469111485</v>
      </c>
      <c r="E25">
        <f t="shared" si="1"/>
        <v>1334.5202382216742</v>
      </c>
    </row>
    <row r="26" spans="1:5" x14ac:dyDescent="0.25">
      <c r="A26" s="1">
        <v>132</v>
      </c>
      <c r="B26" s="1">
        <v>163.47095521835067</v>
      </c>
      <c r="C26" s="1">
        <v>137.1784239594551</v>
      </c>
      <c r="D26">
        <f t="shared" si="0"/>
        <v>3040.9569309679373</v>
      </c>
      <c r="E26">
        <f t="shared" si="1"/>
        <v>1773.911705450291</v>
      </c>
    </row>
    <row r="27" spans="1:5" x14ac:dyDescent="0.25">
      <c r="A27" s="1">
        <v>132</v>
      </c>
      <c r="B27" s="1">
        <v>177.18879761429616</v>
      </c>
      <c r="C27" s="1">
        <v>150.89626635540063</v>
      </c>
      <c r="D27">
        <f t="shared" si="0"/>
        <v>4019.0435305218921</v>
      </c>
      <c r="E27">
        <f t="shared" si="1"/>
        <v>2352.0121242547293</v>
      </c>
    </row>
    <row r="28" spans="1:5" x14ac:dyDescent="0.25">
      <c r="A28" s="1">
        <v>132</v>
      </c>
      <c r="B28" s="1">
        <v>188.62033294425075</v>
      </c>
      <c r="C28" s="1">
        <v>164.61410875134609</v>
      </c>
      <c r="D28">
        <f t="shared" si="0"/>
        <v>5066.1785187912456</v>
      </c>
      <c r="E28">
        <f t="shared" si="1"/>
        <v>3112.6097214947754</v>
      </c>
    </row>
    <row r="29" spans="1:5" x14ac:dyDescent="0.25">
      <c r="A29" s="1">
        <v>150</v>
      </c>
      <c r="B29" s="1">
        <v>124.70765814495918</v>
      </c>
      <c r="C29" s="1">
        <v>100.02593413710267</v>
      </c>
      <c r="D29">
        <f t="shared" si="0"/>
        <v>1369.6721629561405</v>
      </c>
      <c r="E29">
        <f t="shared" si="1"/>
        <v>813.70983235160588</v>
      </c>
    </row>
    <row r="30" spans="1:5" x14ac:dyDescent="0.25">
      <c r="A30" s="1">
        <v>150</v>
      </c>
      <c r="B30" s="1">
        <v>137.69803920172575</v>
      </c>
      <c r="C30" s="1">
        <v>111.7172770881926</v>
      </c>
      <c r="D30">
        <f t="shared" si="0"/>
        <v>1793.0419669275398</v>
      </c>
      <c r="E30">
        <f t="shared" si="1"/>
        <v>1043.169398032906</v>
      </c>
    </row>
    <row r="31" spans="1:5" x14ac:dyDescent="0.25">
      <c r="A31" s="1">
        <v>150</v>
      </c>
      <c r="B31" s="1">
        <v>153.28649646984564</v>
      </c>
      <c r="C31" s="1">
        <v>126.00669625063584</v>
      </c>
      <c r="D31">
        <f t="shared" si="0"/>
        <v>2469.9881544773689</v>
      </c>
      <c r="E31">
        <f t="shared" si="1"/>
        <v>1407.2331044665232</v>
      </c>
    </row>
    <row r="32" spans="1:5" x14ac:dyDescent="0.25">
      <c r="A32" s="1">
        <v>150</v>
      </c>
      <c r="B32" s="1">
        <v>170.1739918436422</v>
      </c>
      <c r="C32" s="1">
        <v>140.29611541307906</v>
      </c>
      <c r="D32">
        <f t="shared" si="0"/>
        <v>3485.4470543331809</v>
      </c>
      <c r="E32">
        <f t="shared" si="1"/>
        <v>1891.733018184711</v>
      </c>
    </row>
    <row r="33" spans="1:7" x14ac:dyDescent="0.25">
      <c r="A33" s="1">
        <v>150</v>
      </c>
      <c r="B33" s="1">
        <v>185.76244911176209</v>
      </c>
      <c r="C33" s="1">
        <v>155.88457268119896</v>
      </c>
      <c r="D33">
        <f t="shared" si="0"/>
        <v>4781.5416127071076</v>
      </c>
      <c r="E33">
        <f t="shared" si="1"/>
        <v>2604.7842754105391</v>
      </c>
    </row>
    <row r="34" spans="1:7" x14ac:dyDescent="0.25">
      <c r="A34" s="1">
        <v>150</v>
      </c>
      <c r="B34" s="1">
        <v>201.35090637988199</v>
      </c>
      <c r="C34" s="1">
        <v>171.47302994931886</v>
      </c>
      <c r="D34">
        <f t="shared" si="0"/>
        <v>6551.7985570387273</v>
      </c>
      <c r="E34">
        <f t="shared" si="1"/>
        <v>3578.6977384468059</v>
      </c>
    </row>
    <row r="35" spans="1:7" x14ac:dyDescent="0.25">
      <c r="A35" s="1">
        <v>150</v>
      </c>
      <c r="B35" s="1">
        <v>214.34128743664857</v>
      </c>
      <c r="C35" s="1">
        <v>187.06148721743875</v>
      </c>
      <c r="D35">
        <f t="shared" si="0"/>
        <v>8512.6047741019102</v>
      </c>
      <c r="E35">
        <f t="shared" si="1"/>
        <v>4908.9070661373908</v>
      </c>
    </row>
    <row r="36" spans="1:7" x14ac:dyDescent="0.25">
      <c r="A36" s="1">
        <v>220</v>
      </c>
      <c r="B36" s="1">
        <v>249.58852137067524</v>
      </c>
      <c r="C36" s="1">
        <v>205.76763593918267</v>
      </c>
      <c r="D36">
        <f t="shared" si="0"/>
        <v>17285.965077886915</v>
      </c>
      <c r="E36">
        <f t="shared" si="1"/>
        <v>7162.1769070038554</v>
      </c>
    </row>
    <row r="37" spans="1:7" x14ac:dyDescent="0.25">
      <c r="A37" s="1">
        <v>220</v>
      </c>
      <c r="B37" s="1">
        <v>272.45159203058438</v>
      </c>
      <c r="C37" s="1">
        <v>228.63070659909181</v>
      </c>
      <c r="D37">
        <f t="shared" si="0"/>
        <v>27340.609703351663</v>
      </c>
      <c r="E37">
        <f t="shared" si="1"/>
        <v>11347.638399683417</v>
      </c>
    </row>
    <row r="38" spans="1:7" x14ac:dyDescent="0.25">
      <c r="A38" s="1">
        <v>220</v>
      </c>
      <c r="B38" s="1">
        <v>295.31466269049355</v>
      </c>
      <c r="C38" s="1">
        <v>251.49377725900098</v>
      </c>
      <c r="D38">
        <f t="shared" si="0"/>
        <v>43224.352058424483</v>
      </c>
      <c r="E38">
        <f t="shared" si="1"/>
        <v>17959.586853677418</v>
      </c>
    </row>
    <row r="39" spans="1:7" x14ac:dyDescent="0.25">
      <c r="A39" s="1">
        <v>220</v>
      </c>
      <c r="B39" s="1">
        <v>314.36722157375124</v>
      </c>
      <c r="C39" s="1">
        <v>274.3568479189102</v>
      </c>
      <c r="D39">
        <f t="shared" si="0"/>
        <v>63299.380112626015</v>
      </c>
      <c r="E39">
        <f t="shared" si="1"/>
        <v>28404.758177015789</v>
      </c>
    </row>
    <row r="43" spans="1:7" x14ac:dyDescent="0.25">
      <c r="A43" s="1" t="s">
        <v>5</v>
      </c>
      <c r="B43" s="1" t="s">
        <v>6</v>
      </c>
      <c r="C43" s="1" t="s">
        <v>7</v>
      </c>
      <c r="D43" s="4" t="s">
        <v>9</v>
      </c>
      <c r="E43" s="4"/>
      <c r="F43" s="4"/>
      <c r="G43" s="4"/>
    </row>
    <row r="44" spans="1:7" x14ac:dyDescent="0.25">
      <c r="A44">
        <v>-57.35</v>
      </c>
      <c r="B44">
        <v>105.2</v>
      </c>
      <c r="C44" s="2">
        <v>0.02</v>
      </c>
      <c r="D44" s="5">
        <f>1.12</f>
        <v>1.1200000000000001</v>
      </c>
      <c r="E44" s="5"/>
      <c r="F44" s="5"/>
      <c r="G44" s="5"/>
    </row>
    <row r="46" spans="1:7" x14ac:dyDescent="0.25">
      <c r="A46" s="1">
        <v>7.4710000000000001</v>
      </c>
      <c r="B46" s="1">
        <v>39.28</v>
      </c>
      <c r="C46" s="1">
        <f>1.4*0.01</f>
        <v>1.3999999999999999E-2</v>
      </c>
      <c r="D46" s="5">
        <v>1.31</v>
      </c>
      <c r="E46" s="5"/>
      <c r="F46" s="5"/>
      <c r="G46" s="5"/>
    </row>
  </sheetData>
  <mergeCells count="3">
    <mergeCell ref="D43:G43"/>
    <mergeCell ref="D44:G44"/>
    <mergeCell ref="D46:G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2023-01-13T18:21:02Z</dcterms:created>
  <dcterms:modified xsi:type="dcterms:W3CDTF">2023-01-15T20:00:38Z</dcterms:modified>
</cp:coreProperties>
</file>