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durae\OneDrive\Área de Trabalho\Delete\"/>
    </mc:Choice>
  </mc:AlternateContent>
  <xr:revisionPtr revIDLastSave="0" documentId="13_ncr:1_{EFD1069F-7BE0-4BC8-8729-0C20166C4349}" xr6:coauthVersionLast="47" xr6:coauthVersionMax="47" xr10:uidLastSave="{00000000-0000-0000-0000-000000000000}"/>
  <bookViews>
    <workbookView xWindow="-110" yWindow="-110" windowWidth="24220" windowHeight="15500" tabRatio="849" activeTab="6" xr2:uid="{00000000-000D-0000-FFFF-FFFF00000000}"/>
  </bookViews>
  <sheets>
    <sheet name="commodity_labels" sheetId="1" r:id="rId1"/>
    <sheet name="commodities" sheetId="3" r:id="rId2"/>
    <sheet name="Efficiency" sheetId="2" r:id="rId3"/>
    <sheet name="EmissionActivity" sheetId="6" r:id="rId4"/>
    <sheet name="Emissions_Calculations" sheetId="5" r:id="rId5"/>
    <sheet name="EmissionLimit" sheetId="8" r:id="rId6"/>
    <sheet name="CapacityFactor" sheetId="4" r:id="rId7"/>
    <sheet name="StorageDuration" sheetId="7" r:id="rId8"/>
    <sheet name="DiscountRate" sheetId="9" r:id="rId9"/>
    <sheet name="CapacityCredit" sheetId="10" r:id="rId10"/>
    <sheet name="PlanningReserveMargin" sheetId="12" r:id="rId11"/>
    <sheet name="tech_curtailment" sheetId="13" r:id="rId12"/>
    <sheet name="MaxCapacity" sheetId="17" r:id="rId13"/>
    <sheet name="MinCapacity" sheetId="18" r:id="rId14"/>
    <sheet name="MaxActivity" sheetId="20" r:id="rId15"/>
    <sheet name="MinActivity" sheetId="19" r:id="rId16"/>
    <sheet name="MaxResource" sheetId="16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8" l="1"/>
  <c r="D4" i="8"/>
  <c r="D5" i="8"/>
  <c r="D2" i="8"/>
  <c r="G32" i="5" l="1"/>
  <c r="G31" i="5"/>
  <c r="G30" i="5"/>
  <c r="F31" i="5"/>
  <c r="F32" i="5"/>
  <c r="F30" i="5"/>
  <c r="C30" i="5"/>
  <c r="C32" i="5"/>
  <c r="E32" i="5"/>
  <c r="E30" i="5"/>
  <c r="E31" i="5"/>
  <c r="C31" i="5"/>
  <c r="B32" i="5"/>
  <c r="B31" i="5"/>
  <c r="B30" i="5"/>
  <c r="I78" i="2" l="1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H78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H62" i="2"/>
  <c r="H61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D22" i="6" l="1"/>
  <c r="D21" i="6"/>
  <c r="D20" i="6"/>
  <c r="D33" i="6"/>
  <c r="D32" i="6"/>
  <c r="D27" i="6"/>
  <c r="D26" i="6"/>
  <c r="D19" i="6"/>
  <c r="D31" i="6"/>
  <c r="D30" i="6"/>
  <c r="D25" i="6"/>
  <c r="D24" i="6"/>
  <c r="D25" i="5" l="1"/>
  <c r="D31" i="5" s="1"/>
  <c r="D26" i="5"/>
  <c r="D32" i="5" s="1"/>
  <c r="D24" i="5"/>
  <c r="D30" i="5" s="1"/>
  <c r="I28" i="2" l="1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H28" i="2"/>
</calcChain>
</file>

<file path=xl/sharedStrings.xml><?xml version="1.0" encoding="utf-8"?>
<sst xmlns="http://schemas.openxmlformats.org/spreadsheetml/2006/main" count="5988" uniqueCount="290">
  <si>
    <t>p</t>
  </si>
  <si>
    <t>e</t>
  </si>
  <si>
    <t>emissions commodity</t>
  </si>
  <si>
    <t>d</t>
  </si>
  <si>
    <t>demand commodity</t>
  </si>
  <si>
    <t>phyisical commodity</t>
  </si>
  <si>
    <t>single</t>
  </si>
  <si>
    <t>tech</t>
  </si>
  <si>
    <t>input_comm</t>
  </si>
  <si>
    <t>output_comm</t>
  </si>
  <si>
    <t>eff_notes</t>
  </si>
  <si>
    <t>comm_name</t>
  </si>
  <si>
    <t>flag</t>
  </si>
  <si>
    <t>comm_desc</t>
  </si>
  <si>
    <t>ELC</t>
  </si>
  <si>
    <t>Electricity, physical, to transmission</t>
  </si>
  <si>
    <t>COAL</t>
  </si>
  <si>
    <t>Coal</t>
  </si>
  <si>
    <t>WIND</t>
  </si>
  <si>
    <t>NaturalGas</t>
  </si>
  <si>
    <t>Natural Gas</t>
  </si>
  <si>
    <t>NUC</t>
  </si>
  <si>
    <t>Input for nuclear generation</t>
  </si>
  <si>
    <t>WATER</t>
  </si>
  <si>
    <t>Input for hydro generation</t>
  </si>
  <si>
    <t>PETROL</t>
  </si>
  <si>
    <t>Petroleum</t>
  </si>
  <si>
    <t>Trans_A</t>
  </si>
  <si>
    <t>Regional Transmission Output</t>
  </si>
  <si>
    <t>ELCDMD</t>
  </si>
  <si>
    <t>Energy Ready To be Consumed After Demand</t>
  </si>
  <si>
    <t>R1-R2</t>
  </si>
  <si>
    <t>R3-R2</t>
  </si>
  <si>
    <t>comm_labels_description</t>
  </si>
  <si>
    <t>R1-R3</t>
  </si>
  <si>
    <t>CF Distribution</t>
  </si>
  <si>
    <t>Stage</t>
  </si>
  <si>
    <t>Advanced</t>
  </si>
  <si>
    <t>Moderate</t>
  </si>
  <si>
    <t>Conservative</t>
  </si>
  <si>
    <t>Notes</t>
  </si>
  <si>
    <t>Region</t>
  </si>
  <si>
    <t>LAND</t>
  </si>
  <si>
    <t>OFFSHORE</t>
  </si>
  <si>
    <t>Used for CF Growth Only Data is region dependent and represented in python code</t>
  </si>
  <si>
    <t>Used for CF Growth Only Data is region dependent and represented in python code Class 8</t>
  </si>
  <si>
    <t>HYDRO</t>
  </si>
  <si>
    <t>Lets assume no loss for the inter regional transmission as those may be hard to estimate. Risk double counting</t>
  </si>
  <si>
    <t>from EIA 5.2% T%D loss, from duke distribution losses 1.53x transmission</t>
  </si>
  <si>
    <t>Obs</t>
  </si>
  <si>
    <t>Generation 2021 [MWh]</t>
  </si>
  <si>
    <t>Resource Used</t>
  </si>
  <si>
    <t>Petroleum - GT</t>
  </si>
  <si>
    <t>Petroleum - IC</t>
  </si>
  <si>
    <t>Petroleum - ST</t>
  </si>
  <si>
    <t>Petroleum - OTH</t>
  </si>
  <si>
    <t>Natural gas - ST</t>
  </si>
  <si>
    <t>Natural gas - GT</t>
  </si>
  <si>
    <t>Natural gas - CC</t>
  </si>
  <si>
    <t>Other biomass</t>
  </si>
  <si>
    <t>Wood</t>
  </si>
  <si>
    <t>SO2 (short tons)</t>
  </si>
  <si>
    <t>NG</t>
  </si>
  <si>
    <t>Nox (short tons)</t>
  </si>
  <si>
    <t>CO2 (thousand metric tons)</t>
  </si>
  <si>
    <t>Commodity</t>
  </si>
  <si>
    <t>SOL_EIA930</t>
  </si>
  <si>
    <t>EIA930</t>
  </si>
  <si>
    <t>emission_comm</t>
  </si>
  <si>
    <t>units</t>
  </si>
  <si>
    <t>emission_act</t>
  </si>
  <si>
    <t>lbs/MMBtu</t>
  </si>
  <si>
    <t>MWh/MMBTUs</t>
  </si>
  <si>
    <t>CO2 (lb)</t>
  </si>
  <si>
    <t>Generation MWh</t>
  </si>
  <si>
    <t>CO2 lb</t>
  </si>
  <si>
    <t>lb/MWh</t>
  </si>
  <si>
    <t>MMBTUs</t>
  </si>
  <si>
    <t>Data from NC Average Energy Statistcs from EIA 2021 and EIA 923</t>
  </si>
  <si>
    <t>lb/MMBTUs</t>
  </si>
  <si>
    <t>regions</t>
  </si>
  <si>
    <t>duration</t>
  </si>
  <si>
    <t>duration_notes</t>
  </si>
  <si>
    <t>From NREL ATB 23- 10h of storage duration average</t>
  </si>
  <si>
    <t>emis_limit</t>
  </si>
  <si>
    <t>emis_limit_units</t>
  </si>
  <si>
    <t>Carbon neutrality by the year 2050</t>
  </si>
  <si>
    <t>R1+R2+R3</t>
  </si>
  <si>
    <t>emis_comm</t>
  </si>
  <si>
    <t>emis_limit_notes</t>
  </si>
  <si>
    <t>periods</t>
  </si>
  <si>
    <t>tech_rate_notes</t>
  </si>
  <si>
    <t>WACC from ATB 22</t>
  </si>
  <si>
    <t>WACC Storage Futures Study: Storage Technology Modeling Input Data Report -NREL</t>
  </si>
  <si>
    <t>using global discount rate</t>
  </si>
  <si>
    <t>eff_units</t>
  </si>
  <si>
    <t xml:space="preserve"> from EIA 923</t>
  </si>
  <si>
    <t xml:space="preserve"> from ATB 22</t>
  </si>
  <si>
    <t>kt</t>
  </si>
  <si>
    <t>cf_tech_notes</t>
  </si>
  <si>
    <t>reserve_margin</t>
  </si>
  <si>
    <t>note</t>
  </si>
  <si>
    <t>From DEC and DEP Carbon Plan 2022</t>
  </si>
  <si>
    <t>Duke Energy Carolinas and Duke Energy Progress Effective Load Carrying Capability (ELCC) Study 2022</t>
  </si>
  <si>
    <t>Duke Energy Carolinas and Duke Energy Progress Effective Load Carrying Capability (ELCC) Study 2022 and dx.doi.org/10.1021/acs.est.9b04184</t>
  </si>
  <si>
    <t>capacity_credit</t>
  </si>
  <si>
    <t>consistent with Duke Energy Carolinas and Duke Energy Progress Effective Load Carrying Capability (ELCC) Study 2022, used values from dx.doi.org/10.1021/acs.est.9b04184</t>
  </si>
  <si>
    <t>NERC - EFORd&gt; Generating Unit Statistical Brochures</t>
  </si>
  <si>
    <t>average power during winter 21 NC summary Data - principle standard CPUC 2020</t>
  </si>
  <si>
    <t>notes</t>
  </si>
  <si>
    <t>Solar Photovoltaic - Non residential</t>
  </si>
  <si>
    <t>Conventional Hydroelectric</t>
  </si>
  <si>
    <t>Onshore Wind Turbine Class 8</t>
  </si>
  <si>
    <t>NREL ATB Commercial Solar PV</t>
  </si>
  <si>
    <t>NREL ATB Land Wind Turbine Class 8 NREL AT22</t>
  </si>
  <si>
    <t>NREL ATB Offshore Wind Turbine Class 6 NREL AT22</t>
  </si>
  <si>
    <t>NREL ATB Residential Solar PV</t>
  </si>
  <si>
    <t>NREL ATB Utility Solar PV</t>
  </si>
  <si>
    <t>maxcap_units</t>
  </si>
  <si>
    <t>maxres</t>
  </si>
  <si>
    <t>maxres_units</t>
  </si>
  <si>
    <t>maxres_notes</t>
  </si>
  <si>
    <t>maxcap</t>
  </si>
  <si>
    <t>maxcap_notes</t>
  </si>
  <si>
    <t>mincap</t>
  </si>
  <si>
    <t>mincap_units</t>
  </si>
  <si>
    <t>mincap_notes</t>
  </si>
  <si>
    <t>minact</t>
  </si>
  <si>
    <t>minact_units</t>
  </si>
  <si>
    <t>minact_notes</t>
  </si>
  <si>
    <t>maxact</t>
  </si>
  <si>
    <t>maxact_units</t>
  </si>
  <si>
    <t>maxact_notes</t>
  </si>
  <si>
    <t>PJ</t>
  </si>
  <si>
    <t>Max amount of thermal units of bio input</t>
  </si>
  <si>
    <t>global</t>
  </si>
  <si>
    <t>dummy</t>
  </si>
  <si>
    <t>INPUT</t>
  </si>
  <si>
    <t>SOL_RES</t>
  </si>
  <si>
    <t>Input for residential solar generation</t>
  </si>
  <si>
    <t>SOL_UT</t>
  </si>
  <si>
    <t>Input for utility solar generation</t>
  </si>
  <si>
    <t>SOL_COM</t>
  </si>
  <si>
    <t>Input for commercial solar generation</t>
  </si>
  <si>
    <t>WIND_ON</t>
  </si>
  <si>
    <t>WIND_OF</t>
  </si>
  <si>
    <t>Input for wind generation onshore</t>
  </si>
  <si>
    <t>Input for wind generation offshore</t>
  </si>
  <si>
    <t>captured co2</t>
  </si>
  <si>
    <t>co2_capu</t>
  </si>
  <si>
    <t>co2_at</t>
  </si>
  <si>
    <t>atmospheric Co2</t>
  </si>
  <si>
    <t>co2_stored</t>
  </si>
  <si>
    <t>FT_NG</t>
  </si>
  <si>
    <t>Used just to control fuel cost</t>
  </si>
  <si>
    <t>for each kt of co2_stored I consume 1tk of carbon captured</t>
  </si>
  <si>
    <t>BIOMASS</t>
  </si>
  <si>
    <t>Fuel for biomass</t>
  </si>
  <si>
    <t>FT_BIOMASS</t>
  </si>
  <si>
    <t>data from ATB22</t>
  </si>
  <si>
    <t>Data from NC Average Energy Statistcs from EIA 2021 and EIA 923- check Emission_calculations</t>
  </si>
  <si>
    <t>All carbon that is captured must be stored</t>
  </si>
  <si>
    <t>kt/kt</t>
  </si>
  <si>
    <t>stored Co2</t>
  </si>
  <si>
    <t>AB_ST_EXISTING</t>
  </si>
  <si>
    <t>BATT_2H_NEW</t>
  </si>
  <si>
    <t>BATT_4H_NEW</t>
  </si>
  <si>
    <t>BATT_6H_NEW</t>
  </si>
  <si>
    <t>BATT_8H_NEW</t>
  </si>
  <si>
    <t>BIOMASS_CC90_NEW</t>
  </si>
  <si>
    <t>BIOMASS_NEW</t>
  </si>
  <si>
    <t>BIT_ST_EXISTING</t>
  </si>
  <si>
    <t>BLQ_ST_EXISTING</t>
  </si>
  <si>
    <t>CO2_STORAGE</t>
  </si>
  <si>
    <t>COAL_95CC_NEW</t>
  </si>
  <si>
    <t>COAL_99CC_NEW</t>
  </si>
  <si>
    <t>COAL_NEW</t>
  </si>
  <si>
    <t>PV-COMMERCIAL_NEW</t>
  </si>
  <si>
    <t>DFO_CC_EXISTING</t>
  </si>
  <si>
    <t>DFO_GT_EXISTING</t>
  </si>
  <si>
    <t>DFO_IC_EXISTING</t>
  </si>
  <si>
    <t>DISTRIBUTION</t>
  </si>
  <si>
    <t>FT_COAL</t>
  </si>
  <si>
    <t>FT_NUCLEAR</t>
  </si>
  <si>
    <t>FT_PETROLEUM</t>
  </si>
  <si>
    <t>WIND-LAND-C8_NEW</t>
  </si>
  <si>
    <t>LFG_GT_EXISTING</t>
  </si>
  <si>
    <t>LFG_IC_EXISTING</t>
  </si>
  <si>
    <t>MWH_BA1H_EXISTING</t>
  </si>
  <si>
    <t>MWH_BA2H_EXISTING</t>
  </si>
  <si>
    <t>NG_CC_EXISTING</t>
  </si>
  <si>
    <t>NG_F-FRAME_CC_95CC_NEW</t>
  </si>
  <si>
    <t>NG_F-FRAME_CC_97CC_NEW</t>
  </si>
  <si>
    <t>NG_F-FRAME_CC_NEW</t>
  </si>
  <si>
    <t>NG_F-FRAME_CT_NEW</t>
  </si>
  <si>
    <t>NG_GT_EXISTING</t>
  </si>
  <si>
    <t>NG_H-FRAME_CC_95CC_NEW</t>
  </si>
  <si>
    <t>NG_H-FRAME_CC_97CC_NEW</t>
  </si>
  <si>
    <t>NG_H-FRAME_CC_NEW</t>
  </si>
  <si>
    <t>NG_ST_EXISTING</t>
  </si>
  <si>
    <t>NUC_ST_EXISTING</t>
  </si>
  <si>
    <t>NUCLEAR-AP1000_NEW</t>
  </si>
  <si>
    <t>NUCLEAR-SMR_NEW</t>
  </si>
  <si>
    <t>OBG_IC_EXISTING</t>
  </si>
  <si>
    <t>WIND-OFFSHORE-C6_NEW</t>
  </si>
  <si>
    <t>PV-RESIDENTIAL_NEW</t>
  </si>
  <si>
    <t>SUN_PV_EXISTING</t>
  </si>
  <si>
    <t>TRANSMISSION_INTERREGIONAL</t>
  </si>
  <si>
    <t>TRANSMISSION_REGIONAL</t>
  </si>
  <si>
    <t>PV-UTILITY_NEW</t>
  </si>
  <si>
    <t>WAT_HY_EXISTING</t>
  </si>
  <si>
    <t>WAT_HY_NEW</t>
  </si>
  <si>
    <t>WAT_PS_EXISTING</t>
  </si>
  <si>
    <t>WAT_PS_NEW</t>
  </si>
  <si>
    <t>WDS_ST_EXISTING</t>
  </si>
  <si>
    <t>WH_ST_EXISTING</t>
  </si>
  <si>
    <t>WND_WT_EXISTING</t>
  </si>
  <si>
    <t>General Input to Fuel Technology or Dummy Input</t>
  </si>
  <si>
    <t>Waste Heat (Small amount of generation- Retire very early)</t>
  </si>
  <si>
    <t>NREL ReEDS</t>
  </si>
  <si>
    <t xml:space="preserve"> from EIA 923- Average of All Biomass Tech in NC</t>
  </si>
  <si>
    <t xml:space="preserve"> Heat rate from EIA 923 times expected increase due to CC from Reeds (BECC_MOD and BE from ATB 22) - maybe considered as moderate development</t>
  </si>
  <si>
    <t>from EIA NC Average Statistics 4.96% TD loss. From duke 40% of the losses on the transmission and 60 on the distribution</t>
  </si>
  <si>
    <t>NC Average Statistics From</t>
  </si>
  <si>
    <t>NC Average Statistics From- Table 7 Emissions</t>
  </si>
  <si>
    <t>Match EIA 923 Table</t>
  </si>
  <si>
    <t>Plant Id</t>
  </si>
  <si>
    <t>Plant State</t>
  </si>
  <si>
    <t>Reported
Prime Mover</t>
  </si>
  <si>
    <t>Reported
Fuel Type Code</t>
  </si>
  <si>
    <t>AER
Fuel Type Code</t>
  </si>
  <si>
    <t>Balancing
Authority Code</t>
  </si>
  <si>
    <t>Elec Fuel Consumption
MMBtu</t>
  </si>
  <si>
    <t>Net Generation
(Megawatthours)</t>
  </si>
  <si>
    <t>YEAR</t>
  </si>
  <si>
    <t>NC</t>
  </si>
  <si>
    <t>BA</t>
  </si>
  <si>
    <t>MWH</t>
  </si>
  <si>
    <t>OTH</t>
  </si>
  <si>
    <t>CPLE</t>
  </si>
  <si>
    <t>CA</t>
  </si>
  <si>
    <t>DFO</t>
  </si>
  <si>
    <t>CT</t>
  </si>
  <si>
    <t>GT</t>
  </si>
  <si>
    <t>PV</t>
  </si>
  <si>
    <t>SUN</t>
  </si>
  <si>
    <t>HY</t>
  </si>
  <si>
    <t>WAT</t>
  </si>
  <si>
    <t>HYC</t>
  </si>
  <si>
    <t>ST</t>
  </si>
  <si>
    <t>BIT</t>
  </si>
  <si>
    <t>COL</t>
  </si>
  <si>
    <t>DUK</t>
  </si>
  <si>
    <t>PJM</t>
  </si>
  <si>
    <t>TVA</t>
  </si>
  <si>
    <t>PS</t>
  </si>
  <si>
    <t>HPS</t>
  </si>
  <si>
    <t>IC</t>
  </si>
  <si>
    <t>TDF</t>
  </si>
  <si>
    <t>WDS</t>
  </si>
  <si>
    <t>WWW</t>
  </si>
  <si>
    <t>OBS</t>
  </si>
  <si>
    <t>ORW</t>
  </si>
  <si>
    <t>WO</t>
  </si>
  <si>
    <t>WOO</t>
  </si>
  <si>
    <t>BLQ</t>
  </si>
  <si>
    <t>OBG</t>
  </si>
  <si>
    <t>RFO</t>
  </si>
  <si>
    <t>KER</t>
  </si>
  <si>
    <t>PG</t>
  </si>
  <si>
    <t>AB</t>
  </si>
  <si>
    <t>WH</t>
  </si>
  <si>
    <t>SLW</t>
  </si>
  <si>
    <t>YAD</t>
  </si>
  <si>
    <t>LFG</t>
  </si>
  <si>
    <t>MLG</t>
  </si>
  <si>
    <t>FC</t>
  </si>
  <si>
    <t>WT</t>
  </si>
  <si>
    <t>WND</t>
  </si>
  <si>
    <t>SEPA</t>
  </si>
  <si>
    <t>CPLW</t>
  </si>
  <si>
    <t>State-Fuel Level Increment</t>
  </si>
  <si>
    <t>EIA 923 Filtered for NC-2021</t>
  </si>
  <si>
    <t xml:space="preserve"> EIA 923</t>
  </si>
  <si>
    <t>Convert Co2 capture to CO2 stored, to accunt for transportation and storage cost</t>
  </si>
  <si>
    <t>Assume  lb/MMBTU of Landfill, waste and wood -Virginia Department of Environmental Quality https://www.pfpi.net/wp-content/uploads/2018/04/PFPIetal.CapandTradeComments4.9.2018.pdf</t>
  </si>
  <si>
    <t>30% from 2005 levels by the year 2030 - 80.15 MMTC02 on 2005 -&gt; kt is metric ton</t>
  </si>
  <si>
    <t>NC Summary Statistics</t>
  </si>
  <si>
    <t>NC Summary Statistics + C6 Tech CF Rate improvements</t>
  </si>
  <si>
    <t>NC Summary Statistics + C6 Tech CF Rate improvements + Diff between tech type (Utility &gt;R or C) from ATB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</si>
</sst>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-* #,##0.00_-;\-* #,##0.00_-;_-* &quot;-&quot;??_-;_-@_-"/>
  </numFmts>
  <fonts count="3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  <family val="2"/>
    </font>
    <font>
      <b/>
      <sz val="10"/>
      <color theme="9"/>
      <name val="Helvetica Neue"/>
      <family val="2"/>
    </font>
    <font>
      <b/>
      <sz val="13"/>
      <color theme="3"/>
      <name val="Times New Roman"/>
      <family val="2"/>
    </font>
    <font>
      <b/>
      <sz val="10"/>
      <color theme="6"/>
      <name val="Helvetica Neue"/>
      <family val="2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  <family val="2"/>
    </font>
    <font>
      <b/>
      <sz val="10"/>
      <color rgb="FF00B0F0"/>
      <name val="Helvetica Neue"/>
      <family val="2"/>
    </font>
    <font>
      <sz val="10"/>
      <name val="Helvetica Neue"/>
      <family val="2"/>
    </font>
    <font>
      <sz val="10"/>
      <color theme="1"/>
      <name val="Calibri"/>
      <family val="2"/>
      <scheme val="minor"/>
    </font>
    <font>
      <b/>
      <sz val="10"/>
      <color rgb="FFFF0000"/>
      <name val="Helvetica Neue"/>
      <family val="2"/>
    </font>
    <font>
      <b/>
      <sz val="10"/>
      <color theme="1"/>
      <name val="Helvetica Neue"/>
      <family val="2"/>
    </font>
    <font>
      <b/>
      <sz val="10"/>
      <color theme="5"/>
      <name val="Helvetica Neue"/>
      <family val="2"/>
    </font>
    <font>
      <b/>
      <sz val="10"/>
      <color rgb="FF7F7F7F"/>
      <name val="Helvetica Neue"/>
      <family val="2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FEAF7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03">
    <xf numFmtId="0" fontId="0" fillId="0" borderId="0"/>
    <xf numFmtId="0" fontId="7" fillId="0" borderId="0"/>
    <xf numFmtId="0" fontId="8" fillId="0" borderId="0"/>
    <xf numFmtId="0" fontId="10" fillId="2" borderId="0" applyNumberFormat="0" applyBorder="0" applyAlignment="0" applyProtection="0"/>
    <xf numFmtId="0" fontId="6" fillId="2" borderId="0" applyNumberFormat="0" applyBorder="0" applyAlignment="0" applyProtection="0"/>
    <xf numFmtId="0" fontId="10" fillId="3" borderId="0" applyNumberFormat="0" applyBorder="0" applyAlignment="0" applyProtection="0"/>
    <xf numFmtId="0" fontId="6" fillId="3" borderId="0" applyNumberFormat="0" applyBorder="0" applyAlignment="0" applyProtection="0"/>
    <xf numFmtId="0" fontId="10" fillId="4" borderId="0" applyNumberFormat="0" applyBorder="0" applyAlignment="0" applyProtection="0"/>
    <xf numFmtId="0" fontId="6" fillId="4" borderId="0" applyNumberFormat="0" applyBorder="0" applyAlignment="0" applyProtection="0"/>
    <xf numFmtId="0" fontId="10" fillId="5" borderId="0" applyNumberFormat="0" applyBorder="0" applyAlignment="0" applyProtection="0"/>
    <xf numFmtId="0" fontId="6" fillId="5" borderId="0" applyNumberFormat="0" applyBorder="0" applyAlignment="0" applyProtection="0"/>
    <xf numFmtId="164" fontId="11" fillId="0" borderId="0" applyFill="0" applyProtection="0">
      <alignment horizontal="right" vertical="center"/>
    </xf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9" fontId="12" fillId="0" borderId="0" applyFill="0" applyBorder="0" applyProtection="0">
      <alignment horizontal="right" vertical="center"/>
    </xf>
    <xf numFmtId="0" fontId="13" fillId="0" borderId="1" applyNumberFormat="0" applyFill="0" applyAlignment="0" applyProtection="0"/>
    <xf numFmtId="0" fontId="14" fillId="0" borderId="0" applyFill="0" applyBorder="0" applyProtection="0">
      <alignment horizontal="right"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64" fontId="19" fillId="0" borderId="0" applyFill="0" applyProtection="0">
      <alignment horizontal="right" vertical="center"/>
    </xf>
    <xf numFmtId="164" fontId="20" fillId="0" borderId="0" applyFill="0" applyProtection="0">
      <alignment horizontal="right" vertical="center"/>
    </xf>
    <xf numFmtId="0" fontId="6" fillId="0" borderId="0"/>
    <xf numFmtId="0" fontId="7" fillId="0" borderId="0"/>
    <xf numFmtId="0" fontId="5" fillId="0" borderId="0"/>
    <xf numFmtId="0" fontId="21" fillId="0" borderId="0">
      <alignment horizontal="right" vertical="center"/>
    </xf>
    <xf numFmtId="0" fontId="6" fillId="0" borderId="0"/>
    <xf numFmtId="0" fontId="5" fillId="0" borderId="0"/>
    <xf numFmtId="0" fontId="7" fillId="0" borderId="0"/>
    <xf numFmtId="0" fontId="22" fillId="0" borderId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23" fillId="0" borderId="0" applyFill="0" applyProtection="0">
      <alignment horizontal="right" vertical="center"/>
    </xf>
    <xf numFmtId="0" fontId="9" fillId="0" borderId="0" applyNumberFormat="0" applyFill="0" applyBorder="0" applyAlignment="0" applyProtection="0"/>
    <xf numFmtId="0" fontId="24" fillId="0" borderId="0" applyFill="0" applyBorder="0" applyProtection="0">
      <alignment horizontal="right" vertical="center"/>
    </xf>
    <xf numFmtId="0" fontId="25" fillId="0" borderId="0" applyFill="0" applyBorder="0" applyProtection="0">
      <alignment horizontal="right" vertical="center"/>
    </xf>
    <xf numFmtId="0" fontId="5" fillId="6" borderId="2"/>
    <xf numFmtId="0" fontId="26" fillId="0" borderId="0" applyFill="0" applyBorder="0" applyProtection="0">
      <alignment horizontal="right" vertical="center"/>
    </xf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27" fillId="0" borderId="0" xfId="0" applyFont="1" applyAlignment="1">
      <alignment horizontal="center"/>
    </xf>
    <xf numFmtId="0" fontId="4" fillId="0" borderId="0" xfId="0" applyFont="1"/>
    <xf numFmtId="0" fontId="2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28" fillId="0" borderId="0" xfId="0" applyFont="1" applyAlignment="1">
      <alignment horizontal="center"/>
    </xf>
    <xf numFmtId="0" fontId="28" fillId="0" borderId="0" xfId="0" applyFont="1"/>
    <xf numFmtId="0" fontId="22" fillId="0" borderId="0" xfId="0" applyFont="1" applyAlignment="1">
      <alignment horizontal="left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9" fillId="9" borderId="3" xfId="0" applyFont="1" applyFill="1" applyBorder="1" applyAlignment="1">
      <alignment horizontal="center" wrapText="1"/>
    </xf>
    <xf numFmtId="3" fontId="29" fillId="9" borderId="3" xfId="0" applyNumberFormat="1" applyFont="1" applyFill="1" applyBorder="1" applyAlignment="1">
      <alignment horizontal="center" wrapText="1"/>
    </xf>
    <xf numFmtId="0" fontId="30" fillId="0" borderId="3" xfId="0" applyFont="1" applyBorder="1" applyAlignment="1">
      <alignment horizontal="right" wrapText="1"/>
    </xf>
    <xf numFmtId="0" fontId="30" fillId="0" borderId="3" xfId="0" applyFont="1" applyBorder="1" applyAlignment="1">
      <alignment horizontal="left" wrapText="1"/>
    </xf>
    <xf numFmtId="3" fontId="30" fillId="0" borderId="3" xfId="0" applyNumberFormat="1" applyFont="1" applyBorder="1" applyAlignment="1">
      <alignment horizontal="right" wrapText="1"/>
    </xf>
    <xf numFmtId="3" fontId="0" fillId="0" borderId="0" xfId="0" applyNumberFormat="1" applyAlignment="1">
      <alignment horizontal="center"/>
    </xf>
    <xf numFmtId="0" fontId="0" fillId="7" borderId="0" xfId="0" applyFill="1" applyAlignment="1">
      <alignment horizontal="center"/>
    </xf>
  </cellXfs>
  <cellStyles count="303">
    <cellStyle name="20% - Accent1 2" xfId="3" xr:uid="{481973AC-C099-41F4-B161-C5B6E82139A9}"/>
    <cellStyle name="20% - Accent1 2 2" xfId="4" xr:uid="{25C938CA-2666-4B80-93A3-1D0152C9945D}"/>
    <cellStyle name="20% - Accent1 2 2 2" xfId="138" xr:uid="{CFCE2B42-52C8-4B79-9BE9-220B0DB86299}"/>
    <cellStyle name="20% - Accent1 2 2 2 2" xfId="160" xr:uid="{E6B2637C-DCC1-49F5-B00C-ED0B6F3D4C9C}"/>
    <cellStyle name="20% - Accent1 2 2 2 2 2" xfId="204" xr:uid="{88319BE4-F75F-43DE-8906-F2596A7F86A5}"/>
    <cellStyle name="20% - Accent1 2 2 2 2 2 2" xfId="292" xr:uid="{C6471F1D-40E7-49F0-BD9B-5A2BEA8B1282}"/>
    <cellStyle name="20% - Accent1 2 2 2 2 3" xfId="248" xr:uid="{1E40A2BD-12DA-4CB3-AAA7-C1D7585400A1}"/>
    <cellStyle name="20% - Accent1 2 2 2 3" xfId="182" xr:uid="{A878BE02-6349-43CF-B1CB-062375AACFED}"/>
    <cellStyle name="20% - Accent1 2 2 2 3 2" xfId="270" xr:uid="{BC7F15E3-D183-4341-8756-B20B9054598B}"/>
    <cellStyle name="20% - Accent1 2 2 2 4" xfId="226" xr:uid="{82A28B94-230C-4669-8998-031AB1A6744D}"/>
    <cellStyle name="20% - Accent1 2 2 3" xfId="149" xr:uid="{B4561998-D2DA-479F-BCDE-D96B2C1EC777}"/>
    <cellStyle name="20% - Accent1 2 2 3 2" xfId="193" xr:uid="{1F2A2BE6-9917-4BAA-81E4-A22CE86DFDE8}"/>
    <cellStyle name="20% - Accent1 2 2 3 2 2" xfId="281" xr:uid="{CF9D3D88-F7AA-4079-8C5A-4F071F6E55F5}"/>
    <cellStyle name="20% - Accent1 2 2 3 3" xfId="237" xr:uid="{B069D641-A7EA-4B91-A217-64843AEE5E6C}"/>
    <cellStyle name="20% - Accent1 2 2 4" xfId="171" xr:uid="{1886929C-C059-4848-8C94-2CFAE46BBAC4}"/>
    <cellStyle name="20% - Accent1 2 2 4 2" xfId="259" xr:uid="{ED487B64-0305-4A1D-A348-0386F620920A}"/>
    <cellStyle name="20% - Accent1 2 2 5" xfId="215" xr:uid="{0A3449AF-C7C3-438C-9113-BE238822954F}"/>
    <cellStyle name="20% - Accent2 2" xfId="5" xr:uid="{E79312E0-29E8-48D7-B4E0-31283CB9745B}"/>
    <cellStyle name="20% - Accent2 2 2" xfId="6" xr:uid="{FABE4922-288C-4902-BFFC-F20AD36A79B1}"/>
    <cellStyle name="20% - Accent2 2 2 2" xfId="139" xr:uid="{47B1B6F4-FA09-4E1B-85AE-76A7B31996CF}"/>
    <cellStyle name="20% - Accent2 2 2 2 2" xfId="161" xr:uid="{3C8B3143-22F5-44D6-B093-8207E5CAE30E}"/>
    <cellStyle name="20% - Accent2 2 2 2 2 2" xfId="205" xr:uid="{72EC03BA-5A80-4B35-9AF1-99354F2349BE}"/>
    <cellStyle name="20% - Accent2 2 2 2 2 2 2" xfId="293" xr:uid="{2A35241D-FABA-4E78-956F-95C2FB874B27}"/>
    <cellStyle name="20% - Accent2 2 2 2 2 3" xfId="249" xr:uid="{7ED76B1B-F5C0-4A9E-836C-2B8FABC55238}"/>
    <cellStyle name="20% - Accent2 2 2 2 3" xfId="183" xr:uid="{A44DACB4-BC25-43A8-BC19-C010F9FD14A9}"/>
    <cellStyle name="20% - Accent2 2 2 2 3 2" xfId="271" xr:uid="{6DE1B675-A720-473B-94BB-96EFE6D47BEE}"/>
    <cellStyle name="20% - Accent2 2 2 2 4" xfId="227" xr:uid="{10E74C75-2223-4A7B-8430-26B1149F2E80}"/>
    <cellStyle name="20% - Accent2 2 2 3" xfId="150" xr:uid="{A78EA132-03F7-4614-926A-B8D08AEC67D4}"/>
    <cellStyle name="20% - Accent2 2 2 3 2" xfId="194" xr:uid="{D3C93DA8-2CAC-483D-BDCD-4CDB3AC4F809}"/>
    <cellStyle name="20% - Accent2 2 2 3 2 2" xfId="282" xr:uid="{78EE64E8-DE9A-4B49-BCFE-630BEC207D82}"/>
    <cellStyle name="20% - Accent2 2 2 3 3" xfId="238" xr:uid="{C81B6F45-539A-48A3-8735-DB5655230903}"/>
    <cellStyle name="20% - Accent2 2 2 4" xfId="172" xr:uid="{F30BA48E-6CC8-4F23-BA5C-C668A0EED541}"/>
    <cellStyle name="20% - Accent2 2 2 4 2" xfId="260" xr:uid="{77124713-B5C2-4969-AD93-B70B7BD7BEE0}"/>
    <cellStyle name="20% - Accent2 2 2 5" xfId="216" xr:uid="{DFF80E56-D404-4076-9CE2-42F66D83D087}"/>
    <cellStyle name="20% - Accent3 2" xfId="7" xr:uid="{A48E49C8-F91A-4D1E-8CB8-20905FA13470}"/>
    <cellStyle name="20% - Accent3 2 2" xfId="8" xr:uid="{1174980D-E474-433B-999B-C834F675CA28}"/>
    <cellStyle name="20% - Accent3 2 2 2" xfId="140" xr:uid="{086AD52E-CBA4-4C6F-AF0A-BFC4FF42182D}"/>
    <cellStyle name="20% - Accent3 2 2 2 2" xfId="162" xr:uid="{97A6DBB4-8898-407E-B662-D5D4E2718619}"/>
    <cellStyle name="20% - Accent3 2 2 2 2 2" xfId="206" xr:uid="{2FFD838A-8B13-4B99-9603-CDD5307A3A38}"/>
    <cellStyle name="20% - Accent3 2 2 2 2 2 2" xfId="294" xr:uid="{9D1A175F-11EF-43D4-B051-774552F877A2}"/>
    <cellStyle name="20% - Accent3 2 2 2 2 3" xfId="250" xr:uid="{5113398B-2344-4E4D-A310-1A9DF0D6EE0E}"/>
    <cellStyle name="20% - Accent3 2 2 2 3" xfId="184" xr:uid="{7ADD4292-C698-467F-8579-2B8557E76772}"/>
    <cellStyle name="20% - Accent3 2 2 2 3 2" xfId="272" xr:uid="{4B842E8A-A83A-4339-A567-1865CC8BEDF4}"/>
    <cellStyle name="20% - Accent3 2 2 2 4" xfId="228" xr:uid="{D8D43EBB-4546-462B-99F4-0005AFFD3DCA}"/>
    <cellStyle name="20% - Accent3 2 2 3" xfId="151" xr:uid="{9816CBB4-FA7C-4786-A9A0-C3075F27F156}"/>
    <cellStyle name="20% - Accent3 2 2 3 2" xfId="195" xr:uid="{BC107E52-7388-4C98-A116-B425B59B55E9}"/>
    <cellStyle name="20% - Accent3 2 2 3 2 2" xfId="283" xr:uid="{0FE8B5CC-2164-478F-BDF8-91E9087BF003}"/>
    <cellStyle name="20% - Accent3 2 2 3 3" xfId="239" xr:uid="{E0E809C9-25ED-49B6-9D57-E7BBD5E9B2A6}"/>
    <cellStyle name="20% - Accent3 2 2 4" xfId="173" xr:uid="{1697108C-9A8D-4BAC-A75D-EB9A3428B258}"/>
    <cellStyle name="20% - Accent3 2 2 4 2" xfId="261" xr:uid="{C3A43E9F-AD1B-4391-B0EF-13FA6839E6E4}"/>
    <cellStyle name="20% - Accent3 2 2 5" xfId="217" xr:uid="{DA54806C-2BD6-4C83-81B3-1953BA8C980B}"/>
    <cellStyle name="20% - Accent4 2" xfId="9" xr:uid="{B47B4CE8-481F-4FB5-9DE0-78B36F524BCA}"/>
    <cellStyle name="20% - Accent4 2 2" xfId="10" xr:uid="{235175A3-4483-4A17-AF45-B486A890A40B}"/>
    <cellStyle name="20% - Accent4 2 2 2" xfId="141" xr:uid="{FFDBD8CB-25A4-4694-9405-DFE633BC7935}"/>
    <cellStyle name="20% - Accent4 2 2 2 2" xfId="163" xr:uid="{0AAC2538-86B7-46B9-8377-8F338B289E14}"/>
    <cellStyle name="20% - Accent4 2 2 2 2 2" xfId="207" xr:uid="{A5F0E550-57D5-4D8F-BDC0-EC636473D0DF}"/>
    <cellStyle name="20% - Accent4 2 2 2 2 2 2" xfId="295" xr:uid="{FE062E47-9B5F-4891-AECB-BF62EEF3641C}"/>
    <cellStyle name="20% - Accent4 2 2 2 2 3" xfId="251" xr:uid="{9B6EBEF2-F2D8-483F-9594-80D40E928146}"/>
    <cellStyle name="20% - Accent4 2 2 2 3" xfId="185" xr:uid="{C8E47BAF-2D02-4E3F-9FA7-540A4E8718BA}"/>
    <cellStyle name="20% - Accent4 2 2 2 3 2" xfId="273" xr:uid="{864C1654-7697-4776-832E-8F2FDC85BDC7}"/>
    <cellStyle name="20% - Accent4 2 2 2 4" xfId="229" xr:uid="{A95EFB50-B5A9-4DBB-A063-68890C1D06FE}"/>
    <cellStyle name="20% - Accent4 2 2 3" xfId="152" xr:uid="{E71281D0-F0AD-4A7E-9006-0BD31D38891B}"/>
    <cellStyle name="20% - Accent4 2 2 3 2" xfId="196" xr:uid="{68439A01-7992-45A7-9BAA-631D939BD1C0}"/>
    <cellStyle name="20% - Accent4 2 2 3 2 2" xfId="284" xr:uid="{5460E445-628F-48A2-9420-ACA6AB0FE0ED}"/>
    <cellStyle name="20% - Accent4 2 2 3 3" xfId="240" xr:uid="{C86B530A-DF9A-46AD-B291-5AB3D55FEBE2}"/>
    <cellStyle name="20% - Accent4 2 2 4" xfId="174" xr:uid="{931B4400-BE0D-405E-85B3-BF745AB1A5F3}"/>
    <cellStyle name="20% - Accent4 2 2 4 2" xfId="262" xr:uid="{51DA4E1C-52DE-42AA-AE73-7D18FEF20A22}"/>
    <cellStyle name="20% - Accent4 2 2 5" xfId="218" xr:uid="{D6A45DF7-AD51-4C9E-8E39-3A923B71A889}"/>
    <cellStyle name="Calculated" xfId="11" xr:uid="{522F1D97-D739-4D41-9922-A1B981620B5B}"/>
    <cellStyle name="Comma 10" xfId="12" xr:uid="{62007698-6AF1-4EA4-8B16-1D59C50565EC}"/>
    <cellStyle name="Comma 10 2" xfId="142" xr:uid="{885EFA74-C643-4886-BF39-021D4279D121}"/>
    <cellStyle name="Comma 10 2 2" xfId="164" xr:uid="{80F52FBA-B560-42AA-BE24-C0A37721732A}"/>
    <cellStyle name="Comma 10 2 2 2" xfId="208" xr:uid="{273CD360-7BA2-46BB-BD3F-6169C94C7034}"/>
    <cellStyle name="Comma 10 2 2 2 2" xfId="296" xr:uid="{30E460A7-F437-4176-9570-B2D35199DFBF}"/>
    <cellStyle name="Comma 10 2 2 3" xfId="252" xr:uid="{0E194F3C-A4C0-4363-8BFB-444C92F3AADA}"/>
    <cellStyle name="Comma 10 2 3" xfId="186" xr:uid="{66CC0CBD-CAB5-434A-993B-B4E89FA96F3E}"/>
    <cellStyle name="Comma 10 2 3 2" xfId="274" xr:uid="{DDF62CB0-564C-4880-84AB-0F41EADF0DA1}"/>
    <cellStyle name="Comma 10 2 4" xfId="230" xr:uid="{021963ED-D8B8-41B0-9284-69F6082DDD5C}"/>
    <cellStyle name="Comma 10 3" xfId="153" xr:uid="{91883AF3-6A0E-4E35-AC69-FA785E005499}"/>
    <cellStyle name="Comma 10 3 2" xfId="197" xr:uid="{17D2ED8B-C73A-491E-80B3-4C4915B9932A}"/>
    <cellStyle name="Comma 10 3 2 2" xfId="285" xr:uid="{CA25AF74-22A4-4A89-8B39-FE7391BA0DB1}"/>
    <cellStyle name="Comma 10 3 3" xfId="241" xr:uid="{9B1C7D99-29BE-4B94-880F-2426354F1780}"/>
    <cellStyle name="Comma 10 4" xfId="175" xr:uid="{E564383A-294A-452B-B3F2-73752523DF8A}"/>
    <cellStyle name="Comma 10 4 2" xfId="263" xr:uid="{AA21E1E1-2AD5-4FB5-A67C-6DE2748ACC16}"/>
    <cellStyle name="Comma 10 5" xfId="219" xr:uid="{E71660DA-CB82-4B54-9F88-83629C61EE50}"/>
    <cellStyle name="Comma 11" xfId="13" xr:uid="{7C5516D1-CF17-433B-87D7-0C2A148B4CC6}"/>
    <cellStyle name="Comma 2" xfId="14" xr:uid="{DD334215-FF6A-4201-B8D5-6A3C3BDBC4B6}"/>
    <cellStyle name="Comma 2 2" xfId="15" xr:uid="{6DDEB38E-FF5F-4801-A565-39755514C5C1}"/>
    <cellStyle name="Comma 2 2 2" xfId="143" xr:uid="{DB67BEC6-FD4E-4035-B48E-0F6CF71A1341}"/>
    <cellStyle name="Comma 2 2 2 2" xfId="165" xr:uid="{F305B932-1364-4C25-9E90-0F49B3B96EBA}"/>
    <cellStyle name="Comma 2 2 2 2 2" xfId="209" xr:uid="{4CE63995-B125-49D0-BF6E-B43EB0A6D436}"/>
    <cellStyle name="Comma 2 2 2 2 2 2" xfId="297" xr:uid="{9C9369B7-85D3-4DD1-A703-E4785ED0D9C6}"/>
    <cellStyle name="Comma 2 2 2 2 3" xfId="253" xr:uid="{2C01A2F9-A5FF-4EBB-AEAE-0CC07E72A3B0}"/>
    <cellStyle name="Comma 2 2 2 3" xfId="187" xr:uid="{1CD35F3C-6192-4068-A8BC-DDB4181389A6}"/>
    <cellStyle name="Comma 2 2 2 3 2" xfId="275" xr:uid="{000D234E-C94B-4FE9-8905-1C0D86567A48}"/>
    <cellStyle name="Comma 2 2 2 4" xfId="231" xr:uid="{C154E184-2FCA-479D-9B61-AE3B03044879}"/>
    <cellStyle name="Comma 2 2 3" xfId="154" xr:uid="{A85D0938-E034-4DE0-9E6D-2FC72006A27E}"/>
    <cellStyle name="Comma 2 2 3 2" xfId="198" xr:uid="{4D19A124-83D2-4327-9854-B625A575BA4E}"/>
    <cellStyle name="Comma 2 2 3 2 2" xfId="286" xr:uid="{61B762BA-8D8A-471E-AACB-93CE92D28031}"/>
    <cellStyle name="Comma 2 2 3 3" xfId="242" xr:uid="{268208D7-DB1B-4C80-9A46-0C87D053E2E1}"/>
    <cellStyle name="Comma 2 2 4" xfId="176" xr:uid="{9F3D2070-949B-498F-9097-EDC06D769A10}"/>
    <cellStyle name="Comma 2 2 4 2" xfId="264" xr:uid="{CFEE6AD8-ADF6-4E49-8FDF-90A6642E08D3}"/>
    <cellStyle name="Comma 2 2 5" xfId="220" xr:uid="{43D3137C-681C-4CA8-BEA9-ACF1A43CCB09}"/>
    <cellStyle name="Comma 3" xfId="16" xr:uid="{D0E7C74B-A7A3-4404-A44B-7E21DF38F7A7}"/>
    <cellStyle name="Comma 3 2" xfId="17" xr:uid="{C8CA5627-D521-45A6-A016-A74F6DC74C9F}"/>
    <cellStyle name="Comma 3 2 2" xfId="144" xr:uid="{EAE67369-956B-48ED-A245-4D31ADD3CFF4}"/>
    <cellStyle name="Comma 3 2 2 2" xfId="166" xr:uid="{108856A4-FCCC-46A3-A6B0-F96402926706}"/>
    <cellStyle name="Comma 3 2 2 2 2" xfId="210" xr:uid="{55331BC5-732D-41FA-BF74-202D892AA164}"/>
    <cellStyle name="Comma 3 2 2 2 2 2" xfId="298" xr:uid="{0AD4DA0F-08E7-48C6-B587-D086B5F13EC9}"/>
    <cellStyle name="Comma 3 2 2 2 3" xfId="254" xr:uid="{867CED9F-1523-4D6C-A1AB-675E4175B13E}"/>
    <cellStyle name="Comma 3 2 2 3" xfId="188" xr:uid="{6CB19762-93BA-4ACF-BFC8-4E48D7DD552C}"/>
    <cellStyle name="Comma 3 2 2 3 2" xfId="276" xr:uid="{8AC0738E-1802-4446-BE29-A24661C97144}"/>
    <cellStyle name="Comma 3 2 2 4" xfId="232" xr:uid="{AAA8D329-1057-4904-BB5A-0C94263C8A91}"/>
    <cellStyle name="Comma 3 2 3" xfId="155" xr:uid="{18D82284-E3F2-48F5-BD18-A3CC5D1DA770}"/>
    <cellStyle name="Comma 3 2 3 2" xfId="199" xr:uid="{9BC6C272-E48E-41AF-A07E-D2F43867C3FF}"/>
    <cellStyle name="Comma 3 2 3 2 2" xfId="287" xr:uid="{51367D92-BD1D-4CEB-8211-3EC4231BE80F}"/>
    <cellStyle name="Comma 3 2 3 3" xfId="243" xr:uid="{8395CD44-6754-46A0-9650-AA2ED18F8C6D}"/>
    <cellStyle name="Comma 3 2 4" xfId="177" xr:uid="{3348CC54-7604-482F-A634-D7DC914E4093}"/>
    <cellStyle name="Comma 3 2 4 2" xfId="265" xr:uid="{F3CADA58-87CB-45A1-BB72-525B7856A94F}"/>
    <cellStyle name="Comma 3 2 5" xfId="221" xr:uid="{027C9093-3580-42B1-B1B0-4D449160FFD5}"/>
    <cellStyle name="Comma 4" xfId="18" xr:uid="{A1724B3C-CCE0-4038-9C9E-6EA7A4288C8F}"/>
    <cellStyle name="Comma 5" xfId="19" xr:uid="{D8B1E771-B326-4C8E-A253-F4EF7DF26D7A}"/>
    <cellStyle name="Comma 6" xfId="20" xr:uid="{5CA42E2E-718A-4708-A54B-18D5BE5A56F1}"/>
    <cellStyle name="Comma 7" xfId="21" xr:uid="{7E231C58-937C-472B-BB99-89482A8A9326}"/>
    <cellStyle name="Comma 8" xfId="22" xr:uid="{B2F167D6-3B47-401B-8680-6FF1F489AD20}"/>
    <cellStyle name="Comma 9" xfId="23" xr:uid="{7AC0FBEE-C2BA-4308-9B1E-8AA538373887}"/>
    <cellStyle name="Currency 2" xfId="24" xr:uid="{9B67F4F0-2EE6-49DB-989E-0822370CA8FA}"/>
    <cellStyle name="Currency 3" xfId="25" xr:uid="{866507EC-6522-446A-9F31-2F2C004DCE36}"/>
    <cellStyle name="Currency 4" xfId="26" xr:uid="{DCFD485C-F433-4DF6-8145-C55301AE1E0F}"/>
    <cellStyle name="Currency 5" xfId="27" xr:uid="{318E05EE-176D-436D-B1BC-AA5527F8C8CE}"/>
    <cellStyle name="Currency 6" xfId="28" xr:uid="{E742C5DA-7E7D-4D51-B871-583E2A0BE480}"/>
    <cellStyle name="Currency 7" xfId="29" xr:uid="{859CC1BD-5520-4AC3-9D2B-30922A255546}"/>
    <cellStyle name="Currency 8" xfId="30" xr:uid="{25E07F33-14EC-4DEE-88CC-EB704A7F153E}"/>
    <cellStyle name="Currency 8 2" xfId="145" xr:uid="{70F74F5E-852A-435D-B3ED-70A308FCFD10}"/>
    <cellStyle name="Currency 8 2 2" xfId="167" xr:uid="{B63DDAF4-E9B3-4E6A-A5E0-3314C2C69B78}"/>
    <cellStyle name="Currency 8 2 2 2" xfId="211" xr:uid="{6288AB03-A2EA-4EB5-BE9A-1CC1E1B567B0}"/>
    <cellStyle name="Currency 8 2 2 2 2" xfId="299" xr:uid="{5DDFB895-AB30-4666-85CE-574930773DA0}"/>
    <cellStyle name="Currency 8 2 2 3" xfId="255" xr:uid="{BC37F83E-DA4B-436B-97C5-1B53AF15BF6B}"/>
    <cellStyle name="Currency 8 2 3" xfId="189" xr:uid="{1C58595E-BBB6-448C-AA7E-3BAB5FBB59CC}"/>
    <cellStyle name="Currency 8 2 3 2" xfId="277" xr:uid="{559244A0-647C-4B6A-B6A1-B3D8B0A12387}"/>
    <cellStyle name="Currency 8 2 4" xfId="233" xr:uid="{377DFA79-855D-4544-A125-A68794C1BF7A}"/>
    <cellStyle name="Currency 8 3" xfId="156" xr:uid="{E3384708-049B-41FA-B0C5-4CFA861A694F}"/>
    <cellStyle name="Currency 8 3 2" xfId="200" xr:uid="{B0BDBF14-2900-483C-B477-9B289712A6CA}"/>
    <cellStyle name="Currency 8 3 2 2" xfId="288" xr:uid="{4403D62A-223B-4B6B-96BB-29CAAC1F0261}"/>
    <cellStyle name="Currency 8 3 3" xfId="244" xr:uid="{533103F4-D32C-4683-997E-1080DCD1226C}"/>
    <cellStyle name="Currency 8 4" xfId="178" xr:uid="{47CC4B64-0583-4FF5-A03D-D240A4CF0A12}"/>
    <cellStyle name="Currency 8 4 2" xfId="266" xr:uid="{D56689BF-B3BE-4D65-AD36-B266441D7985}"/>
    <cellStyle name="Currency 8 5" xfId="222" xr:uid="{0141251E-073F-41DB-872B-B58032FBFEDF}"/>
    <cellStyle name="Heading" xfId="31" xr:uid="{07FC6B66-9773-4964-AD16-737A1198C49A}"/>
    <cellStyle name="Heading 2 2" xfId="32" xr:uid="{2D53D52B-A273-4C0B-823B-33EEFE70AB1D}"/>
    <cellStyle name="Heading2" xfId="33" xr:uid="{6803CDAF-DF98-4B4C-8DB6-A21B403F7F43}"/>
    <cellStyle name="Hyperlink 10" xfId="34" xr:uid="{ED16615A-F6F2-4591-91C8-0A7D6B0E8EC8}"/>
    <cellStyle name="Hyperlink 10 2" xfId="35" xr:uid="{2ADD2734-C3E5-48DD-960D-C5028A281609}"/>
    <cellStyle name="Hyperlink 10 3" xfId="36" xr:uid="{12F292AD-56F4-4415-B844-0946CB68231B}"/>
    <cellStyle name="Hyperlink 11" xfId="37" xr:uid="{B8AB25D9-BBAB-4001-9DFC-6F0210B19AD7}"/>
    <cellStyle name="Hyperlink 11 2" xfId="38" xr:uid="{C8721705-2792-46BB-94AD-0AFAE69CE2A5}"/>
    <cellStyle name="Hyperlink 11 3" xfId="39" xr:uid="{EBCEE086-1E77-4FFC-9BCB-AD794EB5A841}"/>
    <cellStyle name="Hyperlink 12" xfId="40" xr:uid="{90D70445-A246-4125-A76F-E699F3591294}"/>
    <cellStyle name="Hyperlink 12 2" xfId="41" xr:uid="{3339525B-4161-4019-8ED1-D8182AEC6290}"/>
    <cellStyle name="Hyperlink 12 3" xfId="42" xr:uid="{AFB18B8B-B89E-45DC-9EF1-B76B62ED1658}"/>
    <cellStyle name="Hyperlink 13" xfId="43" xr:uid="{40698EF6-0908-4055-8441-B40E7DEFB0F3}"/>
    <cellStyle name="Hyperlink 13 2" xfId="44" xr:uid="{2587FDE2-8BAF-4946-AE78-86380997582F}"/>
    <cellStyle name="Hyperlink 13 3" xfId="45" xr:uid="{7E4555E7-B5C3-4F9F-BC5E-2E8EB4D2DDB4}"/>
    <cellStyle name="Hyperlink 14" xfId="46" xr:uid="{E324EC81-3DBC-49AE-A611-B6D2DE7FA199}"/>
    <cellStyle name="Hyperlink 14 2" xfId="47" xr:uid="{A7C88D3D-8110-4C53-9130-8FEA6C14E6BE}"/>
    <cellStyle name="Hyperlink 14 3" xfId="48" xr:uid="{308DEA07-58AF-4271-B468-A0330CD10E80}"/>
    <cellStyle name="Hyperlink 15" xfId="49" xr:uid="{7500446F-A5D1-49BE-8C48-3C5C72AB742B}"/>
    <cellStyle name="Hyperlink 15 2" xfId="50" xr:uid="{10D2F3BC-B4A7-48DB-9AB8-591F9F49F975}"/>
    <cellStyle name="Hyperlink 15 3" xfId="51" xr:uid="{C4CBBC14-DBF5-4127-B447-32FBE8703247}"/>
    <cellStyle name="Hyperlink 16" xfId="52" xr:uid="{83ED1C85-EF59-4C6A-9F52-F16253E67404}"/>
    <cellStyle name="Hyperlink 16 2" xfId="53" xr:uid="{8EB3BA46-860E-4CD8-86CD-FE297AC3CFF9}"/>
    <cellStyle name="Hyperlink 16 3" xfId="54" xr:uid="{1369069D-A0B0-4946-8CE1-131D86336D10}"/>
    <cellStyle name="Hyperlink 17" xfId="55" xr:uid="{46F89447-3B93-45F6-90E3-5C4D964CED20}"/>
    <cellStyle name="Hyperlink 17 2" xfId="56" xr:uid="{C30113DE-CDB5-4F9A-BCEE-272D40E6B569}"/>
    <cellStyle name="Hyperlink 17 3" xfId="57" xr:uid="{37C6B8D6-0680-4B16-8E3D-6F2E249DB13E}"/>
    <cellStyle name="Hyperlink 18" xfId="58" xr:uid="{0408386F-B517-4DC4-9DD2-080AB483BE6F}"/>
    <cellStyle name="Hyperlink 18 2" xfId="59" xr:uid="{03B02DDA-2419-44B3-B158-4C45214B3A07}"/>
    <cellStyle name="Hyperlink 18 3" xfId="60" xr:uid="{170DCD6A-7EA0-4ACF-B767-F1AD945C0C44}"/>
    <cellStyle name="Hyperlink 19" xfId="61" xr:uid="{C01FDE46-CD22-49C7-8432-A00052B5F97C}"/>
    <cellStyle name="Hyperlink 19 2" xfId="62" xr:uid="{79274F0B-1DB0-41AB-AF7E-5556499C3DBC}"/>
    <cellStyle name="Hyperlink 19 3" xfId="63" xr:uid="{09789D4C-9A78-4E72-B178-C9104B0BD4E7}"/>
    <cellStyle name="Hyperlink 2" xfId="64" xr:uid="{BED18854-F451-47E7-BD91-D4EFEDE50277}"/>
    <cellStyle name="Hyperlink 2 2" xfId="65" xr:uid="{88255CA8-D8ED-4D48-B2E8-B12F6CE58AC5}"/>
    <cellStyle name="Hyperlink 2 3" xfId="66" xr:uid="{E40B6304-DFED-46C5-B434-B1CF1A58A9E0}"/>
    <cellStyle name="Hyperlink 20" xfId="67" xr:uid="{3C97209B-B956-4196-884E-485BF4216525}"/>
    <cellStyle name="Hyperlink 20 2" xfId="68" xr:uid="{917A120C-E08B-4118-B310-231589EA68C1}"/>
    <cellStyle name="Hyperlink 20 3" xfId="69" xr:uid="{A4352016-FA23-49E5-AD67-7A14EC0A911F}"/>
    <cellStyle name="Hyperlink 21" xfId="70" xr:uid="{2A0DD17C-4098-4483-AB24-A8018A89B6D9}"/>
    <cellStyle name="Hyperlink 21 2" xfId="71" xr:uid="{91E57095-7AE7-4259-95A9-8C856D087E5F}"/>
    <cellStyle name="Hyperlink 21 3" xfId="72" xr:uid="{DF989D20-5B24-47B0-BBA0-99524CCFFF93}"/>
    <cellStyle name="Hyperlink 22" xfId="73" xr:uid="{B126A094-5F86-4894-8C68-76D63FC1A8EE}"/>
    <cellStyle name="Hyperlink 22 2" xfId="74" xr:uid="{AD723D50-0EF0-4373-81C3-74ADF050B47D}"/>
    <cellStyle name="Hyperlink 22 3" xfId="75" xr:uid="{37A09A55-4F5B-4017-B384-6B5D6A9E350E}"/>
    <cellStyle name="Hyperlink 23" xfId="76" xr:uid="{BCC8F79C-5AAD-4718-A8FC-EE0427ADC0A7}"/>
    <cellStyle name="Hyperlink 23 2" xfId="77" xr:uid="{963EADAD-5245-4F0D-ACD4-49F738C67484}"/>
    <cellStyle name="Hyperlink 23 3" xfId="78" xr:uid="{F49C85C3-26F1-474C-89C8-6007F4111A54}"/>
    <cellStyle name="Hyperlink 24" xfId="79" xr:uid="{A0AD7665-F7FA-42C9-B178-75C0DD4B74E0}"/>
    <cellStyle name="Hyperlink 25" xfId="80" xr:uid="{110AE6DC-C8FB-43F6-A2D2-3B33E0D2E050}"/>
    <cellStyle name="Hyperlink 26" xfId="81" xr:uid="{49457336-3C77-4641-987B-F0A556E56E5B}"/>
    <cellStyle name="Hyperlink 27" xfId="82" xr:uid="{6E27A2EB-C9EE-4E55-948C-BEA1BA024DE7}"/>
    <cellStyle name="Hyperlink 28" xfId="83" xr:uid="{5748EA6F-AF2C-48EE-86C1-3B761BE26084}"/>
    <cellStyle name="Hyperlink 29" xfId="84" xr:uid="{C2BF3F26-C20B-4A9E-A7D5-538B7544A35F}"/>
    <cellStyle name="Hyperlink 3" xfId="85" xr:uid="{E4A303C0-BBD7-4789-8F44-3F9A9A232057}"/>
    <cellStyle name="Hyperlink 3 2" xfId="86" xr:uid="{A7E525BE-B2AE-4B2A-AA2F-10F643B8A120}"/>
    <cellStyle name="Hyperlink 3 3" xfId="87" xr:uid="{5A8C2707-C89B-4B3F-977A-916AFF9AC9B5}"/>
    <cellStyle name="Hyperlink 30" xfId="88" xr:uid="{33936350-A2A1-4A44-97C9-966DAA5E046B}"/>
    <cellStyle name="Hyperlink 31" xfId="89" xr:uid="{8CAF7D1B-7A16-4027-93BD-14F52CF54A16}"/>
    <cellStyle name="Hyperlink 32" xfId="90" xr:uid="{0BD85334-A4E0-4D98-9AC4-515CBC2D390B}"/>
    <cellStyle name="Hyperlink 33" xfId="91" xr:uid="{32BA420F-9E22-4B88-9931-8CACC58FC0B0}"/>
    <cellStyle name="Hyperlink 33 2" xfId="92" xr:uid="{5C31CC43-B6D1-4158-8AE8-A6F156B4EF77}"/>
    <cellStyle name="Hyperlink 33 3" xfId="93" xr:uid="{252CC78A-8D3F-4B26-972E-9D616A12F2AD}"/>
    <cellStyle name="Hyperlink 34" xfId="94" xr:uid="{B836063D-DF3D-4899-93AF-F83F88DF7B51}"/>
    <cellStyle name="Hyperlink 34 2" xfId="95" xr:uid="{A23B47B0-3BEF-4E29-9A95-C0295A202B72}"/>
    <cellStyle name="Hyperlink 34 3" xfId="96" xr:uid="{0F0A8D61-1F48-4FC1-9C4B-D36983784C03}"/>
    <cellStyle name="Hyperlink 34 4" xfId="97" xr:uid="{0F67DAFC-858F-4B9D-9251-8A02E29D4F7A}"/>
    <cellStyle name="Hyperlink 34 5" xfId="98" xr:uid="{E357A7E6-F894-4C1F-BC32-C0587B20C26A}"/>
    <cellStyle name="Hyperlink 4" xfId="99" xr:uid="{37E93645-70C6-4D2F-9AAE-684066274736}"/>
    <cellStyle name="Hyperlink 4 2" xfId="100" xr:uid="{56D7DA54-71EB-4995-AFEE-A2526B519345}"/>
    <cellStyle name="Hyperlink 4 3" xfId="101" xr:uid="{96D9CCB3-0CFC-4885-91D4-080C11A618ED}"/>
    <cellStyle name="Hyperlink 5" xfId="102" xr:uid="{CCF90F2D-FE73-4A5F-94B2-3B829212313A}"/>
    <cellStyle name="Hyperlink 5 2" xfId="103" xr:uid="{68226A79-DDCE-4C26-B5EE-5B7B3E933417}"/>
    <cellStyle name="Hyperlink 5 3" xfId="104" xr:uid="{6251177E-7A74-4759-AEC9-645BC0E0F3FC}"/>
    <cellStyle name="Hyperlink 6" xfId="105" xr:uid="{A7D39A0B-8655-46C5-97D5-7FEB67D03DDE}"/>
    <cellStyle name="Hyperlink 6 2" xfId="106" xr:uid="{99AA2D22-B83A-4A77-B63B-E41C1C440BEF}"/>
    <cellStyle name="Hyperlink 6 3" xfId="107" xr:uid="{CD4C0B89-19A3-4D6E-AC2E-2F3C89347FAB}"/>
    <cellStyle name="Hyperlink 7" xfId="108" xr:uid="{AAAA6C55-887B-4AF8-AA4B-4A496C6C8CA5}"/>
    <cellStyle name="Hyperlink 7 2" xfId="109" xr:uid="{6667CFC4-EEA0-4139-82CB-718348EB2EA2}"/>
    <cellStyle name="Hyperlink 7 3" xfId="110" xr:uid="{0F550CCB-1827-4954-A210-6D4308C37B2C}"/>
    <cellStyle name="Hyperlink 8" xfId="111" xr:uid="{7F413886-6F07-42E8-9E51-00DB0C08355B}"/>
    <cellStyle name="Hyperlink 8 2" xfId="112" xr:uid="{09D65000-3175-4F54-A949-17F0883AF247}"/>
    <cellStyle name="Hyperlink 8 3" xfId="113" xr:uid="{04639A90-8716-480D-A152-25933A41519D}"/>
    <cellStyle name="Hyperlink 9" xfId="114" xr:uid="{F4E9068D-EFB1-4086-AFF9-BE002520DCE4}"/>
    <cellStyle name="Hyperlink 9 2" xfId="115" xr:uid="{3CEF47E6-FD2D-4DF3-926F-B40C8F35CCBE}"/>
    <cellStyle name="Hyperlink 9 3" xfId="116" xr:uid="{614830D0-A1AD-4241-A832-5FD3A6FC797E}"/>
    <cellStyle name="Input 2" xfId="117" xr:uid="{7A10A510-8F7B-4B72-94DF-D1FBCADFF7C0}"/>
    <cellStyle name="Linked" xfId="118" xr:uid="{A7B68F06-31AA-408F-9B56-EB253D5F7DF5}"/>
    <cellStyle name="Normal" xfId="0" builtinId="0"/>
    <cellStyle name="Normal 2" xfId="2" xr:uid="{ACD4C1BD-2080-427A-923D-2F9AC1946C76}"/>
    <cellStyle name="Normal 2 2" xfId="1" xr:uid="{6AF83574-4AB5-49CC-BE65-5DCBB4457FA8}"/>
    <cellStyle name="Normal 2 2 2" xfId="119" xr:uid="{77D6C97A-D693-4D8D-ACB4-C515F69415CA}"/>
    <cellStyle name="Normal 2 2 2 2" xfId="146" xr:uid="{8E8E649B-23BE-49AB-9F29-FEE32E11D1E9}"/>
    <cellStyle name="Normal 2 2 2 2 2" xfId="168" xr:uid="{609A1721-942F-4540-AF0B-940A553C6395}"/>
    <cellStyle name="Normal 2 2 2 2 2 2" xfId="212" xr:uid="{364CB9A2-77BF-4DA8-B995-5DF3A735F10E}"/>
    <cellStyle name="Normal 2 2 2 2 2 2 2" xfId="300" xr:uid="{0A836830-1B64-4EE8-914D-3712A51CD555}"/>
    <cellStyle name="Normal 2 2 2 2 2 3" xfId="256" xr:uid="{F144DCC7-712D-43FC-9884-2830D5F173B6}"/>
    <cellStyle name="Normal 2 2 2 2 3" xfId="190" xr:uid="{74474BCE-552D-46FD-8D1A-3643BE1206BA}"/>
    <cellStyle name="Normal 2 2 2 2 3 2" xfId="278" xr:uid="{E9221510-E5AB-49E0-BA31-5805D46FE073}"/>
    <cellStyle name="Normal 2 2 2 2 4" xfId="234" xr:uid="{2608ECC0-42AF-4DEF-B522-EBE7164D42BB}"/>
    <cellStyle name="Normal 2 2 2 3" xfId="157" xr:uid="{CA4C9AF9-5852-4200-837E-49CE1A665AD8}"/>
    <cellStyle name="Normal 2 2 2 3 2" xfId="201" xr:uid="{2B206AFA-845E-466F-8B8A-BEE5E356F5C7}"/>
    <cellStyle name="Normal 2 2 2 3 2 2" xfId="289" xr:uid="{40F3AB0F-961F-403F-BFA9-508C104A8248}"/>
    <cellStyle name="Normal 2 2 2 3 3" xfId="245" xr:uid="{07F61365-E5A3-42E7-8F14-0C2E997B0E69}"/>
    <cellStyle name="Normal 2 2 2 4" xfId="179" xr:uid="{DA650525-75D3-4DF6-AE39-4F69DFFE4215}"/>
    <cellStyle name="Normal 2 2 2 4 2" xfId="267" xr:uid="{86A8D3DB-8D91-4576-A5E5-06DE20BCF40E}"/>
    <cellStyle name="Normal 2 2 2 5" xfId="223" xr:uid="{0C7778E6-36EA-4566-96D7-ADF99806EE0B}"/>
    <cellStyle name="Normal 3" xfId="120" xr:uid="{F75AAFF9-17DA-4EBB-86E2-419A313A0226}"/>
    <cellStyle name="Normal 4" xfId="121" xr:uid="{8435A68B-3CC0-4284-9F05-3525FAF3C0D9}"/>
    <cellStyle name="Normal 5" xfId="122" xr:uid="{08C23513-4FA4-4F04-BDB0-C3619E8880EF}"/>
    <cellStyle name="Normal 6" xfId="123" xr:uid="{370FBDB5-5A30-4FB0-9979-418B799B8B35}"/>
    <cellStyle name="Normal 6 2" xfId="147" xr:uid="{C811C99C-F2EC-4116-AD30-E8F17A31D779}"/>
    <cellStyle name="Normal 6 2 2" xfId="169" xr:uid="{1A74BF89-DC24-4521-BD98-A7090BEB9CF0}"/>
    <cellStyle name="Normal 6 2 2 2" xfId="213" xr:uid="{D84FF3E2-7D8C-4762-83E4-3FE04F74C8C4}"/>
    <cellStyle name="Normal 6 2 2 2 2" xfId="301" xr:uid="{4BE788CE-F9B3-450A-81FE-A8E5E4D14417}"/>
    <cellStyle name="Normal 6 2 2 3" xfId="257" xr:uid="{1BF6C755-D7BF-42FA-8275-8DC5B84B8E71}"/>
    <cellStyle name="Normal 6 2 3" xfId="191" xr:uid="{ECFCC962-1B2E-4F57-9A7E-CA9FD360E702}"/>
    <cellStyle name="Normal 6 2 3 2" xfId="279" xr:uid="{141DB55E-7917-43E2-9E3F-AB2C210052B6}"/>
    <cellStyle name="Normal 6 2 4" xfId="235" xr:uid="{4D31E634-F02F-4DD5-983D-5A78AEBEB039}"/>
    <cellStyle name="Normal 6 3" xfId="158" xr:uid="{0F6359E2-33B2-4216-9782-AA209352BB64}"/>
    <cellStyle name="Normal 6 3 2" xfId="202" xr:uid="{13621C8D-43BF-44B8-BD3A-70A3FF08EC37}"/>
    <cellStyle name="Normal 6 3 2 2" xfId="290" xr:uid="{5E223F43-8B4C-47DD-BE34-F2A0B43D9192}"/>
    <cellStyle name="Normal 6 3 3" xfId="246" xr:uid="{3DDA7EB7-E72A-4F66-94C6-69F7AF5A12FF}"/>
    <cellStyle name="Normal 6 4" xfId="180" xr:uid="{92587471-50BD-4C37-BC65-6BB4D05A8871}"/>
    <cellStyle name="Normal 6 4 2" xfId="268" xr:uid="{BE6A256F-8DA2-402B-8BAA-BB9B12E2691F}"/>
    <cellStyle name="Normal 6 5" xfId="224" xr:uid="{BDBE268B-DA28-47EF-A9C6-A7F8AFA7FAD1}"/>
    <cellStyle name="Normal 7" xfId="124" xr:uid="{9A8BE6DB-6E8A-4E0C-91D2-60987BEC79D5}"/>
    <cellStyle name="Normal 8" xfId="125" xr:uid="{4CB0A8C9-A771-4D08-B94F-38B284ABD9F4}"/>
    <cellStyle name="Normal Small" xfId="126" xr:uid="{D88E9A7F-1738-420A-B8FB-AF9FB70C0C89}"/>
    <cellStyle name="Percent 2" xfId="127" xr:uid="{4AE1CB17-7707-43DA-BC65-ED9391FEB78A}"/>
    <cellStyle name="Percent 2 2" xfId="128" xr:uid="{4FD39842-F599-4B24-B48B-16CBF82BACE0}"/>
    <cellStyle name="Percent 2 3" xfId="129" xr:uid="{8F87D0EA-B727-4A6E-9BE0-1DA54F6776DC}"/>
    <cellStyle name="Percent 2 4" xfId="148" xr:uid="{13084243-B484-4FC9-9EA8-F82AF30E97A0}"/>
    <cellStyle name="Percent 2 4 2" xfId="170" xr:uid="{6A661D90-6788-4404-BFE9-C9BC5B167D13}"/>
    <cellStyle name="Percent 2 4 2 2" xfId="214" xr:uid="{640CE1FD-83AC-4FDF-963D-2A861DCB5CE5}"/>
    <cellStyle name="Percent 2 4 2 2 2" xfId="302" xr:uid="{85608C90-DACE-4323-8AD7-07BE905CAA30}"/>
    <cellStyle name="Percent 2 4 2 3" xfId="258" xr:uid="{8841CBA4-A0AF-440B-98EB-31327BCDB1DC}"/>
    <cellStyle name="Percent 2 4 3" xfId="192" xr:uid="{8F891986-4494-415E-A0EC-F768F42691D8}"/>
    <cellStyle name="Percent 2 4 3 2" xfId="280" xr:uid="{938A03DC-9271-4825-94D7-BC095C541618}"/>
    <cellStyle name="Percent 2 4 4" xfId="236" xr:uid="{D2D3D77C-7DDF-42E4-B9DB-FA19AB23561D}"/>
    <cellStyle name="Percent 2 5" xfId="159" xr:uid="{F4115C5C-B9FA-4882-AEAF-2111ECAF5514}"/>
    <cellStyle name="Percent 2 5 2" xfId="203" xr:uid="{CE20EC95-7F47-4081-A5BD-A6B30E243E4E}"/>
    <cellStyle name="Percent 2 5 2 2" xfId="291" xr:uid="{623C1B7C-252E-4FD0-A06F-E7C485C6849C}"/>
    <cellStyle name="Percent 2 5 3" xfId="247" xr:uid="{86787C2D-6057-4F98-A5FA-4FCBEF9BAB4E}"/>
    <cellStyle name="Percent 2 6" xfId="181" xr:uid="{AD23209A-246A-484A-AF0A-C610EE59150A}"/>
    <cellStyle name="Percent 2 6 2" xfId="269" xr:uid="{ECF1A1AD-066E-4688-90A7-C7B40B35CE19}"/>
    <cellStyle name="Percent 2 7" xfId="225" xr:uid="{DEA841E0-9714-4FC2-8A39-53A2C2ABF2F3}"/>
    <cellStyle name="Percent 3" xfId="130" xr:uid="{3F8CBA03-44FF-4AFE-910B-2192A6587E8C}"/>
    <cellStyle name="Percent 3 2" xfId="131" xr:uid="{D135F95B-B6D7-4DC3-80E5-8547BBEF15A2}"/>
    <cellStyle name="Results" xfId="132" xr:uid="{5BF30827-3800-49EF-BE99-562B1B5C4125}"/>
    <cellStyle name="Title 2" xfId="133" xr:uid="{7F9BEF15-5D51-4A8D-A1C9-B3B39065CE35}"/>
    <cellStyle name="Title 3" xfId="134" xr:uid="{4BDC75A7-B1C2-4517-ABF3-FFBBB854334C}"/>
    <cellStyle name="Unit" xfId="135" xr:uid="{05181E20-C93B-423E-B70E-20DE27CEE7C1}"/>
    <cellStyle name="UserInput" xfId="136" xr:uid="{246AD78E-4F47-4CF9-809E-63DBB91DFDD1}"/>
    <cellStyle name="Variable" xfId="137" xr:uid="{70E9EA9F-A993-4DBB-A57C-ADDDC74A7F9B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0344519-C7CD-4441-BB37-BD7C6E75167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I32" sqref="I32"/>
    </sheetView>
  </sheetViews>
  <sheetFormatPr defaultRowHeight="14.5"/>
  <cols>
    <col min="1" max="1" width="16.81640625" style="1" customWidth="1"/>
    <col min="2" max="2" width="24.6328125" style="1" customWidth="1"/>
  </cols>
  <sheetData>
    <row r="1" spans="1:2">
      <c r="A1" s="2" t="s">
        <v>11</v>
      </c>
      <c r="B1" s="2" t="s">
        <v>33</v>
      </c>
    </row>
    <row r="2" spans="1:2">
      <c r="A2" s="1" t="s">
        <v>0</v>
      </c>
      <c r="B2" s="1" t="s">
        <v>5</v>
      </c>
    </row>
    <row r="3" spans="1:2">
      <c r="A3" s="1" t="s">
        <v>1</v>
      </c>
      <c r="B3" s="1" t="s">
        <v>2</v>
      </c>
    </row>
    <row r="4" spans="1:2">
      <c r="A4" s="1" t="s">
        <v>3</v>
      </c>
      <c r="B4" s="1" t="s">
        <v>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7312-A157-4F65-86B7-C35DBAD3B2EE}">
  <dimension ref="A1:C46"/>
  <sheetViews>
    <sheetView zoomScale="130" zoomScaleNormal="130" workbookViewId="0">
      <selection activeCell="A46" sqref="A28:A46"/>
    </sheetView>
  </sheetViews>
  <sheetFormatPr defaultColWidth="9.08984375" defaultRowHeight="12"/>
  <cols>
    <col min="1" max="1" width="26.6328125" style="7" customWidth="1"/>
    <col min="2" max="2" width="12.36328125" style="4" customWidth="1"/>
    <col min="3" max="3" width="47.81640625" style="7" customWidth="1"/>
    <col min="4" max="16384" width="9.08984375" style="7"/>
  </cols>
  <sheetData>
    <row r="1" spans="1:3">
      <c r="A1" s="3" t="s">
        <v>7</v>
      </c>
      <c r="B1" s="3" t="s">
        <v>105</v>
      </c>
      <c r="C1" s="9" t="s">
        <v>99</v>
      </c>
    </row>
    <row r="2" spans="1:3">
      <c r="A2" s="7" t="s">
        <v>164</v>
      </c>
      <c r="B2" s="4">
        <v>0.64700000000000002</v>
      </c>
      <c r="C2" s="7" t="s">
        <v>108</v>
      </c>
    </row>
    <row r="3" spans="1:3">
      <c r="A3" s="7" t="s">
        <v>165</v>
      </c>
      <c r="B3" s="4">
        <v>0.7</v>
      </c>
      <c r="C3" s="7" t="s">
        <v>106</v>
      </c>
    </row>
    <row r="4" spans="1:3">
      <c r="A4" s="7" t="s">
        <v>166</v>
      </c>
      <c r="B4" s="4">
        <v>0.7</v>
      </c>
      <c r="C4" s="7" t="s">
        <v>106</v>
      </c>
    </row>
    <row r="5" spans="1:3">
      <c r="A5" s="7" t="s">
        <v>167</v>
      </c>
      <c r="B5" s="4">
        <v>0.7</v>
      </c>
      <c r="C5" s="7" t="s">
        <v>106</v>
      </c>
    </row>
    <row r="6" spans="1:3">
      <c r="A6" s="7" t="s">
        <v>168</v>
      </c>
      <c r="B6" s="4">
        <v>0.7</v>
      </c>
      <c r="C6" s="7" t="s">
        <v>106</v>
      </c>
    </row>
    <row r="7" spans="1:3">
      <c r="A7" s="7" t="s">
        <v>169</v>
      </c>
      <c r="B7" s="4">
        <v>0.64700000000000002</v>
      </c>
      <c r="C7" s="7" t="s">
        <v>108</v>
      </c>
    </row>
    <row r="8" spans="1:3">
      <c r="A8" s="7" t="s">
        <v>170</v>
      </c>
      <c r="B8" s="4">
        <v>0.64700000000000002</v>
      </c>
      <c r="C8" s="7" t="s">
        <v>108</v>
      </c>
    </row>
    <row r="9" spans="1:3">
      <c r="A9" s="7" t="s">
        <v>171</v>
      </c>
      <c r="B9" s="4">
        <v>0.90800000000000003</v>
      </c>
      <c r="C9" s="7" t="s">
        <v>107</v>
      </c>
    </row>
    <row r="10" spans="1:3">
      <c r="A10" s="7" t="s">
        <v>174</v>
      </c>
      <c r="B10" s="4">
        <v>0.90800000000000003</v>
      </c>
      <c r="C10" s="7" t="s">
        <v>107</v>
      </c>
    </row>
    <row r="11" spans="1:3">
      <c r="A11" s="7" t="s">
        <v>175</v>
      </c>
      <c r="B11" s="4">
        <v>0.90800000000000003</v>
      </c>
      <c r="C11" s="7" t="s">
        <v>107</v>
      </c>
    </row>
    <row r="12" spans="1:3">
      <c r="A12" s="7" t="s">
        <v>176</v>
      </c>
      <c r="B12" s="4">
        <v>0.90800000000000003</v>
      </c>
      <c r="C12" s="7" t="s">
        <v>107</v>
      </c>
    </row>
    <row r="13" spans="1:3">
      <c r="A13" s="7" t="s">
        <v>177</v>
      </c>
      <c r="B13" s="4">
        <v>7.0000000000000007E-2</v>
      </c>
      <c r="C13" s="7" t="s">
        <v>104</v>
      </c>
    </row>
    <row r="14" spans="1:3">
      <c r="A14" s="7" t="s">
        <v>178</v>
      </c>
      <c r="B14" s="4">
        <v>0.87390000000000001</v>
      </c>
      <c r="C14" s="7" t="s">
        <v>107</v>
      </c>
    </row>
    <row r="15" spans="1:3">
      <c r="A15" s="7" t="s">
        <v>179</v>
      </c>
      <c r="B15" s="4">
        <v>0.87390000000000001</v>
      </c>
      <c r="C15" s="7" t="s">
        <v>107</v>
      </c>
    </row>
    <row r="16" spans="1:3">
      <c r="A16" s="7" t="s">
        <v>180</v>
      </c>
      <c r="B16" s="4">
        <v>0.87390000000000001</v>
      </c>
      <c r="C16" s="7" t="s">
        <v>107</v>
      </c>
    </row>
    <row r="17" spans="1:3">
      <c r="A17" s="7" t="s">
        <v>185</v>
      </c>
      <c r="B17" s="4">
        <v>0.39500000000000002</v>
      </c>
      <c r="C17" s="7" t="s">
        <v>103</v>
      </c>
    </row>
    <row r="18" spans="1:3">
      <c r="A18" s="7" t="s">
        <v>186</v>
      </c>
      <c r="B18" s="4">
        <v>0.64700000000000002</v>
      </c>
      <c r="C18" s="7" t="s">
        <v>108</v>
      </c>
    </row>
    <row r="19" spans="1:3">
      <c r="A19" s="7" t="s">
        <v>187</v>
      </c>
      <c r="B19" s="4">
        <v>0.64700000000000002</v>
      </c>
      <c r="C19" s="7" t="s">
        <v>108</v>
      </c>
    </row>
    <row r="20" spans="1:3">
      <c r="A20" s="7" t="s">
        <v>188</v>
      </c>
      <c r="B20" s="4">
        <v>0.7</v>
      </c>
      <c r="C20" s="7" t="s">
        <v>106</v>
      </c>
    </row>
    <row r="21" spans="1:3">
      <c r="A21" s="7" t="s">
        <v>189</v>
      </c>
      <c r="B21" s="4">
        <v>0.7</v>
      </c>
      <c r="C21" s="7" t="s">
        <v>106</v>
      </c>
    </row>
    <row r="22" spans="1:3">
      <c r="A22" s="7" t="s">
        <v>190</v>
      </c>
      <c r="B22" s="4">
        <v>0.88249999999999995</v>
      </c>
      <c r="C22" s="7" t="s">
        <v>107</v>
      </c>
    </row>
    <row r="23" spans="1:3">
      <c r="A23" s="7" t="s">
        <v>191</v>
      </c>
      <c r="B23" s="4">
        <v>0.88249999999999995</v>
      </c>
      <c r="C23" s="7" t="s">
        <v>107</v>
      </c>
    </row>
    <row r="24" spans="1:3">
      <c r="A24" s="7" t="s">
        <v>192</v>
      </c>
      <c r="B24" s="4">
        <v>0.88249999999999995</v>
      </c>
      <c r="C24" s="7" t="s">
        <v>107</v>
      </c>
    </row>
    <row r="25" spans="1:3">
      <c r="A25" s="7" t="s">
        <v>193</v>
      </c>
      <c r="B25" s="4">
        <v>0.88249999999999995</v>
      </c>
      <c r="C25" s="7" t="s">
        <v>107</v>
      </c>
    </row>
    <row r="26" spans="1:3">
      <c r="A26" s="7" t="s">
        <v>194</v>
      </c>
      <c r="B26" s="4">
        <v>0.88249999999999995</v>
      </c>
      <c r="C26" s="7" t="s">
        <v>107</v>
      </c>
    </row>
    <row r="27" spans="1:3">
      <c r="A27" s="7" t="s">
        <v>195</v>
      </c>
      <c r="B27" s="4">
        <v>0.88249999999999995</v>
      </c>
      <c r="C27" s="7" t="s">
        <v>107</v>
      </c>
    </row>
    <row r="28" spans="1:3">
      <c r="A28" s="7" t="s">
        <v>196</v>
      </c>
      <c r="B28" s="4">
        <v>0.88249999999999995</v>
      </c>
      <c r="C28" s="7" t="s">
        <v>107</v>
      </c>
    </row>
    <row r="29" spans="1:3">
      <c r="A29" s="7" t="s">
        <v>197</v>
      </c>
      <c r="B29" s="4">
        <v>0.88249999999999995</v>
      </c>
      <c r="C29" s="7" t="s">
        <v>107</v>
      </c>
    </row>
    <row r="30" spans="1:3">
      <c r="A30" s="7" t="s">
        <v>198</v>
      </c>
      <c r="B30" s="4">
        <v>0.88249999999999995</v>
      </c>
      <c r="C30" s="7" t="s">
        <v>107</v>
      </c>
    </row>
    <row r="31" spans="1:3">
      <c r="A31" s="7" t="s">
        <v>199</v>
      </c>
      <c r="B31" s="4">
        <v>0.88249999999999995</v>
      </c>
      <c r="C31" s="7" t="s">
        <v>107</v>
      </c>
    </row>
    <row r="32" spans="1:3">
      <c r="A32" s="7" t="s">
        <v>200</v>
      </c>
      <c r="B32" s="4">
        <v>0.97840000000000005</v>
      </c>
      <c r="C32" s="7" t="s">
        <v>107</v>
      </c>
    </row>
    <row r="33" spans="1:3">
      <c r="A33" s="7" t="s">
        <v>201</v>
      </c>
      <c r="B33" s="4">
        <v>0.97840000000000005</v>
      </c>
      <c r="C33" s="7" t="s">
        <v>107</v>
      </c>
    </row>
    <row r="34" spans="1:3">
      <c r="A34" s="7" t="s">
        <v>202</v>
      </c>
      <c r="B34" s="4">
        <v>0.97840000000000005</v>
      </c>
      <c r="C34" s="7" t="s">
        <v>107</v>
      </c>
    </row>
    <row r="35" spans="1:3">
      <c r="A35" s="7" t="s">
        <v>203</v>
      </c>
      <c r="B35" s="4">
        <v>0.64700000000000002</v>
      </c>
      <c r="C35" s="7" t="s">
        <v>108</v>
      </c>
    </row>
    <row r="36" spans="1:3">
      <c r="A36" s="7" t="s">
        <v>204</v>
      </c>
      <c r="B36" s="4">
        <v>0.39500000000000002</v>
      </c>
      <c r="C36" s="7" t="s">
        <v>103</v>
      </c>
    </row>
    <row r="37" spans="1:3">
      <c r="A37" s="7" t="s">
        <v>205</v>
      </c>
      <c r="B37" s="4">
        <v>7.0000000000000007E-2</v>
      </c>
      <c r="C37" s="7" t="s">
        <v>104</v>
      </c>
    </row>
    <row r="38" spans="1:3">
      <c r="A38" s="7" t="s">
        <v>206</v>
      </c>
      <c r="B38" s="4">
        <v>7.0000000000000007E-2</v>
      </c>
      <c r="C38" s="7" t="s">
        <v>104</v>
      </c>
    </row>
    <row r="39" spans="1:3">
      <c r="A39" s="7" t="s">
        <v>209</v>
      </c>
      <c r="B39" s="4">
        <v>7.0000000000000007E-2</v>
      </c>
      <c r="C39" s="7" t="s">
        <v>104</v>
      </c>
    </row>
    <row r="40" spans="1:3">
      <c r="A40" s="7" t="s">
        <v>210</v>
      </c>
      <c r="B40" s="4">
        <v>0.29199999999999998</v>
      </c>
      <c r="C40" s="7" t="s">
        <v>108</v>
      </c>
    </row>
    <row r="41" spans="1:3">
      <c r="A41" s="7" t="s">
        <v>211</v>
      </c>
      <c r="B41" s="4">
        <v>0.29199999999999998</v>
      </c>
      <c r="C41" s="7" t="s">
        <v>108</v>
      </c>
    </row>
    <row r="42" spans="1:3">
      <c r="A42" s="7" t="s">
        <v>212</v>
      </c>
      <c r="B42" s="4">
        <v>0.94210000000000005</v>
      </c>
      <c r="C42" s="7" t="s">
        <v>107</v>
      </c>
    </row>
    <row r="43" spans="1:3">
      <c r="A43" s="7" t="s">
        <v>213</v>
      </c>
      <c r="B43" s="4">
        <v>0.94210000000000005</v>
      </c>
      <c r="C43" s="7" t="s">
        <v>107</v>
      </c>
    </row>
    <row r="44" spans="1:3">
      <c r="A44" s="7" t="s">
        <v>214</v>
      </c>
      <c r="B44" s="4">
        <v>0.64700000000000002</v>
      </c>
      <c r="C44" s="7" t="s">
        <v>108</v>
      </c>
    </row>
    <row r="45" spans="1:3">
      <c r="A45" s="7" t="s">
        <v>215</v>
      </c>
      <c r="B45" s="4">
        <v>0.64700000000000002</v>
      </c>
      <c r="C45" s="7" t="s">
        <v>108</v>
      </c>
    </row>
    <row r="46" spans="1:3">
      <c r="A46" s="7" t="s">
        <v>216</v>
      </c>
      <c r="B46" s="4">
        <v>0.39500000000000002</v>
      </c>
      <c r="C46" s="7" t="s">
        <v>103</v>
      </c>
    </row>
  </sheetData>
  <sortState xmlns:xlrd2="http://schemas.microsoft.com/office/spreadsheetml/2017/richdata2" ref="A2:C46">
    <sortCondition ref="A2:A46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4B615-50FA-4F82-9A22-035234CBED38}">
  <dimension ref="A1:C2"/>
  <sheetViews>
    <sheetView workbookViewId="0">
      <selection activeCell="A2" sqref="A2"/>
    </sheetView>
  </sheetViews>
  <sheetFormatPr defaultColWidth="9.08984375" defaultRowHeight="14.5"/>
  <cols>
    <col min="1" max="2" width="15" style="1" customWidth="1"/>
    <col min="3" max="3" width="42.7265625" style="1" customWidth="1"/>
    <col min="4" max="16384" width="9.08984375" style="1"/>
  </cols>
  <sheetData>
    <row r="1" spans="1:3" s="2" customFormat="1">
      <c r="A1" s="2" t="s">
        <v>80</v>
      </c>
      <c r="B1" s="2" t="s">
        <v>100</v>
      </c>
      <c r="C1" s="2" t="s">
        <v>101</v>
      </c>
    </row>
    <row r="2" spans="1:3">
      <c r="A2" s="1" t="s">
        <v>87</v>
      </c>
      <c r="B2" s="1">
        <v>0.17</v>
      </c>
      <c r="C2" s="1" t="s">
        <v>102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BD8C2-7885-48CF-A6D2-8373F214E00B}">
  <dimension ref="A1:B10"/>
  <sheetViews>
    <sheetView workbookViewId="0">
      <selection activeCell="A10" sqref="A10"/>
    </sheetView>
  </sheetViews>
  <sheetFormatPr defaultRowHeight="14.5"/>
  <cols>
    <col min="1" max="2" width="32.08984375" customWidth="1"/>
  </cols>
  <sheetData>
    <row r="1" spans="1:2">
      <c r="A1" s="2" t="s">
        <v>7</v>
      </c>
      <c r="B1" s="2" t="s">
        <v>109</v>
      </c>
    </row>
    <row r="2" spans="1:2">
      <c r="A2" t="s">
        <v>206</v>
      </c>
      <c r="B2" t="s">
        <v>110</v>
      </c>
    </row>
    <row r="3" spans="1:2">
      <c r="A3" t="s">
        <v>210</v>
      </c>
      <c r="B3" t="s">
        <v>111</v>
      </c>
    </row>
    <row r="4" spans="1:2">
      <c r="A4" t="s">
        <v>216</v>
      </c>
      <c r="B4" t="s">
        <v>112</v>
      </c>
    </row>
    <row r="5" spans="1:2">
      <c r="A5" t="s">
        <v>177</v>
      </c>
      <c r="B5" t="s">
        <v>113</v>
      </c>
    </row>
    <row r="6" spans="1:2">
      <c r="A6" t="s">
        <v>185</v>
      </c>
      <c r="B6" t="s">
        <v>114</v>
      </c>
    </row>
    <row r="7" spans="1:2">
      <c r="A7" t="s">
        <v>204</v>
      </c>
      <c r="B7" t="s">
        <v>115</v>
      </c>
    </row>
    <row r="8" spans="1:2">
      <c r="A8" t="s">
        <v>205</v>
      </c>
      <c r="B8" t="s">
        <v>116</v>
      </c>
    </row>
    <row r="9" spans="1:2">
      <c r="A9" t="s">
        <v>209</v>
      </c>
      <c r="B9" t="s">
        <v>117</v>
      </c>
    </row>
    <row r="10" spans="1:2">
      <c r="A10" t="s">
        <v>211</v>
      </c>
      <c r="B10" t="s">
        <v>111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9BB2C-9F9E-4D6B-AAF2-83D7B122A42E}">
  <dimension ref="A1:F1"/>
  <sheetViews>
    <sheetView workbookViewId="0">
      <selection activeCell="A2" sqref="A2:XFD22"/>
    </sheetView>
  </sheetViews>
  <sheetFormatPr defaultRowHeight="14.5"/>
  <cols>
    <col min="1" max="7" width="15" customWidth="1"/>
  </cols>
  <sheetData>
    <row r="1" spans="1:6">
      <c r="A1" t="s">
        <v>80</v>
      </c>
      <c r="B1" t="s">
        <v>90</v>
      </c>
      <c r="C1" t="s">
        <v>7</v>
      </c>
      <c r="D1" t="s">
        <v>122</v>
      </c>
      <c r="E1" t="s">
        <v>118</v>
      </c>
      <c r="F1" t="s">
        <v>123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C4599-8E56-4B8C-B62A-B58663B6C1E8}">
  <dimension ref="A1:F1"/>
  <sheetViews>
    <sheetView workbookViewId="0">
      <selection activeCell="H12" sqref="H12"/>
    </sheetView>
  </sheetViews>
  <sheetFormatPr defaultRowHeight="14.5"/>
  <cols>
    <col min="5" max="6" width="13.7265625" customWidth="1"/>
  </cols>
  <sheetData>
    <row r="1" spans="1:6">
      <c r="A1" t="s">
        <v>80</v>
      </c>
      <c r="B1" t="s">
        <v>90</v>
      </c>
      <c r="C1" t="s">
        <v>7</v>
      </c>
      <c r="D1" t="s">
        <v>124</v>
      </c>
      <c r="E1" t="s">
        <v>125</v>
      </c>
      <c r="F1" t="s">
        <v>126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81D50-80F8-4166-95FD-5AC25F26EC3C}">
  <dimension ref="A1:F8"/>
  <sheetViews>
    <sheetView workbookViewId="0">
      <selection activeCell="C2" sqref="C2:C8"/>
    </sheetView>
  </sheetViews>
  <sheetFormatPr defaultRowHeight="14.5"/>
  <cols>
    <col min="1" max="2" width="12.08984375" customWidth="1"/>
    <col min="3" max="3" width="32.36328125" customWidth="1"/>
    <col min="4" max="5" width="19.81640625" customWidth="1"/>
    <col min="6" max="6" width="12.08984375" customWidth="1"/>
  </cols>
  <sheetData>
    <row r="1" spans="1:6">
      <c r="A1" t="s">
        <v>80</v>
      </c>
      <c r="B1" t="s">
        <v>90</v>
      </c>
      <c r="C1" t="s">
        <v>7</v>
      </c>
      <c r="D1" t="s">
        <v>130</v>
      </c>
      <c r="E1" t="s">
        <v>131</v>
      </c>
      <c r="F1" t="s">
        <v>132</v>
      </c>
    </row>
    <row r="2" spans="1:6">
      <c r="A2" t="s">
        <v>135</v>
      </c>
      <c r="B2">
        <v>2023</v>
      </c>
      <c r="C2" t="s">
        <v>158</v>
      </c>
      <c r="D2">
        <v>124.06851712928901</v>
      </c>
      <c r="E2" t="s">
        <v>133</v>
      </c>
      <c r="F2" t="s">
        <v>134</v>
      </c>
    </row>
    <row r="3" spans="1:6">
      <c r="A3" t="s">
        <v>135</v>
      </c>
      <c r="B3">
        <v>2025</v>
      </c>
      <c r="C3" t="s">
        <v>158</v>
      </c>
      <c r="D3">
        <v>124.06851712928901</v>
      </c>
      <c r="E3" t="s">
        <v>133</v>
      </c>
      <c r="F3" t="s">
        <v>134</v>
      </c>
    </row>
    <row r="4" spans="1:6">
      <c r="A4" t="s">
        <v>135</v>
      </c>
      <c r="B4">
        <v>2030</v>
      </c>
      <c r="C4" t="s">
        <v>158</v>
      </c>
      <c r="D4">
        <v>124.06851712928901</v>
      </c>
      <c r="E4" t="s">
        <v>133</v>
      </c>
      <c r="F4" t="s">
        <v>134</v>
      </c>
    </row>
    <row r="5" spans="1:6">
      <c r="A5" t="s">
        <v>135</v>
      </c>
      <c r="B5">
        <v>2035</v>
      </c>
      <c r="C5" t="s">
        <v>158</v>
      </c>
      <c r="D5">
        <v>124.06851712928901</v>
      </c>
      <c r="E5" t="s">
        <v>133</v>
      </c>
      <c r="F5" t="s">
        <v>134</v>
      </c>
    </row>
    <row r="6" spans="1:6">
      <c r="A6" t="s">
        <v>135</v>
      </c>
      <c r="B6">
        <v>2040</v>
      </c>
      <c r="C6" t="s">
        <v>158</v>
      </c>
      <c r="D6">
        <v>124.06851712928901</v>
      </c>
      <c r="E6" t="s">
        <v>133</v>
      </c>
      <c r="F6" t="s">
        <v>134</v>
      </c>
    </row>
    <row r="7" spans="1:6">
      <c r="A7" t="s">
        <v>135</v>
      </c>
      <c r="B7">
        <v>2045</v>
      </c>
      <c r="C7" t="s">
        <v>158</v>
      </c>
      <c r="D7">
        <v>124.06851712928901</v>
      </c>
      <c r="E7" t="s">
        <v>133</v>
      </c>
      <c r="F7" t="s">
        <v>134</v>
      </c>
    </row>
    <row r="8" spans="1:6">
      <c r="A8" t="s">
        <v>135</v>
      </c>
      <c r="B8">
        <v>2050</v>
      </c>
      <c r="C8" t="s">
        <v>158</v>
      </c>
      <c r="D8">
        <v>124.06851712928901</v>
      </c>
      <c r="E8" t="s">
        <v>133</v>
      </c>
      <c r="F8" t="s">
        <v>134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EE4BE-FD88-49A2-A041-525121977217}">
  <dimension ref="A1:F1"/>
  <sheetViews>
    <sheetView workbookViewId="0">
      <selection activeCell="P17" sqref="P17"/>
    </sheetView>
  </sheetViews>
  <sheetFormatPr defaultRowHeight="14.5"/>
  <sheetData>
    <row r="1" spans="1:6">
      <c r="A1" t="s">
        <v>80</v>
      </c>
      <c r="B1" t="s">
        <v>90</v>
      </c>
      <c r="C1" t="s">
        <v>7</v>
      </c>
      <c r="D1" t="s">
        <v>127</v>
      </c>
      <c r="E1" t="s">
        <v>128</v>
      </c>
      <c r="F1" t="s">
        <v>129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4522F-FAB8-47C5-AC73-9230BD225687}">
  <dimension ref="A1:E1"/>
  <sheetViews>
    <sheetView workbookViewId="0">
      <selection activeCell="K27" sqref="K27"/>
    </sheetView>
  </sheetViews>
  <sheetFormatPr defaultRowHeight="14.5"/>
  <cols>
    <col min="1" max="4" width="13.7265625" customWidth="1"/>
    <col min="5" max="5" width="13.6328125" customWidth="1"/>
  </cols>
  <sheetData>
    <row r="1" spans="1:5">
      <c r="A1" t="s">
        <v>80</v>
      </c>
      <c r="B1" t="s">
        <v>7</v>
      </c>
      <c r="C1" t="s">
        <v>119</v>
      </c>
      <c r="D1" t="s">
        <v>120</v>
      </c>
      <c r="E1" t="s">
        <v>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D6D4-C1C5-41B3-9FA9-983E075A149F}">
  <dimension ref="A1:C19"/>
  <sheetViews>
    <sheetView workbookViewId="0">
      <selection activeCell="A32" sqref="A32"/>
    </sheetView>
  </sheetViews>
  <sheetFormatPr defaultRowHeight="14.5"/>
  <cols>
    <col min="1" max="1" width="14.81640625" customWidth="1"/>
    <col min="3" max="3" width="43.36328125" customWidth="1"/>
  </cols>
  <sheetData>
    <row r="1" spans="1:3">
      <c r="A1" s="2" t="s">
        <v>11</v>
      </c>
      <c r="B1" s="2" t="s">
        <v>12</v>
      </c>
      <c r="C1" s="2" t="s">
        <v>13</v>
      </c>
    </row>
    <row r="2" spans="1:3">
      <c r="A2" t="s">
        <v>14</v>
      </c>
      <c r="B2" t="s">
        <v>0</v>
      </c>
      <c r="C2" t="s">
        <v>15</v>
      </c>
    </row>
    <row r="3" spans="1:3">
      <c r="A3" t="s">
        <v>29</v>
      </c>
      <c r="B3" t="s">
        <v>3</v>
      </c>
      <c r="C3" t="s">
        <v>30</v>
      </c>
    </row>
    <row r="4" spans="1:3">
      <c r="A4" t="s">
        <v>27</v>
      </c>
      <c r="B4" t="s">
        <v>0</v>
      </c>
      <c r="C4" t="s">
        <v>28</v>
      </c>
    </row>
    <row r="5" spans="1:3">
      <c r="A5" t="s">
        <v>137</v>
      </c>
      <c r="B5" t="s">
        <v>0</v>
      </c>
      <c r="C5" t="s">
        <v>217</v>
      </c>
    </row>
    <row r="6" spans="1:3">
      <c r="A6" t="s">
        <v>16</v>
      </c>
      <c r="B6" t="s">
        <v>0</v>
      </c>
      <c r="C6" t="s">
        <v>17</v>
      </c>
    </row>
    <row r="7" spans="1:3">
      <c r="A7" t="s">
        <v>138</v>
      </c>
      <c r="B7" t="s">
        <v>0</v>
      </c>
      <c r="C7" t="s">
        <v>139</v>
      </c>
    </row>
    <row r="8" spans="1:3">
      <c r="A8" t="s">
        <v>140</v>
      </c>
      <c r="B8" t="s">
        <v>0</v>
      </c>
      <c r="C8" t="s">
        <v>141</v>
      </c>
    </row>
    <row r="9" spans="1:3">
      <c r="A9" t="s">
        <v>142</v>
      </c>
      <c r="B9" t="s">
        <v>0</v>
      </c>
      <c r="C9" t="s">
        <v>143</v>
      </c>
    </row>
    <row r="10" spans="1:3">
      <c r="A10" t="s">
        <v>144</v>
      </c>
      <c r="B10" t="s">
        <v>0</v>
      </c>
      <c r="C10" t="s">
        <v>146</v>
      </c>
    </row>
    <row r="11" spans="1:3">
      <c r="A11" t="s">
        <v>145</v>
      </c>
      <c r="B11" t="s">
        <v>0</v>
      </c>
      <c r="C11" t="s">
        <v>147</v>
      </c>
    </row>
    <row r="12" spans="1:3">
      <c r="A12" t="s">
        <v>19</v>
      </c>
      <c r="B12" t="s">
        <v>0</v>
      </c>
      <c r="C12" t="s">
        <v>20</v>
      </c>
    </row>
    <row r="13" spans="1:3">
      <c r="A13" t="s">
        <v>21</v>
      </c>
      <c r="B13" t="s">
        <v>0</v>
      </c>
      <c r="C13" t="s">
        <v>22</v>
      </c>
    </row>
    <row r="14" spans="1:3">
      <c r="A14" t="s">
        <v>23</v>
      </c>
      <c r="B14" t="s">
        <v>0</v>
      </c>
      <c r="C14" t="s">
        <v>24</v>
      </c>
    </row>
    <row r="15" spans="1:3">
      <c r="A15" t="s">
        <v>25</v>
      </c>
      <c r="B15" t="s">
        <v>0</v>
      </c>
      <c r="C15" t="s">
        <v>26</v>
      </c>
    </row>
    <row r="16" spans="1:3">
      <c r="A16" t="s">
        <v>156</v>
      </c>
      <c r="B16" t="s">
        <v>0</v>
      </c>
      <c r="C16" t="s">
        <v>157</v>
      </c>
    </row>
    <row r="17" spans="1:3">
      <c r="A17" t="s">
        <v>149</v>
      </c>
      <c r="B17" t="s">
        <v>1</v>
      </c>
      <c r="C17" t="s">
        <v>148</v>
      </c>
    </row>
    <row r="18" spans="1:3">
      <c r="A18" t="s">
        <v>150</v>
      </c>
      <c r="B18" t="s">
        <v>1</v>
      </c>
      <c r="C18" t="s">
        <v>151</v>
      </c>
    </row>
    <row r="19" spans="1:3">
      <c r="A19" t="s">
        <v>152</v>
      </c>
      <c r="B19" t="s">
        <v>0</v>
      </c>
      <c r="C19" t="s">
        <v>163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4D054-32A6-4BDE-98D7-472A0F6D7282}">
  <dimension ref="A1:AL78"/>
  <sheetViews>
    <sheetView topLeftCell="D41" zoomScaleNormal="100" workbookViewId="0">
      <selection activeCell="D78" sqref="D78"/>
    </sheetView>
  </sheetViews>
  <sheetFormatPr defaultColWidth="9.08984375" defaultRowHeight="12"/>
  <cols>
    <col min="1" max="1" width="10" style="4" customWidth="1"/>
    <col min="2" max="3" width="11" style="6" customWidth="1"/>
    <col min="4" max="4" width="32.26953125" style="4" customWidth="1"/>
    <col min="5" max="5" width="21.81640625" style="4" customWidth="1"/>
    <col min="6" max="6" width="10.6328125" style="6" customWidth="1"/>
    <col min="7" max="7" width="9.7265625" style="4" customWidth="1"/>
    <col min="8" max="38" width="5.81640625" style="4" customWidth="1"/>
    <col min="39" max="16384" width="9.08984375" style="4"/>
  </cols>
  <sheetData>
    <row r="1" spans="1:38" s="11" customFormat="1">
      <c r="A1" s="11" t="s">
        <v>41</v>
      </c>
      <c r="B1" s="11" t="s">
        <v>36</v>
      </c>
      <c r="C1" s="11" t="s">
        <v>95</v>
      </c>
      <c r="D1" s="11" t="s">
        <v>10</v>
      </c>
      <c r="E1" s="11" t="s">
        <v>7</v>
      </c>
      <c r="F1" s="11" t="s">
        <v>8</v>
      </c>
      <c r="G1" s="11" t="s">
        <v>9</v>
      </c>
      <c r="H1" s="11">
        <v>2020</v>
      </c>
      <c r="I1" s="11">
        <v>2021</v>
      </c>
      <c r="J1" s="11">
        <v>2022</v>
      </c>
      <c r="K1" s="11">
        <v>2023</v>
      </c>
      <c r="L1" s="11">
        <v>2024</v>
      </c>
      <c r="M1" s="11">
        <v>2025</v>
      </c>
      <c r="N1" s="11">
        <v>2026</v>
      </c>
      <c r="O1" s="11">
        <v>2027</v>
      </c>
      <c r="P1" s="11">
        <v>2028</v>
      </c>
      <c r="Q1" s="11">
        <v>2029</v>
      </c>
      <c r="R1" s="11">
        <v>2030</v>
      </c>
      <c r="S1" s="11">
        <v>2031</v>
      </c>
      <c r="T1" s="11">
        <v>2032</v>
      </c>
      <c r="U1" s="11">
        <v>2033</v>
      </c>
      <c r="V1" s="11">
        <v>2034</v>
      </c>
      <c r="W1" s="11">
        <v>2035</v>
      </c>
      <c r="X1" s="11">
        <v>2036</v>
      </c>
      <c r="Y1" s="11">
        <v>2037</v>
      </c>
      <c r="Z1" s="11">
        <v>2038</v>
      </c>
      <c r="AA1" s="11">
        <v>2039</v>
      </c>
      <c r="AB1" s="11">
        <v>2040</v>
      </c>
      <c r="AC1" s="11">
        <v>2041</v>
      </c>
      <c r="AD1" s="11">
        <v>2042</v>
      </c>
      <c r="AE1" s="11">
        <v>2043</v>
      </c>
      <c r="AF1" s="11">
        <v>2044</v>
      </c>
      <c r="AG1" s="11">
        <v>2045</v>
      </c>
      <c r="AH1" s="11">
        <v>2046</v>
      </c>
      <c r="AI1" s="11">
        <v>2047</v>
      </c>
      <c r="AJ1" s="11">
        <v>2048</v>
      </c>
      <c r="AK1" s="11">
        <v>2049</v>
      </c>
      <c r="AL1" s="11">
        <v>2050</v>
      </c>
    </row>
    <row r="2" spans="1:38">
      <c r="A2" s="4" t="s">
        <v>6</v>
      </c>
      <c r="B2" s="6" t="s">
        <v>6</v>
      </c>
      <c r="C2" s="6" t="s">
        <v>72</v>
      </c>
      <c r="D2" s="4" t="s">
        <v>96</v>
      </c>
      <c r="E2" s="7" t="s">
        <v>164</v>
      </c>
      <c r="F2" s="6" t="s">
        <v>156</v>
      </c>
      <c r="G2" s="4" t="s">
        <v>14</v>
      </c>
      <c r="H2" s="4">
        <v>4.8886325507251846E-2</v>
      </c>
      <c r="I2" s="4">
        <v>4.8886325507251846E-2</v>
      </c>
      <c r="J2" s="4">
        <v>4.8886325507251846E-2</v>
      </c>
      <c r="K2" s="4">
        <v>4.8886325507251846E-2</v>
      </c>
      <c r="L2" s="4">
        <v>4.8886325507251846E-2</v>
      </c>
      <c r="M2" s="4">
        <v>4.8886325507251846E-2</v>
      </c>
      <c r="N2" s="4">
        <v>4.8886325507251846E-2</v>
      </c>
      <c r="O2" s="4">
        <v>4.8886325507251846E-2</v>
      </c>
      <c r="P2" s="4">
        <v>4.8886325507251846E-2</v>
      </c>
      <c r="Q2" s="4">
        <v>4.8886325507251846E-2</v>
      </c>
      <c r="R2" s="4">
        <v>4.8886325507251846E-2</v>
      </c>
      <c r="S2" s="4">
        <v>4.8886325507251846E-2</v>
      </c>
      <c r="T2" s="4">
        <v>4.8886325507251846E-2</v>
      </c>
      <c r="U2" s="4">
        <v>4.8886325507251846E-2</v>
      </c>
      <c r="V2" s="4">
        <v>4.8886325507251846E-2</v>
      </c>
      <c r="W2" s="4">
        <v>4.8886325507251846E-2</v>
      </c>
      <c r="X2" s="4">
        <v>4.8886325507251846E-2</v>
      </c>
      <c r="Y2" s="4">
        <v>4.8886325507251846E-2</v>
      </c>
      <c r="Z2" s="4">
        <v>4.8886325507251846E-2</v>
      </c>
      <c r="AA2" s="4">
        <v>4.8886325507251846E-2</v>
      </c>
      <c r="AB2" s="4">
        <v>4.8886325507251846E-2</v>
      </c>
      <c r="AC2" s="4">
        <v>4.8886325507251846E-2</v>
      </c>
      <c r="AD2" s="4">
        <v>4.8886325507251846E-2</v>
      </c>
      <c r="AE2" s="4">
        <v>4.8886325507251846E-2</v>
      </c>
      <c r="AF2" s="4">
        <v>4.8886325507251846E-2</v>
      </c>
      <c r="AG2" s="4">
        <v>4.8886325507251846E-2</v>
      </c>
      <c r="AH2" s="4">
        <v>4.8886325507251846E-2</v>
      </c>
      <c r="AI2" s="4">
        <v>4.8886325507251846E-2</v>
      </c>
      <c r="AJ2" s="4">
        <v>4.8886325507251846E-2</v>
      </c>
      <c r="AK2" s="4">
        <v>4.8886325507251846E-2</v>
      </c>
      <c r="AL2" s="4">
        <v>4.8886325507251846E-2</v>
      </c>
    </row>
    <row r="3" spans="1:38">
      <c r="A3" s="4" t="s">
        <v>6</v>
      </c>
      <c r="B3" s="6" t="s">
        <v>6</v>
      </c>
      <c r="C3" s="6" t="s">
        <v>72</v>
      </c>
      <c r="D3" s="4" t="s">
        <v>96</v>
      </c>
      <c r="E3" s="7" t="s">
        <v>171</v>
      </c>
      <c r="F3" s="6" t="s">
        <v>16</v>
      </c>
      <c r="G3" s="4" t="s">
        <v>14</v>
      </c>
      <c r="H3" s="4">
        <v>9.6251902779803084E-2</v>
      </c>
      <c r="I3" s="4">
        <v>9.6251902779803084E-2</v>
      </c>
      <c r="J3" s="4">
        <v>9.6251902779803084E-2</v>
      </c>
      <c r="K3" s="4">
        <v>9.6251902779803084E-2</v>
      </c>
      <c r="L3" s="4">
        <v>9.6251902779803084E-2</v>
      </c>
      <c r="M3" s="4">
        <v>9.6251902779803084E-2</v>
      </c>
      <c r="N3" s="4">
        <v>9.6251902779803084E-2</v>
      </c>
      <c r="O3" s="4">
        <v>9.6251902779803084E-2</v>
      </c>
      <c r="P3" s="4">
        <v>9.6251902779803084E-2</v>
      </c>
      <c r="Q3" s="4">
        <v>9.6251902779803084E-2</v>
      </c>
      <c r="R3" s="4">
        <v>9.6251902779803084E-2</v>
      </c>
      <c r="S3" s="4">
        <v>9.6251902779803084E-2</v>
      </c>
      <c r="T3" s="4">
        <v>9.6251902779803084E-2</v>
      </c>
      <c r="U3" s="4">
        <v>9.6251902779803084E-2</v>
      </c>
      <c r="V3" s="4">
        <v>9.6251902779803084E-2</v>
      </c>
      <c r="W3" s="4">
        <v>9.6251902779803084E-2</v>
      </c>
      <c r="X3" s="4">
        <v>9.6251902779803084E-2</v>
      </c>
      <c r="Y3" s="4">
        <v>9.6251902779803084E-2</v>
      </c>
      <c r="Z3" s="4">
        <v>9.6251902779803084E-2</v>
      </c>
      <c r="AA3" s="4">
        <v>9.6251902779803084E-2</v>
      </c>
      <c r="AB3" s="4">
        <v>9.6251902779803084E-2</v>
      </c>
      <c r="AC3" s="4">
        <v>9.6251902779803084E-2</v>
      </c>
      <c r="AD3" s="4">
        <v>9.6251902779803084E-2</v>
      </c>
      <c r="AE3" s="4">
        <v>9.6251902779803084E-2</v>
      </c>
      <c r="AF3" s="4">
        <v>9.6251902779803084E-2</v>
      </c>
      <c r="AG3" s="4">
        <v>9.6251902779803084E-2</v>
      </c>
      <c r="AH3" s="4">
        <v>9.6251902779803084E-2</v>
      </c>
      <c r="AI3" s="4">
        <v>9.6251902779803084E-2</v>
      </c>
      <c r="AJ3" s="4">
        <v>9.6251902779803084E-2</v>
      </c>
      <c r="AK3" s="4">
        <v>9.6251902779803084E-2</v>
      </c>
      <c r="AL3" s="4">
        <v>9.6251902779803084E-2</v>
      </c>
    </row>
    <row r="4" spans="1:38">
      <c r="A4" s="4" t="s">
        <v>6</v>
      </c>
      <c r="B4" s="6" t="s">
        <v>6</v>
      </c>
      <c r="C4" s="6" t="s">
        <v>72</v>
      </c>
      <c r="D4" s="4" t="s">
        <v>96</v>
      </c>
      <c r="E4" s="6" t="s">
        <v>172</v>
      </c>
      <c r="F4" s="6" t="s">
        <v>156</v>
      </c>
      <c r="G4" s="4" t="s">
        <v>14</v>
      </c>
      <c r="H4" s="4">
        <v>0.18833938153867247</v>
      </c>
      <c r="I4" s="4">
        <v>0.18833938153867247</v>
      </c>
      <c r="J4" s="4">
        <v>0.18833938153867247</v>
      </c>
      <c r="K4" s="4">
        <v>0.18833938153867247</v>
      </c>
      <c r="L4" s="4">
        <v>0.18833938153867247</v>
      </c>
      <c r="M4" s="4">
        <v>0.18833938153867247</v>
      </c>
      <c r="N4" s="4">
        <v>0.18833938153867247</v>
      </c>
      <c r="O4" s="4">
        <v>0.18833938153867247</v>
      </c>
      <c r="P4" s="4">
        <v>0.18833938153867247</v>
      </c>
      <c r="Q4" s="4">
        <v>0.18833938153867247</v>
      </c>
      <c r="R4" s="4">
        <v>0.18833938153867247</v>
      </c>
      <c r="S4" s="4">
        <v>0.18833938153867247</v>
      </c>
      <c r="T4" s="4">
        <v>0.18833938153867247</v>
      </c>
      <c r="U4" s="4">
        <v>0.18833938153867247</v>
      </c>
      <c r="V4" s="4">
        <v>0.18833938153867247</v>
      </c>
      <c r="W4" s="4">
        <v>0.18833938153867247</v>
      </c>
      <c r="X4" s="4">
        <v>0.18833938153867247</v>
      </c>
      <c r="Y4" s="4">
        <v>0.18833938153867247</v>
      </c>
      <c r="Z4" s="4">
        <v>0.18833938153867247</v>
      </c>
      <c r="AA4" s="4">
        <v>0.18833938153867247</v>
      </c>
      <c r="AB4" s="4">
        <v>0.18833938153867247</v>
      </c>
      <c r="AC4" s="4">
        <v>0.18833938153867247</v>
      </c>
      <c r="AD4" s="4">
        <v>0.18833938153867247</v>
      </c>
      <c r="AE4" s="4">
        <v>0.18833938153867247</v>
      </c>
      <c r="AF4" s="4">
        <v>0.18833938153867247</v>
      </c>
      <c r="AG4" s="4">
        <v>0.18833938153867247</v>
      </c>
      <c r="AH4" s="4">
        <v>0.18833938153867247</v>
      </c>
      <c r="AI4" s="4">
        <v>0.18833938153867247</v>
      </c>
      <c r="AJ4" s="4">
        <v>0.18833938153867247</v>
      </c>
      <c r="AK4" s="4">
        <v>0.18833938153867247</v>
      </c>
      <c r="AL4" s="4">
        <v>0.18833938153867247</v>
      </c>
    </row>
    <row r="5" spans="1:38">
      <c r="A5" s="4" t="s">
        <v>6</v>
      </c>
      <c r="B5" s="6" t="s">
        <v>6</v>
      </c>
      <c r="C5" s="6" t="s">
        <v>72</v>
      </c>
      <c r="D5" s="4" t="s">
        <v>96</v>
      </c>
      <c r="E5" s="7" t="s">
        <v>178</v>
      </c>
      <c r="F5" s="6" t="s">
        <v>25</v>
      </c>
      <c r="G5" s="4" t="s">
        <v>14</v>
      </c>
      <c r="H5" s="4">
        <v>9.8294000000000006E-2</v>
      </c>
      <c r="I5" s="4">
        <v>9.8294000000000006E-2</v>
      </c>
      <c r="J5" s="4">
        <v>9.8294000000000006E-2</v>
      </c>
      <c r="K5" s="4">
        <v>9.8294000000000006E-2</v>
      </c>
      <c r="L5" s="4">
        <v>9.8294000000000006E-2</v>
      </c>
      <c r="M5" s="4">
        <v>9.8294000000000006E-2</v>
      </c>
      <c r="N5" s="4">
        <v>9.8294000000000006E-2</v>
      </c>
      <c r="O5" s="4">
        <v>9.8294000000000006E-2</v>
      </c>
      <c r="P5" s="4">
        <v>9.8294000000000006E-2</v>
      </c>
      <c r="Q5" s="4">
        <v>9.8294000000000006E-2</v>
      </c>
      <c r="R5" s="4">
        <v>9.8294000000000006E-2</v>
      </c>
      <c r="S5" s="4">
        <v>9.8294000000000006E-2</v>
      </c>
      <c r="T5" s="4">
        <v>9.8294000000000006E-2</v>
      </c>
      <c r="U5" s="4">
        <v>9.8294000000000006E-2</v>
      </c>
      <c r="V5" s="4">
        <v>9.8294000000000006E-2</v>
      </c>
      <c r="W5" s="4">
        <v>9.8294000000000006E-2</v>
      </c>
      <c r="X5" s="4">
        <v>9.8294000000000006E-2</v>
      </c>
      <c r="Y5" s="4">
        <v>9.8294000000000006E-2</v>
      </c>
      <c r="Z5" s="4">
        <v>9.8294000000000006E-2</v>
      </c>
      <c r="AA5" s="4">
        <v>9.8294000000000006E-2</v>
      </c>
      <c r="AB5" s="4">
        <v>9.8294000000000006E-2</v>
      </c>
      <c r="AC5" s="4">
        <v>9.8294000000000006E-2</v>
      </c>
      <c r="AD5" s="4">
        <v>9.8294000000000006E-2</v>
      </c>
      <c r="AE5" s="4">
        <v>9.8294000000000006E-2</v>
      </c>
      <c r="AF5" s="4">
        <v>9.8294000000000006E-2</v>
      </c>
      <c r="AG5" s="4">
        <v>9.8294000000000006E-2</v>
      </c>
      <c r="AH5" s="4">
        <v>9.8294000000000006E-2</v>
      </c>
      <c r="AI5" s="4">
        <v>9.8294000000000006E-2</v>
      </c>
      <c r="AJ5" s="4">
        <v>9.8294000000000006E-2</v>
      </c>
      <c r="AK5" s="4">
        <v>9.8294000000000006E-2</v>
      </c>
      <c r="AL5" s="4">
        <v>9.8294000000000006E-2</v>
      </c>
    </row>
    <row r="6" spans="1:38">
      <c r="A6" s="4" t="s">
        <v>6</v>
      </c>
      <c r="B6" s="6" t="s">
        <v>6</v>
      </c>
      <c r="C6" s="6" t="s">
        <v>72</v>
      </c>
      <c r="D6" s="4" t="s">
        <v>96</v>
      </c>
      <c r="E6" s="7" t="s">
        <v>179</v>
      </c>
      <c r="F6" s="6" t="s">
        <v>25</v>
      </c>
      <c r="G6" s="4" t="s">
        <v>14</v>
      </c>
      <c r="H6" s="4">
        <v>8.6152999999999993E-2</v>
      </c>
      <c r="I6" s="4">
        <v>8.6152999999999993E-2</v>
      </c>
      <c r="J6" s="4">
        <v>8.6152999999999993E-2</v>
      </c>
      <c r="K6" s="4">
        <v>8.6152999999999993E-2</v>
      </c>
      <c r="L6" s="4">
        <v>8.6152999999999993E-2</v>
      </c>
      <c r="M6" s="4">
        <v>8.6152999999999993E-2</v>
      </c>
      <c r="N6" s="4">
        <v>8.6152999999999993E-2</v>
      </c>
      <c r="O6" s="4">
        <v>8.6152999999999993E-2</v>
      </c>
      <c r="P6" s="4">
        <v>8.6152999999999993E-2</v>
      </c>
      <c r="Q6" s="4">
        <v>8.6152999999999993E-2</v>
      </c>
      <c r="R6" s="4">
        <v>8.6152999999999993E-2</v>
      </c>
      <c r="S6" s="4">
        <v>8.6152999999999993E-2</v>
      </c>
      <c r="T6" s="4">
        <v>8.6152999999999993E-2</v>
      </c>
      <c r="U6" s="4">
        <v>8.6152999999999993E-2</v>
      </c>
      <c r="V6" s="4">
        <v>8.6152999999999993E-2</v>
      </c>
      <c r="W6" s="4">
        <v>8.6152999999999993E-2</v>
      </c>
      <c r="X6" s="4">
        <v>8.6152999999999993E-2</v>
      </c>
      <c r="Y6" s="4">
        <v>8.6152999999999993E-2</v>
      </c>
      <c r="Z6" s="4">
        <v>8.6152999999999993E-2</v>
      </c>
      <c r="AA6" s="4">
        <v>8.6152999999999993E-2</v>
      </c>
      <c r="AB6" s="4">
        <v>8.6152999999999993E-2</v>
      </c>
      <c r="AC6" s="4">
        <v>8.6152999999999993E-2</v>
      </c>
      <c r="AD6" s="4">
        <v>8.6152999999999993E-2</v>
      </c>
      <c r="AE6" s="4">
        <v>8.6152999999999993E-2</v>
      </c>
      <c r="AF6" s="4">
        <v>8.6152999999999993E-2</v>
      </c>
      <c r="AG6" s="4">
        <v>8.6152999999999993E-2</v>
      </c>
      <c r="AH6" s="4">
        <v>8.6152999999999993E-2</v>
      </c>
      <c r="AI6" s="4">
        <v>8.6152999999999993E-2</v>
      </c>
      <c r="AJ6" s="4">
        <v>8.6152999999999993E-2</v>
      </c>
      <c r="AK6" s="4">
        <v>8.6152999999999993E-2</v>
      </c>
      <c r="AL6" s="4">
        <v>8.6152999999999993E-2</v>
      </c>
    </row>
    <row r="7" spans="1:38">
      <c r="A7" s="4" t="s">
        <v>6</v>
      </c>
      <c r="B7" s="6" t="s">
        <v>6</v>
      </c>
      <c r="C7" s="6" t="s">
        <v>72</v>
      </c>
      <c r="D7" s="4" t="s">
        <v>96</v>
      </c>
      <c r="E7" s="7" t="s">
        <v>180</v>
      </c>
      <c r="F7" s="6" t="s">
        <v>25</v>
      </c>
      <c r="G7" s="4" t="s">
        <v>14</v>
      </c>
      <c r="H7" s="4">
        <v>8.4611000000000006E-2</v>
      </c>
      <c r="I7" s="4">
        <v>8.4611000000000006E-2</v>
      </c>
      <c r="J7" s="4">
        <v>8.4611000000000006E-2</v>
      </c>
      <c r="K7" s="4">
        <v>8.4611000000000006E-2</v>
      </c>
      <c r="L7" s="4">
        <v>8.4611000000000006E-2</v>
      </c>
      <c r="M7" s="4">
        <v>8.4611000000000006E-2</v>
      </c>
      <c r="N7" s="4">
        <v>8.4611000000000006E-2</v>
      </c>
      <c r="O7" s="4">
        <v>8.4611000000000006E-2</v>
      </c>
      <c r="P7" s="4">
        <v>8.4611000000000006E-2</v>
      </c>
      <c r="Q7" s="4">
        <v>8.4611000000000006E-2</v>
      </c>
      <c r="R7" s="4">
        <v>8.4611000000000006E-2</v>
      </c>
      <c r="S7" s="4">
        <v>8.4611000000000006E-2</v>
      </c>
      <c r="T7" s="4">
        <v>8.4611000000000006E-2</v>
      </c>
      <c r="U7" s="4">
        <v>8.4611000000000006E-2</v>
      </c>
      <c r="V7" s="4">
        <v>8.4611000000000006E-2</v>
      </c>
      <c r="W7" s="4">
        <v>8.4611000000000006E-2</v>
      </c>
      <c r="X7" s="4">
        <v>8.4611000000000006E-2</v>
      </c>
      <c r="Y7" s="4">
        <v>8.4611000000000006E-2</v>
      </c>
      <c r="Z7" s="4">
        <v>8.4611000000000006E-2</v>
      </c>
      <c r="AA7" s="4">
        <v>8.4611000000000006E-2</v>
      </c>
      <c r="AB7" s="4">
        <v>8.4611000000000006E-2</v>
      </c>
      <c r="AC7" s="4">
        <v>8.4611000000000006E-2</v>
      </c>
      <c r="AD7" s="4">
        <v>8.4611000000000006E-2</v>
      </c>
      <c r="AE7" s="4">
        <v>8.4611000000000006E-2</v>
      </c>
      <c r="AF7" s="4">
        <v>8.4611000000000006E-2</v>
      </c>
      <c r="AG7" s="4">
        <v>8.4611000000000006E-2</v>
      </c>
      <c r="AH7" s="4">
        <v>8.4611000000000006E-2</v>
      </c>
      <c r="AI7" s="4">
        <v>8.4611000000000006E-2</v>
      </c>
      <c r="AJ7" s="4">
        <v>8.4611000000000006E-2</v>
      </c>
      <c r="AK7" s="4">
        <v>8.4611000000000006E-2</v>
      </c>
      <c r="AL7" s="4">
        <v>8.4611000000000006E-2</v>
      </c>
    </row>
    <row r="8" spans="1:38">
      <c r="A8" s="4" t="s">
        <v>6</v>
      </c>
      <c r="B8" s="6" t="s">
        <v>6</v>
      </c>
      <c r="C8" s="6" t="s">
        <v>72</v>
      </c>
      <c r="D8" s="4" t="s">
        <v>96</v>
      </c>
      <c r="E8" s="7" t="s">
        <v>186</v>
      </c>
      <c r="F8" s="6" t="s">
        <v>156</v>
      </c>
      <c r="G8" s="4" t="s">
        <v>14</v>
      </c>
      <c r="H8" s="4">
        <v>6.1652581415162257E-2</v>
      </c>
      <c r="I8" s="4">
        <v>6.1652581415162257E-2</v>
      </c>
      <c r="J8" s="4">
        <v>6.1652581415162257E-2</v>
      </c>
      <c r="K8" s="4">
        <v>6.1652581415162257E-2</v>
      </c>
      <c r="L8" s="4">
        <v>6.1652581415162257E-2</v>
      </c>
      <c r="M8" s="4">
        <v>6.1652581415162257E-2</v>
      </c>
      <c r="N8" s="4">
        <v>6.1652581415162257E-2</v>
      </c>
      <c r="O8" s="4">
        <v>6.1652581415162257E-2</v>
      </c>
      <c r="P8" s="4">
        <v>6.1652581415162257E-2</v>
      </c>
      <c r="Q8" s="4">
        <v>6.1652581415162257E-2</v>
      </c>
      <c r="R8" s="4">
        <v>6.1652581415162257E-2</v>
      </c>
      <c r="S8" s="4">
        <v>6.1652581415162257E-2</v>
      </c>
      <c r="T8" s="4">
        <v>6.1652581415162257E-2</v>
      </c>
      <c r="U8" s="4">
        <v>6.1652581415162257E-2</v>
      </c>
      <c r="V8" s="4">
        <v>6.1652581415162257E-2</v>
      </c>
      <c r="W8" s="4">
        <v>6.1652581415162257E-2</v>
      </c>
      <c r="X8" s="4">
        <v>6.1652581415162257E-2</v>
      </c>
      <c r="Y8" s="4">
        <v>6.1652581415162257E-2</v>
      </c>
      <c r="Z8" s="4">
        <v>6.1652581415162257E-2</v>
      </c>
      <c r="AA8" s="4">
        <v>6.1652581415162257E-2</v>
      </c>
      <c r="AB8" s="4">
        <v>6.1652581415162257E-2</v>
      </c>
      <c r="AC8" s="4">
        <v>6.1652581415162257E-2</v>
      </c>
      <c r="AD8" s="4">
        <v>6.1652581415162257E-2</v>
      </c>
      <c r="AE8" s="4">
        <v>6.1652581415162257E-2</v>
      </c>
      <c r="AF8" s="4">
        <v>6.1652581415162257E-2</v>
      </c>
      <c r="AG8" s="4">
        <v>6.1652581415162257E-2</v>
      </c>
      <c r="AH8" s="4">
        <v>6.1652581415162257E-2</v>
      </c>
      <c r="AI8" s="4">
        <v>6.1652581415162257E-2</v>
      </c>
      <c r="AJ8" s="4">
        <v>6.1652581415162257E-2</v>
      </c>
      <c r="AK8" s="4">
        <v>6.1652581415162257E-2</v>
      </c>
      <c r="AL8" s="4">
        <v>6.1652581415162257E-2</v>
      </c>
    </row>
    <row r="9" spans="1:38">
      <c r="A9" s="4" t="s">
        <v>6</v>
      </c>
      <c r="B9" s="6" t="s">
        <v>6</v>
      </c>
      <c r="C9" s="6" t="s">
        <v>72</v>
      </c>
      <c r="D9" s="4" t="s">
        <v>96</v>
      </c>
      <c r="E9" s="7" t="s">
        <v>187</v>
      </c>
      <c r="F9" s="6" t="s">
        <v>156</v>
      </c>
      <c r="G9" s="4" t="s">
        <v>14</v>
      </c>
      <c r="H9" s="4">
        <v>9.4401803149961605E-2</v>
      </c>
      <c r="I9" s="4">
        <v>9.4401803149961605E-2</v>
      </c>
      <c r="J9" s="4">
        <v>9.4401803149961605E-2</v>
      </c>
      <c r="K9" s="4">
        <v>9.4401803149961605E-2</v>
      </c>
      <c r="L9" s="4">
        <v>9.4401803149961605E-2</v>
      </c>
      <c r="M9" s="4">
        <v>9.4401803149961605E-2</v>
      </c>
      <c r="N9" s="4">
        <v>9.4401803149961605E-2</v>
      </c>
      <c r="O9" s="4">
        <v>9.4401803149961605E-2</v>
      </c>
      <c r="P9" s="4">
        <v>9.4401803149961605E-2</v>
      </c>
      <c r="Q9" s="4">
        <v>9.4401803149961605E-2</v>
      </c>
      <c r="R9" s="4">
        <v>9.4401803149961605E-2</v>
      </c>
      <c r="S9" s="4">
        <v>9.4401803149961605E-2</v>
      </c>
      <c r="T9" s="4">
        <v>9.4401803149961605E-2</v>
      </c>
      <c r="U9" s="4">
        <v>9.4401803149961605E-2</v>
      </c>
      <c r="V9" s="4">
        <v>9.4401803149961605E-2</v>
      </c>
      <c r="W9" s="4">
        <v>9.4401803149961605E-2</v>
      </c>
      <c r="X9" s="4">
        <v>9.4401803149961605E-2</v>
      </c>
      <c r="Y9" s="4">
        <v>9.4401803149961605E-2</v>
      </c>
      <c r="Z9" s="4">
        <v>9.4401803149961605E-2</v>
      </c>
      <c r="AA9" s="4">
        <v>9.4401803149961605E-2</v>
      </c>
      <c r="AB9" s="4">
        <v>9.4401803149961605E-2</v>
      </c>
      <c r="AC9" s="4">
        <v>9.4401803149961605E-2</v>
      </c>
      <c r="AD9" s="4">
        <v>9.4401803149961605E-2</v>
      </c>
      <c r="AE9" s="4">
        <v>9.4401803149961605E-2</v>
      </c>
      <c r="AF9" s="4">
        <v>9.4401803149961605E-2</v>
      </c>
      <c r="AG9" s="4">
        <v>9.4401803149961605E-2</v>
      </c>
      <c r="AH9" s="4">
        <v>9.4401803149961605E-2</v>
      </c>
      <c r="AI9" s="4">
        <v>9.4401803149961605E-2</v>
      </c>
      <c r="AJ9" s="4">
        <v>9.4401803149961605E-2</v>
      </c>
      <c r="AK9" s="4">
        <v>9.4401803149961605E-2</v>
      </c>
      <c r="AL9" s="4">
        <v>9.4401803149961605E-2</v>
      </c>
    </row>
    <row r="10" spans="1:38">
      <c r="A10" s="4" t="s">
        <v>6</v>
      </c>
      <c r="B10" s="6" t="s">
        <v>6</v>
      </c>
      <c r="D10" s="4" t="s">
        <v>219</v>
      </c>
      <c r="E10" s="7" t="s">
        <v>188</v>
      </c>
      <c r="F10" s="6" t="s">
        <v>14</v>
      </c>
      <c r="G10" s="4" t="s">
        <v>14</v>
      </c>
      <c r="H10" s="4">
        <v>0.85</v>
      </c>
      <c r="I10" s="4">
        <v>0.85</v>
      </c>
      <c r="J10" s="4">
        <v>0.85</v>
      </c>
      <c r="K10" s="4">
        <v>0.85</v>
      </c>
      <c r="L10" s="4">
        <v>0.85</v>
      </c>
      <c r="M10" s="4">
        <v>0.85</v>
      </c>
      <c r="N10" s="4">
        <v>0.85</v>
      </c>
      <c r="O10" s="4">
        <v>0.85</v>
      </c>
      <c r="P10" s="4">
        <v>0.85</v>
      </c>
      <c r="Q10" s="4">
        <v>0.85</v>
      </c>
      <c r="R10" s="4">
        <v>0.85</v>
      </c>
      <c r="S10" s="4">
        <v>0.85</v>
      </c>
      <c r="T10" s="4">
        <v>0.85</v>
      </c>
      <c r="U10" s="4">
        <v>0.85</v>
      </c>
      <c r="V10" s="4">
        <v>0.85</v>
      </c>
      <c r="W10" s="4">
        <v>0.85</v>
      </c>
      <c r="X10" s="4">
        <v>0.85</v>
      </c>
      <c r="Y10" s="4">
        <v>0.85</v>
      </c>
      <c r="Z10" s="4">
        <v>0.85</v>
      </c>
      <c r="AA10" s="4">
        <v>0.85</v>
      </c>
      <c r="AB10" s="4">
        <v>0.85</v>
      </c>
      <c r="AC10" s="4">
        <v>0.85</v>
      </c>
      <c r="AD10" s="4">
        <v>0.85</v>
      </c>
      <c r="AE10" s="4">
        <v>0.85</v>
      </c>
      <c r="AF10" s="4">
        <v>0.85</v>
      </c>
      <c r="AG10" s="4">
        <v>0.85</v>
      </c>
      <c r="AH10" s="4">
        <v>0.85</v>
      </c>
      <c r="AI10" s="4">
        <v>0.85</v>
      </c>
      <c r="AJ10" s="4">
        <v>0.85</v>
      </c>
      <c r="AK10" s="4">
        <v>0.85</v>
      </c>
      <c r="AL10" s="4">
        <v>0.85</v>
      </c>
    </row>
    <row r="11" spans="1:38">
      <c r="A11" s="4" t="s">
        <v>6</v>
      </c>
      <c r="B11" s="6" t="s">
        <v>6</v>
      </c>
      <c r="D11" s="4" t="s">
        <v>219</v>
      </c>
      <c r="E11" s="7" t="s">
        <v>189</v>
      </c>
      <c r="F11" s="6" t="s">
        <v>14</v>
      </c>
      <c r="G11" s="4" t="s">
        <v>14</v>
      </c>
      <c r="H11" s="4">
        <v>0.85</v>
      </c>
      <c r="I11" s="4">
        <v>0.85</v>
      </c>
      <c r="J11" s="4">
        <v>0.85</v>
      </c>
      <c r="K11" s="4">
        <v>0.85</v>
      </c>
      <c r="L11" s="4">
        <v>0.85</v>
      </c>
      <c r="M11" s="4">
        <v>0.85</v>
      </c>
      <c r="N11" s="4">
        <v>0.85</v>
      </c>
      <c r="O11" s="4">
        <v>0.85</v>
      </c>
      <c r="P11" s="4">
        <v>0.85</v>
      </c>
      <c r="Q11" s="4">
        <v>0.85</v>
      </c>
      <c r="R11" s="4">
        <v>0.85</v>
      </c>
      <c r="S11" s="4">
        <v>0.85</v>
      </c>
      <c r="T11" s="4">
        <v>0.85</v>
      </c>
      <c r="U11" s="4">
        <v>0.85</v>
      </c>
      <c r="V11" s="4">
        <v>0.85</v>
      </c>
      <c r="W11" s="4">
        <v>0.85</v>
      </c>
      <c r="X11" s="4">
        <v>0.85</v>
      </c>
      <c r="Y11" s="4">
        <v>0.85</v>
      </c>
      <c r="Z11" s="4">
        <v>0.85</v>
      </c>
      <c r="AA11" s="4">
        <v>0.85</v>
      </c>
      <c r="AB11" s="4">
        <v>0.85</v>
      </c>
      <c r="AC11" s="4">
        <v>0.85</v>
      </c>
      <c r="AD11" s="4">
        <v>0.85</v>
      </c>
      <c r="AE11" s="4">
        <v>0.85</v>
      </c>
      <c r="AF11" s="4">
        <v>0.85</v>
      </c>
      <c r="AG11" s="4">
        <v>0.85</v>
      </c>
      <c r="AH11" s="4">
        <v>0.85</v>
      </c>
      <c r="AI11" s="4">
        <v>0.85</v>
      </c>
      <c r="AJ11" s="4">
        <v>0.85</v>
      </c>
      <c r="AK11" s="4">
        <v>0.85</v>
      </c>
      <c r="AL11" s="4">
        <v>0.85</v>
      </c>
    </row>
    <row r="12" spans="1:38">
      <c r="A12" s="4" t="s">
        <v>6</v>
      </c>
      <c r="B12" s="6" t="s">
        <v>6</v>
      </c>
      <c r="C12" s="6" t="s">
        <v>72</v>
      </c>
      <c r="D12" s="4" t="s">
        <v>96</v>
      </c>
      <c r="E12" s="7" t="s">
        <v>190</v>
      </c>
      <c r="F12" s="6" t="s">
        <v>19</v>
      </c>
      <c r="G12" s="4" t="s">
        <v>14</v>
      </c>
      <c r="H12" s="4">
        <v>0.12549199999999999</v>
      </c>
      <c r="I12" s="4">
        <v>0.12549199999999999</v>
      </c>
      <c r="J12" s="4">
        <v>0.12549199999999999</v>
      </c>
      <c r="K12" s="4">
        <v>0.12549199999999999</v>
      </c>
      <c r="L12" s="4">
        <v>0.12549199999999999</v>
      </c>
      <c r="M12" s="4">
        <v>0.12549199999999999</v>
      </c>
      <c r="N12" s="4">
        <v>0.12549199999999999</v>
      </c>
      <c r="O12" s="4">
        <v>0.12549199999999999</v>
      </c>
      <c r="P12" s="4">
        <v>0.12549199999999999</v>
      </c>
      <c r="Q12" s="4">
        <v>0.12549199999999999</v>
      </c>
      <c r="R12" s="4">
        <v>0.12549199999999999</v>
      </c>
      <c r="S12" s="4">
        <v>0.12549199999999999</v>
      </c>
      <c r="T12" s="4">
        <v>0.12549199999999999</v>
      </c>
      <c r="U12" s="4">
        <v>0.12549199999999999</v>
      </c>
      <c r="V12" s="4">
        <v>0.12549199999999999</v>
      </c>
      <c r="W12" s="4">
        <v>0.12549199999999999</v>
      </c>
      <c r="X12" s="4">
        <v>0.12549199999999999</v>
      </c>
      <c r="Y12" s="4">
        <v>0.12549199999999999</v>
      </c>
      <c r="Z12" s="4">
        <v>0.12549199999999999</v>
      </c>
      <c r="AA12" s="4">
        <v>0.12549199999999999</v>
      </c>
      <c r="AB12" s="4">
        <v>0.12549199999999999</v>
      </c>
      <c r="AC12" s="4">
        <v>0.12549199999999999</v>
      </c>
      <c r="AD12" s="4">
        <v>0.12549199999999999</v>
      </c>
      <c r="AE12" s="4">
        <v>0.12549199999999999</v>
      </c>
      <c r="AF12" s="4">
        <v>0.12549199999999999</v>
      </c>
      <c r="AG12" s="4">
        <v>0.12549199999999999</v>
      </c>
      <c r="AH12" s="4">
        <v>0.12549199999999999</v>
      </c>
      <c r="AI12" s="4">
        <v>0.12549199999999999</v>
      </c>
      <c r="AJ12" s="4">
        <v>0.12549199999999999</v>
      </c>
      <c r="AK12" s="4">
        <v>0.12549199999999999</v>
      </c>
      <c r="AL12" s="4">
        <v>0.12549199999999999</v>
      </c>
    </row>
    <row r="13" spans="1:38">
      <c r="A13" s="4" t="s">
        <v>6</v>
      </c>
      <c r="B13" s="6" t="s">
        <v>6</v>
      </c>
      <c r="C13" s="6" t="s">
        <v>72</v>
      </c>
      <c r="D13" s="4" t="s">
        <v>96</v>
      </c>
      <c r="E13" s="7" t="s">
        <v>195</v>
      </c>
      <c r="F13" s="6" t="s">
        <v>19</v>
      </c>
      <c r="G13" s="4" t="s">
        <v>14</v>
      </c>
      <c r="H13" s="4">
        <v>8.6045161319189351E-2</v>
      </c>
      <c r="I13" s="4">
        <v>8.6045161319189351E-2</v>
      </c>
      <c r="J13" s="4">
        <v>8.6045161319189351E-2</v>
      </c>
      <c r="K13" s="4">
        <v>8.6045161319189351E-2</v>
      </c>
      <c r="L13" s="4">
        <v>8.6045161319189351E-2</v>
      </c>
      <c r="M13" s="4">
        <v>8.6045161319189351E-2</v>
      </c>
      <c r="N13" s="4">
        <v>8.6045161319189351E-2</v>
      </c>
      <c r="O13" s="4">
        <v>8.6045161319189351E-2</v>
      </c>
      <c r="P13" s="4">
        <v>8.6045161319189351E-2</v>
      </c>
      <c r="Q13" s="4">
        <v>8.6045161319189351E-2</v>
      </c>
      <c r="R13" s="4">
        <v>8.6045161319189351E-2</v>
      </c>
      <c r="S13" s="4">
        <v>8.6045161319189351E-2</v>
      </c>
      <c r="T13" s="4">
        <v>8.6045161319189351E-2</v>
      </c>
      <c r="U13" s="4">
        <v>8.6045161319189351E-2</v>
      </c>
      <c r="V13" s="4">
        <v>8.6045161319189351E-2</v>
      </c>
      <c r="W13" s="4">
        <v>8.6045161319189351E-2</v>
      </c>
      <c r="X13" s="4">
        <v>8.6045161319189351E-2</v>
      </c>
      <c r="Y13" s="4">
        <v>8.6045161319189351E-2</v>
      </c>
      <c r="Z13" s="4">
        <v>8.6045161319189351E-2</v>
      </c>
      <c r="AA13" s="4">
        <v>8.6045161319189351E-2</v>
      </c>
      <c r="AB13" s="4">
        <v>8.6045161319189351E-2</v>
      </c>
      <c r="AC13" s="4">
        <v>8.6045161319189351E-2</v>
      </c>
      <c r="AD13" s="4">
        <v>8.6045161319189351E-2</v>
      </c>
      <c r="AE13" s="4">
        <v>8.6045161319189351E-2</v>
      </c>
      <c r="AF13" s="4">
        <v>8.6045161319189351E-2</v>
      </c>
      <c r="AG13" s="4">
        <v>8.6045161319189351E-2</v>
      </c>
      <c r="AH13" s="4">
        <v>8.6045161319189351E-2</v>
      </c>
      <c r="AI13" s="4">
        <v>8.6045161319189351E-2</v>
      </c>
      <c r="AJ13" s="4">
        <v>8.6045161319189351E-2</v>
      </c>
      <c r="AK13" s="4">
        <v>8.6045161319189351E-2</v>
      </c>
      <c r="AL13" s="4">
        <v>8.6045161319189351E-2</v>
      </c>
    </row>
    <row r="14" spans="1:38">
      <c r="A14" s="4" t="s">
        <v>6</v>
      </c>
      <c r="B14" s="6" t="s">
        <v>6</v>
      </c>
      <c r="C14" s="6" t="s">
        <v>72</v>
      </c>
      <c r="D14" s="4" t="s">
        <v>96</v>
      </c>
      <c r="E14" s="7" t="s">
        <v>199</v>
      </c>
      <c r="F14" s="6" t="s">
        <v>19</v>
      </c>
      <c r="G14" s="4" t="s">
        <v>14</v>
      </c>
      <c r="H14" s="4">
        <v>0.10082570200399149</v>
      </c>
      <c r="I14" s="4">
        <v>0.10082570200399149</v>
      </c>
      <c r="J14" s="4">
        <v>0.10082570200399149</v>
      </c>
      <c r="K14" s="4">
        <v>0.10082570200399149</v>
      </c>
      <c r="L14" s="4">
        <v>0.10082570200399149</v>
      </c>
      <c r="M14" s="4">
        <v>0.10082570200399149</v>
      </c>
      <c r="N14" s="4">
        <v>0.10082570200399149</v>
      </c>
      <c r="O14" s="4">
        <v>0.10082570200399149</v>
      </c>
      <c r="P14" s="4">
        <v>0.10082570200399149</v>
      </c>
      <c r="Q14" s="4">
        <v>0.10082570200399149</v>
      </c>
      <c r="R14" s="4">
        <v>0.10082570200399149</v>
      </c>
      <c r="S14" s="4">
        <v>0.10082570200399149</v>
      </c>
      <c r="T14" s="4">
        <v>0.10082570200399149</v>
      </c>
      <c r="U14" s="4">
        <v>0.10082570200399149</v>
      </c>
      <c r="V14" s="4">
        <v>0.10082570200399149</v>
      </c>
      <c r="W14" s="4">
        <v>0.10082570200399149</v>
      </c>
      <c r="X14" s="4">
        <v>0.10082570200399149</v>
      </c>
      <c r="Y14" s="4">
        <v>0.10082570200399149</v>
      </c>
      <c r="Z14" s="4">
        <v>0.10082570200399149</v>
      </c>
      <c r="AA14" s="4">
        <v>0.10082570200399149</v>
      </c>
      <c r="AB14" s="4">
        <v>0.10082570200399149</v>
      </c>
      <c r="AC14" s="4">
        <v>0.10082570200399149</v>
      </c>
      <c r="AD14" s="4">
        <v>0.10082570200399149</v>
      </c>
      <c r="AE14" s="4">
        <v>0.10082570200399149</v>
      </c>
      <c r="AF14" s="4">
        <v>0.10082570200399149</v>
      </c>
      <c r="AG14" s="4">
        <v>0.10082570200399149</v>
      </c>
      <c r="AH14" s="4">
        <v>0.10082570200399149</v>
      </c>
      <c r="AI14" s="4">
        <v>0.10082570200399149</v>
      </c>
      <c r="AJ14" s="4">
        <v>0.10082570200399149</v>
      </c>
      <c r="AK14" s="4">
        <v>0.10082570200399149</v>
      </c>
      <c r="AL14" s="4">
        <v>0.10082570200399149</v>
      </c>
    </row>
    <row r="15" spans="1:38">
      <c r="A15" s="4" t="s">
        <v>6</v>
      </c>
      <c r="B15" s="6" t="s">
        <v>6</v>
      </c>
      <c r="C15" s="6" t="s">
        <v>72</v>
      </c>
      <c r="D15" s="4" t="s">
        <v>96</v>
      </c>
      <c r="E15" s="7" t="s">
        <v>200</v>
      </c>
      <c r="F15" s="6" t="s">
        <v>21</v>
      </c>
      <c r="G15" s="4" t="s">
        <v>14</v>
      </c>
      <c r="H15" s="4">
        <f t="shared" ref="H15:AL15" si="0">1/10.461</f>
        <v>9.5593155530064047E-2</v>
      </c>
      <c r="I15" s="4">
        <f t="shared" si="0"/>
        <v>9.5593155530064047E-2</v>
      </c>
      <c r="J15" s="4">
        <f t="shared" si="0"/>
        <v>9.5593155530064047E-2</v>
      </c>
      <c r="K15" s="4">
        <f t="shared" si="0"/>
        <v>9.5593155530064047E-2</v>
      </c>
      <c r="L15" s="4">
        <f t="shared" si="0"/>
        <v>9.5593155530064047E-2</v>
      </c>
      <c r="M15" s="4">
        <f t="shared" si="0"/>
        <v>9.5593155530064047E-2</v>
      </c>
      <c r="N15" s="4">
        <f t="shared" si="0"/>
        <v>9.5593155530064047E-2</v>
      </c>
      <c r="O15" s="4">
        <f t="shared" si="0"/>
        <v>9.5593155530064047E-2</v>
      </c>
      <c r="P15" s="4">
        <f t="shared" si="0"/>
        <v>9.5593155530064047E-2</v>
      </c>
      <c r="Q15" s="4">
        <f t="shared" si="0"/>
        <v>9.5593155530064047E-2</v>
      </c>
      <c r="R15" s="4">
        <f t="shared" si="0"/>
        <v>9.5593155530064047E-2</v>
      </c>
      <c r="S15" s="4">
        <f t="shared" si="0"/>
        <v>9.5593155530064047E-2</v>
      </c>
      <c r="T15" s="4">
        <f t="shared" si="0"/>
        <v>9.5593155530064047E-2</v>
      </c>
      <c r="U15" s="4">
        <f t="shared" si="0"/>
        <v>9.5593155530064047E-2</v>
      </c>
      <c r="V15" s="4">
        <f t="shared" si="0"/>
        <v>9.5593155530064047E-2</v>
      </c>
      <c r="W15" s="4">
        <f t="shared" si="0"/>
        <v>9.5593155530064047E-2</v>
      </c>
      <c r="X15" s="4">
        <f t="shared" si="0"/>
        <v>9.5593155530064047E-2</v>
      </c>
      <c r="Y15" s="4">
        <f t="shared" si="0"/>
        <v>9.5593155530064047E-2</v>
      </c>
      <c r="Z15" s="4">
        <f t="shared" si="0"/>
        <v>9.5593155530064047E-2</v>
      </c>
      <c r="AA15" s="4">
        <f t="shared" si="0"/>
        <v>9.5593155530064047E-2</v>
      </c>
      <c r="AB15" s="4">
        <f t="shared" si="0"/>
        <v>9.5593155530064047E-2</v>
      </c>
      <c r="AC15" s="4">
        <f t="shared" si="0"/>
        <v>9.5593155530064047E-2</v>
      </c>
      <c r="AD15" s="4">
        <f t="shared" si="0"/>
        <v>9.5593155530064047E-2</v>
      </c>
      <c r="AE15" s="4">
        <f t="shared" si="0"/>
        <v>9.5593155530064047E-2</v>
      </c>
      <c r="AF15" s="4">
        <f t="shared" si="0"/>
        <v>9.5593155530064047E-2</v>
      </c>
      <c r="AG15" s="4">
        <f t="shared" si="0"/>
        <v>9.5593155530064047E-2</v>
      </c>
      <c r="AH15" s="4">
        <f t="shared" si="0"/>
        <v>9.5593155530064047E-2</v>
      </c>
      <c r="AI15" s="4">
        <f t="shared" si="0"/>
        <v>9.5593155530064047E-2</v>
      </c>
      <c r="AJ15" s="4">
        <f t="shared" si="0"/>
        <v>9.5593155530064047E-2</v>
      </c>
      <c r="AK15" s="4">
        <f t="shared" si="0"/>
        <v>9.5593155530064047E-2</v>
      </c>
      <c r="AL15" s="4">
        <f t="shared" si="0"/>
        <v>9.5593155530064047E-2</v>
      </c>
    </row>
    <row r="16" spans="1:38">
      <c r="A16" s="4" t="s">
        <v>6</v>
      </c>
      <c r="B16" s="6" t="s">
        <v>6</v>
      </c>
      <c r="C16" s="6" t="s">
        <v>72</v>
      </c>
      <c r="D16" s="4" t="s">
        <v>96</v>
      </c>
      <c r="E16" s="7" t="s">
        <v>203</v>
      </c>
      <c r="F16" s="6" t="s">
        <v>156</v>
      </c>
      <c r="G16" s="4" t="s">
        <v>14</v>
      </c>
      <c r="H16" s="4">
        <v>9.7702964229772357E-2</v>
      </c>
      <c r="I16" s="4">
        <v>9.7702964229772357E-2</v>
      </c>
      <c r="J16" s="4">
        <v>9.7702964229772357E-2</v>
      </c>
      <c r="K16" s="4">
        <v>9.7702964229772357E-2</v>
      </c>
      <c r="L16" s="4">
        <v>9.7702964229772357E-2</v>
      </c>
      <c r="M16" s="4">
        <v>9.7702964229772357E-2</v>
      </c>
      <c r="N16" s="4">
        <v>9.7702964229772357E-2</v>
      </c>
      <c r="O16" s="4">
        <v>9.7702964229772357E-2</v>
      </c>
      <c r="P16" s="4">
        <v>9.7702964229772357E-2</v>
      </c>
      <c r="Q16" s="4">
        <v>9.7702964229772357E-2</v>
      </c>
      <c r="R16" s="4">
        <v>9.7702964229772357E-2</v>
      </c>
      <c r="S16" s="4">
        <v>9.7702964229772357E-2</v>
      </c>
      <c r="T16" s="4">
        <v>9.7702964229772357E-2</v>
      </c>
      <c r="U16" s="4">
        <v>9.7702964229772357E-2</v>
      </c>
      <c r="V16" s="4">
        <v>9.7702964229772357E-2</v>
      </c>
      <c r="W16" s="4">
        <v>9.7702964229772357E-2</v>
      </c>
      <c r="X16" s="4">
        <v>9.7702964229772357E-2</v>
      </c>
      <c r="Y16" s="4">
        <v>9.7702964229772357E-2</v>
      </c>
      <c r="Z16" s="4">
        <v>9.7702964229772357E-2</v>
      </c>
      <c r="AA16" s="4">
        <v>9.7702964229772357E-2</v>
      </c>
      <c r="AB16" s="4">
        <v>9.7702964229772357E-2</v>
      </c>
      <c r="AC16" s="4">
        <v>9.7702964229772357E-2</v>
      </c>
      <c r="AD16" s="4">
        <v>9.7702964229772357E-2</v>
      </c>
      <c r="AE16" s="4">
        <v>9.7702964229772357E-2</v>
      </c>
      <c r="AF16" s="4">
        <v>9.7702964229772357E-2</v>
      </c>
      <c r="AG16" s="4">
        <v>9.7702964229772357E-2</v>
      </c>
      <c r="AH16" s="4">
        <v>9.7702964229772357E-2</v>
      </c>
      <c r="AI16" s="4">
        <v>9.7702964229772357E-2</v>
      </c>
      <c r="AJ16" s="4">
        <v>9.7702964229772357E-2</v>
      </c>
      <c r="AK16" s="4">
        <v>9.7702964229772357E-2</v>
      </c>
      <c r="AL16" s="4">
        <v>9.7702964229772357E-2</v>
      </c>
    </row>
    <row r="17" spans="1:38">
      <c r="A17" s="4" t="s">
        <v>6</v>
      </c>
      <c r="B17" s="6" t="s">
        <v>6</v>
      </c>
      <c r="E17" s="7" t="s">
        <v>206</v>
      </c>
      <c r="F17" s="6" t="s">
        <v>140</v>
      </c>
      <c r="G17" s="4" t="s">
        <v>14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4">
        <v>1</v>
      </c>
      <c r="Z17" s="4">
        <v>1</v>
      </c>
      <c r="AA17" s="4">
        <v>1</v>
      </c>
      <c r="AB17" s="4">
        <v>1</v>
      </c>
      <c r="AC17" s="4">
        <v>1</v>
      </c>
      <c r="AD17" s="4">
        <v>1</v>
      </c>
      <c r="AE17" s="4">
        <v>1</v>
      </c>
      <c r="AF17" s="4">
        <v>1</v>
      </c>
      <c r="AG17" s="4">
        <v>1</v>
      </c>
      <c r="AH17" s="4">
        <v>1</v>
      </c>
      <c r="AI17" s="4">
        <v>1</v>
      </c>
      <c r="AJ17" s="4">
        <v>1</v>
      </c>
      <c r="AK17" s="4">
        <v>1</v>
      </c>
      <c r="AL17" s="4">
        <v>1</v>
      </c>
    </row>
    <row r="18" spans="1:38">
      <c r="A18" s="4" t="s">
        <v>6</v>
      </c>
      <c r="B18" s="6" t="s">
        <v>6</v>
      </c>
      <c r="E18" s="7" t="s">
        <v>210</v>
      </c>
      <c r="F18" s="6" t="s">
        <v>23</v>
      </c>
      <c r="G18" s="4" t="s">
        <v>14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  <c r="Z18" s="4">
        <v>1</v>
      </c>
      <c r="AA18" s="4">
        <v>1</v>
      </c>
      <c r="AB18" s="4">
        <v>1</v>
      </c>
      <c r="AC18" s="4">
        <v>1</v>
      </c>
      <c r="AD18" s="4">
        <v>1</v>
      </c>
      <c r="AE18" s="4">
        <v>1</v>
      </c>
      <c r="AF18" s="4">
        <v>1</v>
      </c>
      <c r="AG18" s="4">
        <v>1</v>
      </c>
      <c r="AH18" s="4">
        <v>1</v>
      </c>
      <c r="AI18" s="4">
        <v>1</v>
      </c>
      <c r="AJ18" s="4">
        <v>1</v>
      </c>
      <c r="AK18" s="4">
        <v>1</v>
      </c>
      <c r="AL18" s="4">
        <v>1</v>
      </c>
    </row>
    <row r="19" spans="1:38">
      <c r="A19" s="4" t="s">
        <v>6</v>
      </c>
      <c r="B19" s="6" t="s">
        <v>6</v>
      </c>
      <c r="E19" s="7" t="s">
        <v>212</v>
      </c>
      <c r="F19" s="6" t="s">
        <v>14</v>
      </c>
      <c r="G19" s="4" t="s">
        <v>14</v>
      </c>
      <c r="H19" s="4">
        <v>0.8</v>
      </c>
      <c r="I19" s="4">
        <v>0.8</v>
      </c>
      <c r="J19" s="4">
        <v>0.8</v>
      </c>
      <c r="K19" s="4">
        <v>0.8</v>
      </c>
      <c r="L19" s="4">
        <v>0.8</v>
      </c>
      <c r="M19" s="4">
        <v>0.8</v>
      </c>
      <c r="N19" s="4">
        <v>0.8</v>
      </c>
      <c r="O19" s="4">
        <v>0.8</v>
      </c>
      <c r="P19" s="4">
        <v>0.8</v>
      </c>
      <c r="Q19" s="4">
        <v>0.8</v>
      </c>
      <c r="R19" s="4">
        <v>0.8</v>
      </c>
      <c r="S19" s="4">
        <v>0.8</v>
      </c>
      <c r="T19" s="4">
        <v>0.8</v>
      </c>
      <c r="U19" s="4">
        <v>0.8</v>
      </c>
      <c r="V19" s="4">
        <v>0.8</v>
      </c>
      <c r="W19" s="4">
        <v>0.8</v>
      </c>
      <c r="X19" s="4">
        <v>0.8</v>
      </c>
      <c r="Y19" s="4">
        <v>0.8</v>
      </c>
      <c r="Z19" s="4">
        <v>0.8</v>
      </c>
      <c r="AA19" s="4">
        <v>0.8</v>
      </c>
      <c r="AB19" s="4">
        <v>0.8</v>
      </c>
      <c r="AC19" s="4">
        <v>0.8</v>
      </c>
      <c r="AD19" s="4">
        <v>0.8</v>
      </c>
      <c r="AE19" s="4">
        <v>0.8</v>
      </c>
      <c r="AF19" s="4">
        <v>0.8</v>
      </c>
      <c r="AG19" s="4">
        <v>0.8</v>
      </c>
      <c r="AH19" s="4">
        <v>0.8</v>
      </c>
      <c r="AI19" s="4">
        <v>0.8</v>
      </c>
      <c r="AJ19" s="4">
        <v>0.8</v>
      </c>
      <c r="AK19" s="4">
        <v>0.8</v>
      </c>
      <c r="AL19" s="4">
        <v>0.8</v>
      </c>
    </row>
    <row r="20" spans="1:38">
      <c r="A20" s="4" t="s">
        <v>6</v>
      </c>
      <c r="B20" s="6" t="s">
        <v>6</v>
      </c>
      <c r="C20" s="6" t="s">
        <v>72</v>
      </c>
      <c r="D20" s="4" t="s">
        <v>96</v>
      </c>
      <c r="E20" s="7" t="s">
        <v>214</v>
      </c>
      <c r="F20" s="6" t="s">
        <v>156</v>
      </c>
      <c r="G20" s="4" t="s">
        <v>14</v>
      </c>
      <c r="H20" s="4">
        <v>9.061632603536629E-2</v>
      </c>
      <c r="I20" s="4">
        <v>9.061632603536629E-2</v>
      </c>
      <c r="J20" s="4">
        <v>9.061632603536629E-2</v>
      </c>
      <c r="K20" s="4">
        <v>9.061632603536629E-2</v>
      </c>
      <c r="L20" s="4">
        <v>9.061632603536629E-2</v>
      </c>
      <c r="M20" s="4">
        <v>9.061632603536629E-2</v>
      </c>
      <c r="N20" s="4">
        <v>9.061632603536629E-2</v>
      </c>
      <c r="O20" s="4">
        <v>9.061632603536629E-2</v>
      </c>
      <c r="P20" s="4">
        <v>9.061632603536629E-2</v>
      </c>
      <c r="Q20" s="4">
        <v>9.061632603536629E-2</v>
      </c>
      <c r="R20" s="4">
        <v>9.061632603536629E-2</v>
      </c>
      <c r="S20" s="4">
        <v>9.061632603536629E-2</v>
      </c>
      <c r="T20" s="4">
        <v>9.061632603536629E-2</v>
      </c>
      <c r="U20" s="4">
        <v>9.061632603536629E-2</v>
      </c>
      <c r="V20" s="4">
        <v>9.061632603536629E-2</v>
      </c>
      <c r="W20" s="4">
        <v>9.061632603536629E-2</v>
      </c>
      <c r="X20" s="4">
        <v>9.061632603536629E-2</v>
      </c>
      <c r="Y20" s="4">
        <v>9.061632603536629E-2</v>
      </c>
      <c r="Z20" s="4">
        <v>9.061632603536629E-2</v>
      </c>
      <c r="AA20" s="4">
        <v>9.061632603536629E-2</v>
      </c>
      <c r="AB20" s="4">
        <v>9.061632603536629E-2</v>
      </c>
      <c r="AC20" s="4">
        <v>9.061632603536629E-2</v>
      </c>
      <c r="AD20" s="4">
        <v>9.061632603536629E-2</v>
      </c>
      <c r="AE20" s="4">
        <v>9.061632603536629E-2</v>
      </c>
      <c r="AF20" s="4">
        <v>9.061632603536629E-2</v>
      </c>
      <c r="AG20" s="4">
        <v>9.061632603536629E-2</v>
      </c>
      <c r="AH20" s="4">
        <v>9.061632603536629E-2</v>
      </c>
      <c r="AI20" s="4">
        <v>9.061632603536629E-2</v>
      </c>
      <c r="AJ20" s="4">
        <v>9.061632603536629E-2</v>
      </c>
      <c r="AK20" s="4">
        <v>9.061632603536629E-2</v>
      </c>
      <c r="AL20" s="4">
        <v>9.061632603536629E-2</v>
      </c>
    </row>
    <row r="21" spans="1:38">
      <c r="A21" s="4" t="s">
        <v>6</v>
      </c>
      <c r="B21" s="6" t="s">
        <v>6</v>
      </c>
      <c r="D21" s="4" t="s">
        <v>218</v>
      </c>
      <c r="E21" s="7" t="s">
        <v>215</v>
      </c>
      <c r="F21" s="6" t="s">
        <v>137</v>
      </c>
      <c r="G21" s="4" t="s">
        <v>14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1</v>
      </c>
      <c r="Z21" s="4">
        <v>1</v>
      </c>
      <c r="AA21" s="4">
        <v>1</v>
      </c>
      <c r="AB21" s="4">
        <v>1</v>
      </c>
      <c r="AC21" s="4">
        <v>1</v>
      </c>
      <c r="AD21" s="4">
        <v>1</v>
      </c>
      <c r="AE21" s="4">
        <v>1</v>
      </c>
      <c r="AF21" s="4">
        <v>1</v>
      </c>
      <c r="AG21" s="4">
        <v>1</v>
      </c>
      <c r="AH21" s="4">
        <v>1</v>
      </c>
      <c r="AI21" s="4">
        <v>1</v>
      </c>
      <c r="AJ21" s="4">
        <v>1</v>
      </c>
      <c r="AK21" s="4">
        <v>1</v>
      </c>
      <c r="AL21" s="4">
        <v>1</v>
      </c>
    </row>
    <row r="22" spans="1:38">
      <c r="A22" s="4" t="s">
        <v>6</v>
      </c>
      <c r="B22" s="6" t="s">
        <v>6</v>
      </c>
      <c r="E22" s="7" t="s">
        <v>216</v>
      </c>
      <c r="F22" s="6" t="s">
        <v>144</v>
      </c>
      <c r="G22" s="4" t="s">
        <v>14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>
        <v>1</v>
      </c>
      <c r="X22" s="4">
        <v>1</v>
      </c>
      <c r="Y22" s="4">
        <v>1</v>
      </c>
      <c r="Z22" s="4">
        <v>1</v>
      </c>
      <c r="AA22" s="4">
        <v>1</v>
      </c>
      <c r="AB22" s="4">
        <v>1</v>
      </c>
      <c r="AC22" s="4">
        <v>1</v>
      </c>
      <c r="AD22" s="4">
        <v>1</v>
      </c>
      <c r="AE22" s="4">
        <v>1</v>
      </c>
      <c r="AF22" s="4">
        <v>1</v>
      </c>
      <c r="AG22" s="4">
        <v>1</v>
      </c>
      <c r="AH22" s="4">
        <v>1</v>
      </c>
      <c r="AI22" s="4">
        <v>1</v>
      </c>
      <c r="AJ22" s="4">
        <v>1</v>
      </c>
      <c r="AK22" s="4">
        <v>1</v>
      </c>
      <c r="AL22" s="4">
        <v>1</v>
      </c>
    </row>
    <row r="23" spans="1:38">
      <c r="A23" s="4" t="s">
        <v>6</v>
      </c>
      <c r="B23" s="6" t="s">
        <v>6</v>
      </c>
      <c r="D23" s="4" t="s">
        <v>219</v>
      </c>
      <c r="E23" s="7" t="s">
        <v>165</v>
      </c>
      <c r="F23" s="6" t="s">
        <v>14</v>
      </c>
      <c r="G23" s="4" t="s">
        <v>14</v>
      </c>
      <c r="H23" s="4">
        <v>0.85</v>
      </c>
      <c r="I23" s="4">
        <v>0.85</v>
      </c>
      <c r="J23" s="4">
        <v>0.85</v>
      </c>
      <c r="K23" s="4">
        <v>0.85</v>
      </c>
      <c r="L23" s="4">
        <v>0.85</v>
      </c>
      <c r="M23" s="4">
        <v>0.85</v>
      </c>
      <c r="N23" s="4">
        <v>0.85</v>
      </c>
      <c r="O23" s="4">
        <v>0.85</v>
      </c>
      <c r="P23" s="4">
        <v>0.85</v>
      </c>
      <c r="Q23" s="4">
        <v>0.85</v>
      </c>
      <c r="R23" s="4">
        <v>0.85</v>
      </c>
      <c r="S23" s="4">
        <v>0.85</v>
      </c>
      <c r="T23" s="4">
        <v>0.85</v>
      </c>
      <c r="U23" s="4">
        <v>0.85</v>
      </c>
      <c r="V23" s="4">
        <v>0.85</v>
      </c>
      <c r="W23" s="4">
        <v>0.85</v>
      </c>
      <c r="X23" s="4">
        <v>0.85</v>
      </c>
      <c r="Y23" s="4">
        <v>0.85</v>
      </c>
      <c r="Z23" s="4">
        <v>0.85</v>
      </c>
      <c r="AA23" s="4">
        <v>0.85</v>
      </c>
      <c r="AB23" s="4">
        <v>0.85</v>
      </c>
      <c r="AC23" s="4">
        <v>0.85</v>
      </c>
      <c r="AD23" s="4">
        <v>0.85</v>
      </c>
      <c r="AE23" s="4">
        <v>0.85</v>
      </c>
      <c r="AF23" s="4">
        <v>0.85</v>
      </c>
      <c r="AG23" s="4">
        <v>0.85</v>
      </c>
      <c r="AH23" s="4">
        <v>0.85</v>
      </c>
      <c r="AI23" s="4">
        <v>0.85</v>
      </c>
      <c r="AJ23" s="4">
        <v>0.85</v>
      </c>
      <c r="AK23" s="4">
        <v>0.85</v>
      </c>
      <c r="AL23" s="4">
        <v>0.85</v>
      </c>
    </row>
    <row r="24" spans="1:38">
      <c r="A24" s="4" t="s">
        <v>6</v>
      </c>
      <c r="B24" s="6" t="s">
        <v>6</v>
      </c>
      <c r="D24" s="4" t="s">
        <v>219</v>
      </c>
      <c r="E24" s="7" t="s">
        <v>166</v>
      </c>
      <c r="F24" s="6" t="s">
        <v>14</v>
      </c>
      <c r="G24" s="4" t="s">
        <v>14</v>
      </c>
      <c r="H24" s="4">
        <v>0.85</v>
      </c>
      <c r="I24" s="4">
        <v>0.85</v>
      </c>
      <c r="J24" s="4">
        <v>0.85</v>
      </c>
      <c r="K24" s="4">
        <v>0.85</v>
      </c>
      <c r="L24" s="4">
        <v>0.85</v>
      </c>
      <c r="M24" s="4">
        <v>0.85</v>
      </c>
      <c r="N24" s="4">
        <v>0.85</v>
      </c>
      <c r="O24" s="4">
        <v>0.85</v>
      </c>
      <c r="P24" s="4">
        <v>0.85</v>
      </c>
      <c r="Q24" s="4">
        <v>0.85</v>
      </c>
      <c r="R24" s="4">
        <v>0.85</v>
      </c>
      <c r="S24" s="4">
        <v>0.85</v>
      </c>
      <c r="T24" s="4">
        <v>0.85</v>
      </c>
      <c r="U24" s="4">
        <v>0.85</v>
      </c>
      <c r="V24" s="4">
        <v>0.85</v>
      </c>
      <c r="W24" s="4">
        <v>0.85</v>
      </c>
      <c r="X24" s="4">
        <v>0.85</v>
      </c>
      <c r="Y24" s="4">
        <v>0.85</v>
      </c>
      <c r="Z24" s="4">
        <v>0.85</v>
      </c>
      <c r="AA24" s="4">
        <v>0.85</v>
      </c>
      <c r="AB24" s="4">
        <v>0.85</v>
      </c>
      <c r="AC24" s="4">
        <v>0.85</v>
      </c>
      <c r="AD24" s="4">
        <v>0.85</v>
      </c>
      <c r="AE24" s="4">
        <v>0.85</v>
      </c>
      <c r="AF24" s="4">
        <v>0.85</v>
      </c>
      <c r="AG24" s="4">
        <v>0.85</v>
      </c>
      <c r="AH24" s="4">
        <v>0.85</v>
      </c>
      <c r="AI24" s="4">
        <v>0.85</v>
      </c>
      <c r="AJ24" s="4">
        <v>0.85</v>
      </c>
      <c r="AK24" s="4">
        <v>0.85</v>
      </c>
      <c r="AL24" s="4">
        <v>0.85</v>
      </c>
    </row>
    <row r="25" spans="1:38">
      <c r="A25" s="4" t="s">
        <v>6</v>
      </c>
      <c r="B25" s="6" t="s">
        <v>6</v>
      </c>
      <c r="D25" s="4" t="s">
        <v>219</v>
      </c>
      <c r="E25" s="7" t="s">
        <v>167</v>
      </c>
      <c r="F25" s="6" t="s">
        <v>14</v>
      </c>
      <c r="G25" s="4" t="s">
        <v>14</v>
      </c>
      <c r="H25" s="4">
        <v>0.85</v>
      </c>
      <c r="I25" s="4">
        <v>0.85</v>
      </c>
      <c r="J25" s="4">
        <v>0.85</v>
      </c>
      <c r="K25" s="4">
        <v>0.85</v>
      </c>
      <c r="L25" s="4">
        <v>0.85</v>
      </c>
      <c r="M25" s="4">
        <v>0.85</v>
      </c>
      <c r="N25" s="4">
        <v>0.85</v>
      </c>
      <c r="O25" s="4">
        <v>0.85</v>
      </c>
      <c r="P25" s="4">
        <v>0.85</v>
      </c>
      <c r="Q25" s="4">
        <v>0.85</v>
      </c>
      <c r="R25" s="4">
        <v>0.85</v>
      </c>
      <c r="S25" s="4">
        <v>0.85</v>
      </c>
      <c r="T25" s="4">
        <v>0.85</v>
      </c>
      <c r="U25" s="4">
        <v>0.85</v>
      </c>
      <c r="V25" s="4">
        <v>0.85</v>
      </c>
      <c r="W25" s="4">
        <v>0.85</v>
      </c>
      <c r="X25" s="4">
        <v>0.85</v>
      </c>
      <c r="Y25" s="4">
        <v>0.85</v>
      </c>
      <c r="Z25" s="4">
        <v>0.85</v>
      </c>
      <c r="AA25" s="4">
        <v>0.85</v>
      </c>
      <c r="AB25" s="4">
        <v>0.85</v>
      </c>
      <c r="AC25" s="4">
        <v>0.85</v>
      </c>
      <c r="AD25" s="4">
        <v>0.85</v>
      </c>
      <c r="AE25" s="4">
        <v>0.85</v>
      </c>
      <c r="AF25" s="4">
        <v>0.85</v>
      </c>
      <c r="AG25" s="4">
        <v>0.85</v>
      </c>
      <c r="AH25" s="4">
        <v>0.85</v>
      </c>
      <c r="AI25" s="4">
        <v>0.85</v>
      </c>
      <c r="AJ25" s="4">
        <v>0.85</v>
      </c>
      <c r="AK25" s="4">
        <v>0.85</v>
      </c>
      <c r="AL25" s="4">
        <v>0.85</v>
      </c>
    </row>
    <row r="26" spans="1:38">
      <c r="A26" s="4" t="s">
        <v>6</v>
      </c>
      <c r="B26" s="6" t="s">
        <v>6</v>
      </c>
      <c r="D26" s="4" t="s">
        <v>219</v>
      </c>
      <c r="E26" s="7" t="s">
        <v>168</v>
      </c>
      <c r="F26" s="6" t="s">
        <v>14</v>
      </c>
      <c r="G26" s="4" t="s">
        <v>14</v>
      </c>
      <c r="H26" s="4">
        <v>0.85</v>
      </c>
      <c r="I26" s="4">
        <v>0.85</v>
      </c>
      <c r="J26" s="4">
        <v>0.85</v>
      </c>
      <c r="K26" s="4">
        <v>0.85</v>
      </c>
      <c r="L26" s="4">
        <v>0.85</v>
      </c>
      <c r="M26" s="4">
        <v>0.85</v>
      </c>
      <c r="N26" s="4">
        <v>0.85</v>
      </c>
      <c r="O26" s="4">
        <v>0.85</v>
      </c>
      <c r="P26" s="4">
        <v>0.85</v>
      </c>
      <c r="Q26" s="4">
        <v>0.85</v>
      </c>
      <c r="R26" s="4">
        <v>0.85</v>
      </c>
      <c r="S26" s="4">
        <v>0.85</v>
      </c>
      <c r="T26" s="4">
        <v>0.85</v>
      </c>
      <c r="U26" s="4">
        <v>0.85</v>
      </c>
      <c r="V26" s="4">
        <v>0.85</v>
      </c>
      <c r="W26" s="4">
        <v>0.85</v>
      </c>
      <c r="X26" s="4">
        <v>0.85</v>
      </c>
      <c r="Y26" s="4">
        <v>0.85</v>
      </c>
      <c r="Z26" s="4">
        <v>0.85</v>
      </c>
      <c r="AA26" s="4">
        <v>0.85</v>
      </c>
      <c r="AB26" s="4">
        <v>0.85</v>
      </c>
      <c r="AC26" s="4">
        <v>0.85</v>
      </c>
      <c r="AD26" s="4">
        <v>0.85</v>
      </c>
      <c r="AE26" s="4">
        <v>0.85</v>
      </c>
      <c r="AF26" s="4">
        <v>0.85</v>
      </c>
      <c r="AG26" s="4">
        <v>0.85</v>
      </c>
      <c r="AH26" s="4">
        <v>0.85</v>
      </c>
      <c r="AI26" s="4">
        <v>0.85</v>
      </c>
      <c r="AJ26" s="4">
        <v>0.85</v>
      </c>
      <c r="AK26" s="4">
        <v>0.85</v>
      </c>
      <c r="AL26" s="4">
        <v>0.85</v>
      </c>
    </row>
    <row r="27" spans="1:38">
      <c r="A27" s="4" t="s">
        <v>6</v>
      </c>
      <c r="B27" s="12" t="s">
        <v>6</v>
      </c>
      <c r="C27" s="7" t="s">
        <v>72</v>
      </c>
      <c r="D27" s="13" t="s">
        <v>221</v>
      </c>
      <c r="E27" s="7" t="s">
        <v>169</v>
      </c>
      <c r="F27" s="6" t="s">
        <v>156</v>
      </c>
      <c r="G27" s="13" t="s">
        <v>14</v>
      </c>
      <c r="H27" s="4">
        <v>0.12224949945621612</v>
      </c>
      <c r="I27" s="4">
        <v>0.12265849476402688</v>
      </c>
      <c r="J27" s="4">
        <v>0.12307023591014452</v>
      </c>
      <c r="K27" s="4">
        <v>0.12348475063946809</v>
      </c>
      <c r="L27" s="4">
        <v>0.12390206707195188</v>
      </c>
      <c r="M27" s="4">
        <v>0.12432221370896447</v>
      </c>
      <c r="N27" s="4">
        <v>0.12474521943977752</v>
      </c>
      <c r="O27" s="4">
        <v>0.12517111354818755</v>
      </c>
      <c r="P27" s="4">
        <v>0.12559992571927356</v>
      </c>
      <c r="Q27" s="4">
        <v>0.12603168604629453</v>
      </c>
      <c r="R27" s="4">
        <v>0.12646642503772915</v>
      </c>
      <c r="S27" s="4">
        <v>0.12686284461305031</v>
      </c>
      <c r="T27" s="4">
        <v>0.12726175722355645</v>
      </c>
      <c r="U27" s="4">
        <v>0.1276631864610297</v>
      </c>
      <c r="V27" s="4">
        <v>0.12806715621586182</v>
      </c>
      <c r="W27" s="4">
        <v>0.12847369068179368</v>
      </c>
      <c r="X27" s="4">
        <v>0.12888281436074564</v>
      </c>
      <c r="Y27" s="4">
        <v>0.12929455206773977</v>
      </c>
      <c r="Z27" s="4">
        <v>0.12970892893591754</v>
      </c>
      <c r="AA27" s="4">
        <v>0.13012597042165366</v>
      </c>
      <c r="AB27" s="4">
        <v>0.13054570230976931</v>
      </c>
      <c r="AC27" s="4">
        <v>0.13096815071884635</v>
      </c>
      <c r="AD27" s="4">
        <v>0.13139334210664522</v>
      </c>
      <c r="AE27" s="4">
        <v>0.13182130327562855</v>
      </c>
      <c r="AF27" s="4">
        <v>0.13225206137859316</v>
      </c>
      <c r="AG27" s="4">
        <v>0.13268564392441284</v>
      </c>
      <c r="AH27" s="4">
        <v>0.13312207878389451</v>
      </c>
      <c r="AI27" s="4">
        <v>0.13356139419575028</v>
      </c>
      <c r="AJ27" s="4">
        <v>0.13400361877268807</v>
      </c>
      <c r="AK27" s="4">
        <v>0.13444878150762379</v>
      </c>
      <c r="AL27" s="4">
        <v>0.13489691178001773</v>
      </c>
    </row>
    <row r="28" spans="1:38">
      <c r="A28" s="13" t="s">
        <v>6</v>
      </c>
      <c r="B28" s="12" t="s">
        <v>6</v>
      </c>
      <c r="C28" s="14" t="s">
        <v>72</v>
      </c>
      <c r="D28" s="13" t="s">
        <v>220</v>
      </c>
      <c r="E28" s="7" t="s">
        <v>170</v>
      </c>
      <c r="F28" s="6" t="s">
        <v>156</v>
      </c>
      <c r="G28" s="13" t="s">
        <v>14</v>
      </c>
      <c r="H28" s="13">
        <f t="shared" ref="H28:AL28" si="1">1/7.2</f>
        <v>0.1388888888888889</v>
      </c>
      <c r="I28" s="13">
        <f t="shared" si="1"/>
        <v>0.1388888888888889</v>
      </c>
      <c r="J28" s="13">
        <f t="shared" si="1"/>
        <v>0.1388888888888889</v>
      </c>
      <c r="K28" s="13">
        <f t="shared" si="1"/>
        <v>0.1388888888888889</v>
      </c>
      <c r="L28" s="13">
        <f t="shared" si="1"/>
        <v>0.1388888888888889</v>
      </c>
      <c r="M28" s="13">
        <f t="shared" si="1"/>
        <v>0.1388888888888889</v>
      </c>
      <c r="N28" s="13">
        <f t="shared" si="1"/>
        <v>0.1388888888888889</v>
      </c>
      <c r="O28" s="13">
        <f t="shared" si="1"/>
        <v>0.1388888888888889</v>
      </c>
      <c r="P28" s="13">
        <f t="shared" si="1"/>
        <v>0.1388888888888889</v>
      </c>
      <c r="Q28" s="13">
        <f t="shared" si="1"/>
        <v>0.1388888888888889</v>
      </c>
      <c r="R28" s="13">
        <f t="shared" si="1"/>
        <v>0.1388888888888889</v>
      </c>
      <c r="S28" s="13">
        <f t="shared" si="1"/>
        <v>0.1388888888888889</v>
      </c>
      <c r="T28" s="13">
        <f t="shared" si="1"/>
        <v>0.1388888888888889</v>
      </c>
      <c r="U28" s="13">
        <f t="shared" si="1"/>
        <v>0.1388888888888889</v>
      </c>
      <c r="V28" s="13">
        <f t="shared" si="1"/>
        <v>0.1388888888888889</v>
      </c>
      <c r="W28" s="13">
        <f t="shared" si="1"/>
        <v>0.1388888888888889</v>
      </c>
      <c r="X28" s="13">
        <f t="shared" si="1"/>
        <v>0.1388888888888889</v>
      </c>
      <c r="Y28" s="13">
        <f t="shared" si="1"/>
        <v>0.1388888888888889</v>
      </c>
      <c r="Z28" s="13">
        <f t="shared" si="1"/>
        <v>0.1388888888888889</v>
      </c>
      <c r="AA28" s="13">
        <f t="shared" si="1"/>
        <v>0.1388888888888889</v>
      </c>
      <c r="AB28" s="13">
        <f t="shared" si="1"/>
        <v>0.1388888888888889</v>
      </c>
      <c r="AC28" s="13">
        <f t="shared" si="1"/>
        <v>0.1388888888888889</v>
      </c>
      <c r="AD28" s="13">
        <f t="shared" si="1"/>
        <v>0.1388888888888889</v>
      </c>
      <c r="AE28" s="13">
        <f t="shared" si="1"/>
        <v>0.1388888888888889</v>
      </c>
      <c r="AF28" s="13">
        <f t="shared" si="1"/>
        <v>0.1388888888888889</v>
      </c>
      <c r="AG28" s="13">
        <f t="shared" si="1"/>
        <v>0.1388888888888889</v>
      </c>
      <c r="AH28" s="13">
        <f t="shared" si="1"/>
        <v>0.1388888888888889</v>
      </c>
      <c r="AI28" s="13">
        <f t="shared" si="1"/>
        <v>0.1388888888888889</v>
      </c>
      <c r="AJ28" s="13">
        <f t="shared" si="1"/>
        <v>0.1388888888888889</v>
      </c>
      <c r="AK28" s="13">
        <f t="shared" si="1"/>
        <v>0.1388888888888889</v>
      </c>
      <c r="AL28" s="13">
        <f t="shared" si="1"/>
        <v>0.1388888888888889</v>
      </c>
    </row>
    <row r="29" spans="1:38">
      <c r="A29" s="4" t="s">
        <v>6</v>
      </c>
      <c r="B29" s="7" t="s">
        <v>37</v>
      </c>
      <c r="C29" s="7" t="s">
        <v>72</v>
      </c>
      <c r="D29" s="4" t="s">
        <v>97</v>
      </c>
      <c r="E29" s="7" t="s">
        <v>174</v>
      </c>
      <c r="F29" s="6" t="s">
        <v>16</v>
      </c>
      <c r="G29" s="4" t="s">
        <v>14</v>
      </c>
      <c r="H29" s="4">
        <v>9.1407678244972576E-2</v>
      </c>
      <c r="I29" s="4">
        <v>9.1407678244972576E-2</v>
      </c>
      <c r="J29" s="4">
        <v>9.1407678244972576E-2</v>
      </c>
      <c r="K29" s="4">
        <v>9.1407678244972576E-2</v>
      </c>
      <c r="L29" s="4">
        <v>9.1407678244972576E-2</v>
      </c>
      <c r="M29" s="4">
        <v>9.1407678244972576E-2</v>
      </c>
      <c r="N29" s="4">
        <v>9.3545369504209552E-2</v>
      </c>
      <c r="O29" s="4">
        <v>9.5785440613026823E-2</v>
      </c>
      <c r="P29" s="4">
        <v>9.8039215686274522E-2</v>
      </c>
      <c r="Q29" s="4">
        <v>0.10050251256281408</v>
      </c>
      <c r="R29" s="4">
        <v>0.10309278350515465</v>
      </c>
      <c r="S29" s="4">
        <v>0.10570824524312895</v>
      </c>
      <c r="T29" s="4">
        <v>0.10857763300760043</v>
      </c>
      <c r="U29" s="4">
        <v>0.11160714285714285</v>
      </c>
      <c r="V29" s="4">
        <v>0.11337868480725623</v>
      </c>
      <c r="W29" s="4">
        <v>0.1152073732718894</v>
      </c>
      <c r="X29" s="4">
        <v>0.117096018735363</v>
      </c>
      <c r="Y29" s="4">
        <v>0.11904761904761904</v>
      </c>
      <c r="Z29" s="4">
        <v>0.12106537530266344</v>
      </c>
      <c r="AA29" s="4">
        <v>0.12106537530266344</v>
      </c>
      <c r="AB29" s="4">
        <v>0.12106537530266344</v>
      </c>
      <c r="AC29" s="4">
        <v>0.12106537530266344</v>
      </c>
      <c r="AD29" s="4">
        <v>0.12106537530266344</v>
      </c>
      <c r="AE29" s="4">
        <v>0.12106537530266344</v>
      </c>
      <c r="AF29" s="4">
        <v>0.12106537530266344</v>
      </c>
      <c r="AG29" s="4">
        <v>0.12106537530266344</v>
      </c>
      <c r="AH29" s="4">
        <v>0.12106537530266344</v>
      </c>
      <c r="AI29" s="4">
        <v>0.12106537530266344</v>
      </c>
      <c r="AJ29" s="4">
        <v>0.12106537530266344</v>
      </c>
      <c r="AK29" s="4">
        <v>0.12106537530266344</v>
      </c>
      <c r="AL29" s="4">
        <v>0.12106537530266344</v>
      </c>
    </row>
    <row r="30" spans="1:38">
      <c r="A30" s="4" t="s">
        <v>6</v>
      </c>
      <c r="B30" s="7" t="s">
        <v>38</v>
      </c>
      <c r="C30" s="7" t="s">
        <v>72</v>
      </c>
      <c r="D30" s="4" t="s">
        <v>97</v>
      </c>
      <c r="E30" s="7" t="s">
        <v>174</v>
      </c>
      <c r="F30" s="6" t="s">
        <v>16</v>
      </c>
      <c r="G30" s="4" t="s">
        <v>14</v>
      </c>
      <c r="H30" s="4">
        <v>9.1407678244972576E-2</v>
      </c>
      <c r="I30" s="4">
        <v>9.1407678244972576E-2</v>
      </c>
      <c r="J30" s="4">
        <v>9.1407678244972576E-2</v>
      </c>
      <c r="K30" s="4">
        <v>9.1407678244972576E-2</v>
      </c>
      <c r="L30" s="4">
        <v>9.1407678244972576E-2</v>
      </c>
      <c r="M30" s="4">
        <v>9.1407678244972576E-2</v>
      </c>
      <c r="N30" s="4">
        <v>9.2506938020351523E-2</v>
      </c>
      <c r="O30" s="4">
        <v>9.3545369504209552E-2</v>
      </c>
      <c r="P30" s="4">
        <v>9.46073793755913E-2</v>
      </c>
      <c r="Q30" s="4">
        <v>9.5785440613026823E-2</v>
      </c>
      <c r="R30" s="4">
        <v>9.6899224806201542E-2</v>
      </c>
      <c r="S30" s="4">
        <v>9.8039215686274522E-2</v>
      </c>
      <c r="T30" s="4">
        <v>9.9304865938430978E-2</v>
      </c>
      <c r="U30" s="4">
        <v>0.10050251256281408</v>
      </c>
      <c r="V30" s="4">
        <v>0.10121457489878542</v>
      </c>
      <c r="W30" s="4">
        <v>0.1019367991845056</v>
      </c>
      <c r="X30" s="4">
        <v>0.10266940451745379</v>
      </c>
      <c r="Y30" s="4">
        <v>0.10341261633919338</v>
      </c>
      <c r="Z30" s="4">
        <v>0.10416666666666667</v>
      </c>
      <c r="AA30" s="4">
        <v>0.10416666666666667</v>
      </c>
      <c r="AB30" s="4">
        <v>0.10416666666666667</v>
      </c>
      <c r="AC30" s="4">
        <v>0.10416666666666667</v>
      </c>
      <c r="AD30" s="4">
        <v>0.10416666666666667</v>
      </c>
      <c r="AE30" s="4">
        <v>0.10416666666666667</v>
      </c>
      <c r="AF30" s="4">
        <v>0.10416666666666667</v>
      </c>
      <c r="AG30" s="4">
        <v>0.10416666666666667</v>
      </c>
      <c r="AH30" s="4">
        <v>0.10416666666666667</v>
      </c>
      <c r="AI30" s="4">
        <v>0.10416666666666667</v>
      </c>
      <c r="AJ30" s="4">
        <v>0.10416666666666667</v>
      </c>
      <c r="AK30" s="4">
        <v>0.10416666666666667</v>
      </c>
      <c r="AL30" s="4">
        <v>0.10416666666666667</v>
      </c>
    </row>
    <row r="31" spans="1:38">
      <c r="A31" s="4" t="s">
        <v>6</v>
      </c>
      <c r="B31" s="7" t="s">
        <v>39</v>
      </c>
      <c r="C31" s="7" t="s">
        <v>72</v>
      </c>
      <c r="D31" s="4" t="s">
        <v>97</v>
      </c>
      <c r="E31" s="7" t="s">
        <v>174</v>
      </c>
      <c r="F31" s="6" t="s">
        <v>16</v>
      </c>
      <c r="G31" s="4" t="s">
        <v>14</v>
      </c>
      <c r="H31" s="4">
        <v>9.1407678244972576E-2</v>
      </c>
      <c r="I31" s="4">
        <v>9.1407678244972576E-2</v>
      </c>
      <c r="J31" s="4">
        <v>9.1407678244972576E-2</v>
      </c>
      <c r="K31" s="4">
        <v>9.1407678244972576E-2</v>
      </c>
      <c r="L31" s="4">
        <v>9.1407678244972576E-2</v>
      </c>
      <c r="M31" s="4">
        <v>9.1407678244972576E-2</v>
      </c>
      <c r="N31" s="4">
        <v>9.1407678244972576E-2</v>
      </c>
      <c r="O31" s="4">
        <v>9.1407678244972576E-2</v>
      </c>
      <c r="P31" s="4">
        <v>9.1407678244972576E-2</v>
      </c>
      <c r="Q31" s="4">
        <v>9.1407678244972576E-2</v>
      </c>
      <c r="R31" s="4">
        <v>9.1407678244972576E-2</v>
      </c>
      <c r="S31" s="4">
        <v>9.1407678244972576E-2</v>
      </c>
      <c r="T31" s="4">
        <v>9.1407678244972576E-2</v>
      </c>
      <c r="U31" s="4">
        <v>9.1407678244972576E-2</v>
      </c>
      <c r="V31" s="4">
        <v>9.1407678244972576E-2</v>
      </c>
      <c r="W31" s="4">
        <v>9.1407678244972576E-2</v>
      </c>
      <c r="X31" s="4">
        <v>9.1407678244972576E-2</v>
      </c>
      <c r="Y31" s="4">
        <v>9.1407678244972576E-2</v>
      </c>
      <c r="Z31" s="4">
        <v>9.1407678244972576E-2</v>
      </c>
      <c r="AA31" s="4">
        <v>9.1407678244972576E-2</v>
      </c>
      <c r="AB31" s="4">
        <v>9.1407678244972576E-2</v>
      </c>
      <c r="AC31" s="4">
        <v>9.1407678244972576E-2</v>
      </c>
      <c r="AD31" s="4">
        <v>9.1407678244972576E-2</v>
      </c>
      <c r="AE31" s="4">
        <v>9.1407678244972576E-2</v>
      </c>
      <c r="AF31" s="4">
        <v>9.1407678244972576E-2</v>
      </c>
      <c r="AG31" s="4">
        <v>9.1407678244972576E-2</v>
      </c>
      <c r="AH31" s="4">
        <v>9.1407678244972576E-2</v>
      </c>
      <c r="AI31" s="4">
        <v>9.1407678244972576E-2</v>
      </c>
      <c r="AJ31" s="4">
        <v>9.1407678244972576E-2</v>
      </c>
      <c r="AK31" s="4">
        <v>9.1407678244972576E-2</v>
      </c>
      <c r="AL31" s="4">
        <v>9.1407678244972576E-2</v>
      </c>
    </row>
    <row r="32" spans="1:38">
      <c r="A32" s="4" t="s">
        <v>6</v>
      </c>
      <c r="B32" s="7" t="s">
        <v>37</v>
      </c>
      <c r="C32" s="7" t="s">
        <v>72</v>
      </c>
      <c r="D32" s="4" t="s">
        <v>97</v>
      </c>
      <c r="E32" s="7" t="s">
        <v>175</v>
      </c>
      <c r="F32" s="6" t="s">
        <v>16</v>
      </c>
      <c r="G32" s="4" t="s">
        <v>14</v>
      </c>
      <c r="H32" s="4">
        <v>8.9928057553956844E-2</v>
      </c>
      <c r="I32" s="4">
        <v>8.9928057553956844E-2</v>
      </c>
      <c r="J32" s="4">
        <v>8.9928057553956844E-2</v>
      </c>
      <c r="K32" s="4">
        <v>8.9928057553956844E-2</v>
      </c>
      <c r="L32" s="4">
        <v>8.9928057553956844E-2</v>
      </c>
      <c r="M32" s="4">
        <v>8.9928057553956844E-2</v>
      </c>
      <c r="N32" s="4">
        <v>9.1996320147194124E-2</v>
      </c>
      <c r="O32" s="4">
        <v>9.4161958568738241E-2</v>
      </c>
      <c r="P32" s="4">
        <v>9.643201542912247E-2</v>
      </c>
      <c r="Q32" s="4">
        <v>9.8716683119447174E-2</v>
      </c>
      <c r="R32" s="4">
        <v>0.10121457489878542</v>
      </c>
      <c r="S32" s="4">
        <v>0.10384215991692626</v>
      </c>
      <c r="T32" s="4">
        <v>0.10649627263045792</v>
      </c>
      <c r="U32" s="4">
        <v>0.10940919037199125</v>
      </c>
      <c r="V32" s="4">
        <v>0.1111111111111111</v>
      </c>
      <c r="W32" s="4">
        <v>0.11286681715575622</v>
      </c>
      <c r="X32" s="4">
        <v>0.1146788990825688</v>
      </c>
      <c r="Y32" s="4">
        <v>0.11655011655011654</v>
      </c>
      <c r="Z32" s="4">
        <v>0.11848341232227488</v>
      </c>
      <c r="AA32" s="4">
        <v>0.11848341232227488</v>
      </c>
      <c r="AB32" s="4">
        <v>0.11848341232227488</v>
      </c>
      <c r="AC32" s="4">
        <v>0.11848341232227488</v>
      </c>
      <c r="AD32" s="4">
        <v>0.11848341232227488</v>
      </c>
      <c r="AE32" s="4">
        <v>0.11848341232227488</v>
      </c>
      <c r="AF32" s="4">
        <v>0.11848341232227488</v>
      </c>
      <c r="AG32" s="4">
        <v>0.11848341232227488</v>
      </c>
      <c r="AH32" s="4">
        <v>0.11848341232227488</v>
      </c>
      <c r="AI32" s="4">
        <v>0.11848341232227488</v>
      </c>
      <c r="AJ32" s="4">
        <v>0.11848341232227488</v>
      </c>
      <c r="AK32" s="4">
        <v>0.11848341232227488</v>
      </c>
      <c r="AL32" s="4">
        <v>0.11848341232227488</v>
      </c>
    </row>
    <row r="33" spans="1:38">
      <c r="A33" s="4" t="s">
        <v>6</v>
      </c>
      <c r="B33" s="7" t="s">
        <v>38</v>
      </c>
      <c r="C33" s="7" t="s">
        <v>72</v>
      </c>
      <c r="D33" s="4" t="s">
        <v>97</v>
      </c>
      <c r="E33" s="7" t="s">
        <v>175</v>
      </c>
      <c r="F33" s="6" t="s">
        <v>16</v>
      </c>
      <c r="G33" s="4" t="s">
        <v>14</v>
      </c>
      <c r="H33" s="4">
        <v>8.9928057553956844E-2</v>
      </c>
      <c r="I33" s="4">
        <v>8.9928057553956844E-2</v>
      </c>
      <c r="J33" s="4">
        <v>8.9928057553956844E-2</v>
      </c>
      <c r="K33" s="4">
        <v>8.9928057553956844E-2</v>
      </c>
      <c r="L33" s="4">
        <v>8.9928057553956844E-2</v>
      </c>
      <c r="M33" s="4">
        <v>8.9928057553956844E-2</v>
      </c>
      <c r="N33" s="4">
        <v>9.0991810737033663E-2</v>
      </c>
      <c r="O33" s="4">
        <v>9.1996320147194124E-2</v>
      </c>
      <c r="P33" s="4">
        <v>9.3023255813953487E-2</v>
      </c>
      <c r="Q33" s="4">
        <v>9.4161958568738241E-2</v>
      </c>
      <c r="R33" s="4">
        <v>9.5238095238095233E-2</v>
      </c>
      <c r="S33" s="4">
        <v>9.643201542912247E-2</v>
      </c>
      <c r="T33" s="4">
        <v>9.7560975609756101E-2</v>
      </c>
      <c r="U33" s="4">
        <v>9.8716683119447174E-2</v>
      </c>
      <c r="V33" s="4">
        <v>9.940357852882703E-2</v>
      </c>
      <c r="W33" s="4">
        <v>0.10010010010010009</v>
      </c>
      <c r="X33" s="4">
        <v>0.10080645161290323</v>
      </c>
      <c r="Y33" s="4">
        <v>0.10152284263959391</v>
      </c>
      <c r="Z33" s="4">
        <v>0.10224948875255624</v>
      </c>
      <c r="AA33" s="4">
        <v>0.10224948875255624</v>
      </c>
      <c r="AB33" s="4">
        <v>0.10224948875255624</v>
      </c>
      <c r="AC33" s="4">
        <v>0.10224948875255624</v>
      </c>
      <c r="AD33" s="4">
        <v>0.10224948875255624</v>
      </c>
      <c r="AE33" s="4">
        <v>0.10224948875255624</v>
      </c>
      <c r="AF33" s="4">
        <v>0.10224948875255624</v>
      </c>
      <c r="AG33" s="4">
        <v>0.10224948875255624</v>
      </c>
      <c r="AH33" s="4">
        <v>0.10224948875255624</v>
      </c>
      <c r="AI33" s="4">
        <v>0.10224948875255624</v>
      </c>
      <c r="AJ33" s="4">
        <v>0.10224948875255624</v>
      </c>
      <c r="AK33" s="4">
        <v>0.10224948875255624</v>
      </c>
      <c r="AL33" s="4">
        <v>0.10224948875255624</v>
      </c>
    </row>
    <row r="34" spans="1:38">
      <c r="A34" s="13" t="s">
        <v>6</v>
      </c>
      <c r="B34" s="14" t="s">
        <v>39</v>
      </c>
      <c r="C34" s="14" t="s">
        <v>72</v>
      </c>
      <c r="D34" s="13" t="s">
        <v>97</v>
      </c>
      <c r="E34" s="7" t="s">
        <v>175</v>
      </c>
      <c r="F34" s="12" t="s">
        <v>16</v>
      </c>
      <c r="G34" s="13" t="s">
        <v>14</v>
      </c>
      <c r="H34" s="13">
        <v>8.9928057553956844E-2</v>
      </c>
      <c r="I34" s="13">
        <v>8.9928057553956844E-2</v>
      </c>
      <c r="J34" s="13">
        <v>8.9928057553956844E-2</v>
      </c>
      <c r="K34" s="13">
        <v>8.9928057553956844E-2</v>
      </c>
      <c r="L34" s="13">
        <v>8.9928057553956844E-2</v>
      </c>
      <c r="M34" s="13">
        <v>8.9928057553956844E-2</v>
      </c>
      <c r="N34" s="13">
        <v>8.9928057553956844E-2</v>
      </c>
      <c r="O34" s="13">
        <v>8.9928057553956844E-2</v>
      </c>
      <c r="P34" s="13">
        <v>8.9928057553956844E-2</v>
      </c>
      <c r="Q34" s="13">
        <v>8.9928057553956844E-2</v>
      </c>
      <c r="R34" s="13">
        <v>8.9928057553956844E-2</v>
      </c>
      <c r="S34" s="13">
        <v>8.9928057553956844E-2</v>
      </c>
      <c r="T34" s="13">
        <v>8.9928057553956844E-2</v>
      </c>
      <c r="U34" s="13">
        <v>8.9928057553956844E-2</v>
      </c>
      <c r="V34" s="13">
        <v>8.9928057553956844E-2</v>
      </c>
      <c r="W34" s="13">
        <v>8.9928057553956844E-2</v>
      </c>
      <c r="X34" s="13">
        <v>8.9928057553956844E-2</v>
      </c>
      <c r="Y34" s="13">
        <v>8.9928057553956844E-2</v>
      </c>
      <c r="Z34" s="13">
        <v>8.9928057553956844E-2</v>
      </c>
      <c r="AA34" s="13">
        <v>8.9928057553956844E-2</v>
      </c>
      <c r="AB34" s="13">
        <v>8.9928057553956844E-2</v>
      </c>
      <c r="AC34" s="13">
        <v>8.9928057553956844E-2</v>
      </c>
      <c r="AD34" s="13">
        <v>8.9928057553956844E-2</v>
      </c>
      <c r="AE34" s="13">
        <v>8.9928057553956844E-2</v>
      </c>
      <c r="AF34" s="13">
        <v>8.9928057553956844E-2</v>
      </c>
      <c r="AG34" s="13">
        <v>8.9928057553956844E-2</v>
      </c>
      <c r="AH34" s="13">
        <v>8.9928057553956844E-2</v>
      </c>
      <c r="AI34" s="13">
        <v>8.9928057553956844E-2</v>
      </c>
      <c r="AJ34" s="13">
        <v>8.9928057553956844E-2</v>
      </c>
      <c r="AK34" s="13">
        <v>8.9928057553956844E-2</v>
      </c>
      <c r="AL34" s="13">
        <v>8.9928057553956844E-2</v>
      </c>
    </row>
    <row r="35" spans="1:38">
      <c r="A35" s="4" t="s">
        <v>6</v>
      </c>
      <c r="B35" s="7" t="s">
        <v>37</v>
      </c>
      <c r="C35" s="7" t="s">
        <v>72</v>
      </c>
      <c r="D35" s="4" t="s">
        <v>97</v>
      </c>
      <c r="E35" s="7" t="s">
        <v>176</v>
      </c>
      <c r="F35" s="6" t="s">
        <v>16</v>
      </c>
      <c r="G35" s="4" t="s">
        <v>14</v>
      </c>
      <c r="H35" s="4">
        <v>0.11778563015312131</v>
      </c>
      <c r="I35" s="4">
        <v>0.11778563015312131</v>
      </c>
      <c r="J35" s="4">
        <v>0.11778563015312131</v>
      </c>
      <c r="K35" s="4">
        <v>0.11778563015312131</v>
      </c>
      <c r="L35" s="4">
        <v>0.11778563015312131</v>
      </c>
      <c r="M35" s="4">
        <v>0.11778563015312131</v>
      </c>
      <c r="N35" s="4">
        <v>0.12019230769230768</v>
      </c>
      <c r="O35" s="4">
        <v>0.12285012285012284</v>
      </c>
      <c r="P35" s="4">
        <v>0.12547051442910917</v>
      </c>
      <c r="Q35" s="4">
        <v>0.12836970474967907</v>
      </c>
      <c r="R35" s="4">
        <v>0.13123359580052493</v>
      </c>
      <c r="S35" s="4">
        <v>0.13422818791946309</v>
      </c>
      <c r="T35" s="4">
        <v>0.13755158184319122</v>
      </c>
      <c r="U35" s="4">
        <v>0.14084507042253522</v>
      </c>
      <c r="V35" s="4">
        <v>0.14084507042253522</v>
      </c>
      <c r="W35" s="4">
        <v>0.14084507042253522</v>
      </c>
      <c r="X35" s="4">
        <v>0.14084507042253522</v>
      </c>
      <c r="Y35" s="4">
        <v>0.14084507042253522</v>
      </c>
      <c r="Z35" s="4">
        <v>0.14084507042253522</v>
      </c>
      <c r="AA35" s="4">
        <v>0.14084507042253522</v>
      </c>
      <c r="AB35" s="4">
        <v>0.14084507042253522</v>
      </c>
      <c r="AC35" s="4">
        <v>0.14084507042253522</v>
      </c>
      <c r="AD35" s="4">
        <v>0.14084507042253522</v>
      </c>
      <c r="AE35" s="4">
        <v>0.14084507042253522</v>
      </c>
      <c r="AF35" s="4">
        <v>0.14084507042253522</v>
      </c>
      <c r="AG35" s="4">
        <v>0.14084507042253522</v>
      </c>
      <c r="AH35" s="4">
        <v>0.14084507042253522</v>
      </c>
      <c r="AI35" s="4">
        <v>0.14084507042253522</v>
      </c>
      <c r="AJ35" s="4">
        <v>0.14084507042253522</v>
      </c>
      <c r="AK35" s="4">
        <v>0.14084507042253522</v>
      </c>
      <c r="AL35" s="4">
        <v>0.14084507042253522</v>
      </c>
    </row>
    <row r="36" spans="1:38">
      <c r="A36" s="4" t="s">
        <v>6</v>
      </c>
      <c r="B36" s="7" t="s">
        <v>38</v>
      </c>
      <c r="C36" s="7" t="s">
        <v>72</v>
      </c>
      <c r="D36" s="4" t="s">
        <v>97</v>
      </c>
      <c r="E36" s="7" t="s">
        <v>176</v>
      </c>
      <c r="F36" s="6" t="s">
        <v>16</v>
      </c>
      <c r="G36" s="4" t="s">
        <v>14</v>
      </c>
      <c r="H36" s="4">
        <v>0.11778563015312131</v>
      </c>
      <c r="I36" s="4">
        <v>0.11778563015312131</v>
      </c>
      <c r="J36" s="4">
        <v>0.11778563015312131</v>
      </c>
      <c r="K36" s="4">
        <v>0.11778563015312131</v>
      </c>
      <c r="L36" s="4">
        <v>0.11778563015312131</v>
      </c>
      <c r="M36" s="4">
        <v>0.11778563015312131</v>
      </c>
      <c r="N36" s="4">
        <v>0.11904761904761904</v>
      </c>
      <c r="O36" s="4">
        <v>0.12019230769230768</v>
      </c>
      <c r="P36" s="4">
        <v>0.12150668286755771</v>
      </c>
      <c r="Q36" s="4">
        <v>0.12285012285012284</v>
      </c>
      <c r="R36" s="4">
        <v>0.12406947890818858</v>
      </c>
      <c r="S36" s="4">
        <v>0.12547051442910917</v>
      </c>
      <c r="T36" s="4">
        <v>0.12690355329949238</v>
      </c>
      <c r="U36" s="4">
        <v>0.12836970474967907</v>
      </c>
      <c r="V36" s="4">
        <v>0.12836970474967907</v>
      </c>
      <c r="W36" s="4">
        <v>0.12836970474967907</v>
      </c>
      <c r="X36" s="4">
        <v>0.12836970474967907</v>
      </c>
      <c r="Y36" s="4">
        <v>0.12836970474967907</v>
      </c>
      <c r="Z36" s="4">
        <v>0.12836970474967907</v>
      </c>
      <c r="AA36" s="4">
        <v>0.12836970474967907</v>
      </c>
      <c r="AB36" s="4">
        <v>0.12836970474967907</v>
      </c>
      <c r="AC36" s="4">
        <v>0.12836970474967907</v>
      </c>
      <c r="AD36" s="4">
        <v>0.12836970474967907</v>
      </c>
      <c r="AE36" s="4">
        <v>0.12836970474967907</v>
      </c>
      <c r="AF36" s="4">
        <v>0.12836970474967907</v>
      </c>
      <c r="AG36" s="4">
        <v>0.12836970474967907</v>
      </c>
      <c r="AH36" s="4">
        <v>0.12836970474967907</v>
      </c>
      <c r="AI36" s="4">
        <v>0.12836970474967907</v>
      </c>
      <c r="AJ36" s="4">
        <v>0.12836970474967907</v>
      </c>
      <c r="AK36" s="4">
        <v>0.12836970474967907</v>
      </c>
      <c r="AL36" s="4">
        <v>0.12836970474967907</v>
      </c>
    </row>
    <row r="37" spans="1:38">
      <c r="A37" s="4" t="s">
        <v>6</v>
      </c>
      <c r="B37" s="7" t="s">
        <v>39</v>
      </c>
      <c r="C37" s="7" t="s">
        <v>72</v>
      </c>
      <c r="D37" s="4" t="s">
        <v>97</v>
      </c>
      <c r="E37" s="7" t="s">
        <v>176</v>
      </c>
      <c r="F37" s="6" t="s">
        <v>16</v>
      </c>
      <c r="G37" s="4" t="s">
        <v>14</v>
      </c>
      <c r="H37" s="4">
        <v>0.11778563015312131</v>
      </c>
      <c r="I37" s="4">
        <v>0.11778563015312131</v>
      </c>
      <c r="J37" s="4">
        <v>0.11778563015312131</v>
      </c>
      <c r="K37" s="4">
        <v>0.11778563015312131</v>
      </c>
      <c r="L37" s="4">
        <v>0.11778563015312131</v>
      </c>
      <c r="M37" s="4">
        <v>0.11778563015312131</v>
      </c>
      <c r="N37" s="4">
        <v>0.11778563015312131</v>
      </c>
      <c r="O37" s="4">
        <v>0.11778563015312131</v>
      </c>
      <c r="P37" s="4">
        <v>0.11778563015312131</v>
      </c>
      <c r="Q37" s="4">
        <v>0.11778563015312131</v>
      </c>
      <c r="R37" s="4">
        <v>0.11778563015312131</v>
      </c>
      <c r="S37" s="4">
        <v>0.11778563015312131</v>
      </c>
      <c r="T37" s="4">
        <v>0.11778563015312131</v>
      </c>
      <c r="U37" s="4">
        <v>0.11778563015312131</v>
      </c>
      <c r="V37" s="4">
        <v>0.11778563015312131</v>
      </c>
      <c r="W37" s="4">
        <v>0.11778563015312131</v>
      </c>
      <c r="X37" s="4">
        <v>0.11778563015312131</v>
      </c>
      <c r="Y37" s="4">
        <v>0.11778563015312131</v>
      </c>
      <c r="Z37" s="4">
        <v>0.11778563015312131</v>
      </c>
      <c r="AA37" s="4">
        <v>0.11778563015312131</v>
      </c>
      <c r="AB37" s="4">
        <v>0.11778563015312131</v>
      </c>
      <c r="AC37" s="4">
        <v>0.11778563015312131</v>
      </c>
      <c r="AD37" s="4">
        <v>0.11778563015312131</v>
      </c>
      <c r="AE37" s="4">
        <v>0.11778563015312131</v>
      </c>
      <c r="AF37" s="4">
        <v>0.11778563015312131</v>
      </c>
      <c r="AG37" s="4">
        <v>0.11778563015312131</v>
      </c>
      <c r="AH37" s="4">
        <v>0.11778563015312131</v>
      </c>
      <c r="AI37" s="4">
        <v>0.11778563015312131</v>
      </c>
      <c r="AJ37" s="4">
        <v>0.11778563015312131</v>
      </c>
      <c r="AK37" s="4">
        <v>0.11778563015312131</v>
      </c>
      <c r="AL37" s="4">
        <v>0.11778563015312131</v>
      </c>
    </row>
    <row r="38" spans="1:38">
      <c r="A38" s="4" t="s">
        <v>6</v>
      </c>
      <c r="B38" s="6" t="s">
        <v>6</v>
      </c>
      <c r="E38" s="7" t="s">
        <v>177</v>
      </c>
      <c r="F38" s="6" t="s">
        <v>142</v>
      </c>
      <c r="G38" s="4" t="s">
        <v>14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4">
        <v>1</v>
      </c>
      <c r="Z38" s="4">
        <v>1</v>
      </c>
      <c r="AA38" s="4">
        <v>1</v>
      </c>
      <c r="AB38" s="4">
        <v>1</v>
      </c>
      <c r="AC38" s="4">
        <v>1</v>
      </c>
      <c r="AD38" s="4">
        <v>1</v>
      </c>
      <c r="AE38" s="4">
        <v>1</v>
      </c>
      <c r="AF38" s="4">
        <v>1</v>
      </c>
      <c r="AG38" s="4">
        <v>1</v>
      </c>
      <c r="AH38" s="4">
        <v>1</v>
      </c>
      <c r="AI38" s="4">
        <v>1</v>
      </c>
      <c r="AJ38" s="4">
        <v>1</v>
      </c>
      <c r="AK38" s="4">
        <v>1</v>
      </c>
      <c r="AL38" s="4">
        <v>1</v>
      </c>
    </row>
    <row r="39" spans="1:38">
      <c r="A39" s="4" t="s">
        <v>6</v>
      </c>
      <c r="B39" s="6" t="s">
        <v>6</v>
      </c>
      <c r="E39" s="7" t="s">
        <v>185</v>
      </c>
      <c r="F39" s="6" t="s">
        <v>144</v>
      </c>
      <c r="G39" s="4" t="s">
        <v>14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>
        <v>1</v>
      </c>
      <c r="Y39" s="4">
        <v>1</v>
      </c>
      <c r="Z39" s="4">
        <v>1</v>
      </c>
      <c r="AA39" s="4">
        <v>1</v>
      </c>
      <c r="AB39" s="4">
        <v>1</v>
      </c>
      <c r="AC39" s="4">
        <v>1</v>
      </c>
      <c r="AD39" s="4">
        <v>1</v>
      </c>
      <c r="AE39" s="4">
        <v>1</v>
      </c>
      <c r="AF39" s="4">
        <v>1</v>
      </c>
      <c r="AG39" s="4">
        <v>1</v>
      </c>
      <c r="AH39" s="4">
        <v>1</v>
      </c>
      <c r="AI39" s="4">
        <v>1</v>
      </c>
      <c r="AJ39" s="4">
        <v>1</v>
      </c>
      <c r="AK39" s="4">
        <v>1</v>
      </c>
      <c r="AL39" s="4">
        <v>1</v>
      </c>
    </row>
    <row r="40" spans="1:38">
      <c r="A40" s="4" t="s">
        <v>6</v>
      </c>
      <c r="B40" s="7" t="s">
        <v>37</v>
      </c>
      <c r="C40" s="7" t="s">
        <v>72</v>
      </c>
      <c r="D40" s="4" t="s">
        <v>97</v>
      </c>
      <c r="E40" s="7" t="s">
        <v>191</v>
      </c>
      <c r="F40" s="6" t="s">
        <v>19</v>
      </c>
      <c r="G40" s="4" t="s">
        <v>14</v>
      </c>
      <c r="H40" s="4">
        <v>0.13850415512465375</v>
      </c>
      <c r="I40" s="4">
        <v>0.13850415512465375</v>
      </c>
      <c r="J40" s="4">
        <v>0.13850415512465375</v>
      </c>
      <c r="K40" s="4">
        <v>0.13850415512465375</v>
      </c>
      <c r="L40" s="4">
        <v>0.13850415512465375</v>
      </c>
      <c r="M40" s="4">
        <v>0.13850415512465375</v>
      </c>
      <c r="N40" s="4">
        <v>0.14144271570014144</v>
      </c>
      <c r="O40" s="4">
        <v>0.14430014430014432</v>
      </c>
      <c r="P40" s="4">
        <v>0.14749262536873156</v>
      </c>
      <c r="Q40" s="4">
        <v>0.15060240963855423</v>
      </c>
      <c r="R40" s="4">
        <v>0.15408320493066255</v>
      </c>
      <c r="S40" s="4">
        <v>0.15772870662460567</v>
      </c>
      <c r="T40" s="4">
        <v>0.16129032258064516</v>
      </c>
      <c r="U40" s="4">
        <v>0.16528925619834711</v>
      </c>
      <c r="V40" s="4">
        <v>0.17006802721088435</v>
      </c>
      <c r="W40" s="4">
        <v>0.17543859649122806</v>
      </c>
      <c r="X40" s="4">
        <v>0.18083182640144665</v>
      </c>
      <c r="Y40" s="4">
        <v>0.18691588785046731</v>
      </c>
      <c r="Z40" s="4">
        <v>0.19305019305019305</v>
      </c>
      <c r="AA40" s="4">
        <v>0.19305019305019305</v>
      </c>
      <c r="AB40" s="4">
        <v>0.19305019305019305</v>
      </c>
      <c r="AC40" s="4">
        <v>0.19305019305019305</v>
      </c>
      <c r="AD40" s="4">
        <v>0.19305019305019305</v>
      </c>
      <c r="AE40" s="4">
        <v>0.19305019305019305</v>
      </c>
      <c r="AF40" s="4">
        <v>0.19305019305019305</v>
      </c>
      <c r="AG40" s="4">
        <v>0.19305019305019305</v>
      </c>
      <c r="AH40" s="4">
        <v>0.19305019305019305</v>
      </c>
      <c r="AI40" s="4">
        <v>0.19305019305019305</v>
      </c>
      <c r="AJ40" s="4">
        <v>0.19305019305019305</v>
      </c>
      <c r="AK40" s="4">
        <v>0.19305019305019305</v>
      </c>
      <c r="AL40" s="4">
        <v>0.19305019305019305</v>
      </c>
    </row>
    <row r="41" spans="1:38">
      <c r="A41" s="4" t="s">
        <v>6</v>
      </c>
      <c r="B41" s="7" t="s">
        <v>38</v>
      </c>
      <c r="C41" s="7" t="s">
        <v>72</v>
      </c>
      <c r="D41" s="4" t="s">
        <v>97</v>
      </c>
      <c r="E41" s="7" t="s">
        <v>191</v>
      </c>
      <c r="F41" s="6" t="s">
        <v>19</v>
      </c>
      <c r="G41" s="4" t="s">
        <v>14</v>
      </c>
      <c r="H41" s="4">
        <v>0.13850415512465375</v>
      </c>
      <c r="I41" s="4">
        <v>0.13850415512465375</v>
      </c>
      <c r="J41" s="4">
        <v>0.13850415512465375</v>
      </c>
      <c r="K41" s="4">
        <v>0.13850415512465375</v>
      </c>
      <c r="L41" s="4">
        <v>0.13850415512465375</v>
      </c>
      <c r="M41" s="4">
        <v>0.13850415512465375</v>
      </c>
      <c r="N41" s="4">
        <v>0.13986013986013984</v>
      </c>
      <c r="O41" s="4">
        <v>0.14144271570014144</v>
      </c>
      <c r="P41" s="4">
        <v>0.14285714285714285</v>
      </c>
      <c r="Q41" s="4">
        <v>0.14430014430014432</v>
      </c>
      <c r="R41" s="4">
        <v>0.14577259475218657</v>
      </c>
      <c r="S41" s="4">
        <v>0.14749262536873156</v>
      </c>
      <c r="T41" s="4">
        <v>0.14903129657228018</v>
      </c>
      <c r="U41" s="4">
        <v>0.15060240963855423</v>
      </c>
      <c r="V41" s="4">
        <v>0.15267175572519084</v>
      </c>
      <c r="W41" s="4">
        <v>0.15479876160990713</v>
      </c>
      <c r="X41" s="4">
        <v>0.15698587127158556</v>
      </c>
      <c r="Y41" s="4">
        <v>0.1589825119236884</v>
      </c>
      <c r="Z41" s="4">
        <v>0.16129032258064516</v>
      </c>
      <c r="AA41" s="4">
        <v>0.16129032258064516</v>
      </c>
      <c r="AB41" s="4">
        <v>0.16129032258064516</v>
      </c>
      <c r="AC41" s="4">
        <v>0.16129032258064516</v>
      </c>
      <c r="AD41" s="4">
        <v>0.16129032258064516</v>
      </c>
      <c r="AE41" s="4">
        <v>0.16129032258064516</v>
      </c>
      <c r="AF41" s="4">
        <v>0.16129032258064516</v>
      </c>
      <c r="AG41" s="4">
        <v>0.16129032258064516</v>
      </c>
      <c r="AH41" s="4">
        <v>0.16129032258064516</v>
      </c>
      <c r="AI41" s="4">
        <v>0.16129032258064516</v>
      </c>
      <c r="AJ41" s="4">
        <v>0.16129032258064516</v>
      </c>
      <c r="AK41" s="4">
        <v>0.16129032258064516</v>
      </c>
      <c r="AL41" s="4">
        <v>0.16129032258064516</v>
      </c>
    </row>
    <row r="42" spans="1:38">
      <c r="A42" s="4" t="s">
        <v>6</v>
      </c>
      <c r="B42" s="7" t="s">
        <v>39</v>
      </c>
      <c r="C42" s="7" t="s">
        <v>72</v>
      </c>
      <c r="D42" s="4" t="s">
        <v>97</v>
      </c>
      <c r="E42" s="7" t="s">
        <v>191</v>
      </c>
      <c r="F42" s="6" t="s">
        <v>19</v>
      </c>
      <c r="G42" s="4" t="s">
        <v>14</v>
      </c>
      <c r="H42" s="4">
        <v>0.13850415512465375</v>
      </c>
      <c r="I42" s="4">
        <v>0.13850415512465375</v>
      </c>
      <c r="J42" s="4">
        <v>0.13850415512465375</v>
      </c>
      <c r="K42" s="4">
        <v>0.13850415512465375</v>
      </c>
      <c r="L42" s="4">
        <v>0.13850415512465375</v>
      </c>
      <c r="M42" s="4">
        <v>0.13850415512465375</v>
      </c>
      <c r="N42" s="4">
        <v>0.13850415512465375</v>
      </c>
      <c r="O42" s="4">
        <v>0.13850415512465375</v>
      </c>
      <c r="P42" s="4">
        <v>0.13850415512465375</v>
      </c>
      <c r="Q42" s="4">
        <v>0.13850415512465375</v>
      </c>
      <c r="R42" s="4">
        <v>0.13850415512465375</v>
      </c>
      <c r="S42" s="4">
        <v>0.13850415512465375</v>
      </c>
      <c r="T42" s="4">
        <v>0.13850415512465375</v>
      </c>
      <c r="U42" s="4">
        <v>0.13850415512465375</v>
      </c>
      <c r="V42" s="4">
        <v>0.13850415512465375</v>
      </c>
      <c r="W42" s="4">
        <v>0.13850415512465375</v>
      </c>
      <c r="X42" s="4">
        <v>0.13850415512465375</v>
      </c>
      <c r="Y42" s="4">
        <v>0.13850415512465375</v>
      </c>
      <c r="Z42" s="4">
        <v>0.13850415512465375</v>
      </c>
      <c r="AA42" s="4">
        <v>0.13850415512465375</v>
      </c>
      <c r="AB42" s="4">
        <v>0.13850415512465375</v>
      </c>
      <c r="AC42" s="4">
        <v>0.13850415512465375</v>
      </c>
      <c r="AD42" s="4">
        <v>0.13850415512465375</v>
      </c>
      <c r="AE42" s="4">
        <v>0.13850415512465375</v>
      </c>
      <c r="AF42" s="4">
        <v>0.13850415512465375</v>
      </c>
      <c r="AG42" s="4">
        <v>0.13850415512465375</v>
      </c>
      <c r="AH42" s="4">
        <v>0.13850415512465375</v>
      </c>
      <c r="AI42" s="4">
        <v>0.13850415512465375</v>
      </c>
      <c r="AJ42" s="4">
        <v>0.13850415512465375</v>
      </c>
      <c r="AK42" s="4">
        <v>0.13850415512465375</v>
      </c>
      <c r="AL42" s="4">
        <v>0.13850415512465375</v>
      </c>
    </row>
    <row r="43" spans="1:38">
      <c r="A43" s="4" t="s">
        <v>6</v>
      </c>
      <c r="B43" s="7" t="s">
        <v>37</v>
      </c>
      <c r="C43" s="7" t="s">
        <v>72</v>
      </c>
      <c r="D43" s="4" t="s">
        <v>97</v>
      </c>
      <c r="E43" s="7" t="s">
        <v>192</v>
      </c>
      <c r="F43" s="6" t="s">
        <v>19</v>
      </c>
      <c r="G43" s="4" t="s">
        <v>14</v>
      </c>
      <c r="H43" s="4">
        <v>0.13774104683195593</v>
      </c>
      <c r="I43" s="4">
        <v>0.13774104683195593</v>
      </c>
      <c r="J43" s="4">
        <v>0.13774104683195593</v>
      </c>
      <c r="K43" s="4">
        <v>0.13774104683195593</v>
      </c>
      <c r="L43" s="4">
        <v>0.13774104683195593</v>
      </c>
      <c r="M43" s="4">
        <v>0.13774104683195593</v>
      </c>
      <c r="N43" s="4">
        <v>0.14064697609001406</v>
      </c>
      <c r="O43" s="4">
        <v>0.14347202295552366</v>
      </c>
      <c r="P43" s="4">
        <v>0.14662756598240467</v>
      </c>
      <c r="Q43" s="4">
        <v>0.14970059880239522</v>
      </c>
      <c r="R43" s="4">
        <v>0.15313935681470137</v>
      </c>
      <c r="S43" s="4">
        <v>0.15673981191222572</v>
      </c>
      <c r="T43" s="4">
        <v>0.16025641025641024</v>
      </c>
      <c r="U43" s="4">
        <v>0.16420361247947454</v>
      </c>
      <c r="V43" s="4">
        <v>0.16920473773265651</v>
      </c>
      <c r="W43" s="4">
        <v>0.17452006980802792</v>
      </c>
      <c r="X43" s="4">
        <v>0.18050541516245489</v>
      </c>
      <c r="Y43" s="4">
        <v>0.18656716417910446</v>
      </c>
      <c r="Z43" s="4">
        <v>0.19305019305019305</v>
      </c>
      <c r="AA43" s="4">
        <v>0.19305019305019305</v>
      </c>
      <c r="AB43" s="4">
        <v>0.19305019305019305</v>
      </c>
      <c r="AC43" s="4">
        <v>0.19305019305019305</v>
      </c>
      <c r="AD43" s="4">
        <v>0.19305019305019305</v>
      </c>
      <c r="AE43" s="4">
        <v>0.19305019305019305</v>
      </c>
      <c r="AF43" s="4">
        <v>0.19305019305019305</v>
      </c>
      <c r="AG43" s="4">
        <v>0.19305019305019305</v>
      </c>
      <c r="AH43" s="4">
        <v>0.19305019305019305</v>
      </c>
      <c r="AI43" s="4">
        <v>0.19305019305019305</v>
      </c>
      <c r="AJ43" s="4">
        <v>0.19305019305019305</v>
      </c>
      <c r="AK43" s="4">
        <v>0.19305019305019305</v>
      </c>
      <c r="AL43" s="4">
        <v>0.19305019305019305</v>
      </c>
    </row>
    <row r="44" spans="1:38">
      <c r="A44" s="4" t="s">
        <v>6</v>
      </c>
      <c r="B44" s="7" t="s">
        <v>38</v>
      </c>
      <c r="C44" s="7" t="s">
        <v>72</v>
      </c>
      <c r="D44" s="4" t="s">
        <v>97</v>
      </c>
      <c r="E44" s="7" t="s">
        <v>192</v>
      </c>
      <c r="F44" s="6" t="s">
        <v>19</v>
      </c>
      <c r="G44" s="4" t="s">
        <v>14</v>
      </c>
      <c r="H44" s="4">
        <v>0.13774104683195593</v>
      </c>
      <c r="I44" s="4">
        <v>0.13774104683195593</v>
      </c>
      <c r="J44" s="4">
        <v>0.13774104683195593</v>
      </c>
      <c r="K44" s="4">
        <v>0.13774104683195593</v>
      </c>
      <c r="L44" s="4">
        <v>0.13774104683195593</v>
      </c>
      <c r="M44" s="4">
        <v>0.13774104683195593</v>
      </c>
      <c r="N44" s="4">
        <v>0.13908205841446453</v>
      </c>
      <c r="O44" s="4">
        <v>0.14064697609001406</v>
      </c>
      <c r="P44" s="4">
        <v>0.14204545454545456</v>
      </c>
      <c r="Q44" s="4">
        <v>0.14347202295552366</v>
      </c>
      <c r="R44" s="4">
        <v>0.14513788098693758</v>
      </c>
      <c r="S44" s="4">
        <v>0.14662756598240467</v>
      </c>
      <c r="T44" s="4">
        <v>0.14814814814814814</v>
      </c>
      <c r="U44" s="4">
        <v>0.14970059880239522</v>
      </c>
      <c r="V44" s="4">
        <v>0.1519756838905775</v>
      </c>
      <c r="W44" s="4">
        <v>0.15408320493066255</v>
      </c>
      <c r="X44" s="4">
        <v>0.15625</v>
      </c>
      <c r="Y44" s="4">
        <v>0.1584786053882726</v>
      </c>
      <c r="Z44" s="4">
        <v>0.16077170418006431</v>
      </c>
      <c r="AA44" s="4">
        <v>0.16077170418006431</v>
      </c>
      <c r="AB44" s="4">
        <v>0.16077170418006431</v>
      </c>
      <c r="AC44" s="4">
        <v>0.16077170418006431</v>
      </c>
      <c r="AD44" s="4">
        <v>0.16077170418006431</v>
      </c>
      <c r="AE44" s="4">
        <v>0.16077170418006431</v>
      </c>
      <c r="AF44" s="4">
        <v>0.16077170418006431</v>
      </c>
      <c r="AG44" s="4">
        <v>0.16077170418006431</v>
      </c>
      <c r="AH44" s="4">
        <v>0.16077170418006431</v>
      </c>
      <c r="AI44" s="4">
        <v>0.16077170418006431</v>
      </c>
      <c r="AJ44" s="4">
        <v>0.16077170418006431</v>
      </c>
      <c r="AK44" s="4">
        <v>0.16077170418006431</v>
      </c>
      <c r="AL44" s="4">
        <v>0.16077170418006431</v>
      </c>
    </row>
    <row r="45" spans="1:38">
      <c r="A45" s="4" t="s">
        <v>6</v>
      </c>
      <c r="B45" s="7" t="s">
        <v>39</v>
      </c>
      <c r="C45" s="7" t="s">
        <v>72</v>
      </c>
      <c r="D45" s="4" t="s">
        <v>97</v>
      </c>
      <c r="E45" s="7" t="s">
        <v>192</v>
      </c>
      <c r="F45" s="6" t="s">
        <v>19</v>
      </c>
      <c r="G45" s="4" t="s">
        <v>14</v>
      </c>
      <c r="H45" s="4">
        <v>0.13774104683195593</v>
      </c>
      <c r="I45" s="4">
        <v>0.13774104683195593</v>
      </c>
      <c r="J45" s="4">
        <v>0.13774104683195593</v>
      </c>
      <c r="K45" s="4">
        <v>0.13774104683195593</v>
      </c>
      <c r="L45" s="4">
        <v>0.13774104683195593</v>
      </c>
      <c r="M45" s="4">
        <v>0.13774104683195593</v>
      </c>
      <c r="N45" s="4">
        <v>0.13774104683195593</v>
      </c>
      <c r="O45" s="4">
        <v>0.13774104683195593</v>
      </c>
      <c r="P45" s="4">
        <v>0.13774104683195593</v>
      </c>
      <c r="Q45" s="4">
        <v>0.13774104683195593</v>
      </c>
      <c r="R45" s="4">
        <v>0.13774104683195593</v>
      </c>
      <c r="S45" s="4">
        <v>0.13774104683195593</v>
      </c>
      <c r="T45" s="4">
        <v>0.13774104683195593</v>
      </c>
      <c r="U45" s="4">
        <v>0.13774104683195593</v>
      </c>
      <c r="V45" s="4">
        <v>0.13774104683195593</v>
      </c>
      <c r="W45" s="4">
        <v>0.13774104683195593</v>
      </c>
      <c r="X45" s="4">
        <v>0.13774104683195593</v>
      </c>
      <c r="Y45" s="4">
        <v>0.13774104683195593</v>
      </c>
      <c r="Z45" s="4">
        <v>0.13774104683195593</v>
      </c>
      <c r="AA45" s="4">
        <v>0.13774104683195593</v>
      </c>
      <c r="AB45" s="4">
        <v>0.13774104683195593</v>
      </c>
      <c r="AC45" s="4">
        <v>0.13774104683195593</v>
      </c>
      <c r="AD45" s="4">
        <v>0.13774104683195593</v>
      </c>
      <c r="AE45" s="4">
        <v>0.13774104683195593</v>
      </c>
      <c r="AF45" s="4">
        <v>0.13774104683195593</v>
      </c>
      <c r="AG45" s="4">
        <v>0.13774104683195593</v>
      </c>
      <c r="AH45" s="4">
        <v>0.13774104683195593</v>
      </c>
      <c r="AI45" s="4">
        <v>0.13774104683195593</v>
      </c>
      <c r="AJ45" s="4">
        <v>0.13774104683195593</v>
      </c>
      <c r="AK45" s="4">
        <v>0.13774104683195593</v>
      </c>
      <c r="AL45" s="4">
        <v>0.13774104683195593</v>
      </c>
    </row>
    <row r="46" spans="1:38">
      <c r="A46" s="4" t="s">
        <v>6</v>
      </c>
      <c r="B46" s="7" t="s">
        <v>37</v>
      </c>
      <c r="C46" s="7" t="s">
        <v>72</v>
      </c>
      <c r="D46" s="4" t="s">
        <v>97</v>
      </c>
      <c r="E46" s="7" t="s">
        <v>193</v>
      </c>
      <c r="F46" s="6" t="s">
        <v>19</v>
      </c>
      <c r="G46" s="4" t="s">
        <v>14</v>
      </c>
      <c r="H46" s="4">
        <v>0.15723270440251572</v>
      </c>
      <c r="I46" s="4">
        <v>0.15723270440251572</v>
      </c>
      <c r="J46" s="4">
        <v>0.15723270440251572</v>
      </c>
      <c r="K46" s="4">
        <v>0.15723270440251572</v>
      </c>
      <c r="L46" s="4">
        <v>0.15723270440251572</v>
      </c>
      <c r="M46" s="4">
        <v>0.15723270440251572</v>
      </c>
      <c r="N46" s="4">
        <v>0.15723270440251572</v>
      </c>
      <c r="O46" s="4">
        <v>0.15723270440251572</v>
      </c>
      <c r="P46" s="4">
        <v>0.15723270440251572</v>
      </c>
      <c r="Q46" s="4">
        <v>0.15723270440251572</v>
      </c>
      <c r="R46" s="4">
        <v>0.15723270440251572</v>
      </c>
      <c r="S46" s="4">
        <v>0.15723270440251572</v>
      </c>
      <c r="T46" s="4">
        <v>0.15723270440251572</v>
      </c>
      <c r="U46" s="4">
        <v>0.15723270440251572</v>
      </c>
      <c r="V46" s="4">
        <v>0.15723270440251572</v>
      </c>
      <c r="W46" s="4">
        <v>0.15723270440251572</v>
      </c>
      <c r="X46" s="4">
        <v>0.15723270440251572</v>
      </c>
      <c r="Y46" s="4">
        <v>0.15723270440251572</v>
      </c>
      <c r="Z46" s="4">
        <v>0.15723270440251572</v>
      </c>
      <c r="AA46" s="4">
        <v>0.15723270440251572</v>
      </c>
      <c r="AB46" s="4">
        <v>0.15723270440251572</v>
      </c>
      <c r="AC46" s="4">
        <v>0.15723270440251572</v>
      </c>
      <c r="AD46" s="4">
        <v>0.15723270440251572</v>
      </c>
      <c r="AE46" s="4">
        <v>0.15723270440251572</v>
      </c>
      <c r="AF46" s="4">
        <v>0.15723270440251572</v>
      </c>
      <c r="AG46" s="4">
        <v>0.15723270440251572</v>
      </c>
      <c r="AH46" s="4">
        <v>0.15723270440251572</v>
      </c>
      <c r="AI46" s="4">
        <v>0.15723270440251572</v>
      </c>
      <c r="AJ46" s="4">
        <v>0.15723270440251572</v>
      </c>
      <c r="AK46" s="4">
        <v>0.15723270440251572</v>
      </c>
      <c r="AL46" s="4">
        <v>0.15723270440251572</v>
      </c>
    </row>
    <row r="47" spans="1:38">
      <c r="A47" s="4" t="s">
        <v>6</v>
      </c>
      <c r="B47" s="7" t="s">
        <v>38</v>
      </c>
      <c r="C47" s="7" t="s">
        <v>72</v>
      </c>
      <c r="D47" s="4" t="s">
        <v>97</v>
      </c>
      <c r="E47" s="7" t="s">
        <v>193</v>
      </c>
      <c r="F47" s="6" t="s">
        <v>19</v>
      </c>
      <c r="G47" s="4" t="s">
        <v>14</v>
      </c>
      <c r="H47" s="4">
        <v>0.15723270440251572</v>
      </c>
      <c r="I47" s="4">
        <v>0.15723270440251572</v>
      </c>
      <c r="J47" s="4">
        <v>0.15723270440251572</v>
      </c>
      <c r="K47" s="4">
        <v>0.15723270440251572</v>
      </c>
      <c r="L47" s="4">
        <v>0.15723270440251572</v>
      </c>
      <c r="M47" s="4">
        <v>0.15723270440251572</v>
      </c>
      <c r="N47" s="4">
        <v>0.15723270440251572</v>
      </c>
      <c r="O47" s="4">
        <v>0.15723270440251572</v>
      </c>
      <c r="P47" s="4">
        <v>0.15723270440251572</v>
      </c>
      <c r="Q47" s="4">
        <v>0.15723270440251572</v>
      </c>
      <c r="R47" s="4">
        <v>0.15723270440251572</v>
      </c>
      <c r="S47" s="4">
        <v>0.15723270440251572</v>
      </c>
      <c r="T47" s="4">
        <v>0.15723270440251572</v>
      </c>
      <c r="U47" s="4">
        <v>0.15723270440251572</v>
      </c>
      <c r="V47" s="4">
        <v>0.15723270440251572</v>
      </c>
      <c r="W47" s="4">
        <v>0.15723270440251572</v>
      </c>
      <c r="X47" s="4">
        <v>0.15723270440251572</v>
      </c>
      <c r="Y47" s="4">
        <v>0.15723270440251572</v>
      </c>
      <c r="Z47" s="4">
        <v>0.15723270440251572</v>
      </c>
      <c r="AA47" s="4">
        <v>0.15723270440251572</v>
      </c>
      <c r="AB47" s="4">
        <v>0.15723270440251572</v>
      </c>
      <c r="AC47" s="4">
        <v>0.15723270440251572</v>
      </c>
      <c r="AD47" s="4">
        <v>0.15723270440251572</v>
      </c>
      <c r="AE47" s="4">
        <v>0.15723270440251572</v>
      </c>
      <c r="AF47" s="4">
        <v>0.15723270440251572</v>
      </c>
      <c r="AG47" s="4">
        <v>0.15723270440251572</v>
      </c>
      <c r="AH47" s="4">
        <v>0.15723270440251572</v>
      </c>
      <c r="AI47" s="4">
        <v>0.15723270440251572</v>
      </c>
      <c r="AJ47" s="4">
        <v>0.15723270440251572</v>
      </c>
      <c r="AK47" s="4">
        <v>0.15723270440251572</v>
      </c>
      <c r="AL47" s="4">
        <v>0.15723270440251572</v>
      </c>
    </row>
    <row r="48" spans="1:38">
      <c r="A48" s="4" t="s">
        <v>6</v>
      </c>
      <c r="B48" s="7" t="s">
        <v>39</v>
      </c>
      <c r="C48" s="7" t="s">
        <v>72</v>
      </c>
      <c r="D48" s="4" t="s">
        <v>97</v>
      </c>
      <c r="E48" s="7" t="s">
        <v>193</v>
      </c>
      <c r="F48" s="6" t="s">
        <v>19</v>
      </c>
      <c r="G48" s="4" t="s">
        <v>14</v>
      </c>
      <c r="H48" s="4">
        <v>0.15723270440251572</v>
      </c>
      <c r="I48" s="4">
        <v>0.15723270440251572</v>
      </c>
      <c r="J48" s="4">
        <v>0.15723270440251572</v>
      </c>
      <c r="K48" s="4">
        <v>0.15723270440251572</v>
      </c>
      <c r="L48" s="4">
        <v>0.15723270440251572</v>
      </c>
      <c r="M48" s="4">
        <v>0.15723270440251572</v>
      </c>
      <c r="N48" s="4">
        <v>0.15723270440251572</v>
      </c>
      <c r="O48" s="4">
        <v>0.15723270440251572</v>
      </c>
      <c r="P48" s="4">
        <v>0.15723270440251572</v>
      </c>
      <c r="Q48" s="4">
        <v>0.15723270440251572</v>
      </c>
      <c r="R48" s="4">
        <v>0.15723270440251572</v>
      </c>
      <c r="S48" s="4">
        <v>0.15723270440251572</v>
      </c>
      <c r="T48" s="4">
        <v>0.15723270440251572</v>
      </c>
      <c r="U48" s="4">
        <v>0.15723270440251572</v>
      </c>
      <c r="V48" s="4">
        <v>0.15723270440251572</v>
      </c>
      <c r="W48" s="4">
        <v>0.15723270440251572</v>
      </c>
      <c r="X48" s="4">
        <v>0.15723270440251572</v>
      </c>
      <c r="Y48" s="4">
        <v>0.15723270440251572</v>
      </c>
      <c r="Z48" s="4">
        <v>0.15723270440251572</v>
      </c>
      <c r="AA48" s="4">
        <v>0.15723270440251572</v>
      </c>
      <c r="AB48" s="4">
        <v>0.15723270440251572</v>
      </c>
      <c r="AC48" s="4">
        <v>0.15723270440251572</v>
      </c>
      <c r="AD48" s="4">
        <v>0.15723270440251572</v>
      </c>
      <c r="AE48" s="4">
        <v>0.15723270440251572</v>
      </c>
      <c r="AF48" s="4">
        <v>0.15723270440251572</v>
      </c>
      <c r="AG48" s="4">
        <v>0.15723270440251572</v>
      </c>
      <c r="AH48" s="4">
        <v>0.15723270440251572</v>
      </c>
      <c r="AI48" s="4">
        <v>0.15723270440251572</v>
      </c>
      <c r="AJ48" s="4">
        <v>0.15723270440251572</v>
      </c>
      <c r="AK48" s="4">
        <v>0.15723270440251572</v>
      </c>
      <c r="AL48" s="4">
        <v>0.15723270440251572</v>
      </c>
    </row>
    <row r="49" spans="1:38">
      <c r="A49" s="4" t="s">
        <v>6</v>
      </c>
      <c r="B49" s="7" t="s">
        <v>37</v>
      </c>
      <c r="C49" s="7" t="s">
        <v>72</v>
      </c>
      <c r="D49" s="4" t="s">
        <v>97</v>
      </c>
      <c r="E49" s="7" t="s">
        <v>194</v>
      </c>
      <c r="F49" s="6" t="s">
        <v>19</v>
      </c>
      <c r="G49" s="4" t="s">
        <v>14</v>
      </c>
      <c r="H49" s="4">
        <v>0.10288065843621398</v>
      </c>
      <c r="I49" s="4">
        <v>0.10288065843621398</v>
      </c>
      <c r="J49" s="4">
        <v>0.10288065843621398</v>
      </c>
      <c r="K49" s="4">
        <v>0.10288065843621398</v>
      </c>
      <c r="L49" s="4">
        <v>0.10288065843621398</v>
      </c>
      <c r="M49" s="4">
        <v>0.10288065843621398</v>
      </c>
      <c r="N49" s="4">
        <v>0.10288065843621398</v>
      </c>
      <c r="O49" s="4">
        <v>0.10288065843621398</v>
      </c>
      <c r="P49" s="4">
        <v>0.10288065843621398</v>
      </c>
      <c r="Q49" s="4">
        <v>0.10288065843621398</v>
      </c>
      <c r="R49" s="4">
        <v>0.10288065843621398</v>
      </c>
      <c r="S49" s="4">
        <v>0.10288065843621398</v>
      </c>
      <c r="T49" s="4">
        <v>0.10288065843621398</v>
      </c>
      <c r="U49" s="4">
        <v>0.10288065843621398</v>
      </c>
      <c r="V49" s="4">
        <v>0.10288065843621398</v>
      </c>
      <c r="W49" s="4">
        <v>0.10288065843621398</v>
      </c>
      <c r="X49" s="4">
        <v>0.10288065843621398</v>
      </c>
      <c r="Y49" s="4">
        <v>0.10288065843621398</v>
      </c>
      <c r="Z49" s="4">
        <v>0.10288065843621398</v>
      </c>
      <c r="AA49" s="4">
        <v>0.10288065843621398</v>
      </c>
      <c r="AB49" s="4">
        <v>0.10288065843621398</v>
      </c>
      <c r="AC49" s="4">
        <v>0.10288065843621398</v>
      </c>
      <c r="AD49" s="4">
        <v>0.10288065843621398</v>
      </c>
      <c r="AE49" s="4">
        <v>0.10288065843621398</v>
      </c>
      <c r="AF49" s="4">
        <v>0.10288065843621398</v>
      </c>
      <c r="AG49" s="4">
        <v>0.10288065843621398</v>
      </c>
      <c r="AH49" s="4">
        <v>0.10288065843621398</v>
      </c>
      <c r="AI49" s="4">
        <v>0.10288065843621398</v>
      </c>
      <c r="AJ49" s="4">
        <v>0.10288065843621398</v>
      </c>
      <c r="AK49" s="4">
        <v>0.10288065843621398</v>
      </c>
      <c r="AL49" s="4">
        <v>0.10288065843621398</v>
      </c>
    </row>
    <row r="50" spans="1:38">
      <c r="A50" s="4" t="s">
        <v>6</v>
      </c>
      <c r="B50" s="7" t="s">
        <v>38</v>
      </c>
      <c r="C50" s="7" t="s">
        <v>72</v>
      </c>
      <c r="D50" s="4" t="s">
        <v>97</v>
      </c>
      <c r="E50" s="7" t="s">
        <v>194</v>
      </c>
      <c r="F50" s="6" t="s">
        <v>19</v>
      </c>
      <c r="G50" s="4" t="s">
        <v>14</v>
      </c>
      <c r="H50" s="4">
        <v>0.10288065843621398</v>
      </c>
      <c r="I50" s="4">
        <v>0.10288065843621398</v>
      </c>
      <c r="J50" s="4">
        <v>0.10288065843621398</v>
      </c>
      <c r="K50" s="4">
        <v>0.10288065843621398</v>
      </c>
      <c r="L50" s="4">
        <v>0.10288065843621398</v>
      </c>
      <c r="M50" s="4">
        <v>0.10288065843621398</v>
      </c>
      <c r="N50" s="4">
        <v>0.10288065843621398</v>
      </c>
      <c r="O50" s="4">
        <v>0.10288065843621398</v>
      </c>
      <c r="P50" s="4">
        <v>0.10288065843621398</v>
      </c>
      <c r="Q50" s="4">
        <v>0.10288065843621398</v>
      </c>
      <c r="R50" s="4">
        <v>0.10288065843621398</v>
      </c>
      <c r="S50" s="4">
        <v>0.10288065843621398</v>
      </c>
      <c r="T50" s="4">
        <v>0.10288065843621398</v>
      </c>
      <c r="U50" s="4">
        <v>0.10288065843621398</v>
      </c>
      <c r="V50" s="4">
        <v>0.10288065843621398</v>
      </c>
      <c r="W50" s="4">
        <v>0.10288065843621398</v>
      </c>
      <c r="X50" s="4">
        <v>0.10288065843621398</v>
      </c>
      <c r="Y50" s="4">
        <v>0.10288065843621398</v>
      </c>
      <c r="Z50" s="4">
        <v>0.10288065843621398</v>
      </c>
      <c r="AA50" s="4">
        <v>0.10288065843621398</v>
      </c>
      <c r="AB50" s="4">
        <v>0.10288065843621398</v>
      </c>
      <c r="AC50" s="4">
        <v>0.10288065843621398</v>
      </c>
      <c r="AD50" s="4">
        <v>0.10288065843621398</v>
      </c>
      <c r="AE50" s="4">
        <v>0.10288065843621398</v>
      </c>
      <c r="AF50" s="4">
        <v>0.10288065843621398</v>
      </c>
      <c r="AG50" s="4">
        <v>0.10288065843621398</v>
      </c>
      <c r="AH50" s="4">
        <v>0.10288065843621398</v>
      </c>
      <c r="AI50" s="4">
        <v>0.10288065843621398</v>
      </c>
      <c r="AJ50" s="4">
        <v>0.10288065843621398</v>
      </c>
      <c r="AK50" s="4">
        <v>0.10288065843621398</v>
      </c>
      <c r="AL50" s="4">
        <v>0.10288065843621398</v>
      </c>
    </row>
    <row r="51" spans="1:38">
      <c r="A51" s="4" t="s">
        <v>6</v>
      </c>
      <c r="B51" s="7" t="s">
        <v>39</v>
      </c>
      <c r="C51" s="7" t="s">
        <v>72</v>
      </c>
      <c r="D51" s="4" t="s">
        <v>97</v>
      </c>
      <c r="E51" s="7" t="s">
        <v>194</v>
      </c>
      <c r="F51" s="6" t="s">
        <v>19</v>
      </c>
      <c r="G51" s="4" t="s">
        <v>14</v>
      </c>
      <c r="H51" s="4">
        <v>0.10288065843621398</v>
      </c>
      <c r="I51" s="4">
        <v>0.10288065843621398</v>
      </c>
      <c r="J51" s="4">
        <v>0.10288065843621398</v>
      </c>
      <c r="K51" s="4">
        <v>0.10288065843621398</v>
      </c>
      <c r="L51" s="4">
        <v>0.10288065843621398</v>
      </c>
      <c r="M51" s="4">
        <v>0.10288065843621398</v>
      </c>
      <c r="N51" s="4">
        <v>0.10288065843621398</v>
      </c>
      <c r="O51" s="4">
        <v>0.10288065843621398</v>
      </c>
      <c r="P51" s="4">
        <v>0.10288065843621398</v>
      </c>
      <c r="Q51" s="4">
        <v>0.10288065843621398</v>
      </c>
      <c r="R51" s="4">
        <v>0.10288065843621398</v>
      </c>
      <c r="S51" s="4">
        <v>0.10288065843621398</v>
      </c>
      <c r="T51" s="4">
        <v>0.10288065843621398</v>
      </c>
      <c r="U51" s="4">
        <v>0.10288065843621398</v>
      </c>
      <c r="V51" s="4">
        <v>0.10288065843621398</v>
      </c>
      <c r="W51" s="4">
        <v>0.10288065843621398</v>
      </c>
      <c r="X51" s="4">
        <v>0.10288065843621398</v>
      </c>
      <c r="Y51" s="4">
        <v>0.10288065843621398</v>
      </c>
      <c r="Z51" s="4">
        <v>0.10288065843621398</v>
      </c>
      <c r="AA51" s="4">
        <v>0.10288065843621398</v>
      </c>
      <c r="AB51" s="4">
        <v>0.10288065843621398</v>
      </c>
      <c r="AC51" s="4">
        <v>0.10288065843621398</v>
      </c>
      <c r="AD51" s="4">
        <v>0.10288065843621398</v>
      </c>
      <c r="AE51" s="4">
        <v>0.10288065843621398</v>
      </c>
      <c r="AF51" s="4">
        <v>0.10288065843621398</v>
      </c>
      <c r="AG51" s="4">
        <v>0.10288065843621398</v>
      </c>
      <c r="AH51" s="4">
        <v>0.10288065843621398</v>
      </c>
      <c r="AI51" s="4">
        <v>0.10288065843621398</v>
      </c>
      <c r="AJ51" s="4">
        <v>0.10288065843621398</v>
      </c>
      <c r="AK51" s="4">
        <v>0.10288065843621398</v>
      </c>
      <c r="AL51" s="4">
        <v>0.10288065843621398</v>
      </c>
    </row>
    <row r="52" spans="1:38">
      <c r="A52" s="4" t="s">
        <v>6</v>
      </c>
      <c r="B52" s="7" t="s">
        <v>37</v>
      </c>
      <c r="C52" s="7" t="s">
        <v>72</v>
      </c>
      <c r="D52" s="4" t="s">
        <v>97</v>
      </c>
      <c r="E52" s="7" t="s">
        <v>196</v>
      </c>
      <c r="F52" s="6" t="s">
        <v>19</v>
      </c>
      <c r="G52" s="4" t="s">
        <v>14</v>
      </c>
      <c r="H52" s="4">
        <v>0.14265335235378032</v>
      </c>
      <c r="I52" s="4">
        <v>0.14265335235378032</v>
      </c>
      <c r="J52" s="4">
        <v>0.14265335235378032</v>
      </c>
      <c r="K52" s="4">
        <v>0.14265335235378032</v>
      </c>
      <c r="L52" s="4">
        <v>0.14265335235378032</v>
      </c>
      <c r="M52" s="4">
        <v>0.14265335235378032</v>
      </c>
      <c r="N52" s="4">
        <v>0.14513788098693758</v>
      </c>
      <c r="O52" s="4">
        <v>0.14771048744460857</v>
      </c>
      <c r="P52" s="4">
        <v>0.15037593984962405</v>
      </c>
      <c r="Q52" s="4">
        <v>0.15313935681470137</v>
      </c>
      <c r="R52" s="4">
        <v>0.15600624024960999</v>
      </c>
      <c r="S52" s="4">
        <v>0.1589825119236884</v>
      </c>
      <c r="T52" s="4">
        <v>0.16207455429497569</v>
      </c>
      <c r="U52" s="4">
        <v>0.16528925619834711</v>
      </c>
      <c r="V52" s="4">
        <v>0.17035775127768313</v>
      </c>
      <c r="W52" s="4">
        <v>0.17543859649122806</v>
      </c>
      <c r="X52" s="4">
        <v>0.18083182640144665</v>
      </c>
      <c r="Y52" s="4">
        <v>0.18691588785046731</v>
      </c>
      <c r="Z52" s="4">
        <v>0.19305019305019305</v>
      </c>
      <c r="AA52" s="4">
        <v>0.19305019305019305</v>
      </c>
      <c r="AB52" s="4">
        <v>0.19305019305019305</v>
      </c>
      <c r="AC52" s="4">
        <v>0.19305019305019305</v>
      </c>
      <c r="AD52" s="4">
        <v>0.19305019305019305</v>
      </c>
      <c r="AE52" s="4">
        <v>0.19305019305019305</v>
      </c>
      <c r="AF52" s="4">
        <v>0.19305019305019305</v>
      </c>
      <c r="AG52" s="4">
        <v>0.19305019305019305</v>
      </c>
      <c r="AH52" s="4">
        <v>0.19305019305019305</v>
      </c>
      <c r="AI52" s="4">
        <v>0.19305019305019305</v>
      </c>
      <c r="AJ52" s="4">
        <v>0.19305019305019305</v>
      </c>
      <c r="AK52" s="4">
        <v>0.19305019305019305</v>
      </c>
      <c r="AL52" s="4">
        <v>0.19305019305019305</v>
      </c>
    </row>
    <row r="53" spans="1:38">
      <c r="A53" s="4" t="s">
        <v>6</v>
      </c>
      <c r="B53" s="7" t="s">
        <v>38</v>
      </c>
      <c r="C53" s="7" t="s">
        <v>72</v>
      </c>
      <c r="D53" s="4" t="s">
        <v>97</v>
      </c>
      <c r="E53" s="7" t="s">
        <v>196</v>
      </c>
      <c r="F53" s="6" t="s">
        <v>19</v>
      </c>
      <c r="G53" s="4" t="s">
        <v>14</v>
      </c>
      <c r="H53" s="4">
        <v>0.14265335235378032</v>
      </c>
      <c r="I53" s="4">
        <v>0.14265335235378032</v>
      </c>
      <c r="J53" s="4">
        <v>0.14265335235378032</v>
      </c>
      <c r="K53" s="4">
        <v>0.14265335235378032</v>
      </c>
      <c r="L53" s="4">
        <v>0.14265335235378032</v>
      </c>
      <c r="M53" s="4">
        <v>0.14265335235378032</v>
      </c>
      <c r="N53" s="4">
        <v>0.14388489208633093</v>
      </c>
      <c r="O53" s="4">
        <v>0.14513788098693758</v>
      </c>
      <c r="P53" s="4">
        <v>0.14641288433382138</v>
      </c>
      <c r="Q53" s="4">
        <v>0.14771048744460857</v>
      </c>
      <c r="R53" s="4">
        <v>0.14903129657228018</v>
      </c>
      <c r="S53" s="4">
        <v>0.15037593984962405</v>
      </c>
      <c r="T53" s="4">
        <v>0.15174506828528073</v>
      </c>
      <c r="U53" s="4">
        <v>0.15313935681470137</v>
      </c>
      <c r="V53" s="4">
        <v>0.15527950310559005</v>
      </c>
      <c r="W53" s="4">
        <v>0.15748031496062992</v>
      </c>
      <c r="X53" s="4">
        <v>0.15948963317384371</v>
      </c>
      <c r="Y53" s="4">
        <v>0.16181229773462785</v>
      </c>
      <c r="Z53" s="4">
        <v>0.16420361247947454</v>
      </c>
      <c r="AA53" s="4">
        <v>0.16420361247947454</v>
      </c>
      <c r="AB53" s="4">
        <v>0.16420361247947454</v>
      </c>
      <c r="AC53" s="4">
        <v>0.16420361247947454</v>
      </c>
      <c r="AD53" s="4">
        <v>0.16420361247947454</v>
      </c>
      <c r="AE53" s="4">
        <v>0.16420361247947454</v>
      </c>
      <c r="AF53" s="4">
        <v>0.16420361247947454</v>
      </c>
      <c r="AG53" s="4">
        <v>0.16420361247947454</v>
      </c>
      <c r="AH53" s="4">
        <v>0.16420361247947454</v>
      </c>
      <c r="AI53" s="4">
        <v>0.16420361247947454</v>
      </c>
      <c r="AJ53" s="4">
        <v>0.16420361247947454</v>
      </c>
      <c r="AK53" s="4">
        <v>0.16420361247947454</v>
      </c>
      <c r="AL53" s="4">
        <v>0.16420361247947454</v>
      </c>
    </row>
    <row r="54" spans="1:38">
      <c r="A54" s="4" t="s">
        <v>6</v>
      </c>
      <c r="B54" s="7" t="s">
        <v>39</v>
      </c>
      <c r="C54" s="7" t="s">
        <v>72</v>
      </c>
      <c r="D54" s="4" t="s">
        <v>97</v>
      </c>
      <c r="E54" s="7" t="s">
        <v>196</v>
      </c>
      <c r="F54" s="6" t="s">
        <v>19</v>
      </c>
      <c r="G54" s="4" t="s">
        <v>14</v>
      </c>
      <c r="H54" s="4">
        <v>0.14265335235378032</v>
      </c>
      <c r="I54" s="4">
        <v>0.14265335235378032</v>
      </c>
      <c r="J54" s="4">
        <v>0.14265335235378032</v>
      </c>
      <c r="K54" s="4">
        <v>0.14265335235378032</v>
      </c>
      <c r="L54" s="4">
        <v>0.14265335235378032</v>
      </c>
      <c r="M54" s="4">
        <v>0.14265335235378032</v>
      </c>
      <c r="N54" s="4">
        <v>0.14265335235378032</v>
      </c>
      <c r="O54" s="4">
        <v>0.14265335235378032</v>
      </c>
      <c r="P54" s="4">
        <v>0.14265335235378032</v>
      </c>
      <c r="Q54" s="4">
        <v>0.14265335235378032</v>
      </c>
      <c r="R54" s="4">
        <v>0.14265335235378032</v>
      </c>
      <c r="S54" s="4">
        <v>0.14265335235378032</v>
      </c>
      <c r="T54" s="4">
        <v>0.14265335235378032</v>
      </c>
      <c r="U54" s="4">
        <v>0.14265335235378032</v>
      </c>
      <c r="V54" s="4">
        <v>0.14265335235378032</v>
      </c>
      <c r="W54" s="4">
        <v>0.14265335235378032</v>
      </c>
      <c r="X54" s="4">
        <v>0.14265335235378032</v>
      </c>
      <c r="Y54" s="4">
        <v>0.14265335235378032</v>
      </c>
      <c r="Z54" s="4">
        <v>0.14265335235378032</v>
      </c>
      <c r="AA54" s="4">
        <v>0.14265335235378032</v>
      </c>
      <c r="AB54" s="4">
        <v>0.14265335235378032</v>
      </c>
      <c r="AC54" s="4">
        <v>0.14265335235378032</v>
      </c>
      <c r="AD54" s="4">
        <v>0.14265335235378032</v>
      </c>
      <c r="AE54" s="4">
        <v>0.14265335235378032</v>
      </c>
      <c r="AF54" s="4">
        <v>0.14265335235378032</v>
      </c>
      <c r="AG54" s="4">
        <v>0.14265335235378032</v>
      </c>
      <c r="AH54" s="4">
        <v>0.14265335235378032</v>
      </c>
      <c r="AI54" s="4">
        <v>0.14265335235378032</v>
      </c>
      <c r="AJ54" s="4">
        <v>0.14265335235378032</v>
      </c>
      <c r="AK54" s="4">
        <v>0.14265335235378032</v>
      </c>
      <c r="AL54" s="4">
        <v>0.14265335235378032</v>
      </c>
    </row>
    <row r="55" spans="1:38">
      <c r="A55" s="4" t="s">
        <v>6</v>
      </c>
      <c r="B55" s="7" t="s">
        <v>37</v>
      </c>
      <c r="C55" s="7" t="s">
        <v>72</v>
      </c>
      <c r="D55" s="4" t="s">
        <v>97</v>
      </c>
      <c r="E55" s="7" t="s">
        <v>197</v>
      </c>
      <c r="F55" s="6" t="s">
        <v>19</v>
      </c>
      <c r="G55" s="4" t="s">
        <v>14</v>
      </c>
      <c r="H55" s="4">
        <v>0.14184397163120568</v>
      </c>
      <c r="I55" s="4">
        <v>0.14184397163120568</v>
      </c>
      <c r="J55" s="4">
        <v>0.14184397163120568</v>
      </c>
      <c r="K55" s="4">
        <v>0.14184397163120568</v>
      </c>
      <c r="L55" s="4">
        <v>0.14184397163120568</v>
      </c>
      <c r="M55" s="4">
        <v>0.14184397163120568</v>
      </c>
      <c r="N55" s="4">
        <v>0.14430014430014432</v>
      </c>
      <c r="O55" s="4">
        <v>0.14684287812041116</v>
      </c>
      <c r="P55" s="4">
        <v>0.14947683109118085</v>
      </c>
      <c r="Q55" s="4">
        <v>0.15220700152207001</v>
      </c>
      <c r="R55" s="4">
        <v>0.15503875968992248</v>
      </c>
      <c r="S55" s="4">
        <v>0.15797788309636651</v>
      </c>
      <c r="T55" s="4">
        <v>0.1610305958132045</v>
      </c>
      <c r="U55" s="4">
        <v>0.16420361247947454</v>
      </c>
      <c r="V55" s="4">
        <v>0.16920473773265651</v>
      </c>
      <c r="W55" s="4">
        <v>0.17482517482517484</v>
      </c>
      <c r="X55" s="4">
        <v>0.18050541516245489</v>
      </c>
      <c r="Y55" s="4">
        <v>0.18656716417910446</v>
      </c>
      <c r="Z55" s="4">
        <v>0.19305019305019305</v>
      </c>
      <c r="AA55" s="4">
        <v>0.19305019305019305</v>
      </c>
      <c r="AB55" s="4">
        <v>0.19305019305019305</v>
      </c>
      <c r="AC55" s="4">
        <v>0.19305019305019305</v>
      </c>
      <c r="AD55" s="4">
        <v>0.19305019305019305</v>
      </c>
      <c r="AE55" s="4">
        <v>0.19305019305019305</v>
      </c>
      <c r="AF55" s="4">
        <v>0.19305019305019305</v>
      </c>
      <c r="AG55" s="4">
        <v>0.19305019305019305</v>
      </c>
      <c r="AH55" s="4">
        <v>0.19305019305019305</v>
      </c>
      <c r="AI55" s="4">
        <v>0.19305019305019305</v>
      </c>
      <c r="AJ55" s="4">
        <v>0.19305019305019305</v>
      </c>
      <c r="AK55" s="4">
        <v>0.19305019305019305</v>
      </c>
      <c r="AL55" s="4">
        <v>0.19305019305019305</v>
      </c>
    </row>
    <row r="56" spans="1:38">
      <c r="A56" s="4" t="s">
        <v>6</v>
      </c>
      <c r="B56" s="7" t="s">
        <v>38</v>
      </c>
      <c r="C56" s="7" t="s">
        <v>72</v>
      </c>
      <c r="D56" s="4" t="s">
        <v>97</v>
      </c>
      <c r="E56" s="7" t="s">
        <v>197</v>
      </c>
      <c r="F56" s="6" t="s">
        <v>19</v>
      </c>
      <c r="G56" s="4" t="s">
        <v>14</v>
      </c>
      <c r="H56" s="4">
        <v>0.14184397163120568</v>
      </c>
      <c r="I56" s="4">
        <v>0.14184397163120568</v>
      </c>
      <c r="J56" s="4">
        <v>0.14184397163120568</v>
      </c>
      <c r="K56" s="4">
        <v>0.14184397163120568</v>
      </c>
      <c r="L56" s="4">
        <v>0.14184397163120568</v>
      </c>
      <c r="M56" s="4">
        <v>0.14184397163120568</v>
      </c>
      <c r="N56" s="4">
        <v>0.14306151645207438</v>
      </c>
      <c r="O56" s="4">
        <v>0.14430014430014432</v>
      </c>
      <c r="P56" s="4">
        <v>0.14556040756914118</v>
      </c>
      <c r="Q56" s="4">
        <v>0.14684287812041116</v>
      </c>
      <c r="R56" s="4">
        <v>0.14814814814814814</v>
      </c>
      <c r="S56" s="4">
        <v>0.14947683109118085</v>
      </c>
      <c r="T56" s="4">
        <v>0.15082956259426847</v>
      </c>
      <c r="U56" s="4">
        <v>0.15220700152207001</v>
      </c>
      <c r="V56" s="4">
        <v>0.15432098765432098</v>
      </c>
      <c r="W56" s="4">
        <v>0.15673981191222572</v>
      </c>
      <c r="X56" s="4">
        <v>0.1589825119236884</v>
      </c>
      <c r="Y56" s="4">
        <v>0.16129032258064516</v>
      </c>
      <c r="Z56" s="4">
        <v>0.16366612111292961</v>
      </c>
      <c r="AA56" s="4">
        <v>0.16366612111292961</v>
      </c>
      <c r="AB56" s="4">
        <v>0.16366612111292961</v>
      </c>
      <c r="AC56" s="4">
        <v>0.16366612111292961</v>
      </c>
      <c r="AD56" s="4">
        <v>0.16366612111292961</v>
      </c>
      <c r="AE56" s="4">
        <v>0.16366612111292961</v>
      </c>
      <c r="AF56" s="4">
        <v>0.16366612111292961</v>
      </c>
      <c r="AG56" s="4">
        <v>0.16366612111292961</v>
      </c>
      <c r="AH56" s="4">
        <v>0.16366612111292961</v>
      </c>
      <c r="AI56" s="4">
        <v>0.16366612111292961</v>
      </c>
      <c r="AJ56" s="4">
        <v>0.16366612111292961</v>
      </c>
      <c r="AK56" s="4">
        <v>0.16366612111292961</v>
      </c>
      <c r="AL56" s="4">
        <v>0.16366612111292961</v>
      </c>
    </row>
    <row r="57" spans="1:38">
      <c r="A57" s="4" t="s">
        <v>6</v>
      </c>
      <c r="B57" s="7" t="s">
        <v>39</v>
      </c>
      <c r="C57" s="7" t="s">
        <v>72</v>
      </c>
      <c r="D57" s="4" t="s">
        <v>97</v>
      </c>
      <c r="E57" s="7" t="s">
        <v>197</v>
      </c>
      <c r="F57" s="6" t="s">
        <v>19</v>
      </c>
      <c r="G57" s="4" t="s">
        <v>14</v>
      </c>
      <c r="H57" s="4">
        <v>0.14184397163120568</v>
      </c>
      <c r="I57" s="4">
        <v>0.14184397163120568</v>
      </c>
      <c r="J57" s="4">
        <v>0.14184397163120568</v>
      </c>
      <c r="K57" s="4">
        <v>0.14184397163120568</v>
      </c>
      <c r="L57" s="4">
        <v>0.14184397163120568</v>
      </c>
      <c r="M57" s="4">
        <v>0.14184397163120568</v>
      </c>
      <c r="N57" s="4">
        <v>0.14184397163120568</v>
      </c>
      <c r="O57" s="4">
        <v>0.14184397163120568</v>
      </c>
      <c r="P57" s="4">
        <v>0.14184397163120568</v>
      </c>
      <c r="Q57" s="4">
        <v>0.14184397163120568</v>
      </c>
      <c r="R57" s="4">
        <v>0.14184397163120568</v>
      </c>
      <c r="S57" s="4">
        <v>0.14184397163120568</v>
      </c>
      <c r="T57" s="4">
        <v>0.14184397163120568</v>
      </c>
      <c r="U57" s="4">
        <v>0.14184397163120568</v>
      </c>
      <c r="V57" s="4">
        <v>0.14184397163120568</v>
      </c>
      <c r="W57" s="4">
        <v>0.14184397163120568</v>
      </c>
      <c r="X57" s="4">
        <v>0.14184397163120568</v>
      </c>
      <c r="Y57" s="4">
        <v>0.14184397163120568</v>
      </c>
      <c r="Z57" s="4">
        <v>0.14184397163120568</v>
      </c>
      <c r="AA57" s="4">
        <v>0.14184397163120568</v>
      </c>
      <c r="AB57" s="4">
        <v>0.14184397163120568</v>
      </c>
      <c r="AC57" s="4">
        <v>0.14184397163120568</v>
      </c>
      <c r="AD57" s="4">
        <v>0.14184397163120568</v>
      </c>
      <c r="AE57" s="4">
        <v>0.14184397163120568</v>
      </c>
      <c r="AF57" s="4">
        <v>0.14184397163120568</v>
      </c>
      <c r="AG57" s="4">
        <v>0.14184397163120568</v>
      </c>
      <c r="AH57" s="4">
        <v>0.14184397163120568</v>
      </c>
      <c r="AI57" s="4">
        <v>0.14184397163120568</v>
      </c>
      <c r="AJ57" s="4">
        <v>0.14184397163120568</v>
      </c>
      <c r="AK57" s="4">
        <v>0.14184397163120568</v>
      </c>
      <c r="AL57" s="4">
        <v>0.14184397163120568</v>
      </c>
    </row>
    <row r="58" spans="1:38">
      <c r="A58" s="4" t="s">
        <v>6</v>
      </c>
      <c r="B58" s="7" t="s">
        <v>37</v>
      </c>
      <c r="C58" s="7" t="s">
        <v>72</v>
      </c>
      <c r="D58" s="4" t="s">
        <v>97</v>
      </c>
      <c r="E58" s="7" t="s">
        <v>198</v>
      </c>
      <c r="F58" s="6" t="s">
        <v>19</v>
      </c>
      <c r="G58" s="4" t="s">
        <v>14</v>
      </c>
      <c r="H58" s="4">
        <v>0.16129032258064516</v>
      </c>
      <c r="I58" s="4">
        <v>0.16129032258064516</v>
      </c>
      <c r="J58" s="4">
        <v>0.16129032258064516</v>
      </c>
      <c r="K58" s="4">
        <v>0.16129032258064516</v>
      </c>
      <c r="L58" s="4">
        <v>0.16129032258064516</v>
      </c>
      <c r="M58" s="4">
        <v>0.16129032258064516</v>
      </c>
      <c r="N58" s="4">
        <v>0.16129032258064516</v>
      </c>
      <c r="O58" s="4">
        <v>0.16129032258064516</v>
      </c>
      <c r="P58" s="4">
        <v>0.16129032258064516</v>
      </c>
      <c r="Q58" s="4">
        <v>0.16129032258064516</v>
      </c>
      <c r="R58" s="4">
        <v>0.16129032258064516</v>
      </c>
      <c r="S58" s="4">
        <v>0.16129032258064516</v>
      </c>
      <c r="T58" s="4">
        <v>0.16129032258064516</v>
      </c>
      <c r="U58" s="4">
        <v>0.16129032258064516</v>
      </c>
      <c r="V58" s="4">
        <v>0.16129032258064516</v>
      </c>
      <c r="W58" s="4">
        <v>0.16129032258064516</v>
      </c>
      <c r="X58" s="4">
        <v>0.16129032258064516</v>
      </c>
      <c r="Y58" s="4">
        <v>0.16129032258064516</v>
      </c>
      <c r="Z58" s="4">
        <v>0.16129032258064516</v>
      </c>
      <c r="AA58" s="4">
        <v>0.16129032258064516</v>
      </c>
      <c r="AB58" s="4">
        <v>0.16129032258064516</v>
      </c>
      <c r="AC58" s="4">
        <v>0.16129032258064516</v>
      </c>
      <c r="AD58" s="4">
        <v>0.16129032258064516</v>
      </c>
      <c r="AE58" s="4">
        <v>0.16129032258064516</v>
      </c>
      <c r="AF58" s="4">
        <v>0.16129032258064516</v>
      </c>
      <c r="AG58" s="4">
        <v>0.16129032258064516</v>
      </c>
      <c r="AH58" s="4">
        <v>0.16129032258064516</v>
      </c>
      <c r="AI58" s="4">
        <v>0.16129032258064516</v>
      </c>
      <c r="AJ58" s="4">
        <v>0.16129032258064516</v>
      </c>
      <c r="AK58" s="4">
        <v>0.16129032258064516</v>
      </c>
      <c r="AL58" s="4">
        <v>0.16129032258064516</v>
      </c>
    </row>
    <row r="59" spans="1:38">
      <c r="A59" s="4" t="s">
        <v>6</v>
      </c>
      <c r="B59" s="7" t="s">
        <v>38</v>
      </c>
      <c r="C59" s="7" t="s">
        <v>72</v>
      </c>
      <c r="D59" s="4" t="s">
        <v>97</v>
      </c>
      <c r="E59" s="7" t="s">
        <v>198</v>
      </c>
      <c r="F59" s="6" t="s">
        <v>19</v>
      </c>
      <c r="G59" s="4" t="s">
        <v>14</v>
      </c>
      <c r="H59" s="4">
        <v>0.16129032258064516</v>
      </c>
      <c r="I59" s="4">
        <v>0.16129032258064516</v>
      </c>
      <c r="J59" s="4">
        <v>0.16129032258064516</v>
      </c>
      <c r="K59" s="4">
        <v>0.16129032258064516</v>
      </c>
      <c r="L59" s="4">
        <v>0.16129032258064516</v>
      </c>
      <c r="M59" s="4">
        <v>0.16129032258064516</v>
      </c>
      <c r="N59" s="4">
        <v>0.16129032258064516</v>
      </c>
      <c r="O59" s="4">
        <v>0.16129032258064516</v>
      </c>
      <c r="P59" s="4">
        <v>0.16129032258064516</v>
      </c>
      <c r="Q59" s="4">
        <v>0.16129032258064516</v>
      </c>
      <c r="R59" s="4">
        <v>0.16129032258064516</v>
      </c>
      <c r="S59" s="4">
        <v>0.16129032258064516</v>
      </c>
      <c r="T59" s="4">
        <v>0.16129032258064516</v>
      </c>
      <c r="U59" s="4">
        <v>0.16129032258064516</v>
      </c>
      <c r="V59" s="4">
        <v>0.16129032258064516</v>
      </c>
      <c r="W59" s="4">
        <v>0.16129032258064516</v>
      </c>
      <c r="X59" s="4">
        <v>0.16129032258064516</v>
      </c>
      <c r="Y59" s="4">
        <v>0.16129032258064516</v>
      </c>
      <c r="Z59" s="4">
        <v>0.16129032258064516</v>
      </c>
      <c r="AA59" s="4">
        <v>0.16129032258064516</v>
      </c>
      <c r="AB59" s="4">
        <v>0.16129032258064516</v>
      </c>
      <c r="AC59" s="4">
        <v>0.16129032258064516</v>
      </c>
      <c r="AD59" s="4">
        <v>0.16129032258064516</v>
      </c>
      <c r="AE59" s="4">
        <v>0.16129032258064516</v>
      </c>
      <c r="AF59" s="4">
        <v>0.16129032258064516</v>
      </c>
      <c r="AG59" s="4">
        <v>0.16129032258064516</v>
      </c>
      <c r="AH59" s="4">
        <v>0.16129032258064516</v>
      </c>
      <c r="AI59" s="4">
        <v>0.16129032258064516</v>
      </c>
      <c r="AJ59" s="4">
        <v>0.16129032258064516</v>
      </c>
      <c r="AK59" s="4">
        <v>0.16129032258064516</v>
      </c>
      <c r="AL59" s="4">
        <v>0.16129032258064516</v>
      </c>
    </row>
    <row r="60" spans="1:38">
      <c r="A60" s="4" t="s">
        <v>6</v>
      </c>
      <c r="B60" s="7" t="s">
        <v>39</v>
      </c>
      <c r="C60" s="7" t="s">
        <v>72</v>
      </c>
      <c r="D60" s="4" t="s">
        <v>97</v>
      </c>
      <c r="E60" s="7" t="s">
        <v>198</v>
      </c>
      <c r="F60" s="6" t="s">
        <v>19</v>
      </c>
      <c r="G60" s="4" t="s">
        <v>14</v>
      </c>
      <c r="H60" s="4">
        <v>0.16129032258064516</v>
      </c>
      <c r="I60" s="4">
        <v>0.16129032258064516</v>
      </c>
      <c r="J60" s="4">
        <v>0.16129032258064516</v>
      </c>
      <c r="K60" s="4">
        <v>0.16129032258064516</v>
      </c>
      <c r="L60" s="4">
        <v>0.16129032258064516</v>
      </c>
      <c r="M60" s="4">
        <v>0.16129032258064516</v>
      </c>
      <c r="N60" s="4">
        <v>0.16129032258064516</v>
      </c>
      <c r="O60" s="4">
        <v>0.16129032258064516</v>
      </c>
      <c r="P60" s="4">
        <v>0.16129032258064516</v>
      </c>
      <c r="Q60" s="4">
        <v>0.16129032258064516</v>
      </c>
      <c r="R60" s="4">
        <v>0.16129032258064516</v>
      </c>
      <c r="S60" s="4">
        <v>0.16129032258064516</v>
      </c>
      <c r="T60" s="4">
        <v>0.16129032258064516</v>
      </c>
      <c r="U60" s="4">
        <v>0.16129032258064516</v>
      </c>
      <c r="V60" s="4">
        <v>0.16129032258064516</v>
      </c>
      <c r="W60" s="4">
        <v>0.16129032258064516</v>
      </c>
      <c r="X60" s="4">
        <v>0.16129032258064516</v>
      </c>
      <c r="Y60" s="4">
        <v>0.16129032258064516</v>
      </c>
      <c r="Z60" s="4">
        <v>0.16129032258064516</v>
      </c>
      <c r="AA60" s="4">
        <v>0.16129032258064516</v>
      </c>
      <c r="AB60" s="4">
        <v>0.16129032258064516</v>
      </c>
      <c r="AC60" s="4">
        <v>0.16129032258064516</v>
      </c>
      <c r="AD60" s="4">
        <v>0.16129032258064516</v>
      </c>
      <c r="AE60" s="4">
        <v>0.16129032258064516</v>
      </c>
      <c r="AF60" s="4">
        <v>0.16129032258064516</v>
      </c>
      <c r="AG60" s="4">
        <v>0.16129032258064516</v>
      </c>
      <c r="AH60" s="4">
        <v>0.16129032258064516</v>
      </c>
      <c r="AI60" s="4">
        <v>0.16129032258064516</v>
      </c>
      <c r="AJ60" s="4">
        <v>0.16129032258064516</v>
      </c>
      <c r="AK60" s="4">
        <v>0.16129032258064516</v>
      </c>
      <c r="AL60" s="4">
        <v>0.16129032258064516</v>
      </c>
    </row>
    <row r="61" spans="1:38">
      <c r="A61" s="4" t="s">
        <v>6</v>
      </c>
      <c r="B61" s="6" t="s">
        <v>6</v>
      </c>
      <c r="E61" s="7" t="s">
        <v>201</v>
      </c>
      <c r="F61" s="6" t="s">
        <v>21</v>
      </c>
      <c r="G61" s="4" t="s">
        <v>14</v>
      </c>
      <c r="H61" s="4">
        <f>1/10.44</f>
        <v>9.5785440613026823E-2</v>
      </c>
      <c r="I61" s="4">
        <f t="shared" ref="I61:AL62" si="2">1/10.44</f>
        <v>9.5785440613026823E-2</v>
      </c>
      <c r="J61" s="4">
        <f t="shared" si="2"/>
        <v>9.5785440613026823E-2</v>
      </c>
      <c r="K61" s="4">
        <f t="shared" si="2"/>
        <v>9.5785440613026823E-2</v>
      </c>
      <c r="L61" s="4">
        <f t="shared" si="2"/>
        <v>9.5785440613026823E-2</v>
      </c>
      <c r="M61" s="4">
        <f t="shared" si="2"/>
        <v>9.5785440613026823E-2</v>
      </c>
      <c r="N61" s="4">
        <f t="shared" si="2"/>
        <v>9.5785440613026823E-2</v>
      </c>
      <c r="O61" s="4">
        <f t="shared" si="2"/>
        <v>9.5785440613026823E-2</v>
      </c>
      <c r="P61" s="4">
        <f t="shared" si="2"/>
        <v>9.5785440613026823E-2</v>
      </c>
      <c r="Q61" s="4">
        <f t="shared" si="2"/>
        <v>9.5785440613026823E-2</v>
      </c>
      <c r="R61" s="4">
        <f t="shared" si="2"/>
        <v>9.5785440613026823E-2</v>
      </c>
      <c r="S61" s="4">
        <f t="shared" si="2"/>
        <v>9.5785440613026823E-2</v>
      </c>
      <c r="T61" s="4">
        <f t="shared" si="2"/>
        <v>9.5785440613026823E-2</v>
      </c>
      <c r="U61" s="4">
        <f t="shared" si="2"/>
        <v>9.5785440613026823E-2</v>
      </c>
      <c r="V61" s="4">
        <f t="shared" si="2"/>
        <v>9.5785440613026823E-2</v>
      </c>
      <c r="W61" s="4">
        <f t="shared" si="2"/>
        <v>9.5785440613026823E-2</v>
      </c>
      <c r="X61" s="4">
        <f t="shared" si="2"/>
        <v>9.5785440613026823E-2</v>
      </c>
      <c r="Y61" s="4">
        <f t="shared" si="2"/>
        <v>9.5785440613026823E-2</v>
      </c>
      <c r="Z61" s="4">
        <f t="shared" si="2"/>
        <v>9.5785440613026823E-2</v>
      </c>
      <c r="AA61" s="4">
        <f t="shared" si="2"/>
        <v>9.5785440613026823E-2</v>
      </c>
      <c r="AB61" s="4">
        <f t="shared" si="2"/>
        <v>9.5785440613026823E-2</v>
      </c>
      <c r="AC61" s="4">
        <f t="shared" si="2"/>
        <v>9.5785440613026823E-2</v>
      </c>
      <c r="AD61" s="4">
        <f t="shared" si="2"/>
        <v>9.5785440613026823E-2</v>
      </c>
      <c r="AE61" s="4">
        <f t="shared" si="2"/>
        <v>9.5785440613026823E-2</v>
      </c>
      <c r="AF61" s="4">
        <f t="shared" si="2"/>
        <v>9.5785440613026823E-2</v>
      </c>
      <c r="AG61" s="4">
        <f t="shared" si="2"/>
        <v>9.5785440613026823E-2</v>
      </c>
      <c r="AH61" s="4">
        <f t="shared" si="2"/>
        <v>9.5785440613026823E-2</v>
      </c>
      <c r="AI61" s="4">
        <f t="shared" si="2"/>
        <v>9.5785440613026823E-2</v>
      </c>
      <c r="AJ61" s="4">
        <f t="shared" si="2"/>
        <v>9.5785440613026823E-2</v>
      </c>
      <c r="AK61" s="4">
        <f t="shared" si="2"/>
        <v>9.5785440613026823E-2</v>
      </c>
      <c r="AL61" s="4">
        <f t="shared" si="2"/>
        <v>9.5785440613026823E-2</v>
      </c>
    </row>
    <row r="62" spans="1:38">
      <c r="A62" s="4" t="s">
        <v>6</v>
      </c>
      <c r="B62" s="6" t="s">
        <v>6</v>
      </c>
      <c r="C62" s="6" t="s">
        <v>72</v>
      </c>
      <c r="E62" s="7" t="s">
        <v>202</v>
      </c>
      <c r="F62" s="6" t="s">
        <v>21</v>
      </c>
      <c r="G62" s="4" t="s">
        <v>14</v>
      </c>
      <c r="H62" s="4">
        <f>1/10.44</f>
        <v>9.5785440613026823E-2</v>
      </c>
      <c r="I62" s="4">
        <f t="shared" si="2"/>
        <v>9.5785440613026823E-2</v>
      </c>
      <c r="J62" s="4">
        <f t="shared" si="2"/>
        <v>9.5785440613026823E-2</v>
      </c>
      <c r="K62" s="4">
        <f t="shared" si="2"/>
        <v>9.5785440613026823E-2</v>
      </c>
      <c r="L62" s="4">
        <f t="shared" si="2"/>
        <v>9.5785440613026823E-2</v>
      </c>
      <c r="M62" s="4">
        <f t="shared" si="2"/>
        <v>9.5785440613026823E-2</v>
      </c>
      <c r="N62" s="4">
        <f t="shared" si="2"/>
        <v>9.5785440613026823E-2</v>
      </c>
      <c r="O62" s="4">
        <f t="shared" si="2"/>
        <v>9.5785440613026823E-2</v>
      </c>
      <c r="P62" s="4">
        <f t="shared" si="2"/>
        <v>9.5785440613026823E-2</v>
      </c>
      <c r="Q62" s="4">
        <f t="shared" si="2"/>
        <v>9.5785440613026823E-2</v>
      </c>
      <c r="R62" s="4">
        <f t="shared" si="2"/>
        <v>9.5785440613026823E-2</v>
      </c>
      <c r="S62" s="4">
        <f t="shared" si="2"/>
        <v>9.5785440613026823E-2</v>
      </c>
      <c r="T62" s="4">
        <f t="shared" si="2"/>
        <v>9.5785440613026823E-2</v>
      </c>
      <c r="U62" s="4">
        <f t="shared" si="2"/>
        <v>9.5785440613026823E-2</v>
      </c>
      <c r="V62" s="4">
        <f t="shared" si="2"/>
        <v>9.5785440613026823E-2</v>
      </c>
      <c r="W62" s="4">
        <f t="shared" si="2"/>
        <v>9.5785440613026823E-2</v>
      </c>
      <c r="X62" s="4">
        <f t="shared" si="2"/>
        <v>9.5785440613026823E-2</v>
      </c>
      <c r="Y62" s="4">
        <f t="shared" si="2"/>
        <v>9.5785440613026823E-2</v>
      </c>
      <c r="Z62" s="4">
        <f t="shared" si="2"/>
        <v>9.5785440613026823E-2</v>
      </c>
      <c r="AA62" s="4">
        <f t="shared" si="2"/>
        <v>9.5785440613026823E-2</v>
      </c>
      <c r="AB62" s="4">
        <f t="shared" si="2"/>
        <v>9.5785440613026823E-2</v>
      </c>
      <c r="AC62" s="4">
        <f t="shared" si="2"/>
        <v>9.5785440613026823E-2</v>
      </c>
      <c r="AD62" s="4">
        <f t="shared" si="2"/>
        <v>9.5785440613026823E-2</v>
      </c>
      <c r="AE62" s="4">
        <f t="shared" si="2"/>
        <v>9.5785440613026823E-2</v>
      </c>
      <c r="AF62" s="4">
        <f t="shared" si="2"/>
        <v>9.5785440613026823E-2</v>
      </c>
      <c r="AG62" s="4">
        <f t="shared" si="2"/>
        <v>9.5785440613026823E-2</v>
      </c>
      <c r="AH62" s="4">
        <f t="shared" si="2"/>
        <v>9.5785440613026823E-2</v>
      </c>
      <c r="AI62" s="4">
        <f t="shared" si="2"/>
        <v>9.5785440613026823E-2</v>
      </c>
      <c r="AJ62" s="4">
        <f t="shared" si="2"/>
        <v>9.5785440613026823E-2</v>
      </c>
      <c r="AK62" s="4">
        <f t="shared" si="2"/>
        <v>9.5785440613026823E-2</v>
      </c>
      <c r="AL62" s="4">
        <f t="shared" si="2"/>
        <v>9.5785440613026823E-2</v>
      </c>
    </row>
    <row r="63" spans="1:38">
      <c r="A63" s="4" t="s">
        <v>6</v>
      </c>
      <c r="B63" s="6" t="s">
        <v>6</v>
      </c>
      <c r="E63" s="7" t="s">
        <v>204</v>
      </c>
      <c r="F63" s="6" t="s">
        <v>145</v>
      </c>
      <c r="G63" s="4" t="s">
        <v>14</v>
      </c>
      <c r="H63" s="4">
        <v>1</v>
      </c>
      <c r="I63" s="4">
        <v>1</v>
      </c>
      <c r="J63" s="4">
        <v>1</v>
      </c>
      <c r="K63" s="4">
        <v>1</v>
      </c>
      <c r="L63" s="4">
        <v>1</v>
      </c>
      <c r="M63" s="4">
        <v>1</v>
      </c>
      <c r="N63" s="4">
        <v>1</v>
      </c>
      <c r="O63" s="4">
        <v>1</v>
      </c>
      <c r="P63" s="4">
        <v>1</v>
      </c>
      <c r="Q63" s="4">
        <v>1</v>
      </c>
      <c r="R63" s="4">
        <v>1</v>
      </c>
      <c r="S63" s="4">
        <v>1</v>
      </c>
      <c r="T63" s="4">
        <v>1</v>
      </c>
      <c r="U63" s="4">
        <v>1</v>
      </c>
      <c r="V63" s="4">
        <v>1</v>
      </c>
      <c r="W63" s="4">
        <v>1</v>
      </c>
      <c r="X63" s="4">
        <v>1</v>
      </c>
      <c r="Y63" s="4">
        <v>1</v>
      </c>
      <c r="Z63" s="4">
        <v>1</v>
      </c>
      <c r="AA63" s="4">
        <v>1</v>
      </c>
      <c r="AB63" s="4">
        <v>1</v>
      </c>
      <c r="AC63" s="4">
        <v>1</v>
      </c>
      <c r="AD63" s="4">
        <v>1</v>
      </c>
      <c r="AE63" s="4">
        <v>1</v>
      </c>
      <c r="AF63" s="4">
        <v>1</v>
      </c>
      <c r="AG63" s="4">
        <v>1</v>
      </c>
      <c r="AH63" s="4">
        <v>1</v>
      </c>
      <c r="AI63" s="4">
        <v>1</v>
      </c>
      <c r="AJ63" s="4">
        <v>1</v>
      </c>
      <c r="AK63" s="4">
        <v>1</v>
      </c>
      <c r="AL63" s="4">
        <v>1</v>
      </c>
    </row>
    <row r="64" spans="1:38">
      <c r="A64" s="4" t="s">
        <v>6</v>
      </c>
      <c r="B64" s="6" t="s">
        <v>6</v>
      </c>
      <c r="E64" s="7" t="s">
        <v>205</v>
      </c>
      <c r="F64" s="6" t="s">
        <v>138</v>
      </c>
      <c r="G64" s="4" t="s">
        <v>14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  <c r="Q64" s="4">
        <v>1</v>
      </c>
      <c r="R64" s="4">
        <v>1</v>
      </c>
      <c r="S64" s="4">
        <v>1</v>
      </c>
      <c r="T64" s="4">
        <v>1</v>
      </c>
      <c r="U64" s="4">
        <v>1</v>
      </c>
      <c r="V64" s="4">
        <v>1</v>
      </c>
      <c r="W64" s="4">
        <v>1</v>
      </c>
      <c r="X64" s="4">
        <v>1</v>
      </c>
      <c r="Y64" s="4">
        <v>1</v>
      </c>
      <c r="Z64" s="4">
        <v>1</v>
      </c>
      <c r="AA64" s="4">
        <v>1</v>
      </c>
      <c r="AB64" s="4">
        <v>1</v>
      </c>
      <c r="AC64" s="4">
        <v>1</v>
      </c>
      <c r="AD64" s="4">
        <v>1</v>
      </c>
      <c r="AE64" s="4">
        <v>1</v>
      </c>
      <c r="AF64" s="4">
        <v>1</v>
      </c>
      <c r="AG64" s="4">
        <v>1</v>
      </c>
      <c r="AH64" s="4">
        <v>1</v>
      </c>
      <c r="AI64" s="4">
        <v>1</v>
      </c>
      <c r="AJ64" s="4">
        <v>1</v>
      </c>
      <c r="AK64" s="4">
        <v>1</v>
      </c>
      <c r="AL64" s="4">
        <v>1</v>
      </c>
    </row>
    <row r="65" spans="1:38">
      <c r="A65" s="4" t="s">
        <v>6</v>
      </c>
      <c r="B65" s="6" t="s">
        <v>6</v>
      </c>
      <c r="E65" s="7" t="s">
        <v>209</v>
      </c>
      <c r="F65" s="6" t="s">
        <v>140</v>
      </c>
      <c r="G65" s="4" t="s">
        <v>14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  <c r="Q65" s="4">
        <v>1</v>
      </c>
      <c r="R65" s="4">
        <v>1</v>
      </c>
      <c r="S65" s="4">
        <v>1</v>
      </c>
      <c r="T65" s="4">
        <v>1</v>
      </c>
      <c r="U65" s="4">
        <v>1</v>
      </c>
      <c r="V65" s="4">
        <v>1</v>
      </c>
      <c r="W65" s="4">
        <v>1</v>
      </c>
      <c r="X65" s="4">
        <v>1</v>
      </c>
      <c r="Y65" s="4">
        <v>1</v>
      </c>
      <c r="Z65" s="4">
        <v>1</v>
      </c>
      <c r="AA65" s="4">
        <v>1</v>
      </c>
      <c r="AB65" s="4">
        <v>1</v>
      </c>
      <c r="AC65" s="4">
        <v>1</v>
      </c>
      <c r="AD65" s="4">
        <v>1</v>
      </c>
      <c r="AE65" s="4">
        <v>1</v>
      </c>
      <c r="AF65" s="4">
        <v>1</v>
      </c>
      <c r="AG65" s="4">
        <v>1</v>
      </c>
      <c r="AH65" s="4">
        <v>1</v>
      </c>
      <c r="AI65" s="4">
        <v>1</v>
      </c>
      <c r="AJ65" s="4">
        <v>1</v>
      </c>
      <c r="AK65" s="4">
        <v>1</v>
      </c>
      <c r="AL65" s="4">
        <v>1</v>
      </c>
    </row>
    <row r="66" spans="1:38">
      <c r="A66" s="4" t="s">
        <v>6</v>
      </c>
      <c r="B66" s="6" t="s">
        <v>6</v>
      </c>
      <c r="E66" s="7" t="s">
        <v>211</v>
      </c>
      <c r="F66" s="6" t="s">
        <v>23</v>
      </c>
      <c r="G66" s="4" t="s">
        <v>14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  <c r="Q66" s="4">
        <v>1</v>
      </c>
      <c r="R66" s="4">
        <v>1</v>
      </c>
      <c r="S66" s="4">
        <v>1</v>
      </c>
      <c r="T66" s="4">
        <v>1</v>
      </c>
      <c r="U66" s="4">
        <v>1</v>
      </c>
      <c r="V66" s="4">
        <v>1</v>
      </c>
      <c r="W66" s="4">
        <v>1</v>
      </c>
      <c r="X66" s="4">
        <v>1</v>
      </c>
      <c r="Y66" s="4">
        <v>1</v>
      </c>
      <c r="Z66" s="4">
        <v>1</v>
      </c>
      <c r="AA66" s="4">
        <v>1</v>
      </c>
      <c r="AB66" s="4">
        <v>1</v>
      </c>
      <c r="AC66" s="4">
        <v>1</v>
      </c>
      <c r="AD66" s="4">
        <v>1</v>
      </c>
      <c r="AE66" s="4">
        <v>1</v>
      </c>
      <c r="AF66" s="4">
        <v>1</v>
      </c>
      <c r="AG66" s="4">
        <v>1</v>
      </c>
      <c r="AH66" s="4">
        <v>1</v>
      </c>
      <c r="AI66" s="4">
        <v>1</v>
      </c>
      <c r="AJ66" s="4">
        <v>1</v>
      </c>
      <c r="AK66" s="4">
        <v>1</v>
      </c>
      <c r="AL66" s="4">
        <v>1</v>
      </c>
    </row>
    <row r="67" spans="1:38">
      <c r="A67" s="4" t="s">
        <v>6</v>
      </c>
      <c r="B67" s="6" t="s">
        <v>6</v>
      </c>
      <c r="D67" s="4" t="s">
        <v>219</v>
      </c>
      <c r="E67" s="7" t="s">
        <v>213</v>
      </c>
      <c r="F67" s="6" t="s">
        <v>14</v>
      </c>
      <c r="G67" s="4" t="s">
        <v>14</v>
      </c>
      <c r="H67" s="4">
        <v>0.8</v>
      </c>
      <c r="I67" s="4">
        <v>0.8</v>
      </c>
      <c r="J67" s="4">
        <v>0.8</v>
      </c>
      <c r="K67" s="4">
        <v>0.8</v>
      </c>
      <c r="L67" s="4">
        <v>0.8</v>
      </c>
      <c r="M67" s="4">
        <v>0.8</v>
      </c>
      <c r="N67" s="4">
        <v>0.8</v>
      </c>
      <c r="O67" s="4">
        <v>0.8</v>
      </c>
      <c r="P67" s="4">
        <v>0.8</v>
      </c>
      <c r="Q67" s="4">
        <v>0.8</v>
      </c>
      <c r="R67" s="4">
        <v>0.8</v>
      </c>
      <c r="S67" s="4">
        <v>0.8</v>
      </c>
      <c r="T67" s="4">
        <v>0.8</v>
      </c>
      <c r="U67" s="4">
        <v>0.8</v>
      </c>
      <c r="V67" s="4">
        <v>0.8</v>
      </c>
      <c r="W67" s="4">
        <v>0.8</v>
      </c>
      <c r="X67" s="4">
        <v>0.8</v>
      </c>
      <c r="Y67" s="4">
        <v>0.8</v>
      </c>
      <c r="Z67" s="4">
        <v>0.8</v>
      </c>
      <c r="AA67" s="4">
        <v>0.8</v>
      </c>
      <c r="AB67" s="4">
        <v>0.8</v>
      </c>
      <c r="AC67" s="4">
        <v>0.8</v>
      </c>
      <c r="AD67" s="4">
        <v>0.8</v>
      </c>
      <c r="AE67" s="4">
        <v>0.8</v>
      </c>
      <c r="AF67" s="4">
        <v>0.8</v>
      </c>
      <c r="AG67" s="4">
        <v>0.8</v>
      </c>
      <c r="AH67" s="4">
        <v>0.8</v>
      </c>
      <c r="AI67" s="4">
        <v>0.8</v>
      </c>
      <c r="AJ67" s="4">
        <v>0.8</v>
      </c>
      <c r="AK67" s="4">
        <v>0.8</v>
      </c>
      <c r="AL67" s="4">
        <v>0.8</v>
      </c>
    </row>
    <row r="68" spans="1:38">
      <c r="A68" s="4" t="s">
        <v>6</v>
      </c>
      <c r="B68" s="6" t="s">
        <v>6</v>
      </c>
      <c r="C68" s="6" t="s">
        <v>162</v>
      </c>
      <c r="D68" s="4" t="s">
        <v>155</v>
      </c>
      <c r="E68" s="7" t="s">
        <v>173</v>
      </c>
      <c r="F68" s="4" t="s">
        <v>152</v>
      </c>
      <c r="G68" s="4" t="s">
        <v>152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  <c r="Q68" s="4">
        <v>1</v>
      </c>
      <c r="R68" s="4">
        <v>1</v>
      </c>
      <c r="S68" s="4">
        <v>1</v>
      </c>
      <c r="T68" s="4">
        <v>1</v>
      </c>
      <c r="U68" s="4">
        <v>1</v>
      </c>
      <c r="V68" s="4">
        <v>1</v>
      </c>
      <c r="W68" s="4">
        <v>1</v>
      </c>
      <c r="X68" s="4">
        <v>1</v>
      </c>
      <c r="Y68" s="4">
        <v>1</v>
      </c>
      <c r="Z68" s="4">
        <v>1</v>
      </c>
      <c r="AA68" s="4">
        <v>1</v>
      </c>
      <c r="AB68" s="4">
        <v>1</v>
      </c>
      <c r="AC68" s="4">
        <v>1</v>
      </c>
      <c r="AD68" s="4">
        <v>1</v>
      </c>
      <c r="AE68" s="4">
        <v>1</v>
      </c>
      <c r="AF68" s="4">
        <v>1</v>
      </c>
      <c r="AG68" s="4">
        <v>1</v>
      </c>
      <c r="AH68" s="4">
        <v>1</v>
      </c>
      <c r="AI68" s="4">
        <v>1</v>
      </c>
      <c r="AJ68" s="4">
        <v>1</v>
      </c>
      <c r="AK68" s="4">
        <v>1</v>
      </c>
      <c r="AL68" s="4">
        <v>1</v>
      </c>
    </row>
    <row r="69" spans="1:38">
      <c r="A69" s="4" t="s">
        <v>6</v>
      </c>
      <c r="B69" s="6" t="s">
        <v>6</v>
      </c>
      <c r="D69" s="4" t="s">
        <v>48</v>
      </c>
      <c r="E69" s="7" t="s">
        <v>181</v>
      </c>
      <c r="F69" s="6" t="s">
        <v>27</v>
      </c>
      <c r="G69" s="4" t="s">
        <v>29</v>
      </c>
      <c r="H69" s="4">
        <v>0.96960000000000002</v>
      </c>
      <c r="I69" s="4">
        <v>0.96960000000000002</v>
      </c>
      <c r="J69" s="4">
        <v>0.96960000000000002</v>
      </c>
      <c r="K69" s="4">
        <v>0.96960000000000002</v>
      </c>
      <c r="L69" s="4">
        <v>0.96960000000000002</v>
      </c>
      <c r="M69" s="4">
        <v>0.96960000000000002</v>
      </c>
      <c r="N69" s="4">
        <v>0.96960000000000002</v>
      </c>
      <c r="O69" s="4">
        <v>0.96960000000000002</v>
      </c>
      <c r="P69" s="4">
        <v>0.96960000000000002</v>
      </c>
      <c r="Q69" s="4">
        <v>0.96960000000000002</v>
      </c>
      <c r="R69" s="4">
        <v>0.96960000000000002</v>
      </c>
      <c r="S69" s="4">
        <v>0.96960000000000002</v>
      </c>
      <c r="T69" s="4">
        <v>0.96960000000000002</v>
      </c>
      <c r="U69" s="4">
        <v>0.96960000000000002</v>
      </c>
      <c r="V69" s="4">
        <v>0.96960000000000002</v>
      </c>
      <c r="W69" s="4">
        <v>0.96960000000000002</v>
      </c>
      <c r="X69" s="4">
        <v>0.96960000000000002</v>
      </c>
      <c r="Y69" s="4">
        <v>0.96960000000000002</v>
      </c>
      <c r="Z69" s="4">
        <v>0.96960000000000002</v>
      </c>
      <c r="AA69" s="4">
        <v>0.96960000000000002</v>
      </c>
      <c r="AB69" s="4">
        <v>0.96960000000000002</v>
      </c>
      <c r="AC69" s="4">
        <v>0.96960000000000002</v>
      </c>
      <c r="AD69" s="4">
        <v>0.96960000000000002</v>
      </c>
      <c r="AE69" s="4">
        <v>0.96960000000000002</v>
      </c>
      <c r="AF69" s="4">
        <v>0.96960000000000002</v>
      </c>
      <c r="AG69" s="4">
        <v>0.96960000000000002</v>
      </c>
      <c r="AH69" s="4">
        <v>0.96960000000000002</v>
      </c>
      <c r="AI69" s="4">
        <v>0.96960000000000002</v>
      </c>
      <c r="AJ69" s="4">
        <v>0.96960000000000002</v>
      </c>
      <c r="AK69" s="4">
        <v>0.96960000000000002</v>
      </c>
      <c r="AL69" s="4">
        <v>0.96960000000000002</v>
      </c>
    </row>
    <row r="70" spans="1:38" s="13" customFormat="1">
      <c r="A70" s="4" t="s">
        <v>6</v>
      </c>
      <c r="B70" s="6" t="s">
        <v>6</v>
      </c>
      <c r="C70" s="6"/>
      <c r="D70" s="4" t="s">
        <v>154</v>
      </c>
      <c r="E70" s="7" t="s">
        <v>158</v>
      </c>
      <c r="F70" s="6" t="s">
        <v>137</v>
      </c>
      <c r="G70" s="4" t="s">
        <v>156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  <c r="Q70" s="4">
        <v>1</v>
      </c>
      <c r="R70" s="4">
        <v>1</v>
      </c>
      <c r="S70" s="4">
        <v>1</v>
      </c>
      <c r="T70" s="4">
        <v>1</v>
      </c>
      <c r="U70" s="4">
        <v>1</v>
      </c>
      <c r="V70" s="4">
        <v>1</v>
      </c>
      <c r="W70" s="4">
        <v>1</v>
      </c>
      <c r="X70" s="4">
        <v>1</v>
      </c>
      <c r="Y70" s="4">
        <v>1</v>
      </c>
      <c r="Z70" s="4">
        <v>1</v>
      </c>
      <c r="AA70" s="4">
        <v>1</v>
      </c>
      <c r="AB70" s="4">
        <v>1</v>
      </c>
      <c r="AC70" s="4">
        <v>1</v>
      </c>
      <c r="AD70" s="4">
        <v>1</v>
      </c>
      <c r="AE70" s="4">
        <v>1</v>
      </c>
      <c r="AF70" s="4">
        <v>1</v>
      </c>
      <c r="AG70" s="4">
        <v>1</v>
      </c>
      <c r="AH70" s="4">
        <v>1</v>
      </c>
      <c r="AI70" s="4">
        <v>1</v>
      </c>
      <c r="AJ70" s="4">
        <v>1</v>
      </c>
      <c r="AK70" s="4">
        <v>1</v>
      </c>
      <c r="AL70" s="4">
        <v>1</v>
      </c>
    </row>
    <row r="71" spans="1:38" s="13" customFormat="1">
      <c r="A71" s="4" t="s">
        <v>6</v>
      </c>
      <c r="B71" s="6" t="s">
        <v>6</v>
      </c>
      <c r="C71" s="6"/>
      <c r="D71" s="4" t="s">
        <v>154</v>
      </c>
      <c r="E71" s="7" t="s">
        <v>182</v>
      </c>
      <c r="F71" s="6" t="s">
        <v>137</v>
      </c>
      <c r="G71" s="4" t="s">
        <v>16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  <c r="Q71" s="4">
        <v>1</v>
      </c>
      <c r="R71" s="4">
        <v>1</v>
      </c>
      <c r="S71" s="4">
        <v>1</v>
      </c>
      <c r="T71" s="4">
        <v>1</v>
      </c>
      <c r="U71" s="4">
        <v>1</v>
      </c>
      <c r="V71" s="4">
        <v>1</v>
      </c>
      <c r="W71" s="4">
        <v>1</v>
      </c>
      <c r="X71" s="4">
        <v>1</v>
      </c>
      <c r="Y71" s="4">
        <v>1</v>
      </c>
      <c r="Z71" s="4">
        <v>1</v>
      </c>
      <c r="AA71" s="4">
        <v>1</v>
      </c>
      <c r="AB71" s="4">
        <v>1</v>
      </c>
      <c r="AC71" s="4">
        <v>1</v>
      </c>
      <c r="AD71" s="4">
        <v>1</v>
      </c>
      <c r="AE71" s="4">
        <v>1</v>
      </c>
      <c r="AF71" s="4">
        <v>1</v>
      </c>
      <c r="AG71" s="4">
        <v>1</v>
      </c>
      <c r="AH71" s="4">
        <v>1</v>
      </c>
      <c r="AI71" s="4">
        <v>1</v>
      </c>
      <c r="AJ71" s="4">
        <v>1</v>
      </c>
      <c r="AK71" s="4">
        <v>1</v>
      </c>
      <c r="AL71" s="4">
        <v>1</v>
      </c>
    </row>
    <row r="72" spans="1:38">
      <c r="A72" s="4" t="s">
        <v>6</v>
      </c>
      <c r="B72" s="6" t="s">
        <v>6</v>
      </c>
      <c r="D72" s="4" t="s">
        <v>154</v>
      </c>
      <c r="E72" s="7" t="s">
        <v>153</v>
      </c>
      <c r="F72" s="6" t="s">
        <v>137</v>
      </c>
      <c r="G72" s="4" t="s">
        <v>19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  <c r="Q72" s="4">
        <v>1</v>
      </c>
      <c r="R72" s="4">
        <v>1</v>
      </c>
      <c r="S72" s="4">
        <v>1</v>
      </c>
      <c r="T72" s="4">
        <v>1</v>
      </c>
      <c r="U72" s="4">
        <v>1</v>
      </c>
      <c r="V72" s="4">
        <v>1</v>
      </c>
      <c r="W72" s="4">
        <v>1</v>
      </c>
      <c r="X72" s="4">
        <v>1</v>
      </c>
      <c r="Y72" s="4">
        <v>1</v>
      </c>
      <c r="Z72" s="4">
        <v>1</v>
      </c>
      <c r="AA72" s="4">
        <v>1</v>
      </c>
      <c r="AB72" s="4">
        <v>1</v>
      </c>
      <c r="AC72" s="4">
        <v>1</v>
      </c>
      <c r="AD72" s="4">
        <v>1</v>
      </c>
      <c r="AE72" s="4">
        <v>1</v>
      </c>
      <c r="AF72" s="4">
        <v>1</v>
      </c>
      <c r="AG72" s="4">
        <v>1</v>
      </c>
      <c r="AH72" s="4">
        <v>1</v>
      </c>
      <c r="AI72" s="4">
        <v>1</v>
      </c>
      <c r="AJ72" s="4">
        <v>1</v>
      </c>
      <c r="AK72" s="4">
        <v>1</v>
      </c>
      <c r="AL72" s="4">
        <v>1</v>
      </c>
    </row>
    <row r="73" spans="1:38">
      <c r="A73" s="4" t="s">
        <v>6</v>
      </c>
      <c r="B73" s="6" t="s">
        <v>6</v>
      </c>
      <c r="D73" s="4" t="s">
        <v>154</v>
      </c>
      <c r="E73" s="7" t="s">
        <v>183</v>
      </c>
      <c r="F73" s="6" t="s">
        <v>137</v>
      </c>
      <c r="G73" s="4" t="s">
        <v>21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  <c r="Q73" s="4">
        <v>1</v>
      </c>
      <c r="R73" s="4">
        <v>1</v>
      </c>
      <c r="S73" s="4">
        <v>1</v>
      </c>
      <c r="T73" s="4">
        <v>1</v>
      </c>
      <c r="U73" s="4">
        <v>1</v>
      </c>
      <c r="V73" s="4">
        <v>1</v>
      </c>
      <c r="W73" s="4">
        <v>1</v>
      </c>
      <c r="X73" s="4">
        <v>1</v>
      </c>
      <c r="Y73" s="4">
        <v>1</v>
      </c>
      <c r="Z73" s="4">
        <v>1</v>
      </c>
      <c r="AA73" s="4">
        <v>1</v>
      </c>
      <c r="AB73" s="4">
        <v>1</v>
      </c>
      <c r="AC73" s="4">
        <v>1</v>
      </c>
      <c r="AD73" s="4">
        <v>1</v>
      </c>
      <c r="AE73" s="4">
        <v>1</v>
      </c>
      <c r="AF73" s="4">
        <v>1</v>
      </c>
      <c r="AG73" s="4">
        <v>1</v>
      </c>
      <c r="AH73" s="4">
        <v>1</v>
      </c>
      <c r="AI73" s="4">
        <v>1</v>
      </c>
      <c r="AJ73" s="4">
        <v>1</v>
      </c>
      <c r="AK73" s="4">
        <v>1</v>
      </c>
      <c r="AL73" s="4">
        <v>1</v>
      </c>
    </row>
    <row r="74" spans="1:38">
      <c r="A74" s="4" t="s">
        <v>6</v>
      </c>
      <c r="B74" s="6" t="s">
        <v>6</v>
      </c>
      <c r="D74" s="4" t="s">
        <v>154</v>
      </c>
      <c r="E74" s="7" t="s">
        <v>184</v>
      </c>
      <c r="F74" s="6" t="s">
        <v>137</v>
      </c>
      <c r="G74" s="4" t="s">
        <v>25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  <c r="Q74" s="4">
        <v>1</v>
      </c>
      <c r="R74" s="4">
        <v>1</v>
      </c>
      <c r="S74" s="4">
        <v>1</v>
      </c>
      <c r="T74" s="4">
        <v>1</v>
      </c>
      <c r="U74" s="4">
        <v>1</v>
      </c>
      <c r="V74" s="4">
        <v>1</v>
      </c>
      <c r="W74" s="4">
        <v>1</v>
      </c>
      <c r="X74" s="4">
        <v>1</v>
      </c>
      <c r="Y74" s="4">
        <v>1</v>
      </c>
      <c r="Z74" s="4">
        <v>1</v>
      </c>
      <c r="AA74" s="4">
        <v>1</v>
      </c>
      <c r="AB74" s="4">
        <v>1</v>
      </c>
      <c r="AC74" s="4">
        <v>1</v>
      </c>
      <c r="AD74" s="4">
        <v>1</v>
      </c>
      <c r="AE74" s="4">
        <v>1</v>
      </c>
      <c r="AF74" s="4">
        <v>1</v>
      </c>
      <c r="AG74" s="4">
        <v>1</v>
      </c>
      <c r="AH74" s="4">
        <v>1</v>
      </c>
      <c r="AI74" s="4">
        <v>1</v>
      </c>
      <c r="AJ74" s="4">
        <v>1</v>
      </c>
      <c r="AK74" s="4">
        <v>1</v>
      </c>
      <c r="AL74" s="4">
        <v>1</v>
      </c>
    </row>
    <row r="75" spans="1:38">
      <c r="A75" s="4" t="s">
        <v>31</v>
      </c>
      <c r="B75" s="6" t="s">
        <v>6</v>
      </c>
      <c r="D75" s="4" t="s">
        <v>47</v>
      </c>
      <c r="E75" s="7" t="s">
        <v>207</v>
      </c>
      <c r="F75" s="6" t="s">
        <v>27</v>
      </c>
      <c r="G75" s="4" t="s">
        <v>14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  <c r="Q75" s="4">
        <v>1</v>
      </c>
      <c r="R75" s="4">
        <v>1</v>
      </c>
      <c r="S75" s="4">
        <v>1</v>
      </c>
      <c r="T75" s="4">
        <v>1</v>
      </c>
      <c r="U75" s="4">
        <v>1</v>
      </c>
      <c r="V75" s="4">
        <v>1</v>
      </c>
      <c r="W75" s="4">
        <v>1</v>
      </c>
      <c r="X75" s="4">
        <v>1</v>
      </c>
      <c r="Y75" s="4">
        <v>1</v>
      </c>
      <c r="Z75" s="4">
        <v>1</v>
      </c>
      <c r="AA75" s="4">
        <v>1</v>
      </c>
      <c r="AB75" s="4">
        <v>1</v>
      </c>
      <c r="AC75" s="4">
        <v>1</v>
      </c>
      <c r="AD75" s="4">
        <v>1</v>
      </c>
      <c r="AE75" s="4">
        <v>1</v>
      </c>
      <c r="AF75" s="4">
        <v>1</v>
      </c>
      <c r="AG75" s="4">
        <v>1</v>
      </c>
      <c r="AH75" s="4">
        <v>1</v>
      </c>
      <c r="AI75" s="4">
        <v>1</v>
      </c>
      <c r="AJ75" s="4">
        <v>1</v>
      </c>
      <c r="AK75" s="4">
        <v>1</v>
      </c>
      <c r="AL75" s="4">
        <v>1</v>
      </c>
    </row>
    <row r="76" spans="1:38">
      <c r="A76" s="4" t="s">
        <v>34</v>
      </c>
      <c r="B76" s="6" t="s">
        <v>6</v>
      </c>
      <c r="D76" s="4" t="s">
        <v>47</v>
      </c>
      <c r="E76" s="7" t="s">
        <v>207</v>
      </c>
      <c r="F76" s="6" t="s">
        <v>27</v>
      </c>
      <c r="G76" s="4" t="s">
        <v>14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  <c r="Q76" s="4">
        <v>1</v>
      </c>
      <c r="R76" s="4">
        <v>1</v>
      </c>
      <c r="S76" s="4">
        <v>1</v>
      </c>
      <c r="T76" s="4">
        <v>1</v>
      </c>
      <c r="U76" s="4">
        <v>1</v>
      </c>
      <c r="V76" s="4">
        <v>1</v>
      </c>
      <c r="W76" s="4">
        <v>1</v>
      </c>
      <c r="X76" s="4">
        <v>1</v>
      </c>
      <c r="Y76" s="4">
        <v>1</v>
      </c>
      <c r="Z76" s="4">
        <v>1</v>
      </c>
      <c r="AA76" s="4">
        <v>1</v>
      </c>
      <c r="AB76" s="4">
        <v>1</v>
      </c>
      <c r="AC76" s="4">
        <v>1</v>
      </c>
      <c r="AD76" s="4">
        <v>1</v>
      </c>
      <c r="AE76" s="4">
        <v>1</v>
      </c>
      <c r="AF76" s="4">
        <v>1</v>
      </c>
      <c r="AG76" s="4">
        <v>1</v>
      </c>
      <c r="AH76" s="4">
        <v>1</v>
      </c>
      <c r="AI76" s="4">
        <v>1</v>
      </c>
      <c r="AJ76" s="4">
        <v>1</v>
      </c>
      <c r="AK76" s="4">
        <v>1</v>
      </c>
      <c r="AL76" s="4">
        <v>1</v>
      </c>
    </row>
    <row r="77" spans="1:38">
      <c r="A77" s="4" t="s">
        <v>32</v>
      </c>
      <c r="B77" s="6" t="s">
        <v>6</v>
      </c>
      <c r="D77" s="4" t="s">
        <v>47</v>
      </c>
      <c r="E77" s="7" t="s">
        <v>207</v>
      </c>
      <c r="F77" s="6" t="s">
        <v>27</v>
      </c>
      <c r="G77" s="4" t="s">
        <v>14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  <c r="Q77" s="4">
        <v>1</v>
      </c>
      <c r="R77" s="4">
        <v>1</v>
      </c>
      <c r="S77" s="4">
        <v>1</v>
      </c>
      <c r="T77" s="4">
        <v>1</v>
      </c>
      <c r="U77" s="4">
        <v>1</v>
      </c>
      <c r="V77" s="4">
        <v>1</v>
      </c>
      <c r="W77" s="4">
        <v>1</v>
      </c>
      <c r="X77" s="4">
        <v>1</v>
      </c>
      <c r="Y77" s="4">
        <v>1</v>
      </c>
      <c r="Z77" s="4">
        <v>1</v>
      </c>
      <c r="AA77" s="4">
        <v>1</v>
      </c>
      <c r="AB77" s="4">
        <v>1</v>
      </c>
      <c r="AC77" s="4">
        <v>1</v>
      </c>
      <c r="AD77" s="4">
        <v>1</v>
      </c>
      <c r="AE77" s="4">
        <v>1</v>
      </c>
      <c r="AF77" s="4">
        <v>1</v>
      </c>
      <c r="AG77" s="4">
        <v>1</v>
      </c>
      <c r="AH77" s="4">
        <v>1</v>
      </c>
      <c r="AI77" s="4">
        <v>1</v>
      </c>
      <c r="AJ77" s="4">
        <v>1</v>
      </c>
      <c r="AK77" s="4">
        <v>1</v>
      </c>
      <c r="AL77" s="4">
        <v>1</v>
      </c>
    </row>
    <row r="78" spans="1:38">
      <c r="A78" s="4" t="s">
        <v>6</v>
      </c>
      <c r="B78" s="6" t="s">
        <v>6</v>
      </c>
      <c r="D78" s="4" t="s">
        <v>222</v>
      </c>
      <c r="E78" s="7" t="s">
        <v>208</v>
      </c>
      <c r="F78" s="6" t="s">
        <v>14</v>
      </c>
      <c r="G78" s="4" t="s">
        <v>27</v>
      </c>
      <c r="H78" s="4">
        <f>1-1.98/100</f>
        <v>0.98019999999999996</v>
      </c>
      <c r="I78" s="4">
        <f t="shared" ref="I78:AL78" si="3">1-1.98/100</f>
        <v>0.98019999999999996</v>
      </c>
      <c r="J78" s="4">
        <f t="shared" si="3"/>
        <v>0.98019999999999996</v>
      </c>
      <c r="K78" s="4">
        <f t="shared" si="3"/>
        <v>0.98019999999999996</v>
      </c>
      <c r="L78" s="4">
        <f t="shared" si="3"/>
        <v>0.98019999999999996</v>
      </c>
      <c r="M78" s="4">
        <f t="shared" si="3"/>
        <v>0.98019999999999996</v>
      </c>
      <c r="N78" s="4">
        <f t="shared" si="3"/>
        <v>0.98019999999999996</v>
      </c>
      <c r="O78" s="4">
        <f t="shared" si="3"/>
        <v>0.98019999999999996</v>
      </c>
      <c r="P78" s="4">
        <f t="shared" si="3"/>
        <v>0.98019999999999996</v>
      </c>
      <c r="Q78" s="4">
        <f t="shared" si="3"/>
        <v>0.98019999999999996</v>
      </c>
      <c r="R78" s="4">
        <f t="shared" si="3"/>
        <v>0.98019999999999996</v>
      </c>
      <c r="S78" s="4">
        <f t="shared" si="3"/>
        <v>0.98019999999999996</v>
      </c>
      <c r="T78" s="4">
        <f t="shared" si="3"/>
        <v>0.98019999999999996</v>
      </c>
      <c r="U78" s="4">
        <f t="shared" si="3"/>
        <v>0.98019999999999996</v>
      </c>
      <c r="V78" s="4">
        <f t="shared" si="3"/>
        <v>0.98019999999999996</v>
      </c>
      <c r="W78" s="4">
        <f t="shared" si="3"/>
        <v>0.98019999999999996</v>
      </c>
      <c r="X78" s="4">
        <f t="shared" si="3"/>
        <v>0.98019999999999996</v>
      </c>
      <c r="Y78" s="4">
        <f t="shared" si="3"/>
        <v>0.98019999999999996</v>
      </c>
      <c r="Z78" s="4">
        <f t="shared" si="3"/>
        <v>0.98019999999999996</v>
      </c>
      <c r="AA78" s="4">
        <f t="shared" si="3"/>
        <v>0.98019999999999996</v>
      </c>
      <c r="AB78" s="4">
        <f t="shared" si="3"/>
        <v>0.98019999999999996</v>
      </c>
      <c r="AC78" s="4">
        <f t="shared" si="3"/>
        <v>0.98019999999999996</v>
      </c>
      <c r="AD78" s="4">
        <f t="shared" si="3"/>
        <v>0.98019999999999996</v>
      </c>
      <c r="AE78" s="4">
        <f t="shared" si="3"/>
        <v>0.98019999999999996</v>
      </c>
      <c r="AF78" s="4">
        <f t="shared" si="3"/>
        <v>0.98019999999999996</v>
      </c>
      <c r="AG78" s="4">
        <f t="shared" si="3"/>
        <v>0.98019999999999996</v>
      </c>
      <c r="AH78" s="4">
        <f t="shared" si="3"/>
        <v>0.98019999999999996</v>
      </c>
      <c r="AI78" s="4">
        <f t="shared" si="3"/>
        <v>0.98019999999999996</v>
      </c>
      <c r="AJ78" s="4">
        <f t="shared" si="3"/>
        <v>0.98019999999999996</v>
      </c>
      <c r="AK78" s="4">
        <f t="shared" si="3"/>
        <v>0.98019999999999996</v>
      </c>
      <c r="AL78" s="4">
        <f t="shared" si="3"/>
        <v>0.98019999999999996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BE285-5D8E-4DFA-BA36-7C02503E1408}">
  <dimension ref="A1:E58"/>
  <sheetViews>
    <sheetView workbookViewId="0">
      <selection activeCell="D15" sqref="D15"/>
    </sheetView>
  </sheetViews>
  <sheetFormatPr defaultColWidth="9.08984375" defaultRowHeight="13"/>
  <cols>
    <col min="1" max="1" width="28.36328125" style="5" customWidth="1"/>
    <col min="2" max="2" width="14.08984375" style="5" customWidth="1"/>
    <col min="3" max="3" width="22.6328125" style="5" customWidth="1"/>
    <col min="4" max="4" width="13.08984375" style="5" customWidth="1"/>
    <col min="5" max="5" width="21.26953125" style="7" customWidth="1"/>
    <col min="6" max="16384" width="9.08984375" style="7"/>
  </cols>
  <sheetData>
    <row r="1" spans="1:5" s="9" customFormat="1">
      <c r="A1" s="8" t="s">
        <v>7</v>
      </c>
      <c r="B1" s="8" t="s">
        <v>68</v>
      </c>
      <c r="C1" s="8" t="s">
        <v>69</v>
      </c>
      <c r="D1" s="8" t="s">
        <v>70</v>
      </c>
      <c r="E1" s="9" t="s">
        <v>109</v>
      </c>
    </row>
    <row r="2" spans="1:5" s="5" customFormat="1">
      <c r="A2" s="5" t="s">
        <v>164</v>
      </c>
      <c r="B2" s="5" t="s">
        <v>150</v>
      </c>
      <c r="C2" s="10" t="s">
        <v>71</v>
      </c>
      <c r="D2" s="5">
        <v>0</v>
      </c>
    </row>
    <row r="3" spans="1:5" s="5" customFormat="1">
      <c r="A3" s="5" t="s">
        <v>171</v>
      </c>
      <c r="B3" s="5" t="s">
        <v>150</v>
      </c>
      <c r="C3" s="10" t="s">
        <v>71</v>
      </c>
      <c r="D3" s="5">
        <v>214.12654767006592</v>
      </c>
      <c r="E3" s="5" t="s">
        <v>160</v>
      </c>
    </row>
    <row r="4" spans="1:5" s="5" customFormat="1">
      <c r="A4" s="15" t="s">
        <v>172</v>
      </c>
      <c r="B4" s="5" t="s">
        <v>150</v>
      </c>
      <c r="C4" s="10" t="s">
        <v>71</v>
      </c>
      <c r="D4" s="5">
        <v>0</v>
      </c>
    </row>
    <row r="5" spans="1:5" s="5" customFormat="1">
      <c r="A5" s="5" t="s">
        <v>178</v>
      </c>
      <c r="B5" s="5" t="s">
        <v>150</v>
      </c>
      <c r="C5" s="10" t="s">
        <v>71</v>
      </c>
      <c r="D5" s="5">
        <v>229.79396321542464</v>
      </c>
      <c r="E5" s="5" t="s">
        <v>160</v>
      </c>
    </row>
    <row r="6" spans="1:5" s="5" customFormat="1">
      <c r="A6" s="5" t="s">
        <v>179</v>
      </c>
      <c r="B6" s="5" t="s">
        <v>150</v>
      </c>
      <c r="C6" s="10" t="s">
        <v>71</v>
      </c>
      <c r="D6" s="5">
        <v>229.79396321542464</v>
      </c>
      <c r="E6" s="5" t="s">
        <v>160</v>
      </c>
    </row>
    <row r="7" spans="1:5" s="5" customFormat="1">
      <c r="A7" s="5" t="s">
        <v>180</v>
      </c>
      <c r="B7" s="5" t="s">
        <v>150</v>
      </c>
      <c r="C7" s="10" t="s">
        <v>71</v>
      </c>
      <c r="D7" s="5">
        <v>229.79396321542464</v>
      </c>
      <c r="E7" s="5" t="s">
        <v>160</v>
      </c>
    </row>
    <row r="8" spans="1:5" s="5" customFormat="1">
      <c r="A8" s="5" t="s">
        <v>186</v>
      </c>
      <c r="B8" s="5" t="s">
        <v>150</v>
      </c>
      <c r="C8" s="10" t="s">
        <v>71</v>
      </c>
      <c r="D8" s="5">
        <v>0</v>
      </c>
    </row>
    <row r="9" spans="1:5" s="5" customFormat="1">
      <c r="A9" s="5" t="s">
        <v>187</v>
      </c>
      <c r="B9" s="5" t="s">
        <v>150</v>
      </c>
      <c r="C9" s="10" t="s">
        <v>71</v>
      </c>
      <c r="D9" s="5">
        <v>0</v>
      </c>
    </row>
    <row r="10" spans="1:5" s="5" customFormat="1">
      <c r="A10" s="5" t="s">
        <v>190</v>
      </c>
      <c r="B10" s="5" t="s">
        <v>150</v>
      </c>
      <c r="C10" s="10" t="s">
        <v>71</v>
      </c>
      <c r="D10" s="5">
        <v>119.41764496915395</v>
      </c>
      <c r="E10" s="5" t="s">
        <v>160</v>
      </c>
    </row>
    <row r="11" spans="1:5" s="5" customFormat="1">
      <c r="A11" s="5" t="s">
        <v>195</v>
      </c>
      <c r="B11" s="5" t="s">
        <v>150</v>
      </c>
      <c r="C11" s="10" t="s">
        <v>71</v>
      </c>
      <c r="D11" s="5">
        <v>119.41764496915395</v>
      </c>
      <c r="E11" s="5" t="s">
        <v>160</v>
      </c>
    </row>
    <row r="12" spans="1:5" s="5" customFormat="1">
      <c r="A12" s="5" t="s">
        <v>199</v>
      </c>
      <c r="B12" s="5" t="s">
        <v>150</v>
      </c>
      <c r="C12" s="10" t="s">
        <v>71</v>
      </c>
      <c r="D12" s="5">
        <v>119.41764496915395</v>
      </c>
      <c r="E12" s="5" t="s">
        <v>160</v>
      </c>
    </row>
    <row r="13" spans="1:5" s="5" customFormat="1">
      <c r="A13" s="5" t="s">
        <v>203</v>
      </c>
      <c r="B13" s="5" t="s">
        <v>150</v>
      </c>
      <c r="C13" s="10" t="s">
        <v>71</v>
      </c>
      <c r="D13" s="5">
        <v>0</v>
      </c>
    </row>
    <row r="14" spans="1:5" s="5" customFormat="1">
      <c r="A14" s="5" t="s">
        <v>214</v>
      </c>
      <c r="B14" s="5" t="s">
        <v>150</v>
      </c>
      <c r="C14" s="10" t="s">
        <v>71</v>
      </c>
      <c r="D14" s="5">
        <v>0</v>
      </c>
    </row>
    <row r="15" spans="1:5" s="5" customFormat="1">
      <c r="A15" s="5" t="s">
        <v>215</v>
      </c>
      <c r="B15" s="5" t="s">
        <v>150</v>
      </c>
      <c r="C15" s="10" t="s">
        <v>71</v>
      </c>
      <c r="D15" s="5">
        <v>0</v>
      </c>
    </row>
    <row r="16" spans="1:5" s="5" customFormat="1">
      <c r="A16" s="5" t="s">
        <v>169</v>
      </c>
      <c r="B16" s="5" t="s">
        <v>150</v>
      </c>
      <c r="C16" s="10" t="s">
        <v>71</v>
      </c>
      <c r="D16" s="5">
        <v>-171.73</v>
      </c>
      <c r="E16" s="5" t="s">
        <v>285</v>
      </c>
    </row>
    <row r="17" spans="1:5" s="5" customFormat="1">
      <c r="A17" s="5" t="s">
        <v>169</v>
      </c>
      <c r="B17" s="5" t="s">
        <v>149</v>
      </c>
      <c r="C17" s="10" t="s">
        <v>71</v>
      </c>
      <c r="D17" s="5">
        <v>-171.73</v>
      </c>
      <c r="E17" s="5" t="s">
        <v>285</v>
      </c>
    </row>
    <row r="18" spans="1:5" s="5" customFormat="1">
      <c r="A18" s="5" t="s">
        <v>170</v>
      </c>
      <c r="B18" s="5" t="s">
        <v>150</v>
      </c>
      <c r="C18" s="10" t="s">
        <v>71</v>
      </c>
      <c r="D18" s="5">
        <v>0</v>
      </c>
    </row>
    <row r="19" spans="1:5" s="5" customFormat="1">
      <c r="A19" s="5" t="s">
        <v>174</v>
      </c>
      <c r="B19" s="5" t="s">
        <v>150</v>
      </c>
      <c r="C19" s="10" t="s">
        <v>71</v>
      </c>
      <c r="D19" s="5">
        <f>202.32*0.05</f>
        <v>10.116</v>
      </c>
      <c r="E19" s="5" t="s">
        <v>159</v>
      </c>
    </row>
    <row r="20" spans="1:5" s="5" customFormat="1">
      <c r="A20" s="5" t="s">
        <v>174</v>
      </c>
      <c r="B20" s="5" t="s">
        <v>149</v>
      </c>
      <c r="C20" s="10" t="s">
        <v>71</v>
      </c>
      <c r="D20" s="5">
        <f>202.32*0.95</f>
        <v>192.20399999999998</v>
      </c>
      <c r="E20" s="5" t="s">
        <v>159</v>
      </c>
    </row>
    <row r="21" spans="1:5" s="5" customFormat="1">
      <c r="A21" s="5" t="s">
        <v>175</v>
      </c>
      <c r="B21" s="5" t="s">
        <v>150</v>
      </c>
      <c r="C21" s="10" t="s">
        <v>71</v>
      </c>
      <c r="D21" s="5">
        <f>202.32*0.01</f>
        <v>2.0232000000000001</v>
      </c>
      <c r="E21" s="5" t="s">
        <v>159</v>
      </c>
    </row>
    <row r="22" spans="1:5" s="5" customFormat="1">
      <c r="A22" s="5" t="s">
        <v>175</v>
      </c>
      <c r="B22" s="5" t="s">
        <v>149</v>
      </c>
      <c r="C22" s="10" t="s">
        <v>71</v>
      </c>
      <c r="D22" s="5">
        <f>202.32*0.99</f>
        <v>200.29679999999999</v>
      </c>
      <c r="E22" s="5" t="s">
        <v>159</v>
      </c>
    </row>
    <row r="23" spans="1:5" s="5" customFormat="1">
      <c r="A23" s="5" t="s">
        <v>176</v>
      </c>
      <c r="B23" s="5" t="s">
        <v>150</v>
      </c>
      <c r="C23" s="10" t="s">
        <v>71</v>
      </c>
      <c r="D23" s="5">
        <v>202.32</v>
      </c>
      <c r="E23" s="5" t="s">
        <v>159</v>
      </c>
    </row>
    <row r="24" spans="1:5" s="5" customFormat="1">
      <c r="A24" s="5" t="s">
        <v>191</v>
      </c>
      <c r="B24" s="5" t="s">
        <v>150</v>
      </c>
      <c r="C24" s="10" t="s">
        <v>71</v>
      </c>
      <c r="D24" s="5">
        <f>118.6*0.05</f>
        <v>5.93</v>
      </c>
      <c r="E24" s="5" t="s">
        <v>159</v>
      </c>
    </row>
    <row r="25" spans="1:5" s="5" customFormat="1">
      <c r="A25" s="5" t="s">
        <v>191</v>
      </c>
      <c r="B25" s="5" t="s">
        <v>149</v>
      </c>
      <c r="C25" s="10" t="s">
        <v>71</v>
      </c>
      <c r="D25" s="5">
        <f>118.6*0.95</f>
        <v>112.66999999999999</v>
      </c>
      <c r="E25" s="5" t="s">
        <v>159</v>
      </c>
    </row>
    <row r="26" spans="1:5" s="5" customFormat="1">
      <c r="A26" s="5" t="s">
        <v>192</v>
      </c>
      <c r="B26" s="5" t="s">
        <v>150</v>
      </c>
      <c r="C26" s="10" t="s">
        <v>71</v>
      </c>
      <c r="D26" s="5">
        <f>118.6*0.03</f>
        <v>3.5579999999999998</v>
      </c>
      <c r="E26" s="5" t="s">
        <v>159</v>
      </c>
    </row>
    <row r="27" spans="1:5" s="5" customFormat="1">
      <c r="A27" s="5" t="s">
        <v>192</v>
      </c>
      <c r="B27" s="5" t="s">
        <v>149</v>
      </c>
      <c r="C27" s="10" t="s">
        <v>71</v>
      </c>
      <c r="D27" s="5">
        <f>118.6*0.97</f>
        <v>115.04199999999999</v>
      </c>
      <c r="E27" s="5" t="s">
        <v>159</v>
      </c>
    </row>
    <row r="28" spans="1:5" s="5" customFormat="1">
      <c r="A28" s="5" t="s">
        <v>193</v>
      </c>
      <c r="B28" s="5" t="s">
        <v>150</v>
      </c>
      <c r="C28" s="10" t="s">
        <v>71</v>
      </c>
      <c r="D28" s="5">
        <v>118.62</v>
      </c>
      <c r="E28" s="5" t="s">
        <v>159</v>
      </c>
    </row>
    <row r="29" spans="1:5" s="5" customFormat="1">
      <c r="A29" s="5" t="s">
        <v>194</v>
      </c>
      <c r="B29" s="5" t="s">
        <v>150</v>
      </c>
      <c r="C29" s="10" t="s">
        <v>71</v>
      </c>
      <c r="D29" s="5">
        <v>118.6</v>
      </c>
      <c r="E29" s="5" t="s">
        <v>159</v>
      </c>
    </row>
    <row r="30" spans="1:5" s="5" customFormat="1">
      <c r="A30" s="5" t="s">
        <v>196</v>
      </c>
      <c r="B30" s="5" t="s">
        <v>150</v>
      </c>
      <c r="C30" s="10" t="s">
        <v>71</v>
      </c>
      <c r="D30" s="5">
        <f>118.6*0.05</f>
        <v>5.93</v>
      </c>
      <c r="E30" s="5" t="s">
        <v>159</v>
      </c>
    </row>
    <row r="31" spans="1:5" s="5" customFormat="1">
      <c r="A31" s="5" t="s">
        <v>196</v>
      </c>
      <c r="B31" s="5" t="s">
        <v>149</v>
      </c>
      <c r="C31" s="10" t="s">
        <v>71</v>
      </c>
      <c r="D31" s="5">
        <f>118.6*0.95</f>
        <v>112.66999999999999</v>
      </c>
      <c r="E31" s="5" t="s">
        <v>159</v>
      </c>
    </row>
    <row r="32" spans="1:5" s="5" customFormat="1">
      <c r="A32" s="5" t="s">
        <v>197</v>
      </c>
      <c r="B32" s="5" t="s">
        <v>150</v>
      </c>
      <c r="C32" s="10" t="s">
        <v>71</v>
      </c>
      <c r="D32" s="5">
        <f>118.6*0.03</f>
        <v>3.5579999999999998</v>
      </c>
      <c r="E32" s="5" t="s">
        <v>159</v>
      </c>
    </row>
    <row r="33" spans="1:5" s="5" customFormat="1">
      <c r="A33" s="5" t="s">
        <v>197</v>
      </c>
      <c r="B33" s="5" t="s">
        <v>149</v>
      </c>
      <c r="C33" s="10" t="s">
        <v>71</v>
      </c>
      <c r="D33" s="5">
        <f>118.6*0.97</f>
        <v>115.04199999999999</v>
      </c>
      <c r="E33" s="5" t="s">
        <v>159</v>
      </c>
    </row>
    <row r="34" spans="1:5" s="5" customFormat="1">
      <c r="A34" s="5" t="s">
        <v>198</v>
      </c>
      <c r="B34" s="5" t="s">
        <v>150</v>
      </c>
      <c r="C34" s="10" t="s">
        <v>71</v>
      </c>
      <c r="D34" s="5">
        <v>118.62</v>
      </c>
      <c r="E34" s="5" t="s">
        <v>159</v>
      </c>
    </row>
    <row r="35" spans="1:5" s="5" customFormat="1">
      <c r="A35" s="5" t="s">
        <v>173</v>
      </c>
      <c r="B35" s="5" t="s">
        <v>149</v>
      </c>
      <c r="C35" s="15" t="s">
        <v>162</v>
      </c>
      <c r="D35" s="5">
        <v>-1</v>
      </c>
      <c r="E35" s="5" t="s">
        <v>284</v>
      </c>
    </row>
    <row r="36" spans="1:5">
      <c r="B36" s="10"/>
      <c r="C36" s="10"/>
    </row>
    <row r="37" spans="1:5">
      <c r="B37" s="10"/>
      <c r="C37" s="10"/>
    </row>
    <row r="38" spans="1:5">
      <c r="B38" s="10"/>
      <c r="C38" s="10"/>
    </row>
    <row r="39" spans="1:5">
      <c r="A39" s="10"/>
      <c r="B39" s="10"/>
      <c r="C39" s="10"/>
    </row>
    <row r="40" spans="1:5">
      <c r="A40" s="10"/>
      <c r="B40" s="10"/>
      <c r="C40" s="10"/>
    </row>
    <row r="41" spans="1:5">
      <c r="A41" s="10"/>
      <c r="B41" s="10"/>
      <c r="C41" s="10"/>
    </row>
    <row r="42" spans="1:5">
      <c r="A42" s="10"/>
      <c r="B42" s="10"/>
      <c r="C42" s="10"/>
    </row>
    <row r="43" spans="1:5">
      <c r="A43" s="10"/>
      <c r="B43" s="10"/>
      <c r="C43" s="10"/>
    </row>
    <row r="44" spans="1:5">
      <c r="A44" s="10"/>
      <c r="B44" s="10"/>
      <c r="C44" s="10"/>
    </row>
    <row r="45" spans="1:5">
      <c r="A45" s="10"/>
      <c r="B45" s="10"/>
      <c r="C45" s="10"/>
    </row>
    <row r="46" spans="1:5">
      <c r="A46" s="10"/>
      <c r="B46" s="10"/>
      <c r="C46" s="10"/>
    </row>
    <row r="47" spans="1:5">
      <c r="A47" s="10"/>
      <c r="B47" s="10"/>
      <c r="C47" s="10"/>
    </row>
    <row r="48" spans="1:5">
      <c r="A48" s="10"/>
      <c r="B48" s="10"/>
      <c r="C48" s="10"/>
    </row>
    <row r="49" spans="1:3">
      <c r="A49" s="10"/>
      <c r="B49" s="10"/>
      <c r="C49" s="10"/>
    </row>
    <row r="50" spans="1:3">
      <c r="A50" s="10"/>
      <c r="B50" s="10"/>
      <c r="C50" s="10"/>
    </row>
    <row r="51" spans="1:3">
      <c r="A51" s="10"/>
      <c r="B51" s="10"/>
      <c r="C51" s="10"/>
    </row>
    <row r="52" spans="1:3">
      <c r="A52" s="10"/>
      <c r="B52" s="10"/>
      <c r="C52" s="10"/>
    </row>
    <row r="53" spans="1:3">
      <c r="A53" s="10"/>
      <c r="B53" s="10"/>
      <c r="C53" s="10"/>
    </row>
    <row r="54" spans="1:3">
      <c r="A54" s="10"/>
      <c r="B54" s="10"/>
      <c r="C54" s="10"/>
    </row>
    <row r="55" spans="1:3">
      <c r="A55" s="10"/>
      <c r="B55" s="10"/>
      <c r="C55" s="10"/>
    </row>
    <row r="56" spans="1:3">
      <c r="A56" s="10"/>
      <c r="B56" s="10"/>
      <c r="C56" s="10"/>
    </row>
    <row r="57" spans="1:3">
      <c r="A57" s="10"/>
      <c r="B57" s="10"/>
      <c r="C57" s="10"/>
    </row>
    <row r="58" spans="1:3">
      <c r="A58" s="10"/>
      <c r="B58" s="10"/>
      <c r="C58" s="10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424C4-55BC-4210-8A63-3354D8D11A14}">
  <dimension ref="A1:I991"/>
  <sheetViews>
    <sheetView workbookViewId="0">
      <selection activeCell="B14" sqref="A1:B14"/>
    </sheetView>
  </sheetViews>
  <sheetFormatPr defaultColWidth="9.08984375" defaultRowHeight="14.5"/>
  <cols>
    <col min="1" max="1" width="19.6328125" style="1" customWidth="1"/>
    <col min="2" max="4" width="27.08984375" style="1" customWidth="1"/>
    <col min="5" max="5" width="19.08984375" style="1" customWidth="1"/>
    <col min="6" max="6" width="17.6328125" style="1" customWidth="1"/>
    <col min="7" max="7" width="14.1796875" style="1" customWidth="1"/>
    <col min="8" max="9" width="13" style="1" customWidth="1"/>
    <col min="10" max="10" width="12.08984375" style="1" customWidth="1"/>
    <col min="11" max="11" width="10.90625" style="1" customWidth="1"/>
    <col min="12" max="16384" width="9.08984375" style="1"/>
  </cols>
  <sheetData>
    <row r="1" spans="1:4">
      <c r="A1" s="1" t="s">
        <v>49</v>
      </c>
      <c r="B1" s="1" t="s">
        <v>78</v>
      </c>
    </row>
    <row r="2" spans="1:4">
      <c r="A2" s="24" t="s">
        <v>223</v>
      </c>
      <c r="B2" s="24"/>
    </row>
    <row r="3" spans="1:4">
      <c r="A3" s="2" t="s">
        <v>51</v>
      </c>
      <c r="B3" s="2" t="s">
        <v>50</v>
      </c>
    </row>
    <row r="4" spans="1:4">
      <c r="A4" s="1" t="s">
        <v>17</v>
      </c>
      <c r="B4" s="1">
        <v>20404638</v>
      </c>
    </row>
    <row r="5" spans="1:4">
      <c r="A5" s="1" t="s">
        <v>58</v>
      </c>
      <c r="B5" s="1">
        <v>35608740</v>
      </c>
    </row>
    <row r="6" spans="1:4">
      <c r="A6" s="1" t="s">
        <v>57</v>
      </c>
      <c r="B6" s="1">
        <v>4263628</v>
      </c>
    </row>
    <row r="7" spans="1:4">
      <c r="A7" s="1" t="s">
        <v>56</v>
      </c>
      <c r="B7" s="1">
        <v>7572266</v>
      </c>
    </row>
    <row r="8" spans="1:4">
      <c r="A8" s="1" t="s">
        <v>59</v>
      </c>
      <c r="B8" s="1">
        <v>557186</v>
      </c>
    </row>
    <row r="9" spans="1:4">
      <c r="A9" s="1" t="s">
        <v>52</v>
      </c>
      <c r="B9" s="1">
        <v>110398</v>
      </c>
    </row>
    <row r="10" spans="1:4">
      <c r="A10" s="1" t="s">
        <v>53</v>
      </c>
      <c r="B10" s="1">
        <v>5710</v>
      </c>
    </row>
    <row r="11" spans="1:4">
      <c r="A11" s="1" t="s">
        <v>55</v>
      </c>
      <c r="B11" s="1">
        <v>18396</v>
      </c>
    </row>
    <row r="12" spans="1:4">
      <c r="A12" s="1" t="s">
        <v>54</v>
      </c>
      <c r="B12" s="1">
        <v>60238</v>
      </c>
    </row>
    <row r="13" spans="1:4">
      <c r="A13" s="1" t="s">
        <v>60</v>
      </c>
      <c r="B13" s="1">
        <v>1465316</v>
      </c>
    </row>
    <row r="16" spans="1:4">
      <c r="A16" s="24" t="s">
        <v>224</v>
      </c>
      <c r="B16" s="24"/>
      <c r="C16" s="24"/>
      <c r="D16" s="24"/>
    </row>
    <row r="17" spans="1:7">
      <c r="A17" s="1" t="s">
        <v>65</v>
      </c>
      <c r="B17" s="2" t="s">
        <v>61</v>
      </c>
      <c r="C17" s="2" t="s">
        <v>63</v>
      </c>
      <c r="D17" s="2" t="s">
        <v>64</v>
      </c>
    </row>
    <row r="18" spans="1:7">
      <c r="A18" s="1" t="s">
        <v>17</v>
      </c>
      <c r="B18" s="1">
        <v>13990</v>
      </c>
      <c r="C18" s="1">
        <v>17679</v>
      </c>
      <c r="D18" s="1">
        <v>20590</v>
      </c>
    </row>
    <row r="19" spans="1:7">
      <c r="A19" s="1" t="s">
        <v>62</v>
      </c>
      <c r="B19" s="1">
        <v>80</v>
      </c>
      <c r="C19" s="1">
        <v>16009</v>
      </c>
      <c r="D19" s="1">
        <v>20349</v>
      </c>
    </row>
    <row r="20" spans="1:7">
      <c r="A20" s="1" t="s">
        <v>26</v>
      </c>
      <c r="B20" s="1">
        <v>302</v>
      </c>
      <c r="C20" s="1">
        <v>464</v>
      </c>
      <c r="D20" s="1">
        <v>227</v>
      </c>
    </row>
    <row r="23" spans="1:7">
      <c r="A23" s="1" t="s">
        <v>65</v>
      </c>
      <c r="B23" s="2" t="s">
        <v>61</v>
      </c>
      <c r="C23" s="2" t="s">
        <v>63</v>
      </c>
      <c r="D23" s="2" t="s">
        <v>73</v>
      </c>
    </row>
    <row r="24" spans="1:7">
      <c r="A24" s="1" t="s">
        <v>17</v>
      </c>
      <c r="B24" s="1">
        <v>13990</v>
      </c>
      <c r="C24" s="1">
        <v>17679</v>
      </c>
      <c r="D24" s="1">
        <f>D18*2204.62*1000</f>
        <v>45393125800</v>
      </c>
    </row>
    <row r="25" spans="1:7">
      <c r="A25" s="1" t="s">
        <v>62</v>
      </c>
      <c r="B25" s="1">
        <v>80</v>
      </c>
      <c r="C25" s="1">
        <v>16009</v>
      </c>
      <c r="D25" s="1">
        <f t="shared" ref="D25:D26" si="0">D19*2204.62*1000</f>
        <v>44861812379.999992</v>
      </c>
    </row>
    <row r="26" spans="1:7">
      <c r="A26" s="1" t="s">
        <v>26</v>
      </c>
      <c r="B26" s="1">
        <v>302</v>
      </c>
      <c r="C26" s="1">
        <v>464</v>
      </c>
      <c r="D26" s="1">
        <f t="shared" si="0"/>
        <v>500448740</v>
      </c>
    </row>
    <row r="28" spans="1:7">
      <c r="B28" s="16" t="s">
        <v>223</v>
      </c>
      <c r="C28" s="17" t="s">
        <v>225</v>
      </c>
      <c r="D28" s="16" t="s">
        <v>223</v>
      </c>
      <c r="E28" s="17" t="s">
        <v>283</v>
      </c>
    </row>
    <row r="29" spans="1:7">
      <c r="A29" s="2" t="s">
        <v>65</v>
      </c>
      <c r="B29" s="2" t="s">
        <v>74</v>
      </c>
      <c r="C29" s="2" t="s">
        <v>74</v>
      </c>
      <c r="D29" s="2" t="s">
        <v>75</v>
      </c>
      <c r="E29" s="2" t="s">
        <v>77</v>
      </c>
      <c r="F29" s="2" t="s">
        <v>76</v>
      </c>
      <c r="G29" s="2" t="s">
        <v>79</v>
      </c>
    </row>
    <row r="30" spans="1:7">
      <c r="A30" s="1" t="s">
        <v>17</v>
      </c>
      <c r="B30" s="1">
        <f>B4</f>
        <v>20404638</v>
      </c>
      <c r="C30" s="1">
        <f>SUMIF(D40:D990,"=BIT",H40:H990)</f>
        <v>20404638.317000002</v>
      </c>
      <c r="D30" s="1">
        <f>D24</f>
        <v>45393125800</v>
      </c>
      <c r="E30" s="1">
        <f>SUMIF(D40:D990,"=BIT",G40:G990)</f>
        <v>211992050</v>
      </c>
      <c r="F30" s="1">
        <f>D30/C30</f>
        <v>2224.6474107889962</v>
      </c>
      <c r="G30" s="1">
        <f>D30/E30</f>
        <v>214.12654767006592</v>
      </c>
    </row>
    <row r="31" spans="1:7">
      <c r="A31" s="1" t="s">
        <v>62</v>
      </c>
      <c r="B31" s="1">
        <f>SUM(B5:B7)</f>
        <v>47444634</v>
      </c>
      <c r="C31" s="1">
        <f>SUMIF(D40:D990,"=NG",H40:H990)</f>
        <v>47444633.646999985</v>
      </c>
      <c r="D31" s="1">
        <f>D25</f>
        <v>44861812379.999992</v>
      </c>
      <c r="E31" s="1">
        <f>SUMIF(D40:D990,"=NG",G40:G990)</f>
        <v>375671555</v>
      </c>
      <c r="F31" s="1">
        <f t="shared" ref="F31:F32" si="1">D31/C31</f>
        <v>945.56136134980341</v>
      </c>
      <c r="G31" s="1">
        <f>D31/E31</f>
        <v>119.41764496915395</v>
      </c>
    </row>
    <row r="32" spans="1:7">
      <c r="A32" s="1" t="s">
        <v>26</v>
      </c>
      <c r="B32" s="1">
        <f>SUM(B9:B12)</f>
        <v>194742</v>
      </c>
      <c r="C32" s="1">
        <f>SUMIF(D40:D990,"=DFO",H40:H990)</f>
        <v>194178.68500000003</v>
      </c>
      <c r="D32" s="1">
        <f>D26</f>
        <v>500448740</v>
      </c>
      <c r="E32" s="1">
        <f>SUMIF(D40:D990,"=DFO",G40:G990)</f>
        <v>2177815</v>
      </c>
      <c r="F32" s="1">
        <f t="shared" si="1"/>
        <v>2577.2588788517128</v>
      </c>
      <c r="G32" s="1">
        <f>D32/E32</f>
        <v>229.79396321542464</v>
      </c>
    </row>
    <row r="38" spans="1:9">
      <c r="A38" s="17" t="s">
        <v>282</v>
      </c>
      <c r="B38" s="17"/>
    </row>
    <row r="39" spans="1:9" ht="52.5">
      <c r="A39" s="18" t="s">
        <v>226</v>
      </c>
      <c r="B39" s="18" t="s">
        <v>227</v>
      </c>
      <c r="C39" s="18" t="s">
        <v>228</v>
      </c>
      <c r="D39" s="18" t="s">
        <v>229</v>
      </c>
      <c r="E39" s="18" t="s">
        <v>230</v>
      </c>
      <c r="F39" s="18" t="s">
        <v>231</v>
      </c>
      <c r="G39" s="19" t="s">
        <v>232</v>
      </c>
      <c r="H39" s="19" t="s">
        <v>233</v>
      </c>
      <c r="I39" s="18" t="s">
        <v>234</v>
      </c>
    </row>
    <row r="40" spans="1:9">
      <c r="A40" s="20">
        <v>6038</v>
      </c>
      <c r="B40" s="21" t="s">
        <v>235</v>
      </c>
      <c r="C40" s="21" t="s">
        <v>249</v>
      </c>
      <c r="D40" s="21" t="s">
        <v>21</v>
      </c>
      <c r="E40" s="21" t="s">
        <v>21</v>
      </c>
      <c r="F40" s="21" t="s">
        <v>252</v>
      </c>
      <c r="G40" s="22">
        <v>108058503</v>
      </c>
      <c r="H40" s="22">
        <v>10361236</v>
      </c>
      <c r="I40" s="20">
        <v>2021</v>
      </c>
    </row>
    <row r="41" spans="1:9">
      <c r="A41" s="20">
        <v>6038</v>
      </c>
      <c r="B41" s="21" t="s">
        <v>235</v>
      </c>
      <c r="C41" s="21" t="s">
        <v>249</v>
      </c>
      <c r="D41" s="21" t="s">
        <v>21</v>
      </c>
      <c r="E41" s="21" t="s">
        <v>21</v>
      </c>
      <c r="F41" s="21" t="s">
        <v>252</v>
      </c>
      <c r="G41" s="22">
        <v>96999908</v>
      </c>
      <c r="H41" s="22">
        <v>9300878</v>
      </c>
      <c r="I41" s="20">
        <v>2021</v>
      </c>
    </row>
    <row r="42" spans="1:9">
      <c r="A42" s="20">
        <v>6014</v>
      </c>
      <c r="B42" s="21" t="s">
        <v>235</v>
      </c>
      <c r="C42" s="21" t="s">
        <v>249</v>
      </c>
      <c r="D42" s="21" t="s">
        <v>21</v>
      </c>
      <c r="E42" s="21" t="s">
        <v>21</v>
      </c>
      <c r="F42" s="21" t="s">
        <v>239</v>
      </c>
      <c r="G42" s="22">
        <v>83505085</v>
      </c>
      <c r="H42" s="22">
        <v>8006921</v>
      </c>
      <c r="I42" s="20">
        <v>2021</v>
      </c>
    </row>
    <row r="43" spans="1:9">
      <c r="A43" s="20">
        <v>6015</v>
      </c>
      <c r="B43" s="21" t="s">
        <v>235</v>
      </c>
      <c r="C43" s="21" t="s">
        <v>249</v>
      </c>
      <c r="D43" s="21" t="s">
        <v>21</v>
      </c>
      <c r="E43" s="21" t="s">
        <v>21</v>
      </c>
      <c r="F43" s="21" t="s">
        <v>239</v>
      </c>
      <c r="G43" s="22">
        <v>83294540</v>
      </c>
      <c r="H43" s="22">
        <v>7986733</v>
      </c>
      <c r="I43" s="20">
        <v>2021</v>
      </c>
    </row>
    <row r="44" spans="1:9">
      <c r="A44" s="20">
        <v>6014</v>
      </c>
      <c r="B44" s="21" t="s">
        <v>235</v>
      </c>
      <c r="C44" s="21" t="s">
        <v>249</v>
      </c>
      <c r="D44" s="21" t="s">
        <v>21</v>
      </c>
      <c r="E44" s="21" t="s">
        <v>21</v>
      </c>
      <c r="F44" s="21" t="s">
        <v>239</v>
      </c>
      <c r="G44" s="22">
        <v>77821405</v>
      </c>
      <c r="H44" s="22">
        <v>7461939</v>
      </c>
      <c r="I44" s="20">
        <v>2021</v>
      </c>
    </row>
    <row r="45" spans="1:9">
      <c r="A45" s="20">
        <v>8042</v>
      </c>
      <c r="B45" s="21" t="s">
        <v>235</v>
      </c>
      <c r="C45" s="21" t="s">
        <v>249</v>
      </c>
      <c r="D45" s="21" t="s">
        <v>250</v>
      </c>
      <c r="E45" s="21" t="s">
        <v>251</v>
      </c>
      <c r="F45" s="21" t="s">
        <v>252</v>
      </c>
      <c r="G45" s="22">
        <v>56474860</v>
      </c>
      <c r="H45" s="22">
        <v>5856948.0999999996</v>
      </c>
      <c r="I45" s="20">
        <v>2021</v>
      </c>
    </row>
    <row r="46" spans="1:9">
      <c r="A46" s="20">
        <v>2712</v>
      </c>
      <c r="B46" s="21" t="s">
        <v>235</v>
      </c>
      <c r="C46" s="21" t="s">
        <v>249</v>
      </c>
      <c r="D46" s="21" t="s">
        <v>250</v>
      </c>
      <c r="E46" s="21" t="s">
        <v>251</v>
      </c>
      <c r="F46" s="21" t="s">
        <v>239</v>
      </c>
      <c r="G46" s="22">
        <v>61784183</v>
      </c>
      <c r="H46" s="22">
        <v>5497882</v>
      </c>
      <c r="I46" s="20">
        <v>2021</v>
      </c>
    </row>
    <row r="47" spans="1:9">
      <c r="A47" s="20">
        <v>2727</v>
      </c>
      <c r="B47" s="21" t="s">
        <v>235</v>
      </c>
      <c r="C47" s="21" t="s">
        <v>249</v>
      </c>
      <c r="D47" s="21" t="s">
        <v>250</v>
      </c>
      <c r="E47" s="21" t="s">
        <v>251</v>
      </c>
      <c r="F47" s="21" t="s">
        <v>252</v>
      </c>
      <c r="G47" s="22">
        <v>53571305</v>
      </c>
      <c r="H47" s="22">
        <v>5334228.2</v>
      </c>
      <c r="I47" s="20">
        <v>2021</v>
      </c>
    </row>
    <row r="48" spans="1:9">
      <c r="A48" s="20">
        <v>7805</v>
      </c>
      <c r="B48" s="21" t="s">
        <v>235</v>
      </c>
      <c r="C48" s="21" t="s">
        <v>242</v>
      </c>
      <c r="D48" s="21" t="s">
        <v>62</v>
      </c>
      <c r="E48" s="21" t="s">
        <v>62</v>
      </c>
      <c r="F48" s="21" t="s">
        <v>239</v>
      </c>
      <c r="G48" s="22">
        <v>48539425</v>
      </c>
      <c r="H48" s="22">
        <v>4299795.9000000004</v>
      </c>
      <c r="I48" s="20">
        <v>2021</v>
      </c>
    </row>
    <row r="49" spans="1:9">
      <c r="A49" s="20">
        <v>58215</v>
      </c>
      <c r="B49" s="21" t="s">
        <v>235</v>
      </c>
      <c r="C49" s="21" t="s">
        <v>242</v>
      </c>
      <c r="D49" s="21" t="s">
        <v>62</v>
      </c>
      <c r="E49" s="21" t="s">
        <v>62</v>
      </c>
      <c r="F49" s="21" t="s">
        <v>252</v>
      </c>
      <c r="G49" s="22">
        <v>32578711</v>
      </c>
      <c r="H49" s="22">
        <v>3308458.4</v>
      </c>
      <c r="I49" s="20">
        <v>2021</v>
      </c>
    </row>
    <row r="50" spans="1:9">
      <c r="A50" s="20">
        <v>8042</v>
      </c>
      <c r="B50" s="21" t="s">
        <v>235</v>
      </c>
      <c r="C50" s="21" t="s">
        <v>249</v>
      </c>
      <c r="D50" s="21" t="s">
        <v>62</v>
      </c>
      <c r="E50" s="21" t="s">
        <v>62</v>
      </c>
      <c r="F50" s="21" t="s">
        <v>252</v>
      </c>
      <c r="G50" s="22">
        <v>32091883</v>
      </c>
      <c r="H50" s="22">
        <v>3153067.9</v>
      </c>
      <c r="I50" s="20">
        <v>2021</v>
      </c>
    </row>
    <row r="51" spans="1:9">
      <c r="A51" s="20">
        <v>2720</v>
      </c>
      <c r="B51" s="21" t="s">
        <v>235</v>
      </c>
      <c r="C51" s="21" t="s">
        <v>242</v>
      </c>
      <c r="D51" s="21" t="s">
        <v>62</v>
      </c>
      <c r="E51" s="21" t="s">
        <v>62</v>
      </c>
      <c r="F51" s="21" t="s">
        <v>252</v>
      </c>
      <c r="G51" s="22">
        <v>28967890</v>
      </c>
      <c r="H51" s="22">
        <v>2721299</v>
      </c>
      <c r="I51" s="20">
        <v>2021</v>
      </c>
    </row>
    <row r="52" spans="1:9">
      <c r="A52" s="20">
        <v>2721</v>
      </c>
      <c r="B52" s="21" t="s">
        <v>235</v>
      </c>
      <c r="C52" s="21" t="s">
        <v>249</v>
      </c>
      <c r="D52" s="21" t="s">
        <v>62</v>
      </c>
      <c r="E52" s="21" t="s">
        <v>62</v>
      </c>
      <c r="F52" s="21" t="s">
        <v>252</v>
      </c>
      <c r="G52" s="22">
        <v>26229187</v>
      </c>
      <c r="H52" s="22">
        <v>2667068.2999999998</v>
      </c>
      <c r="I52" s="20">
        <v>2021</v>
      </c>
    </row>
    <row r="53" spans="1:9">
      <c r="A53" s="20">
        <v>7805</v>
      </c>
      <c r="B53" s="21" t="s">
        <v>235</v>
      </c>
      <c r="C53" s="21" t="s">
        <v>240</v>
      </c>
      <c r="D53" s="21" t="s">
        <v>62</v>
      </c>
      <c r="E53" s="21" t="s">
        <v>62</v>
      </c>
      <c r="F53" s="21" t="s">
        <v>239</v>
      </c>
      <c r="G53" s="22">
        <v>1166863</v>
      </c>
      <c r="H53" s="22">
        <v>2644991.1</v>
      </c>
      <c r="I53" s="20">
        <v>2021</v>
      </c>
    </row>
    <row r="54" spans="1:9">
      <c r="A54" s="20">
        <v>58697</v>
      </c>
      <c r="B54" s="21" t="s">
        <v>235</v>
      </c>
      <c r="C54" s="21" t="s">
        <v>242</v>
      </c>
      <c r="D54" s="21" t="s">
        <v>62</v>
      </c>
      <c r="E54" s="21" t="s">
        <v>62</v>
      </c>
      <c r="F54" s="21" t="s">
        <v>239</v>
      </c>
      <c r="G54" s="22">
        <v>29808469</v>
      </c>
      <c r="H54" s="22">
        <v>2604532.7999999998</v>
      </c>
      <c r="I54" s="20">
        <v>2021</v>
      </c>
    </row>
    <row r="55" spans="1:9">
      <c r="A55" s="20">
        <v>7826</v>
      </c>
      <c r="B55" s="21" t="s">
        <v>235</v>
      </c>
      <c r="C55" s="21" t="s">
        <v>242</v>
      </c>
      <c r="D55" s="21" t="s">
        <v>62</v>
      </c>
      <c r="E55" s="21" t="s">
        <v>62</v>
      </c>
      <c r="F55" s="21" t="s">
        <v>252</v>
      </c>
      <c r="G55" s="22">
        <v>26630560</v>
      </c>
      <c r="H55" s="22">
        <v>2521908</v>
      </c>
      <c r="I55" s="20">
        <v>2021</v>
      </c>
    </row>
    <row r="56" spans="1:9">
      <c r="A56" s="20">
        <v>2723</v>
      </c>
      <c r="B56" s="21" t="s">
        <v>235</v>
      </c>
      <c r="C56" s="21" t="s">
        <v>242</v>
      </c>
      <c r="D56" s="21" t="s">
        <v>62</v>
      </c>
      <c r="E56" s="21" t="s">
        <v>62</v>
      </c>
      <c r="F56" s="21" t="s">
        <v>252</v>
      </c>
      <c r="G56" s="22">
        <v>26488616</v>
      </c>
      <c r="H56" s="22">
        <v>2490516</v>
      </c>
      <c r="I56" s="20">
        <v>2021</v>
      </c>
    </row>
    <row r="57" spans="1:9">
      <c r="A57" s="20">
        <v>2706</v>
      </c>
      <c r="B57" s="21" t="s">
        <v>235</v>
      </c>
      <c r="C57" s="21" t="s">
        <v>242</v>
      </c>
      <c r="D57" s="21" t="s">
        <v>62</v>
      </c>
      <c r="E57" s="21" t="s">
        <v>62</v>
      </c>
      <c r="F57" s="21" t="s">
        <v>239</v>
      </c>
      <c r="G57" s="22">
        <v>23830373</v>
      </c>
      <c r="H57" s="22">
        <v>2379216.4</v>
      </c>
      <c r="I57" s="20">
        <v>2021</v>
      </c>
    </row>
    <row r="58" spans="1:9">
      <c r="A58" s="20">
        <v>58215</v>
      </c>
      <c r="B58" s="21" t="s">
        <v>235</v>
      </c>
      <c r="C58" s="21" t="s">
        <v>240</v>
      </c>
      <c r="D58" s="21" t="s">
        <v>62</v>
      </c>
      <c r="E58" s="21" t="s">
        <v>62</v>
      </c>
      <c r="F58" s="21" t="s">
        <v>252</v>
      </c>
      <c r="G58" s="22">
        <v>7627595</v>
      </c>
      <c r="H58" s="22">
        <v>2167085.4</v>
      </c>
      <c r="I58" s="20">
        <v>2021</v>
      </c>
    </row>
    <row r="59" spans="1:9">
      <c r="A59" s="20">
        <v>2721</v>
      </c>
      <c r="B59" s="21" t="s">
        <v>235</v>
      </c>
      <c r="C59" s="21" t="s">
        <v>249</v>
      </c>
      <c r="D59" s="21" t="s">
        <v>250</v>
      </c>
      <c r="E59" s="21" t="s">
        <v>251</v>
      </c>
      <c r="F59" s="21" t="s">
        <v>252</v>
      </c>
      <c r="G59" s="22">
        <v>20174220</v>
      </c>
      <c r="H59" s="22">
        <v>2074958.5</v>
      </c>
      <c r="I59" s="20">
        <v>2021</v>
      </c>
    </row>
    <row r="60" spans="1:9">
      <c r="A60" s="20">
        <v>2720</v>
      </c>
      <c r="B60" s="21" t="s">
        <v>235</v>
      </c>
      <c r="C60" s="21" t="s">
        <v>240</v>
      </c>
      <c r="D60" s="21" t="s">
        <v>62</v>
      </c>
      <c r="E60" s="21" t="s">
        <v>62</v>
      </c>
      <c r="F60" s="21" t="s">
        <v>252</v>
      </c>
      <c r="G60" s="22">
        <v>3016358</v>
      </c>
      <c r="H60" s="22">
        <v>1814076</v>
      </c>
      <c r="I60" s="20">
        <v>2021</v>
      </c>
    </row>
    <row r="61" spans="1:9">
      <c r="A61" s="20">
        <v>59325</v>
      </c>
      <c r="B61" s="21" t="s">
        <v>235</v>
      </c>
      <c r="C61" s="21" t="s">
        <v>242</v>
      </c>
      <c r="D61" s="21" t="s">
        <v>62</v>
      </c>
      <c r="E61" s="21" t="s">
        <v>62</v>
      </c>
      <c r="F61" s="21" t="s">
        <v>252</v>
      </c>
      <c r="G61" s="22">
        <v>15394101</v>
      </c>
      <c r="H61" s="22">
        <v>1715091</v>
      </c>
      <c r="I61" s="20">
        <v>2021</v>
      </c>
    </row>
    <row r="62" spans="1:9">
      <c r="A62" s="20">
        <v>2723</v>
      </c>
      <c r="B62" s="21" t="s">
        <v>235</v>
      </c>
      <c r="C62" s="21" t="s">
        <v>240</v>
      </c>
      <c r="D62" s="21" t="s">
        <v>62</v>
      </c>
      <c r="E62" s="21" t="s">
        <v>62</v>
      </c>
      <c r="F62" s="21" t="s">
        <v>252</v>
      </c>
      <c r="G62" s="22">
        <v>2820778</v>
      </c>
      <c r="H62" s="22">
        <v>1682928</v>
      </c>
      <c r="I62" s="20">
        <v>2021</v>
      </c>
    </row>
    <row r="63" spans="1:9">
      <c r="A63" s="20">
        <v>2727</v>
      </c>
      <c r="B63" s="21" t="s">
        <v>235</v>
      </c>
      <c r="C63" s="21" t="s">
        <v>249</v>
      </c>
      <c r="D63" s="21" t="s">
        <v>62</v>
      </c>
      <c r="E63" s="21" t="s">
        <v>62</v>
      </c>
      <c r="F63" s="21" t="s">
        <v>252</v>
      </c>
      <c r="G63" s="22">
        <v>15680659</v>
      </c>
      <c r="H63" s="22">
        <v>1557718.5</v>
      </c>
      <c r="I63" s="20">
        <v>2021</v>
      </c>
    </row>
    <row r="64" spans="1:9">
      <c r="A64" s="20">
        <v>58697</v>
      </c>
      <c r="B64" s="21" t="s">
        <v>235</v>
      </c>
      <c r="C64" s="21" t="s">
        <v>240</v>
      </c>
      <c r="D64" s="21" t="s">
        <v>62</v>
      </c>
      <c r="E64" s="21" t="s">
        <v>62</v>
      </c>
      <c r="F64" s="21" t="s">
        <v>239</v>
      </c>
      <c r="G64" s="22">
        <v>0</v>
      </c>
      <c r="H64" s="22">
        <v>1541806.5</v>
      </c>
      <c r="I64" s="20">
        <v>2021</v>
      </c>
    </row>
    <row r="65" spans="1:9">
      <c r="A65" s="20">
        <v>7826</v>
      </c>
      <c r="B65" s="21" t="s">
        <v>235</v>
      </c>
      <c r="C65" s="21" t="s">
        <v>240</v>
      </c>
      <c r="D65" s="21" t="s">
        <v>62</v>
      </c>
      <c r="E65" s="21" t="s">
        <v>62</v>
      </c>
      <c r="F65" s="21" t="s">
        <v>252</v>
      </c>
      <c r="G65" s="22">
        <v>0</v>
      </c>
      <c r="H65" s="22">
        <v>1360271</v>
      </c>
      <c r="I65" s="20">
        <v>2021</v>
      </c>
    </row>
    <row r="66" spans="1:9">
      <c r="A66" s="20">
        <v>2779</v>
      </c>
      <c r="B66" s="21" t="s">
        <v>235</v>
      </c>
      <c r="C66" s="21" t="s">
        <v>246</v>
      </c>
      <c r="D66" s="21" t="s">
        <v>247</v>
      </c>
      <c r="E66" s="21" t="s">
        <v>248</v>
      </c>
      <c r="F66" s="21" t="s">
        <v>254</v>
      </c>
      <c r="G66" s="22">
        <v>11748104</v>
      </c>
      <c r="H66" s="22">
        <v>1328370</v>
      </c>
      <c r="I66" s="20">
        <v>2021</v>
      </c>
    </row>
    <row r="67" spans="1:9">
      <c r="A67" s="20">
        <v>7805</v>
      </c>
      <c r="B67" s="21" t="s">
        <v>235</v>
      </c>
      <c r="C67" s="21" t="s">
        <v>243</v>
      </c>
      <c r="D67" s="21" t="s">
        <v>62</v>
      </c>
      <c r="E67" s="21" t="s">
        <v>62</v>
      </c>
      <c r="F67" s="21" t="s">
        <v>239</v>
      </c>
      <c r="G67" s="22">
        <v>14783592</v>
      </c>
      <c r="H67" s="22">
        <v>1304195.5</v>
      </c>
      <c r="I67" s="20">
        <v>2021</v>
      </c>
    </row>
    <row r="68" spans="1:9">
      <c r="A68" s="20">
        <v>6250</v>
      </c>
      <c r="B68" s="21" t="s">
        <v>235</v>
      </c>
      <c r="C68" s="21" t="s">
        <v>249</v>
      </c>
      <c r="D68" s="21" t="s">
        <v>250</v>
      </c>
      <c r="E68" s="21" t="s">
        <v>251</v>
      </c>
      <c r="F68" s="21" t="s">
        <v>239</v>
      </c>
      <c r="G68" s="22">
        <v>16505265</v>
      </c>
      <c r="H68" s="22">
        <v>1292017.3</v>
      </c>
      <c r="I68" s="20">
        <v>2021</v>
      </c>
    </row>
    <row r="69" spans="1:9">
      <c r="A69" s="20">
        <v>2706</v>
      </c>
      <c r="B69" s="21" t="s">
        <v>235</v>
      </c>
      <c r="C69" s="21" t="s">
        <v>240</v>
      </c>
      <c r="D69" s="21" t="s">
        <v>62</v>
      </c>
      <c r="E69" s="21" t="s">
        <v>62</v>
      </c>
      <c r="F69" s="21" t="s">
        <v>239</v>
      </c>
      <c r="G69" s="22">
        <v>0</v>
      </c>
      <c r="H69" s="22">
        <v>1209012.8999999999</v>
      </c>
      <c r="I69" s="20">
        <v>2021</v>
      </c>
    </row>
    <row r="70" spans="1:9">
      <c r="A70" s="20">
        <v>59325</v>
      </c>
      <c r="B70" s="21" t="s">
        <v>235</v>
      </c>
      <c r="C70" s="21" t="s">
        <v>240</v>
      </c>
      <c r="D70" s="21" t="s">
        <v>62</v>
      </c>
      <c r="E70" s="21" t="s">
        <v>62</v>
      </c>
      <c r="F70" s="21" t="s">
        <v>252</v>
      </c>
      <c r="G70" s="22">
        <v>4109409</v>
      </c>
      <c r="H70" s="22">
        <v>1149479</v>
      </c>
      <c r="I70" s="20">
        <v>2021</v>
      </c>
    </row>
    <row r="71" spans="1:9">
      <c r="A71" s="20">
        <v>57029</v>
      </c>
      <c r="B71" s="21" t="s">
        <v>235</v>
      </c>
      <c r="C71" s="21" t="s">
        <v>243</v>
      </c>
      <c r="D71" s="21" t="s">
        <v>62</v>
      </c>
      <c r="E71" s="21" t="s">
        <v>62</v>
      </c>
      <c r="F71" s="21" t="s">
        <v>252</v>
      </c>
      <c r="G71" s="22">
        <v>9524599</v>
      </c>
      <c r="H71" s="22">
        <v>903513.87</v>
      </c>
      <c r="I71" s="20">
        <v>2021</v>
      </c>
    </row>
    <row r="72" spans="1:9">
      <c r="A72" s="20">
        <v>55116</v>
      </c>
      <c r="B72" s="21" t="s">
        <v>235</v>
      </c>
      <c r="C72" s="21" t="s">
        <v>243</v>
      </c>
      <c r="D72" s="21" t="s">
        <v>62</v>
      </c>
      <c r="E72" s="21" t="s">
        <v>62</v>
      </c>
      <c r="F72" s="21" t="s">
        <v>252</v>
      </c>
      <c r="G72" s="22">
        <v>7998329</v>
      </c>
      <c r="H72" s="22">
        <v>713112.83</v>
      </c>
      <c r="I72" s="20">
        <v>2021</v>
      </c>
    </row>
    <row r="73" spans="1:9">
      <c r="A73" s="20">
        <v>54899</v>
      </c>
      <c r="B73" s="21" t="s">
        <v>235</v>
      </c>
      <c r="C73" s="21" t="s">
        <v>246</v>
      </c>
      <c r="D73" s="21" t="s">
        <v>247</v>
      </c>
      <c r="E73" s="21" t="s">
        <v>248</v>
      </c>
      <c r="F73" s="21" t="s">
        <v>254</v>
      </c>
      <c r="G73" s="22">
        <v>5604877</v>
      </c>
      <c r="H73" s="22">
        <v>633749</v>
      </c>
      <c r="I73" s="20">
        <v>2021</v>
      </c>
    </row>
    <row r="74" spans="1:9">
      <c r="A74" s="20">
        <v>59968</v>
      </c>
      <c r="B74" s="21" t="s">
        <v>235</v>
      </c>
      <c r="C74" s="21" t="s">
        <v>277</v>
      </c>
      <c r="D74" s="21" t="s">
        <v>278</v>
      </c>
      <c r="E74" s="21" t="s">
        <v>278</v>
      </c>
      <c r="F74" s="21" t="s">
        <v>253</v>
      </c>
      <c r="G74" s="22">
        <v>4467670</v>
      </c>
      <c r="H74" s="22">
        <v>505164</v>
      </c>
      <c r="I74" s="20">
        <v>2021</v>
      </c>
    </row>
    <row r="75" spans="1:9">
      <c r="A75" s="20">
        <v>7826</v>
      </c>
      <c r="B75" s="21" t="s">
        <v>235</v>
      </c>
      <c r="C75" s="21" t="s">
        <v>243</v>
      </c>
      <c r="D75" s="21" t="s">
        <v>62</v>
      </c>
      <c r="E75" s="21" t="s">
        <v>62</v>
      </c>
      <c r="F75" s="21" t="s">
        <v>252</v>
      </c>
      <c r="G75" s="22">
        <v>5369466</v>
      </c>
      <c r="H75" s="22">
        <v>500090.48</v>
      </c>
      <c r="I75" s="20">
        <v>2021</v>
      </c>
    </row>
    <row r="76" spans="1:9">
      <c r="A76" s="20">
        <v>54894</v>
      </c>
      <c r="B76" s="21" t="s">
        <v>235</v>
      </c>
      <c r="C76" s="21" t="s">
        <v>246</v>
      </c>
      <c r="D76" s="21" t="s">
        <v>247</v>
      </c>
      <c r="E76" s="21" t="s">
        <v>248</v>
      </c>
      <c r="F76" s="21" t="s">
        <v>273</v>
      </c>
      <c r="G76" s="22">
        <v>4153548</v>
      </c>
      <c r="H76" s="22">
        <v>469646</v>
      </c>
      <c r="I76" s="20">
        <v>2021</v>
      </c>
    </row>
    <row r="77" spans="1:9">
      <c r="A77" s="20">
        <v>2715</v>
      </c>
      <c r="B77" s="21" t="s">
        <v>235</v>
      </c>
      <c r="C77" s="21" t="s">
        <v>246</v>
      </c>
      <c r="D77" s="21" t="s">
        <v>247</v>
      </c>
      <c r="E77" s="21" t="s">
        <v>248</v>
      </c>
      <c r="F77" s="21" t="s">
        <v>239</v>
      </c>
      <c r="G77" s="22">
        <v>3391444</v>
      </c>
      <c r="H77" s="22">
        <v>383474</v>
      </c>
      <c r="I77" s="20">
        <v>2021</v>
      </c>
    </row>
    <row r="78" spans="1:9">
      <c r="A78" s="20">
        <v>2780</v>
      </c>
      <c r="B78" s="21" t="s">
        <v>235</v>
      </c>
      <c r="C78" s="21" t="s">
        <v>246</v>
      </c>
      <c r="D78" s="21" t="s">
        <v>247</v>
      </c>
      <c r="E78" s="21" t="s">
        <v>248</v>
      </c>
      <c r="F78" s="21" t="s">
        <v>254</v>
      </c>
      <c r="G78" s="22">
        <v>3381558</v>
      </c>
      <c r="H78" s="22">
        <v>382356</v>
      </c>
      <c r="I78" s="20">
        <v>2021</v>
      </c>
    </row>
    <row r="79" spans="1:9">
      <c r="A79" s="20">
        <v>54656</v>
      </c>
      <c r="B79" s="21" t="s">
        <v>235</v>
      </c>
      <c r="C79" s="21" t="s">
        <v>249</v>
      </c>
      <c r="D79" s="21" t="s">
        <v>265</v>
      </c>
      <c r="E79" s="21" t="s">
        <v>260</v>
      </c>
      <c r="F79" s="21" t="s">
        <v>239</v>
      </c>
      <c r="G79" s="22">
        <v>2076138</v>
      </c>
      <c r="H79" s="22">
        <v>345744.81</v>
      </c>
      <c r="I79" s="20">
        <v>2021</v>
      </c>
    </row>
    <row r="80" spans="1:9">
      <c r="A80" s="20">
        <v>2758</v>
      </c>
      <c r="B80" s="21" t="s">
        <v>235</v>
      </c>
      <c r="C80" s="21" t="s">
        <v>246</v>
      </c>
      <c r="D80" s="21" t="s">
        <v>247</v>
      </c>
      <c r="E80" s="21" t="s">
        <v>248</v>
      </c>
      <c r="F80" s="21" t="s">
        <v>253</v>
      </c>
      <c r="G80" s="22">
        <v>2515669</v>
      </c>
      <c r="H80" s="22">
        <v>284449</v>
      </c>
      <c r="I80" s="20">
        <v>2021</v>
      </c>
    </row>
    <row r="81" spans="1:9">
      <c r="A81" s="20">
        <v>2756</v>
      </c>
      <c r="B81" s="21" t="s">
        <v>235</v>
      </c>
      <c r="C81" s="21" t="s">
        <v>246</v>
      </c>
      <c r="D81" s="21" t="s">
        <v>247</v>
      </c>
      <c r="E81" s="21" t="s">
        <v>248</v>
      </c>
      <c r="F81" s="21" t="s">
        <v>253</v>
      </c>
      <c r="G81" s="22">
        <v>2455105</v>
      </c>
      <c r="H81" s="22">
        <v>277538</v>
      </c>
      <c r="I81" s="20">
        <v>2021</v>
      </c>
    </row>
    <row r="82" spans="1:9">
      <c r="A82" s="20">
        <v>7538</v>
      </c>
      <c r="B82" s="21" t="s">
        <v>235</v>
      </c>
      <c r="C82" s="21" t="s">
        <v>243</v>
      </c>
      <c r="D82" s="21" t="s">
        <v>62</v>
      </c>
      <c r="E82" s="21" t="s">
        <v>62</v>
      </c>
      <c r="F82" s="21" t="s">
        <v>239</v>
      </c>
      <c r="G82" s="22">
        <v>2879234</v>
      </c>
      <c r="H82" s="22">
        <v>248311.6</v>
      </c>
      <c r="I82" s="20">
        <v>2021</v>
      </c>
    </row>
    <row r="83" spans="1:9">
      <c r="A83" s="20">
        <v>50509</v>
      </c>
      <c r="B83" s="21" t="s">
        <v>235</v>
      </c>
      <c r="C83" s="21" t="s">
        <v>249</v>
      </c>
      <c r="D83" s="21" t="s">
        <v>271</v>
      </c>
      <c r="E83" s="21" t="s">
        <v>238</v>
      </c>
      <c r="F83" s="21" t="s">
        <v>239</v>
      </c>
      <c r="G83" s="22">
        <v>2096913</v>
      </c>
      <c r="H83" s="22">
        <v>237100</v>
      </c>
      <c r="I83" s="20">
        <v>2021</v>
      </c>
    </row>
    <row r="84" spans="1:9">
      <c r="A84" s="20">
        <v>62798</v>
      </c>
      <c r="B84" s="21" t="s">
        <v>235</v>
      </c>
      <c r="C84" s="21" t="s">
        <v>244</v>
      </c>
      <c r="D84" s="21" t="s">
        <v>245</v>
      </c>
      <c r="E84" s="21" t="s">
        <v>245</v>
      </c>
      <c r="F84" s="21" t="s">
        <v>253</v>
      </c>
      <c r="G84" s="22">
        <v>2057963</v>
      </c>
      <c r="H84" s="22">
        <v>232696</v>
      </c>
      <c r="I84" s="20">
        <v>2021</v>
      </c>
    </row>
    <row r="85" spans="1:9">
      <c r="A85" s="20">
        <v>10525</v>
      </c>
      <c r="B85" s="21" t="s">
        <v>235</v>
      </c>
      <c r="C85" s="21" t="s">
        <v>249</v>
      </c>
      <c r="D85" s="21" t="s">
        <v>259</v>
      </c>
      <c r="E85" s="21" t="s">
        <v>260</v>
      </c>
      <c r="F85" s="21" t="s">
        <v>239</v>
      </c>
      <c r="G85" s="22">
        <v>3637837</v>
      </c>
      <c r="H85" s="22">
        <v>221460.79</v>
      </c>
      <c r="I85" s="20">
        <v>2021</v>
      </c>
    </row>
    <row r="86" spans="1:9">
      <c r="A86" s="20">
        <v>2747</v>
      </c>
      <c r="B86" s="21" t="s">
        <v>235</v>
      </c>
      <c r="C86" s="21" t="s">
        <v>246</v>
      </c>
      <c r="D86" s="21" t="s">
        <v>247</v>
      </c>
      <c r="E86" s="21" t="s">
        <v>248</v>
      </c>
      <c r="F86" s="21" t="s">
        <v>252</v>
      </c>
      <c r="G86" s="22">
        <v>1887311</v>
      </c>
      <c r="H86" s="22">
        <v>213400</v>
      </c>
      <c r="I86" s="20">
        <v>2021</v>
      </c>
    </row>
    <row r="87" spans="1:9">
      <c r="A87" s="20">
        <v>64169</v>
      </c>
      <c r="B87" s="21" t="s">
        <v>235</v>
      </c>
      <c r="C87" s="21" t="s">
        <v>244</v>
      </c>
      <c r="D87" s="21" t="s">
        <v>245</v>
      </c>
      <c r="E87" s="21" t="s">
        <v>245</v>
      </c>
      <c r="F87" s="21" t="s">
        <v>253</v>
      </c>
      <c r="G87" s="22">
        <v>1840466</v>
      </c>
      <c r="H87" s="22">
        <v>208103</v>
      </c>
      <c r="I87" s="20">
        <v>2021</v>
      </c>
    </row>
    <row r="88" spans="1:9">
      <c r="A88" s="20">
        <v>62340</v>
      </c>
      <c r="B88" s="21" t="s">
        <v>235</v>
      </c>
      <c r="C88" s="21" t="s">
        <v>244</v>
      </c>
      <c r="D88" s="21" t="s">
        <v>245</v>
      </c>
      <c r="E88" s="21" t="s">
        <v>245</v>
      </c>
      <c r="F88" s="21" t="s">
        <v>253</v>
      </c>
      <c r="G88" s="22">
        <v>1754012</v>
      </c>
      <c r="H88" s="22">
        <v>198328</v>
      </c>
      <c r="I88" s="20">
        <v>2021</v>
      </c>
    </row>
    <row r="89" spans="1:9">
      <c r="A89" s="20">
        <v>50188</v>
      </c>
      <c r="B89" s="21" t="s">
        <v>235</v>
      </c>
      <c r="C89" s="21" t="s">
        <v>249</v>
      </c>
      <c r="D89" s="21" t="s">
        <v>265</v>
      </c>
      <c r="E89" s="21" t="s">
        <v>260</v>
      </c>
      <c r="F89" s="21" t="s">
        <v>239</v>
      </c>
      <c r="G89" s="22">
        <v>934519</v>
      </c>
      <c r="H89" s="22">
        <v>191345.98</v>
      </c>
      <c r="I89" s="20">
        <v>2021</v>
      </c>
    </row>
    <row r="90" spans="1:9">
      <c r="A90" s="20">
        <v>2714</v>
      </c>
      <c r="B90" s="21" t="s">
        <v>235</v>
      </c>
      <c r="C90" s="21" t="s">
        <v>246</v>
      </c>
      <c r="D90" s="21" t="s">
        <v>247</v>
      </c>
      <c r="E90" s="21" t="s">
        <v>248</v>
      </c>
      <c r="F90" s="21" t="s">
        <v>239</v>
      </c>
      <c r="G90" s="22">
        <v>1664061</v>
      </c>
      <c r="H90" s="22">
        <v>188157</v>
      </c>
      <c r="I90" s="20">
        <v>2021</v>
      </c>
    </row>
    <row r="91" spans="1:9">
      <c r="A91" s="20">
        <v>50189</v>
      </c>
      <c r="B91" s="21" t="s">
        <v>235</v>
      </c>
      <c r="C91" s="21" t="s">
        <v>249</v>
      </c>
      <c r="D91" s="21" t="s">
        <v>265</v>
      </c>
      <c r="E91" s="21" t="s">
        <v>260</v>
      </c>
      <c r="F91" s="21" t="s">
        <v>253</v>
      </c>
      <c r="G91" s="22">
        <v>888141</v>
      </c>
      <c r="H91" s="22">
        <v>186699.02</v>
      </c>
      <c r="I91" s="20">
        <v>2021</v>
      </c>
    </row>
    <row r="92" spans="1:9">
      <c r="A92" s="20">
        <v>2722</v>
      </c>
      <c r="B92" s="21" t="s">
        <v>235</v>
      </c>
      <c r="C92" s="21" t="s">
        <v>246</v>
      </c>
      <c r="D92" s="21" t="s">
        <v>247</v>
      </c>
      <c r="E92" s="21" t="s">
        <v>248</v>
      </c>
      <c r="F92" s="21" t="s">
        <v>252</v>
      </c>
      <c r="G92" s="22">
        <v>1585738</v>
      </c>
      <c r="H92" s="22">
        <v>179301</v>
      </c>
      <c r="I92" s="20">
        <v>2021</v>
      </c>
    </row>
    <row r="93" spans="1:9">
      <c r="A93" s="20">
        <v>54898</v>
      </c>
      <c r="B93" s="21" t="s">
        <v>235</v>
      </c>
      <c r="C93" s="21" t="s">
        <v>246</v>
      </c>
      <c r="D93" s="21" t="s">
        <v>247</v>
      </c>
      <c r="E93" s="21" t="s">
        <v>248</v>
      </c>
      <c r="F93" s="21" t="s">
        <v>254</v>
      </c>
      <c r="G93" s="22">
        <v>1575256</v>
      </c>
      <c r="H93" s="22">
        <v>178116</v>
      </c>
      <c r="I93" s="20">
        <v>2021</v>
      </c>
    </row>
    <row r="94" spans="1:9">
      <c r="A94" s="20">
        <v>63076</v>
      </c>
      <c r="B94" s="21" t="s">
        <v>235</v>
      </c>
      <c r="C94" s="21" t="s">
        <v>244</v>
      </c>
      <c r="D94" s="21" t="s">
        <v>245</v>
      </c>
      <c r="E94" s="21" t="s">
        <v>245</v>
      </c>
      <c r="F94" s="21" t="s">
        <v>253</v>
      </c>
      <c r="G94" s="22">
        <v>1556801</v>
      </c>
      <c r="H94" s="22">
        <v>176029</v>
      </c>
      <c r="I94" s="20">
        <v>2021</v>
      </c>
    </row>
    <row r="95" spans="1:9">
      <c r="A95" s="20">
        <v>64144</v>
      </c>
      <c r="B95" s="21" t="s">
        <v>235</v>
      </c>
      <c r="C95" s="21" t="s">
        <v>244</v>
      </c>
      <c r="D95" s="21" t="s">
        <v>245</v>
      </c>
      <c r="E95" s="21" t="s">
        <v>245</v>
      </c>
      <c r="F95" s="21" t="s">
        <v>253</v>
      </c>
      <c r="G95" s="22">
        <v>1514544</v>
      </c>
      <c r="H95" s="22">
        <v>171251</v>
      </c>
      <c r="I95" s="20">
        <v>2021</v>
      </c>
    </row>
    <row r="96" spans="1:9">
      <c r="A96" s="20">
        <v>62544</v>
      </c>
      <c r="B96" s="21" t="s">
        <v>235</v>
      </c>
      <c r="C96" s="21" t="s">
        <v>244</v>
      </c>
      <c r="D96" s="21" t="s">
        <v>245</v>
      </c>
      <c r="E96" s="21" t="s">
        <v>245</v>
      </c>
      <c r="F96" s="21" t="s">
        <v>253</v>
      </c>
      <c r="G96" s="22">
        <v>1481246</v>
      </c>
      <c r="H96" s="22">
        <v>167486</v>
      </c>
      <c r="I96" s="20">
        <v>2021</v>
      </c>
    </row>
    <row r="97" spans="1:9">
      <c r="A97" s="20">
        <v>2718</v>
      </c>
      <c r="B97" s="21" t="s">
        <v>235</v>
      </c>
      <c r="C97" s="21" t="s">
        <v>249</v>
      </c>
      <c r="D97" s="21" t="s">
        <v>250</v>
      </c>
      <c r="E97" s="21" t="s">
        <v>251</v>
      </c>
      <c r="F97" s="21" t="s">
        <v>252</v>
      </c>
      <c r="G97" s="22">
        <v>2392989</v>
      </c>
      <c r="H97" s="22">
        <v>163751.06</v>
      </c>
      <c r="I97" s="20">
        <v>2021</v>
      </c>
    </row>
    <row r="98" spans="1:9">
      <c r="A98" s="20">
        <v>60030</v>
      </c>
      <c r="B98" s="21" t="s">
        <v>235</v>
      </c>
      <c r="C98" s="21" t="s">
        <v>244</v>
      </c>
      <c r="D98" s="21" t="s">
        <v>245</v>
      </c>
      <c r="E98" s="21" t="s">
        <v>245</v>
      </c>
      <c r="F98" s="21" t="s">
        <v>253</v>
      </c>
      <c r="G98" s="22">
        <v>1444535</v>
      </c>
      <c r="H98" s="22">
        <v>163335</v>
      </c>
      <c r="I98" s="20">
        <v>2021</v>
      </c>
    </row>
    <row r="99" spans="1:9">
      <c r="A99" s="20">
        <v>2706</v>
      </c>
      <c r="B99" s="21" t="s">
        <v>235</v>
      </c>
      <c r="C99" s="21" t="s">
        <v>243</v>
      </c>
      <c r="D99" s="21" t="s">
        <v>62</v>
      </c>
      <c r="E99" s="21" t="s">
        <v>62</v>
      </c>
      <c r="F99" s="21" t="s">
        <v>239</v>
      </c>
      <c r="G99" s="22">
        <v>1810441</v>
      </c>
      <c r="H99" s="22">
        <v>161144.01999999999</v>
      </c>
      <c r="I99" s="20">
        <v>2021</v>
      </c>
    </row>
    <row r="100" spans="1:9" ht="26">
      <c r="A100" s="20">
        <v>99999</v>
      </c>
      <c r="B100" s="21" t="s">
        <v>235</v>
      </c>
      <c r="C100" s="21" t="s">
        <v>244</v>
      </c>
      <c r="D100" s="21" t="s">
        <v>245</v>
      </c>
      <c r="E100" s="21" t="s">
        <v>245</v>
      </c>
      <c r="F100" s="21" t="s">
        <v>281</v>
      </c>
      <c r="G100" s="22">
        <v>1399874</v>
      </c>
      <c r="H100" s="22">
        <v>158287.85</v>
      </c>
      <c r="I100" s="20">
        <v>2021</v>
      </c>
    </row>
    <row r="101" spans="1:9">
      <c r="A101" s="20">
        <v>59944</v>
      </c>
      <c r="B101" s="21" t="s">
        <v>235</v>
      </c>
      <c r="C101" s="21" t="s">
        <v>244</v>
      </c>
      <c r="D101" s="21" t="s">
        <v>245</v>
      </c>
      <c r="E101" s="21" t="s">
        <v>245</v>
      </c>
      <c r="F101" s="21" t="s">
        <v>253</v>
      </c>
      <c r="G101" s="22">
        <v>1352247</v>
      </c>
      <c r="H101" s="22">
        <v>152900</v>
      </c>
      <c r="I101" s="20">
        <v>2021</v>
      </c>
    </row>
    <row r="102" spans="1:9">
      <c r="A102" s="20">
        <v>59671</v>
      </c>
      <c r="B102" s="21" t="s">
        <v>235</v>
      </c>
      <c r="C102" s="21" t="s">
        <v>244</v>
      </c>
      <c r="D102" s="21" t="s">
        <v>245</v>
      </c>
      <c r="E102" s="21" t="s">
        <v>245</v>
      </c>
      <c r="F102" s="21" t="s">
        <v>252</v>
      </c>
      <c r="G102" s="22">
        <v>1339440</v>
      </c>
      <c r="H102" s="22">
        <v>151452</v>
      </c>
      <c r="I102" s="20">
        <v>2021</v>
      </c>
    </row>
    <row r="103" spans="1:9">
      <c r="A103" s="20">
        <v>61011</v>
      </c>
      <c r="B103" s="21" t="s">
        <v>235</v>
      </c>
      <c r="C103" s="21" t="s">
        <v>244</v>
      </c>
      <c r="D103" s="21" t="s">
        <v>245</v>
      </c>
      <c r="E103" s="21" t="s">
        <v>245</v>
      </c>
      <c r="F103" s="21" t="s">
        <v>253</v>
      </c>
      <c r="G103" s="22">
        <v>1307328</v>
      </c>
      <c r="H103" s="22">
        <v>147821</v>
      </c>
      <c r="I103" s="20">
        <v>2021</v>
      </c>
    </row>
    <row r="104" spans="1:9">
      <c r="A104" s="20">
        <v>62678</v>
      </c>
      <c r="B104" s="21" t="s">
        <v>235</v>
      </c>
      <c r="C104" s="21" t="s">
        <v>244</v>
      </c>
      <c r="D104" s="21" t="s">
        <v>245</v>
      </c>
      <c r="E104" s="21" t="s">
        <v>245</v>
      </c>
      <c r="F104" s="21" t="s">
        <v>252</v>
      </c>
      <c r="G104" s="22">
        <v>1285423</v>
      </c>
      <c r="H104" s="22">
        <v>145344</v>
      </c>
      <c r="I104" s="20">
        <v>2021</v>
      </c>
    </row>
    <row r="105" spans="1:9">
      <c r="A105" s="20">
        <v>60380</v>
      </c>
      <c r="B105" s="21" t="s">
        <v>235</v>
      </c>
      <c r="C105" s="21" t="s">
        <v>244</v>
      </c>
      <c r="D105" s="21" t="s">
        <v>245</v>
      </c>
      <c r="E105" s="21" t="s">
        <v>245</v>
      </c>
      <c r="F105" s="21" t="s">
        <v>252</v>
      </c>
      <c r="G105" s="22">
        <v>1283344</v>
      </c>
      <c r="H105" s="22">
        <v>145109</v>
      </c>
      <c r="I105" s="20">
        <v>2021</v>
      </c>
    </row>
    <row r="106" spans="1:9">
      <c r="A106" s="20">
        <v>59665</v>
      </c>
      <c r="B106" s="21" t="s">
        <v>235</v>
      </c>
      <c r="C106" s="21" t="s">
        <v>244</v>
      </c>
      <c r="D106" s="21" t="s">
        <v>245</v>
      </c>
      <c r="E106" s="21" t="s">
        <v>245</v>
      </c>
      <c r="F106" s="21" t="s">
        <v>252</v>
      </c>
      <c r="G106" s="22">
        <v>1279303</v>
      </c>
      <c r="H106" s="22">
        <v>144652</v>
      </c>
      <c r="I106" s="20">
        <v>2021</v>
      </c>
    </row>
    <row r="107" spans="1:9">
      <c r="A107" s="20">
        <v>50244</v>
      </c>
      <c r="B107" s="21" t="s">
        <v>235</v>
      </c>
      <c r="C107" s="21" t="s">
        <v>249</v>
      </c>
      <c r="D107" s="21" t="s">
        <v>265</v>
      </c>
      <c r="E107" s="21" t="s">
        <v>260</v>
      </c>
      <c r="F107" s="21" t="s">
        <v>239</v>
      </c>
      <c r="G107" s="22">
        <v>793880</v>
      </c>
      <c r="H107" s="22">
        <v>144257.41</v>
      </c>
      <c r="I107" s="20">
        <v>2021</v>
      </c>
    </row>
    <row r="108" spans="1:9">
      <c r="A108" s="20">
        <v>61610</v>
      </c>
      <c r="B108" s="21" t="s">
        <v>235</v>
      </c>
      <c r="C108" s="21" t="s">
        <v>244</v>
      </c>
      <c r="D108" s="21" t="s">
        <v>245</v>
      </c>
      <c r="E108" s="21" t="s">
        <v>245</v>
      </c>
      <c r="F108" s="21" t="s">
        <v>252</v>
      </c>
      <c r="G108" s="22">
        <v>1259482</v>
      </c>
      <c r="H108" s="22">
        <v>142411</v>
      </c>
      <c r="I108" s="20">
        <v>2021</v>
      </c>
    </row>
    <row r="109" spans="1:9">
      <c r="A109" s="20">
        <v>54896</v>
      </c>
      <c r="B109" s="21" t="s">
        <v>235</v>
      </c>
      <c r="C109" s="21" t="s">
        <v>246</v>
      </c>
      <c r="D109" s="21" t="s">
        <v>247</v>
      </c>
      <c r="E109" s="21" t="s">
        <v>248</v>
      </c>
      <c r="F109" s="21" t="s">
        <v>273</v>
      </c>
      <c r="G109" s="22">
        <v>1246430</v>
      </c>
      <c r="H109" s="22">
        <v>140935</v>
      </c>
      <c r="I109" s="20">
        <v>2021</v>
      </c>
    </row>
    <row r="110" spans="1:9">
      <c r="A110" s="20">
        <v>60539</v>
      </c>
      <c r="B110" s="21" t="s">
        <v>235</v>
      </c>
      <c r="C110" s="21" t="s">
        <v>244</v>
      </c>
      <c r="D110" s="21" t="s">
        <v>245</v>
      </c>
      <c r="E110" s="21" t="s">
        <v>245</v>
      </c>
      <c r="F110" s="21" t="s">
        <v>252</v>
      </c>
      <c r="G110" s="22">
        <v>1241627</v>
      </c>
      <c r="H110" s="22">
        <v>140392</v>
      </c>
      <c r="I110" s="20">
        <v>2021</v>
      </c>
    </row>
    <row r="111" spans="1:9">
      <c r="A111" s="20">
        <v>50189</v>
      </c>
      <c r="B111" s="21" t="s">
        <v>235</v>
      </c>
      <c r="C111" s="21" t="s">
        <v>249</v>
      </c>
      <c r="D111" s="21" t="s">
        <v>259</v>
      </c>
      <c r="E111" s="21" t="s">
        <v>260</v>
      </c>
      <c r="F111" s="21" t="s">
        <v>253</v>
      </c>
      <c r="G111" s="22">
        <v>666608</v>
      </c>
      <c r="H111" s="22">
        <v>140130.01999999999</v>
      </c>
      <c r="I111" s="20">
        <v>2021</v>
      </c>
    </row>
    <row r="112" spans="1:9">
      <c r="A112" s="20">
        <v>54895</v>
      </c>
      <c r="B112" s="21" t="s">
        <v>235</v>
      </c>
      <c r="C112" s="21" t="s">
        <v>246</v>
      </c>
      <c r="D112" s="21" t="s">
        <v>247</v>
      </c>
      <c r="E112" s="21" t="s">
        <v>248</v>
      </c>
      <c r="F112" s="21" t="s">
        <v>273</v>
      </c>
      <c r="G112" s="22">
        <v>1217677</v>
      </c>
      <c r="H112" s="22">
        <v>137684</v>
      </c>
      <c r="I112" s="20">
        <v>2021</v>
      </c>
    </row>
    <row r="113" spans="1:9">
      <c r="A113" s="20">
        <v>59589</v>
      </c>
      <c r="B113" s="21" t="s">
        <v>235</v>
      </c>
      <c r="C113" s="21" t="s">
        <v>244</v>
      </c>
      <c r="D113" s="21" t="s">
        <v>245</v>
      </c>
      <c r="E113" s="21" t="s">
        <v>245</v>
      </c>
      <c r="F113" s="21" t="s">
        <v>252</v>
      </c>
      <c r="G113" s="22">
        <v>1213972</v>
      </c>
      <c r="H113" s="22">
        <v>137265</v>
      </c>
      <c r="I113" s="20">
        <v>2021</v>
      </c>
    </row>
    <row r="114" spans="1:9">
      <c r="A114" s="20">
        <v>61813</v>
      </c>
      <c r="B114" s="21" t="s">
        <v>235</v>
      </c>
      <c r="C114" s="21" t="s">
        <v>244</v>
      </c>
      <c r="D114" s="21" t="s">
        <v>245</v>
      </c>
      <c r="E114" s="21" t="s">
        <v>245</v>
      </c>
      <c r="F114" s="21" t="s">
        <v>253</v>
      </c>
      <c r="G114" s="22">
        <v>1189271</v>
      </c>
      <c r="H114" s="22">
        <v>134472</v>
      </c>
      <c r="I114" s="20">
        <v>2021</v>
      </c>
    </row>
    <row r="115" spans="1:9">
      <c r="A115" s="20">
        <v>2728</v>
      </c>
      <c r="B115" s="21" t="s">
        <v>235</v>
      </c>
      <c r="C115" s="21" t="s">
        <v>246</v>
      </c>
      <c r="D115" s="21" t="s">
        <v>247</v>
      </c>
      <c r="E115" s="21" t="s">
        <v>248</v>
      </c>
      <c r="F115" s="21" t="s">
        <v>252</v>
      </c>
      <c r="G115" s="22">
        <v>1124532</v>
      </c>
      <c r="H115" s="22">
        <v>127152</v>
      </c>
      <c r="I115" s="20">
        <v>2021</v>
      </c>
    </row>
    <row r="116" spans="1:9">
      <c r="A116" s="20">
        <v>50254</v>
      </c>
      <c r="B116" s="21" t="s">
        <v>235</v>
      </c>
      <c r="C116" s="21" t="s">
        <v>249</v>
      </c>
      <c r="D116" s="21" t="s">
        <v>265</v>
      </c>
      <c r="E116" s="21" t="s">
        <v>260</v>
      </c>
      <c r="F116" s="21" t="s">
        <v>253</v>
      </c>
      <c r="G116" s="22">
        <v>576900</v>
      </c>
      <c r="H116" s="22">
        <v>124421.9</v>
      </c>
      <c r="I116" s="20">
        <v>2021</v>
      </c>
    </row>
    <row r="117" spans="1:9">
      <c r="A117" s="20">
        <v>56292</v>
      </c>
      <c r="B117" s="21" t="s">
        <v>235</v>
      </c>
      <c r="C117" s="21" t="s">
        <v>243</v>
      </c>
      <c r="D117" s="21" t="s">
        <v>62</v>
      </c>
      <c r="E117" s="21" t="s">
        <v>62</v>
      </c>
      <c r="F117" s="21" t="s">
        <v>239</v>
      </c>
      <c r="G117" s="22">
        <v>1259110</v>
      </c>
      <c r="H117" s="22">
        <v>116313</v>
      </c>
      <c r="I117" s="20">
        <v>2021</v>
      </c>
    </row>
    <row r="118" spans="1:9">
      <c r="A118" s="20">
        <v>2729</v>
      </c>
      <c r="B118" s="21" t="s">
        <v>235</v>
      </c>
      <c r="C118" s="21" t="s">
        <v>246</v>
      </c>
      <c r="D118" s="21" t="s">
        <v>247</v>
      </c>
      <c r="E118" s="21" t="s">
        <v>248</v>
      </c>
      <c r="F118" s="21" t="s">
        <v>252</v>
      </c>
      <c r="G118" s="22">
        <v>1027904</v>
      </c>
      <c r="H118" s="22">
        <v>116226</v>
      </c>
      <c r="I118" s="20">
        <v>2021</v>
      </c>
    </row>
    <row r="119" spans="1:9">
      <c r="A119" s="20">
        <v>58848</v>
      </c>
      <c r="B119" s="21" t="s">
        <v>235</v>
      </c>
      <c r="C119" s="21" t="s">
        <v>244</v>
      </c>
      <c r="D119" s="21" t="s">
        <v>245</v>
      </c>
      <c r="E119" s="21" t="s">
        <v>245</v>
      </c>
      <c r="F119" s="21" t="s">
        <v>239</v>
      </c>
      <c r="G119" s="22">
        <v>1023409</v>
      </c>
      <c r="H119" s="22">
        <v>115718</v>
      </c>
      <c r="I119" s="20">
        <v>2021</v>
      </c>
    </row>
    <row r="120" spans="1:9">
      <c r="A120" s="20">
        <v>56249</v>
      </c>
      <c r="B120" s="21" t="s">
        <v>235</v>
      </c>
      <c r="C120" s="21" t="s">
        <v>243</v>
      </c>
      <c r="D120" s="21" t="s">
        <v>62</v>
      </c>
      <c r="E120" s="21" t="s">
        <v>62</v>
      </c>
      <c r="F120" s="21" t="s">
        <v>239</v>
      </c>
      <c r="G120" s="22">
        <v>1341608</v>
      </c>
      <c r="H120" s="22">
        <v>114426.18</v>
      </c>
      <c r="I120" s="20">
        <v>2021</v>
      </c>
    </row>
    <row r="121" spans="1:9">
      <c r="A121" s="20">
        <v>2726</v>
      </c>
      <c r="B121" s="21" t="s">
        <v>235</v>
      </c>
      <c r="C121" s="21" t="s">
        <v>246</v>
      </c>
      <c r="D121" s="21" t="s">
        <v>247</v>
      </c>
      <c r="E121" s="21" t="s">
        <v>248</v>
      </c>
      <c r="F121" s="21" t="s">
        <v>252</v>
      </c>
      <c r="G121" s="22">
        <v>990609</v>
      </c>
      <c r="H121" s="22">
        <v>112009</v>
      </c>
      <c r="I121" s="20">
        <v>2021</v>
      </c>
    </row>
    <row r="122" spans="1:9">
      <c r="A122" s="20">
        <v>60611</v>
      </c>
      <c r="B122" s="21" t="s">
        <v>235</v>
      </c>
      <c r="C122" s="21" t="s">
        <v>244</v>
      </c>
      <c r="D122" s="21" t="s">
        <v>245</v>
      </c>
      <c r="E122" s="21" t="s">
        <v>245</v>
      </c>
      <c r="F122" s="21" t="s">
        <v>253</v>
      </c>
      <c r="G122" s="22">
        <v>982482</v>
      </c>
      <c r="H122" s="22">
        <v>111090</v>
      </c>
      <c r="I122" s="20">
        <v>2021</v>
      </c>
    </row>
    <row r="123" spans="1:9">
      <c r="A123" s="20">
        <v>54897</v>
      </c>
      <c r="B123" s="21" t="s">
        <v>235</v>
      </c>
      <c r="C123" s="21" t="s">
        <v>246</v>
      </c>
      <c r="D123" s="21" t="s">
        <v>247</v>
      </c>
      <c r="E123" s="21" t="s">
        <v>248</v>
      </c>
      <c r="F123" s="21" t="s">
        <v>273</v>
      </c>
      <c r="G123" s="22">
        <v>940931</v>
      </c>
      <c r="H123" s="22">
        <v>106392</v>
      </c>
      <c r="I123" s="20">
        <v>2021</v>
      </c>
    </row>
    <row r="124" spans="1:9">
      <c r="A124" s="20">
        <v>2707</v>
      </c>
      <c r="B124" s="21" t="s">
        <v>235</v>
      </c>
      <c r="C124" s="21" t="s">
        <v>246</v>
      </c>
      <c r="D124" s="21" t="s">
        <v>247</v>
      </c>
      <c r="E124" s="21" t="s">
        <v>248</v>
      </c>
      <c r="F124" s="21" t="s">
        <v>239</v>
      </c>
      <c r="G124" s="22">
        <v>932857</v>
      </c>
      <c r="H124" s="22">
        <v>105479</v>
      </c>
      <c r="I124" s="20">
        <v>2021</v>
      </c>
    </row>
    <row r="125" spans="1:9">
      <c r="A125" s="20">
        <v>61512</v>
      </c>
      <c r="B125" s="21" t="s">
        <v>235</v>
      </c>
      <c r="C125" s="21" t="s">
        <v>244</v>
      </c>
      <c r="D125" s="21" t="s">
        <v>245</v>
      </c>
      <c r="E125" s="21" t="s">
        <v>245</v>
      </c>
      <c r="F125" s="21" t="s">
        <v>239</v>
      </c>
      <c r="G125" s="22">
        <v>932627</v>
      </c>
      <c r="H125" s="22">
        <v>105453</v>
      </c>
      <c r="I125" s="20">
        <v>2021</v>
      </c>
    </row>
    <row r="126" spans="1:9">
      <c r="A126" s="20">
        <v>60623</v>
      </c>
      <c r="B126" s="21" t="s">
        <v>235</v>
      </c>
      <c r="C126" s="21" t="s">
        <v>244</v>
      </c>
      <c r="D126" s="21" t="s">
        <v>245</v>
      </c>
      <c r="E126" s="21" t="s">
        <v>245</v>
      </c>
      <c r="F126" s="21" t="s">
        <v>252</v>
      </c>
      <c r="G126" s="22">
        <v>921049</v>
      </c>
      <c r="H126" s="22">
        <v>104144</v>
      </c>
      <c r="I126" s="20">
        <v>2021</v>
      </c>
    </row>
    <row r="127" spans="1:9">
      <c r="A127" s="20">
        <v>60383</v>
      </c>
      <c r="B127" s="21" t="s">
        <v>235</v>
      </c>
      <c r="C127" s="21" t="s">
        <v>244</v>
      </c>
      <c r="D127" s="21" t="s">
        <v>245</v>
      </c>
      <c r="E127" s="21" t="s">
        <v>245</v>
      </c>
      <c r="F127" s="21" t="s">
        <v>252</v>
      </c>
      <c r="G127" s="22">
        <v>918440</v>
      </c>
      <c r="H127" s="22">
        <v>103849</v>
      </c>
      <c r="I127" s="20">
        <v>2021</v>
      </c>
    </row>
    <row r="128" spans="1:9">
      <c r="A128" s="20">
        <v>50244</v>
      </c>
      <c r="B128" s="21" t="s">
        <v>235</v>
      </c>
      <c r="C128" s="21" t="s">
        <v>249</v>
      </c>
      <c r="D128" s="21" t="s">
        <v>250</v>
      </c>
      <c r="E128" s="21" t="s">
        <v>251</v>
      </c>
      <c r="F128" s="21" t="s">
        <v>239</v>
      </c>
      <c r="G128" s="22">
        <v>569810</v>
      </c>
      <c r="H128" s="22">
        <v>103541.29</v>
      </c>
      <c r="I128" s="20">
        <v>2021</v>
      </c>
    </row>
    <row r="129" spans="1:9">
      <c r="A129" s="20">
        <v>61693</v>
      </c>
      <c r="B129" s="21" t="s">
        <v>235</v>
      </c>
      <c r="C129" s="21" t="s">
        <v>244</v>
      </c>
      <c r="D129" s="21" t="s">
        <v>245</v>
      </c>
      <c r="E129" s="21" t="s">
        <v>245</v>
      </c>
      <c r="F129" s="21" t="s">
        <v>239</v>
      </c>
      <c r="G129" s="22">
        <v>904416</v>
      </c>
      <c r="H129" s="22">
        <v>102263</v>
      </c>
      <c r="I129" s="20">
        <v>2021</v>
      </c>
    </row>
    <row r="130" spans="1:9">
      <c r="A130" s="20">
        <v>62668</v>
      </c>
      <c r="B130" s="21" t="s">
        <v>235</v>
      </c>
      <c r="C130" s="21" t="s">
        <v>244</v>
      </c>
      <c r="D130" s="21" t="s">
        <v>245</v>
      </c>
      <c r="E130" s="21" t="s">
        <v>245</v>
      </c>
      <c r="F130" s="21" t="s">
        <v>252</v>
      </c>
      <c r="G130" s="22">
        <v>901733</v>
      </c>
      <c r="H130" s="22">
        <v>101960</v>
      </c>
      <c r="I130" s="20">
        <v>2021</v>
      </c>
    </row>
    <row r="131" spans="1:9">
      <c r="A131" s="20">
        <v>61561</v>
      </c>
      <c r="B131" s="21" t="s">
        <v>235</v>
      </c>
      <c r="C131" s="21" t="s">
        <v>244</v>
      </c>
      <c r="D131" s="21" t="s">
        <v>245</v>
      </c>
      <c r="E131" s="21" t="s">
        <v>245</v>
      </c>
      <c r="F131" s="21" t="s">
        <v>239</v>
      </c>
      <c r="G131" s="22">
        <v>895959</v>
      </c>
      <c r="H131" s="22">
        <v>101307</v>
      </c>
      <c r="I131" s="20">
        <v>2021</v>
      </c>
    </row>
    <row r="132" spans="1:9">
      <c r="A132" s="20">
        <v>59669</v>
      </c>
      <c r="B132" s="21" t="s">
        <v>235</v>
      </c>
      <c r="C132" s="21" t="s">
        <v>244</v>
      </c>
      <c r="D132" s="21" t="s">
        <v>245</v>
      </c>
      <c r="E132" s="21" t="s">
        <v>245</v>
      </c>
      <c r="F132" s="21" t="s">
        <v>252</v>
      </c>
      <c r="G132" s="22">
        <v>891696</v>
      </c>
      <c r="H132" s="22">
        <v>100825</v>
      </c>
      <c r="I132" s="20">
        <v>2021</v>
      </c>
    </row>
    <row r="133" spans="1:9">
      <c r="A133" s="20">
        <v>60624</v>
      </c>
      <c r="B133" s="21" t="s">
        <v>235</v>
      </c>
      <c r="C133" s="21" t="s">
        <v>244</v>
      </c>
      <c r="D133" s="21" t="s">
        <v>245</v>
      </c>
      <c r="E133" s="21" t="s">
        <v>245</v>
      </c>
      <c r="F133" s="21" t="s">
        <v>252</v>
      </c>
      <c r="G133" s="22">
        <v>837598</v>
      </c>
      <c r="H133" s="22">
        <v>94708</v>
      </c>
      <c r="I133" s="20">
        <v>2021</v>
      </c>
    </row>
    <row r="134" spans="1:9">
      <c r="A134" s="20">
        <v>10525</v>
      </c>
      <c r="B134" s="21" t="s">
        <v>235</v>
      </c>
      <c r="C134" s="21" t="s">
        <v>249</v>
      </c>
      <c r="D134" s="21" t="s">
        <v>261</v>
      </c>
      <c r="E134" s="21" t="s">
        <v>262</v>
      </c>
      <c r="F134" s="21" t="s">
        <v>239</v>
      </c>
      <c r="G134" s="22">
        <v>1509523</v>
      </c>
      <c r="H134" s="22">
        <v>92722.210999999996</v>
      </c>
      <c r="I134" s="20">
        <v>2021</v>
      </c>
    </row>
    <row r="135" spans="1:9">
      <c r="A135" s="20">
        <v>2750</v>
      </c>
      <c r="B135" s="21" t="s">
        <v>235</v>
      </c>
      <c r="C135" s="21" t="s">
        <v>246</v>
      </c>
      <c r="D135" s="21" t="s">
        <v>247</v>
      </c>
      <c r="E135" s="21" t="s">
        <v>248</v>
      </c>
      <c r="F135" s="21" t="s">
        <v>252</v>
      </c>
      <c r="G135" s="22">
        <v>771435</v>
      </c>
      <c r="H135" s="22">
        <v>87227</v>
      </c>
      <c r="I135" s="20">
        <v>2021</v>
      </c>
    </row>
    <row r="136" spans="1:9">
      <c r="A136" s="20">
        <v>59778</v>
      </c>
      <c r="B136" s="21" t="s">
        <v>235</v>
      </c>
      <c r="C136" s="21" t="s">
        <v>244</v>
      </c>
      <c r="D136" s="21" t="s">
        <v>245</v>
      </c>
      <c r="E136" s="21" t="s">
        <v>245</v>
      </c>
      <c r="F136" s="21" t="s">
        <v>252</v>
      </c>
      <c r="G136" s="22">
        <v>743346</v>
      </c>
      <c r="H136" s="22">
        <v>84051</v>
      </c>
      <c r="I136" s="20">
        <v>2021</v>
      </c>
    </row>
    <row r="137" spans="1:9">
      <c r="A137" s="20">
        <v>61676</v>
      </c>
      <c r="B137" s="21" t="s">
        <v>235</v>
      </c>
      <c r="C137" s="21" t="s">
        <v>243</v>
      </c>
      <c r="D137" s="21" t="s">
        <v>62</v>
      </c>
      <c r="E137" s="21" t="s">
        <v>62</v>
      </c>
      <c r="F137" s="21" t="s">
        <v>239</v>
      </c>
      <c r="G137" s="22">
        <v>964009</v>
      </c>
      <c r="H137" s="22">
        <v>80302.370999999999</v>
      </c>
      <c r="I137" s="20">
        <v>2021</v>
      </c>
    </row>
    <row r="138" spans="1:9">
      <c r="A138" s="20">
        <v>59164</v>
      </c>
      <c r="B138" s="21" t="s">
        <v>235</v>
      </c>
      <c r="C138" s="21" t="s">
        <v>244</v>
      </c>
      <c r="D138" s="21" t="s">
        <v>245</v>
      </c>
      <c r="E138" s="21" t="s">
        <v>245</v>
      </c>
      <c r="F138" s="21" t="s">
        <v>239</v>
      </c>
      <c r="G138" s="22">
        <v>693679</v>
      </c>
      <c r="H138" s="22">
        <v>78435</v>
      </c>
      <c r="I138" s="20">
        <v>2021</v>
      </c>
    </row>
    <row r="139" spans="1:9">
      <c r="A139" s="20">
        <v>59678</v>
      </c>
      <c r="B139" s="21" t="s">
        <v>235</v>
      </c>
      <c r="C139" s="21" t="s">
        <v>244</v>
      </c>
      <c r="D139" s="21" t="s">
        <v>245</v>
      </c>
      <c r="E139" s="21" t="s">
        <v>245</v>
      </c>
      <c r="F139" s="21" t="s">
        <v>252</v>
      </c>
      <c r="G139" s="22">
        <v>659276</v>
      </c>
      <c r="H139" s="22">
        <v>74545</v>
      </c>
      <c r="I139" s="20">
        <v>2021</v>
      </c>
    </row>
    <row r="140" spans="1:9">
      <c r="A140" s="20">
        <v>2730</v>
      </c>
      <c r="B140" s="21" t="s">
        <v>235</v>
      </c>
      <c r="C140" s="21" t="s">
        <v>246</v>
      </c>
      <c r="D140" s="21" t="s">
        <v>247</v>
      </c>
      <c r="E140" s="21" t="s">
        <v>248</v>
      </c>
      <c r="F140" s="21" t="s">
        <v>252</v>
      </c>
      <c r="G140" s="22">
        <v>653740</v>
      </c>
      <c r="H140" s="22">
        <v>73919</v>
      </c>
      <c r="I140" s="20">
        <v>2021</v>
      </c>
    </row>
    <row r="141" spans="1:9">
      <c r="A141" s="20">
        <v>59666</v>
      </c>
      <c r="B141" s="21" t="s">
        <v>235</v>
      </c>
      <c r="C141" s="21" t="s">
        <v>244</v>
      </c>
      <c r="D141" s="21" t="s">
        <v>245</v>
      </c>
      <c r="E141" s="21" t="s">
        <v>245</v>
      </c>
      <c r="F141" s="21" t="s">
        <v>252</v>
      </c>
      <c r="G141" s="22">
        <v>616259</v>
      </c>
      <c r="H141" s="22">
        <v>69681</v>
      </c>
      <c r="I141" s="20">
        <v>2021</v>
      </c>
    </row>
    <row r="142" spans="1:9">
      <c r="A142" s="20">
        <v>60149</v>
      </c>
      <c r="B142" s="21" t="s">
        <v>235</v>
      </c>
      <c r="C142" s="21" t="s">
        <v>244</v>
      </c>
      <c r="D142" s="21" t="s">
        <v>245</v>
      </c>
      <c r="E142" s="21" t="s">
        <v>245</v>
      </c>
      <c r="F142" s="21" t="s">
        <v>252</v>
      </c>
      <c r="G142" s="22">
        <v>602694</v>
      </c>
      <c r="H142" s="22">
        <v>68147</v>
      </c>
      <c r="I142" s="20">
        <v>2021</v>
      </c>
    </row>
    <row r="143" spans="1:9">
      <c r="A143" s="20">
        <v>60540</v>
      </c>
      <c r="B143" s="21" t="s">
        <v>235</v>
      </c>
      <c r="C143" s="21" t="s">
        <v>244</v>
      </c>
      <c r="D143" s="21" t="s">
        <v>245</v>
      </c>
      <c r="E143" s="21" t="s">
        <v>245</v>
      </c>
      <c r="F143" s="21" t="s">
        <v>252</v>
      </c>
      <c r="G143" s="22">
        <v>570563</v>
      </c>
      <c r="H143" s="22">
        <v>64514</v>
      </c>
      <c r="I143" s="20">
        <v>2021</v>
      </c>
    </row>
    <row r="144" spans="1:9">
      <c r="A144" s="20">
        <v>59688</v>
      </c>
      <c r="B144" s="21" t="s">
        <v>235</v>
      </c>
      <c r="C144" s="21" t="s">
        <v>257</v>
      </c>
      <c r="D144" s="21" t="s">
        <v>274</v>
      </c>
      <c r="E144" s="21" t="s">
        <v>275</v>
      </c>
      <c r="F144" s="21" t="s">
        <v>239</v>
      </c>
      <c r="G144" s="22">
        <v>722598</v>
      </c>
      <c r="H144" s="22">
        <v>58050.063999999998</v>
      </c>
      <c r="I144" s="20">
        <v>2021</v>
      </c>
    </row>
    <row r="145" spans="1:9">
      <c r="A145" s="20">
        <v>2719</v>
      </c>
      <c r="B145" s="21" t="s">
        <v>235</v>
      </c>
      <c r="C145" s="21" t="s">
        <v>246</v>
      </c>
      <c r="D145" s="21" t="s">
        <v>247</v>
      </c>
      <c r="E145" s="21" t="s">
        <v>248</v>
      </c>
      <c r="F145" s="21" t="s">
        <v>252</v>
      </c>
      <c r="G145" s="22">
        <v>498112</v>
      </c>
      <c r="H145" s="22">
        <v>56322</v>
      </c>
      <c r="I145" s="20">
        <v>2021</v>
      </c>
    </row>
    <row r="146" spans="1:9">
      <c r="A146" s="20">
        <v>50244</v>
      </c>
      <c r="B146" s="21" t="s">
        <v>235</v>
      </c>
      <c r="C146" s="21" t="s">
        <v>249</v>
      </c>
      <c r="D146" s="21" t="s">
        <v>62</v>
      </c>
      <c r="E146" s="21" t="s">
        <v>62</v>
      </c>
      <c r="F146" s="21" t="s">
        <v>239</v>
      </c>
      <c r="G146" s="22">
        <v>303858</v>
      </c>
      <c r="H146" s="22">
        <v>55214.468999999997</v>
      </c>
      <c r="I146" s="20">
        <v>2021</v>
      </c>
    </row>
    <row r="147" spans="1:9">
      <c r="A147" s="20">
        <v>58264</v>
      </c>
      <c r="B147" s="21" t="s">
        <v>235</v>
      </c>
      <c r="C147" s="21" t="s">
        <v>276</v>
      </c>
      <c r="D147" s="21" t="s">
        <v>274</v>
      </c>
      <c r="E147" s="21" t="s">
        <v>275</v>
      </c>
      <c r="F147" s="21" t="s">
        <v>252</v>
      </c>
      <c r="G147" s="22">
        <v>444152</v>
      </c>
      <c r="H147" s="22">
        <v>54773</v>
      </c>
      <c r="I147" s="20">
        <v>2021</v>
      </c>
    </row>
    <row r="148" spans="1:9">
      <c r="A148" s="20">
        <v>63842</v>
      </c>
      <c r="B148" s="21" t="s">
        <v>235</v>
      </c>
      <c r="C148" s="21" t="s">
        <v>244</v>
      </c>
      <c r="D148" s="21" t="s">
        <v>245</v>
      </c>
      <c r="E148" s="21" t="s">
        <v>245</v>
      </c>
      <c r="F148" s="21" t="s">
        <v>239</v>
      </c>
      <c r="G148" s="22">
        <v>451486</v>
      </c>
      <c r="H148" s="22">
        <v>51050</v>
      </c>
      <c r="I148" s="20">
        <v>2021</v>
      </c>
    </row>
    <row r="149" spans="1:9">
      <c r="A149" s="20">
        <v>54656</v>
      </c>
      <c r="B149" s="21" t="s">
        <v>235</v>
      </c>
      <c r="C149" s="21" t="s">
        <v>249</v>
      </c>
      <c r="D149" s="21" t="s">
        <v>62</v>
      </c>
      <c r="E149" s="21" t="s">
        <v>62</v>
      </c>
      <c r="F149" s="21" t="s">
        <v>239</v>
      </c>
      <c r="G149" s="22">
        <v>305578</v>
      </c>
      <c r="H149" s="22">
        <v>50888.718000000001</v>
      </c>
      <c r="I149" s="20">
        <v>2021</v>
      </c>
    </row>
    <row r="150" spans="1:9">
      <c r="A150" s="20">
        <v>57896</v>
      </c>
      <c r="B150" s="21" t="s">
        <v>235</v>
      </c>
      <c r="C150" s="21" t="s">
        <v>243</v>
      </c>
      <c r="D150" s="21" t="s">
        <v>274</v>
      </c>
      <c r="E150" s="21" t="s">
        <v>275</v>
      </c>
      <c r="F150" s="21" t="s">
        <v>252</v>
      </c>
      <c r="G150" s="22">
        <v>822741</v>
      </c>
      <c r="H150" s="22">
        <v>50673</v>
      </c>
      <c r="I150" s="20">
        <v>2021</v>
      </c>
    </row>
    <row r="151" spans="1:9">
      <c r="A151" s="20">
        <v>2778</v>
      </c>
      <c r="B151" s="21" t="s">
        <v>235</v>
      </c>
      <c r="C151" s="21" t="s">
        <v>246</v>
      </c>
      <c r="D151" s="21" t="s">
        <v>247</v>
      </c>
      <c r="E151" s="21" t="s">
        <v>248</v>
      </c>
      <c r="F151" s="21" t="s">
        <v>254</v>
      </c>
      <c r="G151" s="22">
        <v>443793</v>
      </c>
      <c r="H151" s="22">
        <v>50180</v>
      </c>
      <c r="I151" s="20">
        <v>2021</v>
      </c>
    </row>
    <row r="152" spans="1:9">
      <c r="A152" s="20">
        <v>58526</v>
      </c>
      <c r="B152" s="21" t="s">
        <v>235</v>
      </c>
      <c r="C152" s="21" t="s">
        <v>257</v>
      </c>
      <c r="D152" s="21" t="s">
        <v>274</v>
      </c>
      <c r="E152" s="21" t="s">
        <v>275</v>
      </c>
      <c r="F152" s="21" t="s">
        <v>239</v>
      </c>
      <c r="G152" s="22">
        <v>549567</v>
      </c>
      <c r="H152" s="22">
        <v>49642</v>
      </c>
      <c r="I152" s="20">
        <v>2021</v>
      </c>
    </row>
    <row r="153" spans="1:9">
      <c r="A153" s="20">
        <v>62594</v>
      </c>
      <c r="B153" s="21" t="s">
        <v>235</v>
      </c>
      <c r="C153" s="21" t="s">
        <v>244</v>
      </c>
      <c r="D153" s="21" t="s">
        <v>245</v>
      </c>
      <c r="E153" s="21" t="s">
        <v>245</v>
      </c>
      <c r="F153" s="21" t="s">
        <v>252</v>
      </c>
      <c r="G153" s="22">
        <v>395549</v>
      </c>
      <c r="H153" s="22">
        <v>44725</v>
      </c>
      <c r="I153" s="20">
        <v>2021</v>
      </c>
    </row>
    <row r="154" spans="1:9">
      <c r="A154" s="20">
        <v>59527</v>
      </c>
      <c r="B154" s="21" t="s">
        <v>235</v>
      </c>
      <c r="C154" s="21" t="s">
        <v>244</v>
      </c>
      <c r="D154" s="21" t="s">
        <v>245</v>
      </c>
      <c r="E154" s="21" t="s">
        <v>245</v>
      </c>
      <c r="F154" s="21" t="s">
        <v>253</v>
      </c>
      <c r="G154" s="22">
        <v>384192</v>
      </c>
      <c r="H154" s="22">
        <v>43441</v>
      </c>
      <c r="I154" s="20">
        <v>2021</v>
      </c>
    </row>
    <row r="155" spans="1:9">
      <c r="A155" s="20">
        <v>60001</v>
      </c>
      <c r="B155" s="21" t="s">
        <v>235</v>
      </c>
      <c r="C155" s="21" t="s">
        <v>244</v>
      </c>
      <c r="D155" s="21" t="s">
        <v>245</v>
      </c>
      <c r="E155" s="21" t="s">
        <v>245</v>
      </c>
      <c r="F155" s="21" t="s">
        <v>252</v>
      </c>
      <c r="G155" s="22">
        <v>379726</v>
      </c>
      <c r="H155" s="22">
        <v>42936</v>
      </c>
      <c r="I155" s="20">
        <v>2021</v>
      </c>
    </row>
    <row r="156" spans="1:9">
      <c r="A156" s="20">
        <v>61675</v>
      </c>
      <c r="B156" s="21" t="s">
        <v>235</v>
      </c>
      <c r="C156" s="21" t="s">
        <v>243</v>
      </c>
      <c r="D156" s="21" t="s">
        <v>62</v>
      </c>
      <c r="E156" s="21" t="s">
        <v>62</v>
      </c>
      <c r="F156" s="21" t="s">
        <v>239</v>
      </c>
      <c r="G156" s="22">
        <v>509579</v>
      </c>
      <c r="H156" s="22">
        <v>42835.705000000002</v>
      </c>
      <c r="I156" s="20">
        <v>2021</v>
      </c>
    </row>
    <row r="157" spans="1:9">
      <c r="A157" s="20">
        <v>59530</v>
      </c>
      <c r="B157" s="21" t="s">
        <v>235</v>
      </c>
      <c r="C157" s="21" t="s">
        <v>244</v>
      </c>
      <c r="D157" s="21" t="s">
        <v>245</v>
      </c>
      <c r="E157" s="21" t="s">
        <v>245</v>
      </c>
      <c r="F157" s="21" t="s">
        <v>253</v>
      </c>
      <c r="G157" s="22">
        <v>377143</v>
      </c>
      <c r="H157" s="22">
        <v>42644</v>
      </c>
      <c r="I157" s="20">
        <v>2021</v>
      </c>
    </row>
    <row r="158" spans="1:9">
      <c r="A158" s="20">
        <v>59951</v>
      </c>
      <c r="B158" s="21" t="s">
        <v>235</v>
      </c>
      <c r="C158" s="21" t="s">
        <v>244</v>
      </c>
      <c r="D158" s="21" t="s">
        <v>245</v>
      </c>
      <c r="E158" s="21" t="s">
        <v>245</v>
      </c>
      <c r="F158" s="21" t="s">
        <v>253</v>
      </c>
      <c r="G158" s="22">
        <v>366699</v>
      </c>
      <c r="H158" s="22">
        <v>41463</v>
      </c>
      <c r="I158" s="20">
        <v>2021</v>
      </c>
    </row>
    <row r="159" spans="1:9">
      <c r="A159" s="20">
        <v>59117</v>
      </c>
      <c r="B159" s="21" t="s">
        <v>235</v>
      </c>
      <c r="C159" s="21" t="s">
        <v>244</v>
      </c>
      <c r="D159" s="21" t="s">
        <v>245</v>
      </c>
      <c r="E159" s="21" t="s">
        <v>245</v>
      </c>
      <c r="F159" s="21" t="s">
        <v>252</v>
      </c>
      <c r="G159" s="22">
        <v>361853</v>
      </c>
      <c r="H159" s="22">
        <v>40915</v>
      </c>
      <c r="I159" s="20">
        <v>2021</v>
      </c>
    </row>
    <row r="160" spans="1:9">
      <c r="A160" s="20">
        <v>61778</v>
      </c>
      <c r="B160" s="21" t="s">
        <v>235</v>
      </c>
      <c r="C160" s="21" t="s">
        <v>244</v>
      </c>
      <c r="D160" s="21" t="s">
        <v>245</v>
      </c>
      <c r="E160" s="21" t="s">
        <v>245</v>
      </c>
      <c r="F160" s="21" t="s">
        <v>253</v>
      </c>
      <c r="G160" s="22">
        <v>356881</v>
      </c>
      <c r="H160" s="22">
        <v>40353</v>
      </c>
      <c r="I160" s="20">
        <v>2021</v>
      </c>
    </row>
    <row r="161" spans="1:9">
      <c r="A161" s="20">
        <v>62669</v>
      </c>
      <c r="B161" s="21" t="s">
        <v>235</v>
      </c>
      <c r="C161" s="21" t="s">
        <v>244</v>
      </c>
      <c r="D161" s="21" t="s">
        <v>245</v>
      </c>
      <c r="E161" s="21" t="s">
        <v>245</v>
      </c>
      <c r="F161" s="21" t="s">
        <v>252</v>
      </c>
      <c r="G161" s="22">
        <v>352010</v>
      </c>
      <c r="H161" s="22">
        <v>39802</v>
      </c>
      <c r="I161" s="20">
        <v>2021</v>
      </c>
    </row>
    <row r="162" spans="1:9">
      <c r="A162" s="20">
        <v>57994</v>
      </c>
      <c r="B162" s="21" t="s">
        <v>235</v>
      </c>
      <c r="C162" s="21" t="s">
        <v>244</v>
      </c>
      <c r="D162" s="21" t="s">
        <v>245</v>
      </c>
      <c r="E162" s="21" t="s">
        <v>245</v>
      </c>
      <c r="F162" s="21" t="s">
        <v>252</v>
      </c>
      <c r="G162" s="22">
        <v>348154</v>
      </c>
      <c r="H162" s="22">
        <v>39366</v>
      </c>
      <c r="I162" s="20">
        <v>2021</v>
      </c>
    </row>
    <row r="163" spans="1:9">
      <c r="A163" s="20">
        <v>2706</v>
      </c>
      <c r="B163" s="21" t="s">
        <v>235</v>
      </c>
      <c r="C163" s="21" t="s">
        <v>243</v>
      </c>
      <c r="D163" s="21" t="s">
        <v>241</v>
      </c>
      <c r="E163" s="21" t="s">
        <v>241</v>
      </c>
      <c r="F163" s="21" t="s">
        <v>239</v>
      </c>
      <c r="G163" s="22">
        <v>428362</v>
      </c>
      <c r="H163" s="22">
        <v>39286.981</v>
      </c>
      <c r="I163" s="20">
        <v>2021</v>
      </c>
    </row>
    <row r="164" spans="1:9">
      <c r="A164" s="20">
        <v>59155</v>
      </c>
      <c r="B164" s="21" t="s">
        <v>235</v>
      </c>
      <c r="C164" s="21" t="s">
        <v>244</v>
      </c>
      <c r="D164" s="21" t="s">
        <v>245</v>
      </c>
      <c r="E164" s="21" t="s">
        <v>245</v>
      </c>
      <c r="F164" s="21" t="s">
        <v>253</v>
      </c>
      <c r="G164" s="22">
        <v>346817</v>
      </c>
      <c r="H164" s="22">
        <v>39215</v>
      </c>
      <c r="I164" s="20">
        <v>2021</v>
      </c>
    </row>
    <row r="165" spans="1:9">
      <c r="A165" s="20">
        <v>58649</v>
      </c>
      <c r="B165" s="21" t="s">
        <v>235</v>
      </c>
      <c r="C165" s="21" t="s">
        <v>244</v>
      </c>
      <c r="D165" s="21" t="s">
        <v>245</v>
      </c>
      <c r="E165" s="21" t="s">
        <v>245</v>
      </c>
      <c r="F165" s="21" t="s">
        <v>252</v>
      </c>
      <c r="G165" s="22">
        <v>342015</v>
      </c>
      <c r="H165" s="22">
        <v>38672</v>
      </c>
      <c r="I165" s="20">
        <v>2021</v>
      </c>
    </row>
    <row r="166" spans="1:9">
      <c r="A166" s="20">
        <v>58844</v>
      </c>
      <c r="B166" s="21" t="s">
        <v>235</v>
      </c>
      <c r="C166" s="21" t="s">
        <v>244</v>
      </c>
      <c r="D166" s="21" t="s">
        <v>245</v>
      </c>
      <c r="E166" s="21" t="s">
        <v>245</v>
      </c>
      <c r="F166" s="21" t="s">
        <v>253</v>
      </c>
      <c r="G166" s="22">
        <v>333349</v>
      </c>
      <c r="H166" s="22">
        <v>37692</v>
      </c>
      <c r="I166" s="20">
        <v>2021</v>
      </c>
    </row>
    <row r="167" spans="1:9">
      <c r="A167" s="20">
        <v>58701</v>
      </c>
      <c r="B167" s="21" t="s">
        <v>235</v>
      </c>
      <c r="C167" s="21" t="s">
        <v>244</v>
      </c>
      <c r="D167" s="21" t="s">
        <v>245</v>
      </c>
      <c r="E167" s="21" t="s">
        <v>245</v>
      </c>
      <c r="F167" s="21" t="s">
        <v>252</v>
      </c>
      <c r="G167" s="22">
        <v>332542</v>
      </c>
      <c r="H167" s="22">
        <v>37601</v>
      </c>
      <c r="I167" s="20">
        <v>2021</v>
      </c>
    </row>
    <row r="168" spans="1:9">
      <c r="A168" s="20">
        <v>58943</v>
      </c>
      <c r="B168" s="21" t="s">
        <v>235</v>
      </c>
      <c r="C168" s="21" t="s">
        <v>244</v>
      </c>
      <c r="D168" s="21" t="s">
        <v>245</v>
      </c>
      <c r="E168" s="21" t="s">
        <v>245</v>
      </c>
      <c r="F168" s="21" t="s">
        <v>253</v>
      </c>
      <c r="G168" s="22">
        <v>321709</v>
      </c>
      <c r="H168" s="22">
        <v>36376</v>
      </c>
      <c r="I168" s="20">
        <v>2021</v>
      </c>
    </row>
    <row r="169" spans="1:9">
      <c r="A169" s="20">
        <v>58792</v>
      </c>
      <c r="B169" s="21" t="s">
        <v>235</v>
      </c>
      <c r="C169" s="21" t="s">
        <v>244</v>
      </c>
      <c r="D169" s="21" t="s">
        <v>245</v>
      </c>
      <c r="E169" s="21" t="s">
        <v>245</v>
      </c>
      <c r="F169" s="21" t="s">
        <v>252</v>
      </c>
      <c r="G169" s="22">
        <v>320612</v>
      </c>
      <c r="H169" s="22">
        <v>36252</v>
      </c>
      <c r="I169" s="20">
        <v>2021</v>
      </c>
    </row>
    <row r="170" spans="1:9">
      <c r="A170" s="20">
        <v>60637</v>
      </c>
      <c r="B170" s="21" t="s">
        <v>235</v>
      </c>
      <c r="C170" s="21" t="s">
        <v>244</v>
      </c>
      <c r="D170" s="21" t="s">
        <v>245</v>
      </c>
      <c r="E170" s="21" t="s">
        <v>245</v>
      </c>
      <c r="F170" s="21" t="s">
        <v>253</v>
      </c>
      <c r="G170" s="22">
        <v>318384</v>
      </c>
      <c r="H170" s="22">
        <v>36000</v>
      </c>
      <c r="I170" s="20">
        <v>2021</v>
      </c>
    </row>
    <row r="171" spans="1:9">
      <c r="A171" s="20">
        <v>59996</v>
      </c>
      <c r="B171" s="21" t="s">
        <v>235</v>
      </c>
      <c r="C171" s="21" t="s">
        <v>244</v>
      </c>
      <c r="D171" s="21" t="s">
        <v>245</v>
      </c>
      <c r="E171" s="21" t="s">
        <v>245</v>
      </c>
      <c r="F171" s="21" t="s">
        <v>252</v>
      </c>
      <c r="G171" s="22">
        <v>312785</v>
      </c>
      <c r="H171" s="22">
        <v>35367</v>
      </c>
      <c r="I171" s="20">
        <v>2021</v>
      </c>
    </row>
    <row r="172" spans="1:9">
      <c r="A172" s="20">
        <v>59474</v>
      </c>
      <c r="B172" s="21" t="s">
        <v>235</v>
      </c>
      <c r="C172" s="21" t="s">
        <v>244</v>
      </c>
      <c r="D172" s="21" t="s">
        <v>245</v>
      </c>
      <c r="E172" s="21" t="s">
        <v>245</v>
      </c>
      <c r="F172" s="21" t="s">
        <v>252</v>
      </c>
      <c r="G172" s="22">
        <v>312442</v>
      </c>
      <c r="H172" s="22">
        <v>35328</v>
      </c>
      <c r="I172" s="20">
        <v>2021</v>
      </c>
    </row>
    <row r="173" spans="1:9" ht="26">
      <c r="A173" s="20">
        <v>99999</v>
      </c>
      <c r="B173" s="21" t="s">
        <v>235</v>
      </c>
      <c r="C173" s="21" t="s">
        <v>243</v>
      </c>
      <c r="D173" s="21" t="s">
        <v>62</v>
      </c>
      <c r="E173" s="21" t="s">
        <v>62</v>
      </c>
      <c r="F173" s="21" t="s">
        <v>281</v>
      </c>
      <c r="G173" s="22">
        <v>321591</v>
      </c>
      <c r="H173" s="22">
        <v>34740.362999999998</v>
      </c>
      <c r="I173" s="20">
        <v>2021</v>
      </c>
    </row>
    <row r="174" spans="1:9">
      <c r="A174" s="20">
        <v>59513</v>
      </c>
      <c r="B174" s="21" t="s">
        <v>235</v>
      </c>
      <c r="C174" s="21" t="s">
        <v>244</v>
      </c>
      <c r="D174" s="21" t="s">
        <v>245</v>
      </c>
      <c r="E174" s="21" t="s">
        <v>245</v>
      </c>
      <c r="F174" s="21" t="s">
        <v>253</v>
      </c>
      <c r="G174" s="22">
        <v>305153</v>
      </c>
      <c r="H174" s="22">
        <v>34504</v>
      </c>
      <c r="I174" s="20">
        <v>2021</v>
      </c>
    </row>
    <row r="175" spans="1:9">
      <c r="A175" s="20">
        <v>50254</v>
      </c>
      <c r="B175" s="21" t="s">
        <v>235</v>
      </c>
      <c r="C175" s="21" t="s">
        <v>249</v>
      </c>
      <c r="D175" s="21" t="s">
        <v>250</v>
      </c>
      <c r="E175" s="21" t="s">
        <v>251</v>
      </c>
      <c r="F175" s="21" t="s">
        <v>253</v>
      </c>
      <c r="G175" s="22">
        <v>158861</v>
      </c>
      <c r="H175" s="22">
        <v>34262.088000000003</v>
      </c>
      <c r="I175" s="20">
        <v>2021</v>
      </c>
    </row>
    <row r="176" spans="1:9">
      <c r="A176" s="20">
        <v>58623</v>
      </c>
      <c r="B176" s="21" t="s">
        <v>235</v>
      </c>
      <c r="C176" s="21" t="s">
        <v>244</v>
      </c>
      <c r="D176" s="21" t="s">
        <v>245</v>
      </c>
      <c r="E176" s="21" t="s">
        <v>245</v>
      </c>
      <c r="F176" s="21" t="s">
        <v>239</v>
      </c>
      <c r="G176" s="22">
        <v>301299</v>
      </c>
      <c r="H176" s="22">
        <v>34068</v>
      </c>
      <c r="I176" s="20">
        <v>2021</v>
      </c>
    </row>
    <row r="177" spans="1:9">
      <c r="A177" s="20">
        <v>59153</v>
      </c>
      <c r="B177" s="21" t="s">
        <v>235</v>
      </c>
      <c r="C177" s="21" t="s">
        <v>244</v>
      </c>
      <c r="D177" s="21" t="s">
        <v>245</v>
      </c>
      <c r="E177" s="21" t="s">
        <v>245</v>
      </c>
      <c r="F177" s="21" t="s">
        <v>253</v>
      </c>
      <c r="G177" s="22">
        <v>300776</v>
      </c>
      <c r="H177" s="22">
        <v>34009</v>
      </c>
      <c r="I177" s="20">
        <v>2021</v>
      </c>
    </row>
    <row r="178" spans="1:9">
      <c r="A178" s="20">
        <v>2741</v>
      </c>
      <c r="B178" s="21" t="s">
        <v>235</v>
      </c>
      <c r="C178" s="21" t="s">
        <v>246</v>
      </c>
      <c r="D178" s="21" t="s">
        <v>247</v>
      </c>
      <c r="E178" s="21" t="s">
        <v>248</v>
      </c>
      <c r="F178" s="21" t="s">
        <v>252</v>
      </c>
      <c r="G178" s="22">
        <v>289482</v>
      </c>
      <c r="H178" s="22">
        <v>32732</v>
      </c>
      <c r="I178" s="20">
        <v>2021</v>
      </c>
    </row>
    <row r="179" spans="1:9">
      <c r="A179" s="20">
        <v>60998</v>
      </c>
      <c r="B179" s="21" t="s">
        <v>235</v>
      </c>
      <c r="C179" s="21" t="s">
        <v>244</v>
      </c>
      <c r="D179" s="21" t="s">
        <v>245</v>
      </c>
      <c r="E179" s="21" t="s">
        <v>245</v>
      </c>
      <c r="F179" s="21" t="s">
        <v>253</v>
      </c>
      <c r="G179" s="22">
        <v>289189</v>
      </c>
      <c r="H179" s="22">
        <v>32699</v>
      </c>
      <c r="I179" s="20">
        <v>2021</v>
      </c>
    </row>
    <row r="180" spans="1:9">
      <c r="A180" s="20">
        <v>60638</v>
      </c>
      <c r="B180" s="21" t="s">
        <v>235</v>
      </c>
      <c r="C180" s="21" t="s">
        <v>244</v>
      </c>
      <c r="D180" s="21" t="s">
        <v>245</v>
      </c>
      <c r="E180" s="21" t="s">
        <v>245</v>
      </c>
      <c r="F180" s="21" t="s">
        <v>253</v>
      </c>
      <c r="G180" s="22">
        <v>286874</v>
      </c>
      <c r="H180" s="22">
        <v>32437</v>
      </c>
      <c r="I180" s="20">
        <v>2021</v>
      </c>
    </row>
    <row r="181" spans="1:9">
      <c r="A181" s="20">
        <v>60422</v>
      </c>
      <c r="B181" s="21" t="s">
        <v>235</v>
      </c>
      <c r="C181" s="21" t="s">
        <v>244</v>
      </c>
      <c r="D181" s="21" t="s">
        <v>245</v>
      </c>
      <c r="E181" s="21" t="s">
        <v>245</v>
      </c>
      <c r="F181" s="21" t="s">
        <v>253</v>
      </c>
      <c r="G181" s="22">
        <v>273173</v>
      </c>
      <c r="H181" s="22">
        <v>30888</v>
      </c>
      <c r="I181" s="20">
        <v>2021</v>
      </c>
    </row>
    <row r="182" spans="1:9">
      <c r="A182" s="20">
        <v>58697</v>
      </c>
      <c r="B182" s="21" t="s">
        <v>235</v>
      </c>
      <c r="C182" s="21" t="s">
        <v>243</v>
      </c>
      <c r="D182" s="21" t="s">
        <v>62</v>
      </c>
      <c r="E182" s="21" t="s">
        <v>62</v>
      </c>
      <c r="F182" s="21" t="s">
        <v>239</v>
      </c>
      <c r="G182" s="22">
        <v>295314</v>
      </c>
      <c r="H182" s="22">
        <v>29011.116999999998</v>
      </c>
      <c r="I182" s="20">
        <v>2021</v>
      </c>
    </row>
    <row r="183" spans="1:9">
      <c r="A183" s="20">
        <v>54276</v>
      </c>
      <c r="B183" s="21" t="s">
        <v>235</v>
      </c>
      <c r="C183" s="21" t="s">
        <v>249</v>
      </c>
      <c r="D183" s="21" t="s">
        <v>250</v>
      </c>
      <c r="E183" s="21" t="s">
        <v>251</v>
      </c>
      <c r="F183" s="21" t="s">
        <v>252</v>
      </c>
      <c r="G183" s="22">
        <v>174201</v>
      </c>
      <c r="H183" s="22">
        <v>28983.471000000001</v>
      </c>
      <c r="I183" s="20">
        <v>2021</v>
      </c>
    </row>
    <row r="184" spans="1:9">
      <c r="A184" s="20">
        <v>59518</v>
      </c>
      <c r="B184" s="21" t="s">
        <v>235</v>
      </c>
      <c r="C184" s="21" t="s">
        <v>244</v>
      </c>
      <c r="D184" s="21" t="s">
        <v>245</v>
      </c>
      <c r="E184" s="21" t="s">
        <v>245</v>
      </c>
      <c r="F184" s="21" t="s">
        <v>253</v>
      </c>
      <c r="G184" s="22">
        <v>255779</v>
      </c>
      <c r="H184" s="22">
        <v>28921</v>
      </c>
      <c r="I184" s="20">
        <v>2021</v>
      </c>
    </row>
    <row r="185" spans="1:9">
      <c r="A185" s="20">
        <v>59887</v>
      </c>
      <c r="B185" s="21" t="s">
        <v>235</v>
      </c>
      <c r="C185" s="21" t="s">
        <v>244</v>
      </c>
      <c r="D185" s="21" t="s">
        <v>245</v>
      </c>
      <c r="E185" s="21" t="s">
        <v>245</v>
      </c>
      <c r="F185" s="21" t="s">
        <v>239</v>
      </c>
      <c r="G185" s="22">
        <v>251594</v>
      </c>
      <c r="H185" s="22">
        <v>28448</v>
      </c>
      <c r="I185" s="20">
        <v>2021</v>
      </c>
    </row>
    <row r="186" spans="1:9">
      <c r="A186" s="20">
        <v>60510</v>
      </c>
      <c r="B186" s="21" t="s">
        <v>235</v>
      </c>
      <c r="C186" s="21" t="s">
        <v>244</v>
      </c>
      <c r="D186" s="21" t="s">
        <v>245</v>
      </c>
      <c r="E186" s="21" t="s">
        <v>245</v>
      </c>
      <c r="F186" s="21" t="s">
        <v>253</v>
      </c>
      <c r="G186" s="22">
        <v>251495</v>
      </c>
      <c r="H186" s="22">
        <v>28437</v>
      </c>
      <c r="I186" s="20">
        <v>2021</v>
      </c>
    </row>
    <row r="187" spans="1:9">
      <c r="A187" s="20">
        <v>60787</v>
      </c>
      <c r="B187" s="21" t="s">
        <v>235</v>
      </c>
      <c r="C187" s="21" t="s">
        <v>244</v>
      </c>
      <c r="D187" s="21" t="s">
        <v>245</v>
      </c>
      <c r="E187" s="21" t="s">
        <v>245</v>
      </c>
      <c r="F187" s="21" t="s">
        <v>253</v>
      </c>
      <c r="G187" s="22">
        <v>250641</v>
      </c>
      <c r="H187" s="22">
        <v>28340</v>
      </c>
      <c r="I187" s="20">
        <v>2021</v>
      </c>
    </row>
    <row r="188" spans="1:9">
      <c r="A188" s="20">
        <v>59548</v>
      </c>
      <c r="B188" s="21" t="s">
        <v>235</v>
      </c>
      <c r="C188" s="21" t="s">
        <v>244</v>
      </c>
      <c r="D188" s="21" t="s">
        <v>245</v>
      </c>
      <c r="E188" s="21" t="s">
        <v>245</v>
      </c>
      <c r="F188" s="21" t="s">
        <v>253</v>
      </c>
      <c r="G188" s="22">
        <v>244909</v>
      </c>
      <c r="H188" s="22">
        <v>27692</v>
      </c>
      <c r="I188" s="20">
        <v>2021</v>
      </c>
    </row>
    <row r="189" spans="1:9">
      <c r="A189" s="20">
        <v>10379</v>
      </c>
      <c r="B189" s="21" t="s">
        <v>235</v>
      </c>
      <c r="C189" s="21" t="s">
        <v>249</v>
      </c>
      <c r="D189" s="21" t="s">
        <v>259</v>
      </c>
      <c r="E189" s="21" t="s">
        <v>260</v>
      </c>
      <c r="F189" s="21" t="s">
        <v>239</v>
      </c>
      <c r="G189" s="22">
        <v>416500</v>
      </c>
      <c r="H189" s="22">
        <v>27561.54</v>
      </c>
      <c r="I189" s="20">
        <v>2021</v>
      </c>
    </row>
    <row r="190" spans="1:9">
      <c r="A190" s="20">
        <v>10378</v>
      </c>
      <c r="B190" s="21" t="s">
        <v>235</v>
      </c>
      <c r="C190" s="21" t="s">
        <v>249</v>
      </c>
      <c r="D190" s="21" t="s">
        <v>259</v>
      </c>
      <c r="E190" s="21" t="s">
        <v>260</v>
      </c>
      <c r="F190" s="21" t="s">
        <v>239</v>
      </c>
      <c r="G190" s="22">
        <v>160196</v>
      </c>
      <c r="H190" s="22">
        <v>27504.767</v>
      </c>
      <c r="I190" s="20">
        <v>2021</v>
      </c>
    </row>
    <row r="191" spans="1:9">
      <c r="A191" s="20">
        <v>59516</v>
      </c>
      <c r="B191" s="21" t="s">
        <v>235</v>
      </c>
      <c r="C191" s="21" t="s">
        <v>244</v>
      </c>
      <c r="D191" s="21" t="s">
        <v>245</v>
      </c>
      <c r="E191" s="21" t="s">
        <v>245</v>
      </c>
      <c r="F191" s="21" t="s">
        <v>253</v>
      </c>
      <c r="G191" s="22">
        <v>241609</v>
      </c>
      <c r="H191" s="22">
        <v>27319</v>
      </c>
      <c r="I191" s="20">
        <v>2021</v>
      </c>
    </row>
    <row r="192" spans="1:9">
      <c r="A192" s="20">
        <v>54618</v>
      </c>
      <c r="B192" s="21" t="s">
        <v>235</v>
      </c>
      <c r="C192" s="21" t="s">
        <v>249</v>
      </c>
      <c r="D192" s="21" t="s">
        <v>259</v>
      </c>
      <c r="E192" s="21" t="s">
        <v>260</v>
      </c>
      <c r="F192" s="21" t="s">
        <v>252</v>
      </c>
      <c r="G192" s="22">
        <v>194714</v>
      </c>
      <c r="H192" s="22">
        <v>27299.45</v>
      </c>
      <c r="I192" s="20">
        <v>2021</v>
      </c>
    </row>
    <row r="193" spans="1:9">
      <c r="A193" s="20">
        <v>59570</v>
      </c>
      <c r="B193" s="21" t="s">
        <v>235</v>
      </c>
      <c r="C193" s="21" t="s">
        <v>244</v>
      </c>
      <c r="D193" s="21" t="s">
        <v>245</v>
      </c>
      <c r="E193" s="21" t="s">
        <v>245</v>
      </c>
      <c r="F193" s="21" t="s">
        <v>252</v>
      </c>
      <c r="G193" s="22">
        <v>240284</v>
      </c>
      <c r="H193" s="22">
        <v>27169</v>
      </c>
      <c r="I193" s="20">
        <v>2021</v>
      </c>
    </row>
    <row r="194" spans="1:9">
      <c r="A194" s="20">
        <v>58865</v>
      </c>
      <c r="B194" s="21" t="s">
        <v>235</v>
      </c>
      <c r="C194" s="21" t="s">
        <v>257</v>
      </c>
      <c r="D194" s="21" t="s">
        <v>274</v>
      </c>
      <c r="E194" s="21" t="s">
        <v>275</v>
      </c>
      <c r="F194" s="21" t="s">
        <v>252</v>
      </c>
      <c r="G194" s="22">
        <v>109155</v>
      </c>
      <c r="H194" s="22">
        <v>26559</v>
      </c>
      <c r="I194" s="20">
        <v>2021</v>
      </c>
    </row>
    <row r="195" spans="1:9">
      <c r="A195" s="20">
        <v>59526</v>
      </c>
      <c r="B195" s="21" t="s">
        <v>235</v>
      </c>
      <c r="C195" s="21" t="s">
        <v>244</v>
      </c>
      <c r="D195" s="21" t="s">
        <v>245</v>
      </c>
      <c r="E195" s="21" t="s">
        <v>245</v>
      </c>
      <c r="F195" s="21" t="s">
        <v>253</v>
      </c>
      <c r="G195" s="22">
        <v>233207</v>
      </c>
      <c r="H195" s="22">
        <v>26369</v>
      </c>
      <c r="I195" s="20">
        <v>2021</v>
      </c>
    </row>
    <row r="196" spans="1:9">
      <c r="A196" s="20">
        <v>56962</v>
      </c>
      <c r="B196" s="21" t="s">
        <v>235</v>
      </c>
      <c r="C196" s="21" t="s">
        <v>257</v>
      </c>
      <c r="D196" s="21" t="s">
        <v>274</v>
      </c>
      <c r="E196" s="21" t="s">
        <v>275</v>
      </c>
      <c r="F196" s="21" t="s">
        <v>252</v>
      </c>
      <c r="G196" s="22">
        <v>277771</v>
      </c>
      <c r="H196" s="22">
        <v>25995</v>
      </c>
      <c r="I196" s="20">
        <v>2021</v>
      </c>
    </row>
    <row r="197" spans="1:9">
      <c r="A197" s="20">
        <v>54276</v>
      </c>
      <c r="B197" s="21" t="s">
        <v>235</v>
      </c>
      <c r="C197" s="21" t="s">
        <v>249</v>
      </c>
      <c r="D197" s="21" t="s">
        <v>62</v>
      </c>
      <c r="E197" s="21" t="s">
        <v>62</v>
      </c>
      <c r="F197" s="21" t="s">
        <v>252</v>
      </c>
      <c r="G197" s="22">
        <v>159078</v>
      </c>
      <c r="H197" s="22">
        <v>25282.528999999999</v>
      </c>
      <c r="I197" s="20">
        <v>2021</v>
      </c>
    </row>
    <row r="198" spans="1:9">
      <c r="A198" s="20">
        <v>54984</v>
      </c>
      <c r="B198" s="21" t="s">
        <v>235</v>
      </c>
      <c r="C198" s="21" t="s">
        <v>243</v>
      </c>
      <c r="D198" s="21" t="s">
        <v>274</v>
      </c>
      <c r="E198" s="21" t="s">
        <v>275</v>
      </c>
      <c r="F198" s="21" t="s">
        <v>252</v>
      </c>
      <c r="G198" s="22">
        <v>411836</v>
      </c>
      <c r="H198" s="22">
        <v>24513</v>
      </c>
      <c r="I198" s="20">
        <v>2021</v>
      </c>
    </row>
    <row r="199" spans="1:9">
      <c r="A199" s="20">
        <v>62951</v>
      </c>
      <c r="B199" s="21" t="s">
        <v>235</v>
      </c>
      <c r="C199" s="21" t="s">
        <v>244</v>
      </c>
      <c r="D199" s="21" t="s">
        <v>245</v>
      </c>
      <c r="E199" s="21" t="s">
        <v>245</v>
      </c>
      <c r="F199" s="21" t="s">
        <v>253</v>
      </c>
      <c r="G199" s="22">
        <v>216041</v>
      </c>
      <c r="H199" s="22">
        <v>24428</v>
      </c>
      <c r="I199" s="20">
        <v>2021</v>
      </c>
    </row>
    <row r="200" spans="1:9">
      <c r="A200" s="20">
        <v>2749</v>
      </c>
      <c r="B200" s="21" t="s">
        <v>235</v>
      </c>
      <c r="C200" s="21" t="s">
        <v>246</v>
      </c>
      <c r="D200" s="21" t="s">
        <v>247</v>
      </c>
      <c r="E200" s="21" t="s">
        <v>248</v>
      </c>
      <c r="F200" s="21" t="s">
        <v>252</v>
      </c>
      <c r="G200" s="22">
        <v>212884</v>
      </c>
      <c r="H200" s="22">
        <v>24071</v>
      </c>
      <c r="I200" s="20">
        <v>2021</v>
      </c>
    </row>
    <row r="201" spans="1:9">
      <c r="A201" s="20">
        <v>7538</v>
      </c>
      <c r="B201" s="21" t="s">
        <v>235</v>
      </c>
      <c r="C201" s="21" t="s">
        <v>243</v>
      </c>
      <c r="D201" s="21" t="s">
        <v>241</v>
      </c>
      <c r="E201" s="21" t="s">
        <v>241</v>
      </c>
      <c r="F201" s="21" t="s">
        <v>239</v>
      </c>
      <c r="G201" s="22">
        <v>273955</v>
      </c>
      <c r="H201" s="22">
        <v>23626.402999999998</v>
      </c>
      <c r="I201" s="20">
        <v>2021</v>
      </c>
    </row>
    <row r="202" spans="1:9">
      <c r="A202" s="20">
        <v>10378</v>
      </c>
      <c r="B202" s="21" t="s">
        <v>235</v>
      </c>
      <c r="C202" s="21" t="s">
        <v>249</v>
      </c>
      <c r="D202" s="21" t="s">
        <v>258</v>
      </c>
      <c r="E202" s="21" t="s">
        <v>238</v>
      </c>
      <c r="F202" s="21" t="s">
        <v>239</v>
      </c>
      <c r="G202" s="22">
        <v>137357</v>
      </c>
      <c r="H202" s="22">
        <v>23590.058000000001</v>
      </c>
      <c r="I202" s="20">
        <v>2021</v>
      </c>
    </row>
    <row r="203" spans="1:9">
      <c r="A203" s="20">
        <v>50188</v>
      </c>
      <c r="B203" s="21" t="s">
        <v>235</v>
      </c>
      <c r="C203" s="21" t="s">
        <v>249</v>
      </c>
      <c r="D203" s="21" t="s">
        <v>62</v>
      </c>
      <c r="E203" s="21" t="s">
        <v>62</v>
      </c>
      <c r="F203" s="21" t="s">
        <v>239</v>
      </c>
      <c r="G203" s="22">
        <v>113971</v>
      </c>
      <c r="H203" s="22">
        <v>23335.683000000001</v>
      </c>
      <c r="I203" s="20">
        <v>2021</v>
      </c>
    </row>
    <row r="204" spans="1:9">
      <c r="A204" s="20">
        <v>61758</v>
      </c>
      <c r="B204" s="21" t="s">
        <v>235</v>
      </c>
      <c r="C204" s="21" t="s">
        <v>257</v>
      </c>
      <c r="D204" s="21" t="s">
        <v>274</v>
      </c>
      <c r="E204" s="21" t="s">
        <v>275</v>
      </c>
      <c r="F204" s="21" t="s">
        <v>252</v>
      </c>
      <c r="G204" s="22">
        <v>265020</v>
      </c>
      <c r="H204" s="22">
        <v>22826</v>
      </c>
      <c r="I204" s="20">
        <v>2021</v>
      </c>
    </row>
    <row r="205" spans="1:9">
      <c r="A205" s="20">
        <v>50189</v>
      </c>
      <c r="B205" s="21" t="s">
        <v>235</v>
      </c>
      <c r="C205" s="21" t="s">
        <v>249</v>
      </c>
      <c r="D205" s="21" t="s">
        <v>62</v>
      </c>
      <c r="E205" s="21" t="s">
        <v>62</v>
      </c>
      <c r="F205" s="21" t="s">
        <v>253</v>
      </c>
      <c r="G205" s="22">
        <v>108558</v>
      </c>
      <c r="H205" s="22">
        <v>22820.664000000001</v>
      </c>
      <c r="I205" s="20">
        <v>2021</v>
      </c>
    </row>
    <row r="206" spans="1:9">
      <c r="A206" s="20">
        <v>2736</v>
      </c>
      <c r="B206" s="21" t="s">
        <v>235</v>
      </c>
      <c r="C206" s="21" t="s">
        <v>246</v>
      </c>
      <c r="D206" s="21" t="s">
        <v>247</v>
      </c>
      <c r="E206" s="21" t="s">
        <v>248</v>
      </c>
      <c r="F206" s="21" t="s">
        <v>252</v>
      </c>
      <c r="G206" s="22">
        <v>192817</v>
      </c>
      <c r="H206" s="22">
        <v>21802</v>
      </c>
      <c r="I206" s="20">
        <v>2021</v>
      </c>
    </row>
    <row r="207" spans="1:9">
      <c r="A207" s="20">
        <v>2712</v>
      </c>
      <c r="B207" s="21" t="s">
        <v>235</v>
      </c>
      <c r="C207" s="21" t="s">
        <v>249</v>
      </c>
      <c r="D207" s="21" t="s">
        <v>241</v>
      </c>
      <c r="E207" s="21" t="s">
        <v>241</v>
      </c>
      <c r="F207" s="21" t="s">
        <v>239</v>
      </c>
      <c r="G207" s="22">
        <v>248428</v>
      </c>
      <c r="H207" s="22">
        <v>21250.002</v>
      </c>
      <c r="I207" s="20">
        <v>2021</v>
      </c>
    </row>
    <row r="208" spans="1:9">
      <c r="A208" s="20">
        <v>10379</v>
      </c>
      <c r="B208" s="21" t="s">
        <v>235</v>
      </c>
      <c r="C208" s="21" t="s">
        <v>249</v>
      </c>
      <c r="D208" s="21" t="s">
        <v>258</v>
      </c>
      <c r="E208" s="21" t="s">
        <v>238</v>
      </c>
      <c r="F208" s="21" t="s">
        <v>239</v>
      </c>
      <c r="G208" s="22">
        <v>318443</v>
      </c>
      <c r="H208" s="22">
        <v>21063.842000000001</v>
      </c>
      <c r="I208" s="20">
        <v>2021</v>
      </c>
    </row>
    <row r="209" spans="1:9">
      <c r="A209" s="20">
        <v>55599</v>
      </c>
      <c r="B209" s="21" t="s">
        <v>235</v>
      </c>
      <c r="C209" s="21" t="s">
        <v>243</v>
      </c>
      <c r="D209" s="21" t="s">
        <v>274</v>
      </c>
      <c r="E209" s="21" t="s">
        <v>275</v>
      </c>
      <c r="F209" s="21" t="s">
        <v>252</v>
      </c>
      <c r="G209" s="22">
        <v>311441</v>
      </c>
      <c r="H209" s="22">
        <v>20130</v>
      </c>
      <c r="I209" s="20">
        <v>2021</v>
      </c>
    </row>
    <row r="210" spans="1:9">
      <c r="A210" s="20">
        <v>60000</v>
      </c>
      <c r="B210" s="21" t="s">
        <v>235</v>
      </c>
      <c r="C210" s="21" t="s">
        <v>244</v>
      </c>
      <c r="D210" s="21" t="s">
        <v>245</v>
      </c>
      <c r="E210" s="21" t="s">
        <v>245</v>
      </c>
      <c r="F210" s="21" t="s">
        <v>252</v>
      </c>
      <c r="G210" s="22">
        <v>175969</v>
      </c>
      <c r="H210" s="22">
        <v>19897</v>
      </c>
      <c r="I210" s="20">
        <v>2021</v>
      </c>
    </row>
    <row r="211" spans="1:9">
      <c r="A211" s="20">
        <v>58135</v>
      </c>
      <c r="B211" s="21" t="s">
        <v>235</v>
      </c>
      <c r="C211" s="21" t="s">
        <v>244</v>
      </c>
      <c r="D211" s="21" t="s">
        <v>245</v>
      </c>
      <c r="E211" s="21" t="s">
        <v>245</v>
      </c>
      <c r="F211" s="21" t="s">
        <v>239</v>
      </c>
      <c r="G211" s="22">
        <v>174740</v>
      </c>
      <c r="H211" s="22">
        <v>19758</v>
      </c>
      <c r="I211" s="20">
        <v>2021</v>
      </c>
    </row>
    <row r="212" spans="1:9">
      <c r="A212" s="20">
        <v>63566</v>
      </c>
      <c r="B212" s="21" t="s">
        <v>235</v>
      </c>
      <c r="C212" s="21" t="s">
        <v>244</v>
      </c>
      <c r="D212" s="21" t="s">
        <v>245</v>
      </c>
      <c r="E212" s="21" t="s">
        <v>245</v>
      </c>
      <c r="F212" s="21" t="s">
        <v>253</v>
      </c>
      <c r="G212" s="22">
        <v>173174</v>
      </c>
      <c r="H212" s="22">
        <v>19581</v>
      </c>
      <c r="I212" s="20">
        <v>2021</v>
      </c>
    </row>
    <row r="213" spans="1:9">
      <c r="A213" s="20">
        <v>60997</v>
      </c>
      <c r="B213" s="21" t="s">
        <v>235</v>
      </c>
      <c r="C213" s="21" t="s">
        <v>244</v>
      </c>
      <c r="D213" s="21" t="s">
        <v>245</v>
      </c>
      <c r="E213" s="21" t="s">
        <v>245</v>
      </c>
      <c r="F213" s="21" t="s">
        <v>253</v>
      </c>
      <c r="G213" s="22">
        <v>172697</v>
      </c>
      <c r="H213" s="22">
        <v>19527</v>
      </c>
      <c r="I213" s="20">
        <v>2021</v>
      </c>
    </row>
    <row r="214" spans="1:9">
      <c r="A214" s="20">
        <v>50254</v>
      </c>
      <c r="B214" s="21" t="s">
        <v>235</v>
      </c>
      <c r="C214" s="21" t="s">
        <v>249</v>
      </c>
      <c r="D214" s="21" t="s">
        <v>259</v>
      </c>
      <c r="E214" s="21" t="s">
        <v>260</v>
      </c>
      <c r="F214" s="21" t="s">
        <v>253</v>
      </c>
      <c r="G214" s="22">
        <v>89489</v>
      </c>
      <c r="H214" s="22">
        <v>19300.365000000002</v>
      </c>
      <c r="I214" s="20">
        <v>2021</v>
      </c>
    </row>
    <row r="215" spans="1:9">
      <c r="A215" s="20">
        <v>59966</v>
      </c>
      <c r="B215" s="21" t="s">
        <v>235</v>
      </c>
      <c r="C215" s="21" t="s">
        <v>244</v>
      </c>
      <c r="D215" s="21" t="s">
        <v>245</v>
      </c>
      <c r="E215" s="21" t="s">
        <v>245</v>
      </c>
      <c r="F215" s="21" t="s">
        <v>252</v>
      </c>
      <c r="G215" s="22">
        <v>160898</v>
      </c>
      <c r="H215" s="22">
        <v>18193</v>
      </c>
      <c r="I215" s="20">
        <v>2021</v>
      </c>
    </row>
    <row r="216" spans="1:9">
      <c r="A216" s="20">
        <v>59498</v>
      </c>
      <c r="B216" s="21" t="s">
        <v>235</v>
      </c>
      <c r="C216" s="21" t="s">
        <v>244</v>
      </c>
      <c r="D216" s="21" t="s">
        <v>245</v>
      </c>
      <c r="E216" s="21" t="s">
        <v>245</v>
      </c>
      <c r="F216" s="21" t="s">
        <v>252</v>
      </c>
      <c r="G216" s="22">
        <v>157316</v>
      </c>
      <c r="H216" s="22">
        <v>17788</v>
      </c>
      <c r="I216" s="20">
        <v>2021</v>
      </c>
    </row>
    <row r="217" spans="1:9">
      <c r="A217" s="20">
        <v>61279</v>
      </c>
      <c r="B217" s="21" t="s">
        <v>235</v>
      </c>
      <c r="C217" s="21" t="s">
        <v>244</v>
      </c>
      <c r="D217" s="21" t="s">
        <v>245</v>
      </c>
      <c r="E217" s="21" t="s">
        <v>245</v>
      </c>
      <c r="F217" s="21" t="s">
        <v>239</v>
      </c>
      <c r="G217" s="22">
        <v>154920</v>
      </c>
      <c r="H217" s="22">
        <v>17517</v>
      </c>
      <c r="I217" s="20">
        <v>2021</v>
      </c>
    </row>
    <row r="218" spans="1:9">
      <c r="A218" s="20">
        <v>61280</v>
      </c>
      <c r="B218" s="21" t="s">
        <v>235</v>
      </c>
      <c r="C218" s="21" t="s">
        <v>244</v>
      </c>
      <c r="D218" s="21" t="s">
        <v>245</v>
      </c>
      <c r="E218" s="21" t="s">
        <v>245</v>
      </c>
      <c r="F218" s="21" t="s">
        <v>239</v>
      </c>
      <c r="G218" s="22">
        <v>151400</v>
      </c>
      <c r="H218" s="22">
        <v>17119</v>
      </c>
      <c r="I218" s="20">
        <v>2021</v>
      </c>
    </row>
    <row r="219" spans="1:9">
      <c r="A219" s="20">
        <v>2743</v>
      </c>
      <c r="B219" s="21" t="s">
        <v>235</v>
      </c>
      <c r="C219" s="21" t="s">
        <v>246</v>
      </c>
      <c r="D219" s="21" t="s">
        <v>247</v>
      </c>
      <c r="E219" s="21" t="s">
        <v>248</v>
      </c>
      <c r="F219" s="21" t="s">
        <v>252</v>
      </c>
      <c r="G219" s="22">
        <v>151357</v>
      </c>
      <c r="H219" s="22">
        <v>17114</v>
      </c>
      <c r="I219" s="20">
        <v>2021</v>
      </c>
    </row>
    <row r="220" spans="1:9">
      <c r="A220" s="20">
        <v>61278</v>
      </c>
      <c r="B220" s="21" t="s">
        <v>235</v>
      </c>
      <c r="C220" s="21" t="s">
        <v>244</v>
      </c>
      <c r="D220" s="21" t="s">
        <v>245</v>
      </c>
      <c r="E220" s="21" t="s">
        <v>245</v>
      </c>
      <c r="F220" s="21" t="s">
        <v>239</v>
      </c>
      <c r="G220" s="22">
        <v>146253</v>
      </c>
      <c r="H220" s="22">
        <v>16537</v>
      </c>
      <c r="I220" s="20">
        <v>2021</v>
      </c>
    </row>
    <row r="221" spans="1:9">
      <c r="A221" s="20">
        <v>61277</v>
      </c>
      <c r="B221" s="21" t="s">
        <v>235</v>
      </c>
      <c r="C221" s="21" t="s">
        <v>244</v>
      </c>
      <c r="D221" s="21" t="s">
        <v>245</v>
      </c>
      <c r="E221" s="21" t="s">
        <v>245</v>
      </c>
      <c r="F221" s="21" t="s">
        <v>239</v>
      </c>
      <c r="G221" s="22">
        <v>145369</v>
      </c>
      <c r="H221" s="22">
        <v>16437</v>
      </c>
      <c r="I221" s="20">
        <v>2021</v>
      </c>
    </row>
    <row r="222" spans="1:9">
      <c r="A222" s="20">
        <v>61276</v>
      </c>
      <c r="B222" s="21" t="s">
        <v>235</v>
      </c>
      <c r="C222" s="21" t="s">
        <v>244</v>
      </c>
      <c r="D222" s="21" t="s">
        <v>245</v>
      </c>
      <c r="E222" s="21" t="s">
        <v>245</v>
      </c>
      <c r="F222" s="21" t="s">
        <v>239</v>
      </c>
      <c r="G222" s="22">
        <v>144423</v>
      </c>
      <c r="H222" s="22">
        <v>16330</v>
      </c>
      <c r="I222" s="20">
        <v>2021</v>
      </c>
    </row>
    <row r="223" spans="1:9">
      <c r="A223" s="20">
        <v>61292</v>
      </c>
      <c r="B223" s="21" t="s">
        <v>235</v>
      </c>
      <c r="C223" s="21" t="s">
        <v>244</v>
      </c>
      <c r="D223" s="21" t="s">
        <v>245</v>
      </c>
      <c r="E223" s="21" t="s">
        <v>245</v>
      </c>
      <c r="F223" s="21" t="s">
        <v>239</v>
      </c>
      <c r="G223" s="22">
        <v>141628</v>
      </c>
      <c r="H223" s="22">
        <v>16014</v>
      </c>
      <c r="I223" s="20">
        <v>2021</v>
      </c>
    </row>
    <row r="224" spans="1:9">
      <c r="A224" s="20">
        <v>2735</v>
      </c>
      <c r="B224" s="21" t="s">
        <v>235</v>
      </c>
      <c r="C224" s="21" t="s">
        <v>246</v>
      </c>
      <c r="D224" s="21" t="s">
        <v>247</v>
      </c>
      <c r="E224" s="21" t="s">
        <v>248</v>
      </c>
      <c r="F224" s="21" t="s">
        <v>252</v>
      </c>
      <c r="G224" s="22">
        <v>140285</v>
      </c>
      <c r="H224" s="22">
        <v>15862</v>
      </c>
      <c r="I224" s="20">
        <v>2021</v>
      </c>
    </row>
    <row r="225" spans="1:9">
      <c r="A225" s="20">
        <v>56688</v>
      </c>
      <c r="B225" s="21" t="s">
        <v>235</v>
      </c>
      <c r="C225" s="21" t="s">
        <v>257</v>
      </c>
      <c r="D225" s="21" t="s">
        <v>274</v>
      </c>
      <c r="E225" s="21" t="s">
        <v>275</v>
      </c>
      <c r="F225" s="21" t="s">
        <v>239</v>
      </c>
      <c r="G225" s="22">
        <v>194304</v>
      </c>
      <c r="H225" s="22">
        <v>15809.857</v>
      </c>
      <c r="I225" s="20">
        <v>2021</v>
      </c>
    </row>
    <row r="226" spans="1:9">
      <c r="A226" s="20">
        <v>7805</v>
      </c>
      <c r="B226" s="21" t="s">
        <v>235</v>
      </c>
      <c r="C226" s="21" t="s">
        <v>243</v>
      </c>
      <c r="D226" s="21" t="s">
        <v>241</v>
      </c>
      <c r="E226" s="21" t="s">
        <v>241</v>
      </c>
      <c r="F226" s="21" t="s">
        <v>239</v>
      </c>
      <c r="G226" s="22">
        <v>172848</v>
      </c>
      <c r="H226" s="22">
        <v>15709.49</v>
      </c>
      <c r="I226" s="20">
        <v>2021</v>
      </c>
    </row>
    <row r="227" spans="1:9">
      <c r="A227" s="20">
        <v>7277</v>
      </c>
      <c r="B227" s="21" t="s">
        <v>235</v>
      </c>
      <c r="C227" s="21" t="s">
        <v>243</v>
      </c>
      <c r="D227" s="21" t="s">
        <v>62</v>
      </c>
      <c r="E227" s="21" t="s">
        <v>62</v>
      </c>
      <c r="F227" s="21" t="s">
        <v>252</v>
      </c>
      <c r="G227" s="22">
        <v>2484970</v>
      </c>
      <c r="H227" s="22">
        <v>15597.082</v>
      </c>
      <c r="I227" s="20">
        <v>2021</v>
      </c>
    </row>
    <row r="228" spans="1:9">
      <c r="A228" s="20">
        <v>60181</v>
      </c>
      <c r="B228" s="21" t="s">
        <v>235</v>
      </c>
      <c r="C228" s="21" t="s">
        <v>244</v>
      </c>
      <c r="D228" s="21" t="s">
        <v>245</v>
      </c>
      <c r="E228" s="21" t="s">
        <v>245</v>
      </c>
      <c r="F228" s="21" t="s">
        <v>252</v>
      </c>
      <c r="G228" s="22">
        <v>117060</v>
      </c>
      <c r="H228" s="22">
        <v>13236</v>
      </c>
      <c r="I228" s="20">
        <v>2021</v>
      </c>
    </row>
    <row r="229" spans="1:9">
      <c r="A229" s="20">
        <v>57436</v>
      </c>
      <c r="B229" s="21" t="s">
        <v>235</v>
      </c>
      <c r="C229" s="21" t="s">
        <v>257</v>
      </c>
      <c r="D229" s="21" t="s">
        <v>274</v>
      </c>
      <c r="E229" s="21" t="s">
        <v>275</v>
      </c>
      <c r="F229" s="21" t="s">
        <v>252</v>
      </c>
      <c r="G229" s="22">
        <v>137836</v>
      </c>
      <c r="H229" s="22">
        <v>12711</v>
      </c>
      <c r="I229" s="20">
        <v>2021</v>
      </c>
    </row>
    <row r="230" spans="1:9">
      <c r="A230" s="20">
        <v>55488</v>
      </c>
      <c r="B230" s="21" t="s">
        <v>235</v>
      </c>
      <c r="C230" s="21" t="s">
        <v>257</v>
      </c>
      <c r="D230" s="21" t="s">
        <v>274</v>
      </c>
      <c r="E230" s="21" t="s">
        <v>275</v>
      </c>
      <c r="F230" s="21" t="s">
        <v>252</v>
      </c>
      <c r="G230" s="22">
        <v>51554</v>
      </c>
      <c r="H230" s="22">
        <v>12297</v>
      </c>
      <c r="I230" s="20">
        <v>2021</v>
      </c>
    </row>
    <row r="231" spans="1:9">
      <c r="A231" s="20">
        <v>60364</v>
      </c>
      <c r="B231" s="21" t="s">
        <v>235</v>
      </c>
      <c r="C231" s="21" t="s">
        <v>257</v>
      </c>
      <c r="D231" s="21" t="s">
        <v>274</v>
      </c>
      <c r="E231" s="21" t="s">
        <v>275</v>
      </c>
      <c r="F231" s="21" t="s">
        <v>252</v>
      </c>
      <c r="G231" s="22">
        <v>174545</v>
      </c>
      <c r="H231" s="22">
        <v>12050</v>
      </c>
      <c r="I231" s="20">
        <v>2021</v>
      </c>
    </row>
    <row r="232" spans="1:9">
      <c r="A232" s="20">
        <v>58638</v>
      </c>
      <c r="B232" s="21" t="s">
        <v>235</v>
      </c>
      <c r="C232" s="21" t="s">
        <v>257</v>
      </c>
      <c r="D232" s="21" t="s">
        <v>266</v>
      </c>
      <c r="E232" s="21" t="s">
        <v>262</v>
      </c>
      <c r="F232" s="21" t="s">
        <v>252</v>
      </c>
      <c r="G232" s="22">
        <v>122401</v>
      </c>
      <c r="H232" s="22">
        <v>11958.94</v>
      </c>
      <c r="I232" s="20">
        <v>2021</v>
      </c>
    </row>
    <row r="233" spans="1:9">
      <c r="A233" s="20">
        <v>7277</v>
      </c>
      <c r="B233" s="21" t="s">
        <v>235</v>
      </c>
      <c r="C233" s="21" t="s">
        <v>243</v>
      </c>
      <c r="D233" s="21" t="s">
        <v>241</v>
      </c>
      <c r="E233" s="21" t="s">
        <v>241</v>
      </c>
      <c r="F233" s="21" t="s">
        <v>252</v>
      </c>
      <c r="G233" s="22">
        <v>167684</v>
      </c>
      <c r="H233" s="22">
        <v>11928.918</v>
      </c>
      <c r="I233" s="20">
        <v>2021</v>
      </c>
    </row>
    <row r="234" spans="1:9">
      <c r="A234" s="20">
        <v>62328</v>
      </c>
      <c r="B234" s="21" t="s">
        <v>235</v>
      </c>
      <c r="C234" s="21" t="s">
        <v>244</v>
      </c>
      <c r="D234" s="21" t="s">
        <v>245</v>
      </c>
      <c r="E234" s="21" t="s">
        <v>245</v>
      </c>
      <c r="F234" s="21" t="s">
        <v>253</v>
      </c>
      <c r="G234" s="22">
        <v>103926</v>
      </c>
      <c r="H234" s="22">
        <v>11751</v>
      </c>
      <c r="I234" s="20">
        <v>2021</v>
      </c>
    </row>
    <row r="235" spans="1:9">
      <c r="A235" s="20">
        <v>55116</v>
      </c>
      <c r="B235" s="21" t="s">
        <v>235</v>
      </c>
      <c r="C235" s="21" t="s">
        <v>243</v>
      </c>
      <c r="D235" s="21" t="s">
        <v>241</v>
      </c>
      <c r="E235" s="21" t="s">
        <v>241</v>
      </c>
      <c r="F235" s="21" t="s">
        <v>252</v>
      </c>
      <c r="G235" s="22">
        <v>129078</v>
      </c>
      <c r="H235" s="22">
        <v>11610.171</v>
      </c>
      <c r="I235" s="20">
        <v>2021</v>
      </c>
    </row>
    <row r="236" spans="1:9">
      <c r="A236" s="20">
        <v>62329</v>
      </c>
      <c r="B236" s="21" t="s">
        <v>235</v>
      </c>
      <c r="C236" s="21" t="s">
        <v>244</v>
      </c>
      <c r="D236" s="21" t="s">
        <v>245</v>
      </c>
      <c r="E236" s="21" t="s">
        <v>245</v>
      </c>
      <c r="F236" s="21" t="s">
        <v>253</v>
      </c>
      <c r="G236" s="22">
        <v>101210</v>
      </c>
      <c r="H236" s="22">
        <v>11444</v>
      </c>
      <c r="I236" s="20">
        <v>2021</v>
      </c>
    </row>
    <row r="237" spans="1:9">
      <c r="A237" s="20">
        <v>57169</v>
      </c>
      <c r="B237" s="21" t="s">
        <v>235</v>
      </c>
      <c r="C237" s="21" t="s">
        <v>257</v>
      </c>
      <c r="D237" s="21" t="s">
        <v>274</v>
      </c>
      <c r="E237" s="21" t="s">
        <v>275</v>
      </c>
      <c r="F237" s="21" t="s">
        <v>252</v>
      </c>
      <c r="G237" s="22">
        <v>143316</v>
      </c>
      <c r="H237" s="22">
        <v>11394</v>
      </c>
      <c r="I237" s="20">
        <v>2021</v>
      </c>
    </row>
    <row r="238" spans="1:9">
      <c r="A238" s="20">
        <v>62691</v>
      </c>
      <c r="B238" s="21" t="s">
        <v>235</v>
      </c>
      <c r="C238" s="21" t="s">
        <v>244</v>
      </c>
      <c r="D238" s="21" t="s">
        <v>245</v>
      </c>
      <c r="E238" s="21" t="s">
        <v>245</v>
      </c>
      <c r="F238" s="21" t="s">
        <v>253</v>
      </c>
      <c r="G238" s="22">
        <v>99311</v>
      </c>
      <c r="H238" s="22">
        <v>11229</v>
      </c>
      <c r="I238" s="20">
        <v>2021</v>
      </c>
    </row>
    <row r="239" spans="1:9">
      <c r="A239" s="20">
        <v>62304</v>
      </c>
      <c r="B239" s="21" t="s">
        <v>235</v>
      </c>
      <c r="C239" s="21" t="s">
        <v>244</v>
      </c>
      <c r="D239" s="21" t="s">
        <v>245</v>
      </c>
      <c r="E239" s="21" t="s">
        <v>245</v>
      </c>
      <c r="F239" s="21" t="s">
        <v>239</v>
      </c>
      <c r="G239" s="22">
        <v>98709</v>
      </c>
      <c r="H239" s="22">
        <v>11161</v>
      </c>
      <c r="I239" s="20">
        <v>2021</v>
      </c>
    </row>
    <row r="240" spans="1:9">
      <c r="A240" s="20">
        <v>6250</v>
      </c>
      <c r="B240" s="21" t="s">
        <v>235</v>
      </c>
      <c r="C240" s="21" t="s">
        <v>249</v>
      </c>
      <c r="D240" s="21" t="s">
        <v>241</v>
      </c>
      <c r="E240" s="21" t="s">
        <v>241</v>
      </c>
      <c r="F240" s="21" t="s">
        <v>239</v>
      </c>
      <c r="G240" s="22">
        <v>142955</v>
      </c>
      <c r="H240" s="22">
        <v>11149.665999999999</v>
      </c>
      <c r="I240" s="20">
        <v>2021</v>
      </c>
    </row>
    <row r="241" spans="1:9">
      <c r="A241" s="20">
        <v>60178</v>
      </c>
      <c r="B241" s="21" t="s">
        <v>235</v>
      </c>
      <c r="C241" s="21" t="s">
        <v>244</v>
      </c>
      <c r="D241" s="21" t="s">
        <v>245</v>
      </c>
      <c r="E241" s="21" t="s">
        <v>245</v>
      </c>
      <c r="F241" s="21" t="s">
        <v>252</v>
      </c>
      <c r="G241" s="22">
        <v>97585</v>
      </c>
      <c r="H241" s="22">
        <v>11034</v>
      </c>
      <c r="I241" s="20">
        <v>2021</v>
      </c>
    </row>
    <row r="242" spans="1:9">
      <c r="A242" s="20">
        <v>62330</v>
      </c>
      <c r="B242" s="21" t="s">
        <v>235</v>
      </c>
      <c r="C242" s="21" t="s">
        <v>244</v>
      </c>
      <c r="D242" s="21" t="s">
        <v>245</v>
      </c>
      <c r="E242" s="21" t="s">
        <v>245</v>
      </c>
      <c r="F242" s="21" t="s">
        <v>253</v>
      </c>
      <c r="G242" s="22">
        <v>97329</v>
      </c>
      <c r="H242" s="22">
        <v>11005</v>
      </c>
      <c r="I242" s="20">
        <v>2021</v>
      </c>
    </row>
    <row r="243" spans="1:9">
      <c r="A243" s="20">
        <v>64002</v>
      </c>
      <c r="B243" s="21" t="s">
        <v>235</v>
      </c>
      <c r="C243" s="21" t="s">
        <v>244</v>
      </c>
      <c r="D243" s="21" t="s">
        <v>245</v>
      </c>
      <c r="E243" s="21" t="s">
        <v>245</v>
      </c>
      <c r="F243" s="21" t="s">
        <v>239</v>
      </c>
      <c r="G243" s="22">
        <v>96869</v>
      </c>
      <c r="H243" s="22">
        <v>10953</v>
      </c>
      <c r="I243" s="20">
        <v>2021</v>
      </c>
    </row>
    <row r="244" spans="1:9">
      <c r="A244" s="20">
        <v>61842</v>
      </c>
      <c r="B244" s="21" t="s">
        <v>235</v>
      </c>
      <c r="C244" s="21" t="s">
        <v>244</v>
      </c>
      <c r="D244" s="21" t="s">
        <v>245</v>
      </c>
      <c r="E244" s="21" t="s">
        <v>245</v>
      </c>
      <c r="F244" s="21" t="s">
        <v>253</v>
      </c>
      <c r="G244" s="22">
        <v>96230</v>
      </c>
      <c r="H244" s="22">
        <v>10881</v>
      </c>
      <c r="I244" s="20">
        <v>2021</v>
      </c>
    </row>
    <row r="245" spans="1:9">
      <c r="A245" s="20">
        <v>63734</v>
      </c>
      <c r="B245" s="21" t="s">
        <v>235</v>
      </c>
      <c r="C245" s="21" t="s">
        <v>244</v>
      </c>
      <c r="D245" s="21" t="s">
        <v>245</v>
      </c>
      <c r="E245" s="21" t="s">
        <v>245</v>
      </c>
      <c r="F245" s="21" t="s">
        <v>252</v>
      </c>
      <c r="G245" s="22">
        <v>96162</v>
      </c>
      <c r="H245" s="22">
        <v>10873</v>
      </c>
      <c r="I245" s="20">
        <v>2021</v>
      </c>
    </row>
    <row r="246" spans="1:9">
      <c r="A246" s="20">
        <v>60394</v>
      </c>
      <c r="B246" s="21" t="s">
        <v>235</v>
      </c>
      <c r="C246" s="21" t="s">
        <v>244</v>
      </c>
      <c r="D246" s="21" t="s">
        <v>245</v>
      </c>
      <c r="E246" s="21" t="s">
        <v>245</v>
      </c>
      <c r="F246" s="21" t="s">
        <v>252</v>
      </c>
      <c r="G246" s="22">
        <v>96029</v>
      </c>
      <c r="H246" s="22">
        <v>10858</v>
      </c>
      <c r="I246" s="20">
        <v>2021</v>
      </c>
    </row>
    <row r="247" spans="1:9">
      <c r="A247" s="20">
        <v>50254</v>
      </c>
      <c r="B247" s="21" t="s">
        <v>235</v>
      </c>
      <c r="C247" s="21" t="s">
        <v>249</v>
      </c>
      <c r="D247" s="21" t="s">
        <v>62</v>
      </c>
      <c r="E247" s="21" t="s">
        <v>62</v>
      </c>
      <c r="F247" s="21" t="s">
        <v>253</v>
      </c>
      <c r="G247" s="22">
        <v>50210</v>
      </c>
      <c r="H247" s="22">
        <v>10828.918</v>
      </c>
      <c r="I247" s="20">
        <v>2021</v>
      </c>
    </row>
    <row r="248" spans="1:9">
      <c r="A248" s="20">
        <v>59857</v>
      </c>
      <c r="B248" s="21" t="s">
        <v>235</v>
      </c>
      <c r="C248" s="21" t="s">
        <v>244</v>
      </c>
      <c r="D248" s="21" t="s">
        <v>245</v>
      </c>
      <c r="E248" s="21" t="s">
        <v>245</v>
      </c>
      <c r="F248" s="21" t="s">
        <v>253</v>
      </c>
      <c r="G248" s="22">
        <v>95576</v>
      </c>
      <c r="H248" s="22">
        <v>10807</v>
      </c>
      <c r="I248" s="20">
        <v>2021</v>
      </c>
    </row>
    <row r="249" spans="1:9">
      <c r="A249" s="20">
        <v>57492</v>
      </c>
      <c r="B249" s="21" t="s">
        <v>235</v>
      </c>
      <c r="C249" s="21" t="s">
        <v>257</v>
      </c>
      <c r="D249" s="21" t="s">
        <v>274</v>
      </c>
      <c r="E249" s="21" t="s">
        <v>275</v>
      </c>
      <c r="F249" s="21" t="s">
        <v>239</v>
      </c>
      <c r="G249" s="22">
        <v>111222</v>
      </c>
      <c r="H249" s="22">
        <v>10798.62</v>
      </c>
      <c r="I249" s="20">
        <v>2021</v>
      </c>
    </row>
    <row r="250" spans="1:9">
      <c r="A250" s="20">
        <v>59584</v>
      </c>
      <c r="B250" s="21" t="s">
        <v>235</v>
      </c>
      <c r="C250" s="21" t="s">
        <v>244</v>
      </c>
      <c r="D250" s="21" t="s">
        <v>245</v>
      </c>
      <c r="E250" s="21" t="s">
        <v>245</v>
      </c>
      <c r="F250" s="21" t="s">
        <v>252</v>
      </c>
      <c r="G250" s="22">
        <v>94843</v>
      </c>
      <c r="H250" s="22">
        <v>10724</v>
      </c>
      <c r="I250" s="20">
        <v>2021</v>
      </c>
    </row>
    <row r="251" spans="1:9">
      <c r="A251" s="20">
        <v>62223</v>
      </c>
      <c r="B251" s="21" t="s">
        <v>235</v>
      </c>
      <c r="C251" s="21" t="s">
        <v>244</v>
      </c>
      <c r="D251" s="21" t="s">
        <v>245</v>
      </c>
      <c r="E251" s="21" t="s">
        <v>245</v>
      </c>
      <c r="F251" s="21" t="s">
        <v>239</v>
      </c>
      <c r="G251" s="22">
        <v>94483</v>
      </c>
      <c r="H251" s="22">
        <v>10683</v>
      </c>
      <c r="I251" s="20">
        <v>2021</v>
      </c>
    </row>
    <row r="252" spans="1:9">
      <c r="A252" s="20">
        <v>60601</v>
      </c>
      <c r="B252" s="21" t="s">
        <v>235</v>
      </c>
      <c r="C252" s="21" t="s">
        <v>244</v>
      </c>
      <c r="D252" s="21" t="s">
        <v>245</v>
      </c>
      <c r="E252" s="21" t="s">
        <v>245</v>
      </c>
      <c r="F252" s="21" t="s">
        <v>239</v>
      </c>
      <c r="G252" s="22">
        <v>94295</v>
      </c>
      <c r="H252" s="22">
        <v>10662</v>
      </c>
      <c r="I252" s="20">
        <v>2021</v>
      </c>
    </row>
    <row r="253" spans="1:9">
      <c r="A253" s="20">
        <v>61134</v>
      </c>
      <c r="B253" s="21" t="s">
        <v>235</v>
      </c>
      <c r="C253" s="21" t="s">
        <v>244</v>
      </c>
      <c r="D253" s="21" t="s">
        <v>245</v>
      </c>
      <c r="E253" s="21" t="s">
        <v>245</v>
      </c>
      <c r="F253" s="21" t="s">
        <v>253</v>
      </c>
      <c r="G253" s="22">
        <v>93030</v>
      </c>
      <c r="H253" s="22">
        <v>10519</v>
      </c>
      <c r="I253" s="20">
        <v>2021</v>
      </c>
    </row>
    <row r="254" spans="1:9">
      <c r="A254" s="20">
        <v>50555</v>
      </c>
      <c r="B254" s="21" t="s">
        <v>235</v>
      </c>
      <c r="C254" s="21" t="s">
        <v>242</v>
      </c>
      <c r="D254" s="21" t="s">
        <v>241</v>
      </c>
      <c r="E254" s="21" t="s">
        <v>241</v>
      </c>
      <c r="F254" s="21" t="s">
        <v>253</v>
      </c>
      <c r="G254" s="22">
        <v>103027</v>
      </c>
      <c r="H254" s="22">
        <v>10517</v>
      </c>
      <c r="I254" s="20">
        <v>2021</v>
      </c>
    </row>
    <row r="255" spans="1:9">
      <c r="A255" s="20">
        <v>2746</v>
      </c>
      <c r="B255" s="21" t="s">
        <v>235</v>
      </c>
      <c r="C255" s="21" t="s">
        <v>246</v>
      </c>
      <c r="D255" s="21" t="s">
        <v>247</v>
      </c>
      <c r="E255" s="21" t="s">
        <v>248</v>
      </c>
      <c r="F255" s="21" t="s">
        <v>252</v>
      </c>
      <c r="G255" s="22">
        <v>92666</v>
      </c>
      <c r="H255" s="22">
        <v>10478</v>
      </c>
      <c r="I255" s="20">
        <v>2021</v>
      </c>
    </row>
    <row r="256" spans="1:9">
      <c r="A256" s="20">
        <v>62603</v>
      </c>
      <c r="B256" s="21" t="s">
        <v>235</v>
      </c>
      <c r="C256" s="21" t="s">
        <v>244</v>
      </c>
      <c r="D256" s="21" t="s">
        <v>245</v>
      </c>
      <c r="E256" s="21" t="s">
        <v>245</v>
      </c>
      <c r="F256" s="21" t="s">
        <v>280</v>
      </c>
      <c r="G256" s="22">
        <v>92668</v>
      </c>
      <c r="H256" s="22">
        <v>10478</v>
      </c>
      <c r="I256" s="20">
        <v>2021</v>
      </c>
    </row>
    <row r="257" spans="1:9">
      <c r="A257" s="20">
        <v>60367</v>
      </c>
      <c r="B257" s="21" t="s">
        <v>235</v>
      </c>
      <c r="C257" s="21" t="s">
        <v>244</v>
      </c>
      <c r="D257" s="21" t="s">
        <v>245</v>
      </c>
      <c r="E257" s="21" t="s">
        <v>245</v>
      </c>
      <c r="F257" s="21" t="s">
        <v>239</v>
      </c>
      <c r="G257" s="22">
        <v>92555</v>
      </c>
      <c r="H257" s="22">
        <v>10465</v>
      </c>
      <c r="I257" s="20">
        <v>2021</v>
      </c>
    </row>
    <row r="258" spans="1:9">
      <c r="A258" s="20">
        <v>61031</v>
      </c>
      <c r="B258" s="21" t="s">
        <v>235</v>
      </c>
      <c r="C258" s="21" t="s">
        <v>244</v>
      </c>
      <c r="D258" s="21" t="s">
        <v>245</v>
      </c>
      <c r="E258" s="21" t="s">
        <v>245</v>
      </c>
      <c r="F258" s="21" t="s">
        <v>253</v>
      </c>
      <c r="G258" s="22">
        <v>91976</v>
      </c>
      <c r="H258" s="22">
        <v>10400</v>
      </c>
      <c r="I258" s="20">
        <v>2021</v>
      </c>
    </row>
    <row r="259" spans="1:9">
      <c r="A259" s="20">
        <v>61404</v>
      </c>
      <c r="B259" s="21" t="s">
        <v>235</v>
      </c>
      <c r="C259" s="21" t="s">
        <v>244</v>
      </c>
      <c r="D259" s="21" t="s">
        <v>245</v>
      </c>
      <c r="E259" s="21" t="s">
        <v>245</v>
      </c>
      <c r="F259" s="21" t="s">
        <v>239</v>
      </c>
      <c r="G259" s="22">
        <v>91791</v>
      </c>
      <c r="H259" s="22">
        <v>10379</v>
      </c>
      <c r="I259" s="20">
        <v>2021</v>
      </c>
    </row>
    <row r="260" spans="1:9">
      <c r="A260" s="20">
        <v>63975</v>
      </c>
      <c r="B260" s="21" t="s">
        <v>235</v>
      </c>
      <c r="C260" s="21" t="s">
        <v>244</v>
      </c>
      <c r="D260" s="21" t="s">
        <v>245</v>
      </c>
      <c r="E260" s="21" t="s">
        <v>245</v>
      </c>
      <c r="F260" s="21" t="s">
        <v>239</v>
      </c>
      <c r="G260" s="22">
        <v>91535</v>
      </c>
      <c r="H260" s="22">
        <v>10350</v>
      </c>
      <c r="I260" s="20">
        <v>2021</v>
      </c>
    </row>
    <row r="261" spans="1:9">
      <c r="A261" s="20">
        <v>59899</v>
      </c>
      <c r="B261" s="21" t="s">
        <v>235</v>
      </c>
      <c r="C261" s="21" t="s">
        <v>244</v>
      </c>
      <c r="D261" s="21" t="s">
        <v>245</v>
      </c>
      <c r="E261" s="21" t="s">
        <v>245</v>
      </c>
      <c r="F261" s="21" t="s">
        <v>239</v>
      </c>
      <c r="G261" s="22">
        <v>91287</v>
      </c>
      <c r="H261" s="22">
        <v>10322</v>
      </c>
      <c r="I261" s="20">
        <v>2021</v>
      </c>
    </row>
    <row r="262" spans="1:9">
      <c r="A262" s="20">
        <v>63733</v>
      </c>
      <c r="B262" s="21" t="s">
        <v>235</v>
      </c>
      <c r="C262" s="21" t="s">
        <v>244</v>
      </c>
      <c r="D262" s="21" t="s">
        <v>245</v>
      </c>
      <c r="E262" s="21" t="s">
        <v>245</v>
      </c>
      <c r="F262" s="21" t="s">
        <v>239</v>
      </c>
      <c r="G262" s="22">
        <v>91023</v>
      </c>
      <c r="H262" s="22">
        <v>10292</v>
      </c>
      <c r="I262" s="20">
        <v>2021</v>
      </c>
    </row>
    <row r="263" spans="1:9">
      <c r="A263" s="20">
        <v>62692</v>
      </c>
      <c r="B263" s="21" t="s">
        <v>235</v>
      </c>
      <c r="C263" s="21" t="s">
        <v>244</v>
      </c>
      <c r="D263" s="21" t="s">
        <v>245</v>
      </c>
      <c r="E263" s="21" t="s">
        <v>245</v>
      </c>
      <c r="F263" s="21" t="s">
        <v>253</v>
      </c>
      <c r="G263" s="22">
        <v>90739</v>
      </c>
      <c r="H263" s="22">
        <v>10260</v>
      </c>
      <c r="I263" s="20">
        <v>2021</v>
      </c>
    </row>
    <row r="264" spans="1:9">
      <c r="A264" s="20">
        <v>62600</v>
      </c>
      <c r="B264" s="21" t="s">
        <v>235</v>
      </c>
      <c r="C264" s="21" t="s">
        <v>244</v>
      </c>
      <c r="D264" s="21" t="s">
        <v>245</v>
      </c>
      <c r="E264" s="21" t="s">
        <v>245</v>
      </c>
      <c r="F264" s="21" t="s">
        <v>280</v>
      </c>
      <c r="G264" s="22">
        <v>90287</v>
      </c>
      <c r="H264" s="22">
        <v>10209</v>
      </c>
      <c r="I264" s="20">
        <v>2021</v>
      </c>
    </row>
    <row r="265" spans="1:9">
      <c r="A265" s="20">
        <v>63837</v>
      </c>
      <c r="B265" s="21" t="s">
        <v>235</v>
      </c>
      <c r="C265" s="21" t="s">
        <v>244</v>
      </c>
      <c r="D265" s="21" t="s">
        <v>245</v>
      </c>
      <c r="E265" s="21" t="s">
        <v>245</v>
      </c>
      <c r="F265" s="21" t="s">
        <v>239</v>
      </c>
      <c r="G265" s="22">
        <v>90279</v>
      </c>
      <c r="H265" s="22">
        <v>10208</v>
      </c>
      <c r="I265" s="20">
        <v>2021</v>
      </c>
    </row>
    <row r="266" spans="1:9">
      <c r="A266" s="20">
        <v>61533</v>
      </c>
      <c r="B266" s="21" t="s">
        <v>235</v>
      </c>
      <c r="C266" s="21" t="s">
        <v>244</v>
      </c>
      <c r="D266" s="21" t="s">
        <v>245</v>
      </c>
      <c r="E266" s="21" t="s">
        <v>245</v>
      </c>
      <c r="F266" s="21" t="s">
        <v>239</v>
      </c>
      <c r="G266" s="22">
        <v>89393</v>
      </c>
      <c r="H266" s="22">
        <v>10108</v>
      </c>
      <c r="I266" s="20">
        <v>2021</v>
      </c>
    </row>
    <row r="267" spans="1:9">
      <c r="A267" s="20">
        <v>59549</v>
      </c>
      <c r="B267" s="21" t="s">
        <v>235</v>
      </c>
      <c r="C267" s="21" t="s">
        <v>244</v>
      </c>
      <c r="D267" s="21" t="s">
        <v>245</v>
      </c>
      <c r="E267" s="21" t="s">
        <v>245</v>
      </c>
      <c r="F267" s="21" t="s">
        <v>253</v>
      </c>
      <c r="G267" s="22">
        <v>89368</v>
      </c>
      <c r="H267" s="22">
        <v>10105</v>
      </c>
      <c r="I267" s="20">
        <v>2021</v>
      </c>
    </row>
    <row r="268" spans="1:9">
      <c r="A268" s="20">
        <v>62621</v>
      </c>
      <c r="B268" s="21" t="s">
        <v>235</v>
      </c>
      <c r="C268" s="21" t="s">
        <v>244</v>
      </c>
      <c r="D268" s="21" t="s">
        <v>245</v>
      </c>
      <c r="E268" s="21" t="s">
        <v>245</v>
      </c>
      <c r="F268" s="21" t="s">
        <v>239</v>
      </c>
      <c r="G268" s="22">
        <v>89113</v>
      </c>
      <c r="H268" s="22">
        <v>10076</v>
      </c>
      <c r="I268" s="20">
        <v>2021</v>
      </c>
    </row>
    <row r="269" spans="1:9">
      <c r="A269" s="20">
        <v>62602</v>
      </c>
      <c r="B269" s="21" t="s">
        <v>235</v>
      </c>
      <c r="C269" s="21" t="s">
        <v>244</v>
      </c>
      <c r="D269" s="21" t="s">
        <v>245</v>
      </c>
      <c r="E269" s="21" t="s">
        <v>245</v>
      </c>
      <c r="F269" s="21" t="s">
        <v>280</v>
      </c>
      <c r="G269" s="22">
        <v>89067</v>
      </c>
      <c r="H269" s="22">
        <v>10071</v>
      </c>
      <c r="I269" s="20">
        <v>2021</v>
      </c>
    </row>
    <row r="270" spans="1:9">
      <c r="A270" s="20">
        <v>61094</v>
      </c>
      <c r="B270" s="21" t="s">
        <v>235</v>
      </c>
      <c r="C270" s="21" t="s">
        <v>244</v>
      </c>
      <c r="D270" s="21" t="s">
        <v>245</v>
      </c>
      <c r="E270" s="21" t="s">
        <v>245</v>
      </c>
      <c r="F270" s="21" t="s">
        <v>239</v>
      </c>
      <c r="G270" s="22">
        <v>88422</v>
      </c>
      <c r="H270" s="22">
        <v>9998</v>
      </c>
      <c r="I270" s="20">
        <v>2021</v>
      </c>
    </row>
    <row r="271" spans="1:9">
      <c r="A271" s="20">
        <v>60284</v>
      </c>
      <c r="B271" s="21" t="s">
        <v>235</v>
      </c>
      <c r="C271" s="21" t="s">
        <v>244</v>
      </c>
      <c r="D271" s="21" t="s">
        <v>245</v>
      </c>
      <c r="E271" s="21" t="s">
        <v>245</v>
      </c>
      <c r="F271" s="21" t="s">
        <v>252</v>
      </c>
      <c r="G271" s="22">
        <v>88172</v>
      </c>
      <c r="H271" s="22">
        <v>9970</v>
      </c>
      <c r="I271" s="20">
        <v>2021</v>
      </c>
    </row>
    <row r="272" spans="1:9">
      <c r="A272" s="20">
        <v>62104</v>
      </c>
      <c r="B272" s="21" t="s">
        <v>235</v>
      </c>
      <c r="C272" s="21" t="s">
        <v>244</v>
      </c>
      <c r="D272" s="21" t="s">
        <v>245</v>
      </c>
      <c r="E272" s="21" t="s">
        <v>245</v>
      </c>
      <c r="F272" s="21" t="s">
        <v>239</v>
      </c>
      <c r="G272" s="22">
        <v>88060</v>
      </c>
      <c r="H272" s="22">
        <v>9957</v>
      </c>
      <c r="I272" s="20">
        <v>2021</v>
      </c>
    </row>
    <row r="273" spans="1:9">
      <c r="A273" s="20">
        <v>61019</v>
      </c>
      <c r="B273" s="21" t="s">
        <v>235</v>
      </c>
      <c r="C273" s="21" t="s">
        <v>244</v>
      </c>
      <c r="D273" s="21" t="s">
        <v>245</v>
      </c>
      <c r="E273" s="21" t="s">
        <v>245</v>
      </c>
      <c r="F273" s="21" t="s">
        <v>239</v>
      </c>
      <c r="G273" s="22">
        <v>88032</v>
      </c>
      <c r="H273" s="22">
        <v>9954</v>
      </c>
      <c r="I273" s="20">
        <v>2021</v>
      </c>
    </row>
    <row r="274" spans="1:9">
      <c r="A274" s="20">
        <v>60440</v>
      </c>
      <c r="B274" s="21" t="s">
        <v>235</v>
      </c>
      <c r="C274" s="21" t="s">
        <v>244</v>
      </c>
      <c r="D274" s="21" t="s">
        <v>245</v>
      </c>
      <c r="E274" s="21" t="s">
        <v>245</v>
      </c>
      <c r="F274" s="21" t="s">
        <v>239</v>
      </c>
      <c r="G274" s="22">
        <v>87796</v>
      </c>
      <c r="H274" s="22">
        <v>9927</v>
      </c>
      <c r="I274" s="20">
        <v>2021</v>
      </c>
    </row>
    <row r="275" spans="1:9">
      <c r="A275" s="20">
        <v>58847</v>
      </c>
      <c r="B275" s="21" t="s">
        <v>235</v>
      </c>
      <c r="C275" s="21" t="s">
        <v>244</v>
      </c>
      <c r="D275" s="21" t="s">
        <v>245</v>
      </c>
      <c r="E275" s="21" t="s">
        <v>245</v>
      </c>
      <c r="F275" s="21" t="s">
        <v>253</v>
      </c>
      <c r="G275" s="22">
        <v>87212</v>
      </c>
      <c r="H275" s="22">
        <v>9861</v>
      </c>
      <c r="I275" s="20">
        <v>2021</v>
      </c>
    </row>
    <row r="276" spans="1:9">
      <c r="A276" s="20">
        <v>61536</v>
      </c>
      <c r="B276" s="21" t="s">
        <v>235</v>
      </c>
      <c r="C276" s="21" t="s">
        <v>244</v>
      </c>
      <c r="D276" s="21" t="s">
        <v>245</v>
      </c>
      <c r="E276" s="21" t="s">
        <v>245</v>
      </c>
      <c r="F276" s="21" t="s">
        <v>239</v>
      </c>
      <c r="G276" s="22">
        <v>86980</v>
      </c>
      <c r="H276" s="22">
        <v>9835</v>
      </c>
      <c r="I276" s="20">
        <v>2021</v>
      </c>
    </row>
    <row r="277" spans="1:9">
      <c r="A277" s="20">
        <v>60415</v>
      </c>
      <c r="B277" s="21" t="s">
        <v>235</v>
      </c>
      <c r="C277" s="21" t="s">
        <v>244</v>
      </c>
      <c r="D277" s="21" t="s">
        <v>245</v>
      </c>
      <c r="E277" s="21" t="s">
        <v>245</v>
      </c>
      <c r="F277" s="21" t="s">
        <v>253</v>
      </c>
      <c r="G277" s="22">
        <v>86893</v>
      </c>
      <c r="H277" s="22">
        <v>9825</v>
      </c>
      <c r="I277" s="20">
        <v>2021</v>
      </c>
    </row>
    <row r="278" spans="1:9">
      <c r="A278" s="20">
        <v>59515</v>
      </c>
      <c r="B278" s="21" t="s">
        <v>235</v>
      </c>
      <c r="C278" s="21" t="s">
        <v>244</v>
      </c>
      <c r="D278" s="21" t="s">
        <v>245</v>
      </c>
      <c r="E278" s="21" t="s">
        <v>245</v>
      </c>
      <c r="F278" s="21" t="s">
        <v>253</v>
      </c>
      <c r="G278" s="22">
        <v>86866</v>
      </c>
      <c r="H278" s="22">
        <v>9822</v>
      </c>
      <c r="I278" s="20">
        <v>2021</v>
      </c>
    </row>
    <row r="279" spans="1:9">
      <c r="A279" s="20">
        <v>60180</v>
      </c>
      <c r="B279" s="21" t="s">
        <v>235</v>
      </c>
      <c r="C279" s="21" t="s">
        <v>244</v>
      </c>
      <c r="D279" s="21" t="s">
        <v>245</v>
      </c>
      <c r="E279" s="21" t="s">
        <v>245</v>
      </c>
      <c r="F279" s="21" t="s">
        <v>252</v>
      </c>
      <c r="G279" s="22">
        <v>86672</v>
      </c>
      <c r="H279" s="22">
        <v>9800</v>
      </c>
      <c r="I279" s="20">
        <v>2021</v>
      </c>
    </row>
    <row r="280" spans="1:9">
      <c r="A280" s="20">
        <v>63835</v>
      </c>
      <c r="B280" s="21" t="s">
        <v>235</v>
      </c>
      <c r="C280" s="21" t="s">
        <v>244</v>
      </c>
      <c r="D280" s="21" t="s">
        <v>245</v>
      </c>
      <c r="E280" s="21" t="s">
        <v>245</v>
      </c>
      <c r="F280" s="21" t="s">
        <v>252</v>
      </c>
      <c r="G280" s="22">
        <v>86663</v>
      </c>
      <c r="H280" s="22">
        <v>9799</v>
      </c>
      <c r="I280" s="20">
        <v>2021</v>
      </c>
    </row>
    <row r="281" spans="1:9">
      <c r="A281" s="20">
        <v>59921</v>
      </c>
      <c r="B281" s="21" t="s">
        <v>235</v>
      </c>
      <c r="C281" s="21" t="s">
        <v>244</v>
      </c>
      <c r="D281" s="21" t="s">
        <v>245</v>
      </c>
      <c r="E281" s="21" t="s">
        <v>245</v>
      </c>
      <c r="F281" s="21" t="s">
        <v>239</v>
      </c>
      <c r="G281" s="22">
        <v>86583</v>
      </c>
      <c r="H281" s="22">
        <v>9790</v>
      </c>
      <c r="I281" s="20">
        <v>2021</v>
      </c>
    </row>
    <row r="282" spans="1:9">
      <c r="A282" s="20">
        <v>60363</v>
      </c>
      <c r="B282" s="21" t="s">
        <v>235</v>
      </c>
      <c r="C282" s="21" t="s">
        <v>244</v>
      </c>
      <c r="D282" s="21" t="s">
        <v>245</v>
      </c>
      <c r="E282" s="21" t="s">
        <v>245</v>
      </c>
      <c r="F282" s="21" t="s">
        <v>253</v>
      </c>
      <c r="G282" s="22">
        <v>86468</v>
      </c>
      <c r="H282" s="22">
        <v>9777</v>
      </c>
      <c r="I282" s="20">
        <v>2021</v>
      </c>
    </row>
    <row r="283" spans="1:9">
      <c r="A283" s="20">
        <v>64366</v>
      </c>
      <c r="B283" s="21" t="s">
        <v>235</v>
      </c>
      <c r="C283" s="21" t="s">
        <v>244</v>
      </c>
      <c r="D283" s="21" t="s">
        <v>245</v>
      </c>
      <c r="E283" s="21" t="s">
        <v>245</v>
      </c>
      <c r="F283" s="21" t="s">
        <v>239</v>
      </c>
      <c r="G283" s="22">
        <v>86460</v>
      </c>
      <c r="H283" s="22">
        <v>9776</v>
      </c>
      <c r="I283" s="20">
        <v>2021</v>
      </c>
    </row>
    <row r="284" spans="1:9">
      <c r="A284" s="20">
        <v>59158</v>
      </c>
      <c r="B284" s="21" t="s">
        <v>235</v>
      </c>
      <c r="C284" s="21" t="s">
        <v>244</v>
      </c>
      <c r="D284" s="21" t="s">
        <v>245</v>
      </c>
      <c r="E284" s="21" t="s">
        <v>245</v>
      </c>
      <c r="F284" s="21" t="s">
        <v>239</v>
      </c>
      <c r="G284" s="22">
        <v>86425</v>
      </c>
      <c r="H284" s="22">
        <v>9772</v>
      </c>
      <c r="I284" s="20">
        <v>2021</v>
      </c>
    </row>
    <row r="285" spans="1:9">
      <c r="A285" s="20">
        <v>59564</v>
      </c>
      <c r="B285" s="21" t="s">
        <v>235</v>
      </c>
      <c r="C285" s="21" t="s">
        <v>244</v>
      </c>
      <c r="D285" s="21" t="s">
        <v>245</v>
      </c>
      <c r="E285" s="21" t="s">
        <v>245</v>
      </c>
      <c r="F285" s="21" t="s">
        <v>252</v>
      </c>
      <c r="G285" s="22">
        <v>86407</v>
      </c>
      <c r="H285" s="22">
        <v>9770</v>
      </c>
      <c r="I285" s="20">
        <v>2021</v>
      </c>
    </row>
    <row r="286" spans="1:9">
      <c r="A286" s="20">
        <v>64237</v>
      </c>
      <c r="B286" s="21" t="s">
        <v>235</v>
      </c>
      <c r="C286" s="21" t="s">
        <v>244</v>
      </c>
      <c r="D286" s="21" t="s">
        <v>245</v>
      </c>
      <c r="E286" s="21" t="s">
        <v>245</v>
      </c>
      <c r="F286" s="21" t="s">
        <v>239</v>
      </c>
      <c r="G286" s="22">
        <v>86221</v>
      </c>
      <c r="H286" s="22">
        <v>9749</v>
      </c>
      <c r="I286" s="20">
        <v>2021</v>
      </c>
    </row>
    <row r="287" spans="1:9">
      <c r="A287" s="20">
        <v>62693</v>
      </c>
      <c r="B287" s="21" t="s">
        <v>235</v>
      </c>
      <c r="C287" s="21" t="s">
        <v>244</v>
      </c>
      <c r="D287" s="21" t="s">
        <v>245</v>
      </c>
      <c r="E287" s="21" t="s">
        <v>245</v>
      </c>
      <c r="F287" s="21" t="s">
        <v>253</v>
      </c>
      <c r="G287" s="22">
        <v>86176</v>
      </c>
      <c r="H287" s="22">
        <v>9744</v>
      </c>
      <c r="I287" s="20">
        <v>2021</v>
      </c>
    </row>
    <row r="288" spans="1:9">
      <c r="A288" s="20">
        <v>64121</v>
      </c>
      <c r="B288" s="21" t="s">
        <v>235</v>
      </c>
      <c r="C288" s="21" t="s">
        <v>244</v>
      </c>
      <c r="D288" s="21" t="s">
        <v>245</v>
      </c>
      <c r="E288" s="21" t="s">
        <v>245</v>
      </c>
      <c r="F288" s="21" t="s">
        <v>239</v>
      </c>
      <c r="G288" s="22">
        <v>86124</v>
      </c>
      <c r="H288" s="22">
        <v>9738</v>
      </c>
      <c r="I288" s="20">
        <v>2021</v>
      </c>
    </row>
    <row r="289" spans="1:9">
      <c r="A289" s="20">
        <v>60761</v>
      </c>
      <c r="B289" s="21" t="s">
        <v>235</v>
      </c>
      <c r="C289" s="21" t="s">
        <v>244</v>
      </c>
      <c r="D289" s="21" t="s">
        <v>245</v>
      </c>
      <c r="E289" s="21" t="s">
        <v>245</v>
      </c>
      <c r="F289" s="21" t="s">
        <v>252</v>
      </c>
      <c r="G289" s="22">
        <v>86027</v>
      </c>
      <c r="H289" s="22">
        <v>9727</v>
      </c>
      <c r="I289" s="20">
        <v>2021</v>
      </c>
    </row>
    <row r="290" spans="1:9">
      <c r="A290" s="20">
        <v>61352</v>
      </c>
      <c r="B290" s="21" t="s">
        <v>235</v>
      </c>
      <c r="C290" s="21" t="s">
        <v>244</v>
      </c>
      <c r="D290" s="21" t="s">
        <v>245</v>
      </c>
      <c r="E290" s="21" t="s">
        <v>245</v>
      </c>
      <c r="F290" s="21" t="s">
        <v>239</v>
      </c>
      <c r="G290" s="22">
        <v>85911</v>
      </c>
      <c r="H290" s="22">
        <v>9714</v>
      </c>
      <c r="I290" s="20">
        <v>2021</v>
      </c>
    </row>
    <row r="291" spans="1:9">
      <c r="A291" s="20">
        <v>61085</v>
      </c>
      <c r="B291" s="21" t="s">
        <v>235</v>
      </c>
      <c r="C291" s="21" t="s">
        <v>244</v>
      </c>
      <c r="D291" s="21" t="s">
        <v>245</v>
      </c>
      <c r="E291" s="21" t="s">
        <v>245</v>
      </c>
      <c r="F291" s="21" t="s">
        <v>239</v>
      </c>
      <c r="G291" s="22">
        <v>85777</v>
      </c>
      <c r="H291" s="22">
        <v>9699</v>
      </c>
      <c r="I291" s="20">
        <v>2021</v>
      </c>
    </row>
    <row r="292" spans="1:9">
      <c r="A292" s="20">
        <v>64363</v>
      </c>
      <c r="B292" s="21" t="s">
        <v>235</v>
      </c>
      <c r="C292" s="21" t="s">
        <v>244</v>
      </c>
      <c r="D292" s="21" t="s">
        <v>245</v>
      </c>
      <c r="E292" s="21" t="s">
        <v>245</v>
      </c>
      <c r="F292" s="21" t="s">
        <v>239</v>
      </c>
      <c r="G292" s="22">
        <v>85761</v>
      </c>
      <c r="H292" s="22">
        <v>9697</v>
      </c>
      <c r="I292" s="20">
        <v>2021</v>
      </c>
    </row>
    <row r="293" spans="1:9">
      <c r="A293" s="20">
        <v>61287</v>
      </c>
      <c r="B293" s="21" t="s">
        <v>235</v>
      </c>
      <c r="C293" s="21" t="s">
        <v>244</v>
      </c>
      <c r="D293" s="21" t="s">
        <v>245</v>
      </c>
      <c r="E293" s="21" t="s">
        <v>245</v>
      </c>
      <c r="F293" s="21" t="s">
        <v>253</v>
      </c>
      <c r="G293" s="22">
        <v>85603</v>
      </c>
      <c r="H293" s="22">
        <v>9679</v>
      </c>
      <c r="I293" s="20">
        <v>2021</v>
      </c>
    </row>
    <row r="294" spans="1:9">
      <c r="A294" s="20">
        <v>61581</v>
      </c>
      <c r="B294" s="21" t="s">
        <v>235</v>
      </c>
      <c r="C294" s="21" t="s">
        <v>244</v>
      </c>
      <c r="D294" s="21" t="s">
        <v>245</v>
      </c>
      <c r="E294" s="21" t="s">
        <v>245</v>
      </c>
      <c r="F294" s="21" t="s">
        <v>253</v>
      </c>
      <c r="G294" s="22">
        <v>85603</v>
      </c>
      <c r="H294" s="22">
        <v>9679</v>
      </c>
      <c r="I294" s="20">
        <v>2021</v>
      </c>
    </row>
    <row r="295" spans="1:9">
      <c r="A295" s="20">
        <v>62205</v>
      </c>
      <c r="B295" s="21" t="s">
        <v>235</v>
      </c>
      <c r="C295" s="21" t="s">
        <v>244</v>
      </c>
      <c r="D295" s="21" t="s">
        <v>245</v>
      </c>
      <c r="E295" s="21" t="s">
        <v>245</v>
      </c>
      <c r="F295" s="21" t="s">
        <v>239</v>
      </c>
      <c r="G295" s="22">
        <v>85593</v>
      </c>
      <c r="H295" s="22">
        <v>9678</v>
      </c>
      <c r="I295" s="20">
        <v>2021</v>
      </c>
    </row>
    <row r="296" spans="1:9">
      <c r="A296" s="20">
        <v>60553</v>
      </c>
      <c r="B296" s="21" t="s">
        <v>235</v>
      </c>
      <c r="C296" s="21" t="s">
        <v>244</v>
      </c>
      <c r="D296" s="21" t="s">
        <v>245</v>
      </c>
      <c r="E296" s="21" t="s">
        <v>245</v>
      </c>
      <c r="F296" s="21" t="s">
        <v>239</v>
      </c>
      <c r="G296" s="22">
        <v>85565</v>
      </c>
      <c r="H296" s="22">
        <v>9675</v>
      </c>
      <c r="I296" s="20">
        <v>2021</v>
      </c>
    </row>
    <row r="297" spans="1:9">
      <c r="A297" s="20">
        <v>61535</v>
      </c>
      <c r="B297" s="21" t="s">
        <v>235</v>
      </c>
      <c r="C297" s="21" t="s">
        <v>244</v>
      </c>
      <c r="D297" s="21" t="s">
        <v>245</v>
      </c>
      <c r="E297" s="21" t="s">
        <v>245</v>
      </c>
      <c r="F297" s="21" t="s">
        <v>252</v>
      </c>
      <c r="G297" s="22">
        <v>85549</v>
      </c>
      <c r="H297" s="22">
        <v>9673</v>
      </c>
      <c r="I297" s="20">
        <v>2021</v>
      </c>
    </row>
    <row r="298" spans="1:9">
      <c r="A298" s="20">
        <v>60291</v>
      </c>
      <c r="B298" s="21" t="s">
        <v>235</v>
      </c>
      <c r="C298" s="21" t="s">
        <v>244</v>
      </c>
      <c r="D298" s="21" t="s">
        <v>245</v>
      </c>
      <c r="E298" s="21" t="s">
        <v>245</v>
      </c>
      <c r="F298" s="21" t="s">
        <v>252</v>
      </c>
      <c r="G298" s="22">
        <v>85511</v>
      </c>
      <c r="H298" s="22">
        <v>9669</v>
      </c>
      <c r="I298" s="20">
        <v>2021</v>
      </c>
    </row>
    <row r="299" spans="1:9">
      <c r="A299" s="20">
        <v>59213</v>
      </c>
      <c r="B299" s="21" t="s">
        <v>235</v>
      </c>
      <c r="C299" s="21" t="s">
        <v>244</v>
      </c>
      <c r="D299" s="21" t="s">
        <v>245</v>
      </c>
      <c r="E299" s="21" t="s">
        <v>245</v>
      </c>
      <c r="F299" s="21" t="s">
        <v>239</v>
      </c>
      <c r="G299" s="22">
        <v>85441</v>
      </c>
      <c r="H299" s="22">
        <v>9661</v>
      </c>
      <c r="I299" s="20">
        <v>2021</v>
      </c>
    </row>
    <row r="300" spans="1:9">
      <c r="A300" s="20">
        <v>60257</v>
      </c>
      <c r="B300" s="21" t="s">
        <v>235</v>
      </c>
      <c r="C300" s="21" t="s">
        <v>244</v>
      </c>
      <c r="D300" s="21" t="s">
        <v>245</v>
      </c>
      <c r="E300" s="21" t="s">
        <v>245</v>
      </c>
      <c r="F300" s="21" t="s">
        <v>252</v>
      </c>
      <c r="G300" s="22">
        <v>85414</v>
      </c>
      <c r="H300" s="22">
        <v>9658</v>
      </c>
      <c r="I300" s="20">
        <v>2021</v>
      </c>
    </row>
    <row r="301" spans="1:9">
      <c r="A301" s="20">
        <v>60156</v>
      </c>
      <c r="B301" s="21" t="s">
        <v>235</v>
      </c>
      <c r="C301" s="21" t="s">
        <v>244</v>
      </c>
      <c r="D301" s="21" t="s">
        <v>245</v>
      </c>
      <c r="E301" s="21" t="s">
        <v>245</v>
      </c>
      <c r="F301" s="21" t="s">
        <v>252</v>
      </c>
      <c r="G301" s="22">
        <v>85407</v>
      </c>
      <c r="H301" s="22">
        <v>9657</v>
      </c>
      <c r="I301" s="20">
        <v>2021</v>
      </c>
    </row>
    <row r="302" spans="1:9">
      <c r="A302" s="20">
        <v>59936</v>
      </c>
      <c r="B302" s="21" t="s">
        <v>235</v>
      </c>
      <c r="C302" s="21" t="s">
        <v>244</v>
      </c>
      <c r="D302" s="21" t="s">
        <v>245</v>
      </c>
      <c r="E302" s="21" t="s">
        <v>245</v>
      </c>
      <c r="F302" s="21" t="s">
        <v>252</v>
      </c>
      <c r="G302" s="22">
        <v>85398</v>
      </c>
      <c r="H302" s="22">
        <v>9656</v>
      </c>
      <c r="I302" s="20">
        <v>2021</v>
      </c>
    </row>
    <row r="303" spans="1:9">
      <c r="A303" s="20">
        <v>62095</v>
      </c>
      <c r="B303" s="21" t="s">
        <v>235</v>
      </c>
      <c r="C303" s="21" t="s">
        <v>244</v>
      </c>
      <c r="D303" s="21" t="s">
        <v>245</v>
      </c>
      <c r="E303" s="21" t="s">
        <v>245</v>
      </c>
      <c r="F303" s="21" t="s">
        <v>239</v>
      </c>
      <c r="G303" s="22">
        <v>85071</v>
      </c>
      <c r="H303" s="22">
        <v>9619</v>
      </c>
      <c r="I303" s="20">
        <v>2021</v>
      </c>
    </row>
    <row r="304" spans="1:9">
      <c r="A304" s="20">
        <v>62660</v>
      </c>
      <c r="B304" s="21" t="s">
        <v>235</v>
      </c>
      <c r="C304" s="21" t="s">
        <v>244</v>
      </c>
      <c r="D304" s="21" t="s">
        <v>245</v>
      </c>
      <c r="E304" s="21" t="s">
        <v>245</v>
      </c>
      <c r="F304" s="21" t="s">
        <v>239</v>
      </c>
      <c r="G304" s="22">
        <v>85046</v>
      </c>
      <c r="H304" s="22">
        <v>9616</v>
      </c>
      <c r="I304" s="20">
        <v>2021</v>
      </c>
    </row>
    <row r="305" spans="1:9">
      <c r="A305" s="20">
        <v>64385</v>
      </c>
      <c r="B305" s="21" t="s">
        <v>235</v>
      </c>
      <c r="C305" s="21" t="s">
        <v>244</v>
      </c>
      <c r="D305" s="21" t="s">
        <v>245</v>
      </c>
      <c r="E305" s="21" t="s">
        <v>245</v>
      </c>
      <c r="F305" s="21" t="s">
        <v>253</v>
      </c>
      <c r="G305" s="22">
        <v>85036</v>
      </c>
      <c r="H305" s="22">
        <v>9615</v>
      </c>
      <c r="I305" s="20">
        <v>2021</v>
      </c>
    </row>
    <row r="306" spans="1:9">
      <c r="A306" s="20">
        <v>60929</v>
      </c>
      <c r="B306" s="21" t="s">
        <v>235</v>
      </c>
      <c r="C306" s="21" t="s">
        <v>244</v>
      </c>
      <c r="D306" s="21" t="s">
        <v>245</v>
      </c>
      <c r="E306" s="21" t="s">
        <v>245</v>
      </c>
      <c r="F306" s="21" t="s">
        <v>252</v>
      </c>
      <c r="G306" s="22">
        <v>84974</v>
      </c>
      <c r="H306" s="22">
        <v>9608</v>
      </c>
      <c r="I306" s="20">
        <v>2021</v>
      </c>
    </row>
    <row r="307" spans="1:9">
      <c r="A307" s="20">
        <v>59595</v>
      </c>
      <c r="B307" s="21" t="s">
        <v>235</v>
      </c>
      <c r="C307" s="21" t="s">
        <v>244</v>
      </c>
      <c r="D307" s="21" t="s">
        <v>245</v>
      </c>
      <c r="E307" s="21" t="s">
        <v>245</v>
      </c>
      <c r="F307" s="21" t="s">
        <v>252</v>
      </c>
      <c r="G307" s="22">
        <v>84919</v>
      </c>
      <c r="H307" s="22">
        <v>9602</v>
      </c>
      <c r="I307" s="20">
        <v>2021</v>
      </c>
    </row>
    <row r="308" spans="1:9">
      <c r="A308" s="20">
        <v>60402</v>
      </c>
      <c r="B308" s="21" t="s">
        <v>235</v>
      </c>
      <c r="C308" s="21" t="s">
        <v>244</v>
      </c>
      <c r="D308" s="21" t="s">
        <v>245</v>
      </c>
      <c r="E308" s="21" t="s">
        <v>245</v>
      </c>
      <c r="F308" s="21" t="s">
        <v>252</v>
      </c>
      <c r="G308" s="22">
        <v>84919</v>
      </c>
      <c r="H308" s="22">
        <v>9602</v>
      </c>
      <c r="I308" s="20">
        <v>2021</v>
      </c>
    </row>
    <row r="309" spans="1:9">
      <c r="A309" s="20">
        <v>60189</v>
      </c>
      <c r="B309" s="21" t="s">
        <v>235</v>
      </c>
      <c r="C309" s="21" t="s">
        <v>244</v>
      </c>
      <c r="D309" s="21" t="s">
        <v>245</v>
      </c>
      <c r="E309" s="21" t="s">
        <v>245</v>
      </c>
      <c r="F309" s="21" t="s">
        <v>253</v>
      </c>
      <c r="G309" s="22">
        <v>84894</v>
      </c>
      <c r="H309" s="22">
        <v>9599</v>
      </c>
      <c r="I309" s="20">
        <v>2021</v>
      </c>
    </row>
    <row r="310" spans="1:9">
      <c r="A310" s="20">
        <v>59520</v>
      </c>
      <c r="B310" s="21" t="s">
        <v>235</v>
      </c>
      <c r="C310" s="21" t="s">
        <v>244</v>
      </c>
      <c r="D310" s="21" t="s">
        <v>245</v>
      </c>
      <c r="E310" s="21" t="s">
        <v>245</v>
      </c>
      <c r="F310" s="21" t="s">
        <v>252</v>
      </c>
      <c r="G310" s="22">
        <v>84876</v>
      </c>
      <c r="H310" s="22">
        <v>9597</v>
      </c>
      <c r="I310" s="20">
        <v>2021</v>
      </c>
    </row>
    <row r="311" spans="1:9">
      <c r="A311" s="20">
        <v>59563</v>
      </c>
      <c r="B311" s="21" t="s">
        <v>235</v>
      </c>
      <c r="C311" s="21" t="s">
        <v>244</v>
      </c>
      <c r="D311" s="21" t="s">
        <v>245</v>
      </c>
      <c r="E311" s="21" t="s">
        <v>245</v>
      </c>
      <c r="F311" s="21" t="s">
        <v>239</v>
      </c>
      <c r="G311" s="22">
        <v>84867</v>
      </c>
      <c r="H311" s="22">
        <v>9596</v>
      </c>
      <c r="I311" s="20">
        <v>2021</v>
      </c>
    </row>
    <row r="312" spans="1:9">
      <c r="A312" s="20">
        <v>50244</v>
      </c>
      <c r="B312" s="21" t="s">
        <v>235</v>
      </c>
      <c r="C312" s="21" t="s">
        <v>249</v>
      </c>
      <c r="D312" s="21" t="s">
        <v>259</v>
      </c>
      <c r="E312" s="21" t="s">
        <v>260</v>
      </c>
      <c r="F312" s="21" t="s">
        <v>239</v>
      </c>
      <c r="G312" s="22">
        <v>52775</v>
      </c>
      <c r="H312" s="22">
        <v>9589.8510000000006</v>
      </c>
      <c r="I312" s="20">
        <v>2021</v>
      </c>
    </row>
    <row r="313" spans="1:9">
      <c r="A313" s="20">
        <v>59708</v>
      </c>
      <c r="B313" s="21" t="s">
        <v>235</v>
      </c>
      <c r="C313" s="21" t="s">
        <v>244</v>
      </c>
      <c r="D313" s="21" t="s">
        <v>245</v>
      </c>
      <c r="E313" s="21" t="s">
        <v>245</v>
      </c>
      <c r="F313" s="21" t="s">
        <v>239</v>
      </c>
      <c r="G313" s="22">
        <v>84761</v>
      </c>
      <c r="H313" s="22">
        <v>9584</v>
      </c>
      <c r="I313" s="20">
        <v>2021</v>
      </c>
    </row>
    <row r="314" spans="1:9">
      <c r="A314" s="20">
        <v>60207</v>
      </c>
      <c r="B314" s="21" t="s">
        <v>235</v>
      </c>
      <c r="C314" s="21" t="s">
        <v>244</v>
      </c>
      <c r="D314" s="21" t="s">
        <v>245</v>
      </c>
      <c r="E314" s="21" t="s">
        <v>245</v>
      </c>
      <c r="F314" s="21" t="s">
        <v>253</v>
      </c>
      <c r="G314" s="22">
        <v>84717</v>
      </c>
      <c r="H314" s="22">
        <v>9579</v>
      </c>
      <c r="I314" s="20">
        <v>2021</v>
      </c>
    </row>
    <row r="315" spans="1:9">
      <c r="A315" s="20">
        <v>60146</v>
      </c>
      <c r="B315" s="21" t="s">
        <v>235</v>
      </c>
      <c r="C315" s="21" t="s">
        <v>244</v>
      </c>
      <c r="D315" s="21" t="s">
        <v>245</v>
      </c>
      <c r="E315" s="21" t="s">
        <v>245</v>
      </c>
      <c r="F315" s="21" t="s">
        <v>252</v>
      </c>
      <c r="G315" s="22">
        <v>84699</v>
      </c>
      <c r="H315" s="22">
        <v>9577</v>
      </c>
      <c r="I315" s="20">
        <v>2021</v>
      </c>
    </row>
    <row r="316" spans="1:9">
      <c r="A316" s="20">
        <v>64119</v>
      </c>
      <c r="B316" s="21" t="s">
        <v>235</v>
      </c>
      <c r="C316" s="21" t="s">
        <v>244</v>
      </c>
      <c r="D316" s="21" t="s">
        <v>245</v>
      </c>
      <c r="E316" s="21" t="s">
        <v>245</v>
      </c>
      <c r="F316" s="21" t="s">
        <v>239</v>
      </c>
      <c r="G316" s="22">
        <v>84627</v>
      </c>
      <c r="H316" s="22">
        <v>9569</v>
      </c>
      <c r="I316" s="20">
        <v>2021</v>
      </c>
    </row>
    <row r="317" spans="1:9">
      <c r="A317" s="20">
        <v>60980</v>
      </c>
      <c r="B317" s="21" t="s">
        <v>235</v>
      </c>
      <c r="C317" s="21" t="s">
        <v>244</v>
      </c>
      <c r="D317" s="21" t="s">
        <v>245</v>
      </c>
      <c r="E317" s="21" t="s">
        <v>245</v>
      </c>
      <c r="F317" s="21" t="s">
        <v>239</v>
      </c>
      <c r="G317" s="22">
        <v>84612</v>
      </c>
      <c r="H317" s="22">
        <v>9567</v>
      </c>
      <c r="I317" s="20">
        <v>2021</v>
      </c>
    </row>
    <row r="318" spans="1:9">
      <c r="A318" s="20">
        <v>59149</v>
      </c>
      <c r="B318" s="21" t="s">
        <v>235</v>
      </c>
      <c r="C318" s="21" t="s">
        <v>244</v>
      </c>
      <c r="D318" s="21" t="s">
        <v>245</v>
      </c>
      <c r="E318" s="21" t="s">
        <v>245</v>
      </c>
      <c r="F318" s="21" t="s">
        <v>253</v>
      </c>
      <c r="G318" s="22">
        <v>84557</v>
      </c>
      <c r="H318" s="22">
        <v>9561</v>
      </c>
      <c r="I318" s="20">
        <v>2021</v>
      </c>
    </row>
    <row r="319" spans="1:9">
      <c r="A319" s="20">
        <v>60179</v>
      </c>
      <c r="B319" s="21" t="s">
        <v>235</v>
      </c>
      <c r="C319" s="21" t="s">
        <v>244</v>
      </c>
      <c r="D319" s="21" t="s">
        <v>245</v>
      </c>
      <c r="E319" s="21" t="s">
        <v>245</v>
      </c>
      <c r="F319" s="21" t="s">
        <v>252</v>
      </c>
      <c r="G319" s="22">
        <v>84461</v>
      </c>
      <c r="H319" s="22">
        <v>9550</v>
      </c>
      <c r="I319" s="20">
        <v>2021</v>
      </c>
    </row>
    <row r="320" spans="1:9">
      <c r="A320" s="20">
        <v>61086</v>
      </c>
      <c r="B320" s="21" t="s">
        <v>235</v>
      </c>
      <c r="C320" s="21" t="s">
        <v>244</v>
      </c>
      <c r="D320" s="21" t="s">
        <v>245</v>
      </c>
      <c r="E320" s="21" t="s">
        <v>245</v>
      </c>
      <c r="F320" s="21" t="s">
        <v>252</v>
      </c>
      <c r="G320" s="22">
        <v>84433</v>
      </c>
      <c r="H320" s="22">
        <v>9547</v>
      </c>
      <c r="I320" s="20">
        <v>2021</v>
      </c>
    </row>
    <row r="321" spans="1:9">
      <c r="A321" s="20">
        <v>59825</v>
      </c>
      <c r="B321" s="21" t="s">
        <v>235</v>
      </c>
      <c r="C321" s="21" t="s">
        <v>277</v>
      </c>
      <c r="D321" s="21" t="s">
        <v>278</v>
      </c>
      <c r="E321" s="21" t="s">
        <v>278</v>
      </c>
      <c r="F321" s="21" t="s">
        <v>239</v>
      </c>
      <c r="G321" s="22">
        <v>84364</v>
      </c>
      <c r="H321" s="22">
        <v>9539</v>
      </c>
      <c r="I321" s="20">
        <v>2021</v>
      </c>
    </row>
    <row r="322" spans="1:9">
      <c r="A322" s="20">
        <v>59177</v>
      </c>
      <c r="B322" s="21" t="s">
        <v>235</v>
      </c>
      <c r="C322" s="21" t="s">
        <v>244</v>
      </c>
      <c r="D322" s="21" t="s">
        <v>245</v>
      </c>
      <c r="E322" s="21" t="s">
        <v>245</v>
      </c>
      <c r="F322" s="21" t="s">
        <v>253</v>
      </c>
      <c r="G322" s="22">
        <v>84309</v>
      </c>
      <c r="H322" s="22">
        <v>9533</v>
      </c>
      <c r="I322" s="20">
        <v>2021</v>
      </c>
    </row>
    <row r="323" spans="1:9">
      <c r="A323" s="20">
        <v>58673</v>
      </c>
      <c r="B323" s="21" t="s">
        <v>235</v>
      </c>
      <c r="C323" s="21" t="s">
        <v>244</v>
      </c>
      <c r="D323" s="21" t="s">
        <v>245</v>
      </c>
      <c r="E323" s="21" t="s">
        <v>245</v>
      </c>
      <c r="F323" s="21" t="s">
        <v>253</v>
      </c>
      <c r="G323" s="22">
        <v>84292</v>
      </c>
      <c r="H323" s="22">
        <v>9531</v>
      </c>
      <c r="I323" s="20">
        <v>2021</v>
      </c>
    </row>
    <row r="324" spans="1:9">
      <c r="A324" s="20">
        <v>60965</v>
      </c>
      <c r="B324" s="21" t="s">
        <v>235</v>
      </c>
      <c r="C324" s="21" t="s">
        <v>244</v>
      </c>
      <c r="D324" s="21" t="s">
        <v>245</v>
      </c>
      <c r="E324" s="21" t="s">
        <v>245</v>
      </c>
      <c r="F324" s="21" t="s">
        <v>239</v>
      </c>
      <c r="G324" s="22">
        <v>84194</v>
      </c>
      <c r="H324" s="22">
        <v>9520</v>
      </c>
      <c r="I324" s="20">
        <v>2021</v>
      </c>
    </row>
    <row r="325" spans="1:9">
      <c r="A325" s="20">
        <v>60577</v>
      </c>
      <c r="B325" s="21" t="s">
        <v>235</v>
      </c>
      <c r="C325" s="21" t="s">
        <v>244</v>
      </c>
      <c r="D325" s="21" t="s">
        <v>245</v>
      </c>
      <c r="E325" s="21" t="s">
        <v>245</v>
      </c>
      <c r="F325" s="21" t="s">
        <v>239</v>
      </c>
      <c r="G325" s="22">
        <v>84178</v>
      </c>
      <c r="H325" s="22">
        <v>9518</v>
      </c>
      <c r="I325" s="20">
        <v>2021</v>
      </c>
    </row>
    <row r="326" spans="1:9">
      <c r="A326" s="20">
        <v>60576</v>
      </c>
      <c r="B326" s="21" t="s">
        <v>235</v>
      </c>
      <c r="C326" s="21" t="s">
        <v>244</v>
      </c>
      <c r="D326" s="21" t="s">
        <v>245</v>
      </c>
      <c r="E326" s="21" t="s">
        <v>245</v>
      </c>
      <c r="F326" s="21" t="s">
        <v>239</v>
      </c>
      <c r="G326" s="22">
        <v>84141</v>
      </c>
      <c r="H326" s="22">
        <v>9514</v>
      </c>
      <c r="I326" s="20">
        <v>2021</v>
      </c>
    </row>
    <row r="327" spans="1:9">
      <c r="A327" s="20">
        <v>60290</v>
      </c>
      <c r="B327" s="21" t="s">
        <v>235</v>
      </c>
      <c r="C327" s="21" t="s">
        <v>244</v>
      </c>
      <c r="D327" s="21" t="s">
        <v>245</v>
      </c>
      <c r="E327" s="21" t="s">
        <v>245</v>
      </c>
      <c r="F327" s="21" t="s">
        <v>252</v>
      </c>
      <c r="G327" s="22">
        <v>84131</v>
      </c>
      <c r="H327" s="22">
        <v>9513</v>
      </c>
      <c r="I327" s="20">
        <v>2021</v>
      </c>
    </row>
    <row r="328" spans="1:9">
      <c r="A328" s="20">
        <v>59112</v>
      </c>
      <c r="B328" s="21" t="s">
        <v>235</v>
      </c>
      <c r="C328" s="21" t="s">
        <v>244</v>
      </c>
      <c r="D328" s="21" t="s">
        <v>245</v>
      </c>
      <c r="E328" s="21" t="s">
        <v>245</v>
      </c>
      <c r="F328" s="21" t="s">
        <v>239</v>
      </c>
      <c r="G328" s="22">
        <v>84045</v>
      </c>
      <c r="H328" s="22">
        <v>9503</v>
      </c>
      <c r="I328" s="20">
        <v>2021</v>
      </c>
    </row>
    <row r="329" spans="1:9">
      <c r="A329" s="20">
        <v>62659</v>
      </c>
      <c r="B329" s="21" t="s">
        <v>235</v>
      </c>
      <c r="C329" s="21" t="s">
        <v>244</v>
      </c>
      <c r="D329" s="21" t="s">
        <v>245</v>
      </c>
      <c r="E329" s="21" t="s">
        <v>245</v>
      </c>
      <c r="F329" s="21" t="s">
        <v>239</v>
      </c>
      <c r="G329" s="22">
        <v>84036</v>
      </c>
      <c r="H329" s="22">
        <v>9502</v>
      </c>
      <c r="I329" s="20">
        <v>2021</v>
      </c>
    </row>
    <row r="330" spans="1:9">
      <c r="A330" s="20">
        <v>59576</v>
      </c>
      <c r="B330" s="21" t="s">
        <v>235</v>
      </c>
      <c r="C330" s="21" t="s">
        <v>244</v>
      </c>
      <c r="D330" s="21" t="s">
        <v>245</v>
      </c>
      <c r="E330" s="21" t="s">
        <v>245</v>
      </c>
      <c r="F330" s="21" t="s">
        <v>252</v>
      </c>
      <c r="G330" s="22">
        <v>83893</v>
      </c>
      <c r="H330" s="22">
        <v>9486</v>
      </c>
      <c r="I330" s="20">
        <v>2021</v>
      </c>
    </row>
    <row r="331" spans="1:9">
      <c r="A331" s="20">
        <v>61157</v>
      </c>
      <c r="B331" s="21" t="s">
        <v>235</v>
      </c>
      <c r="C331" s="21" t="s">
        <v>244</v>
      </c>
      <c r="D331" s="21" t="s">
        <v>245</v>
      </c>
      <c r="E331" s="21" t="s">
        <v>245</v>
      </c>
      <c r="F331" s="21" t="s">
        <v>252</v>
      </c>
      <c r="G331" s="22">
        <v>83851</v>
      </c>
      <c r="H331" s="22">
        <v>9481</v>
      </c>
      <c r="I331" s="20">
        <v>2021</v>
      </c>
    </row>
    <row r="332" spans="1:9">
      <c r="A332" s="20">
        <v>59593</v>
      </c>
      <c r="B332" s="21" t="s">
        <v>235</v>
      </c>
      <c r="C332" s="21" t="s">
        <v>244</v>
      </c>
      <c r="D332" s="21" t="s">
        <v>245</v>
      </c>
      <c r="E332" s="21" t="s">
        <v>245</v>
      </c>
      <c r="F332" s="21" t="s">
        <v>239</v>
      </c>
      <c r="G332" s="22">
        <v>83825</v>
      </c>
      <c r="H332" s="22">
        <v>9478</v>
      </c>
      <c r="I332" s="20">
        <v>2021</v>
      </c>
    </row>
    <row r="333" spans="1:9">
      <c r="A333" s="20">
        <v>60313</v>
      </c>
      <c r="B333" s="21" t="s">
        <v>235</v>
      </c>
      <c r="C333" s="21" t="s">
        <v>244</v>
      </c>
      <c r="D333" s="21" t="s">
        <v>245</v>
      </c>
      <c r="E333" s="21" t="s">
        <v>245</v>
      </c>
      <c r="F333" s="21" t="s">
        <v>252</v>
      </c>
      <c r="G333" s="22">
        <v>83825</v>
      </c>
      <c r="H333" s="22">
        <v>9478</v>
      </c>
      <c r="I333" s="20">
        <v>2021</v>
      </c>
    </row>
    <row r="334" spans="1:9">
      <c r="A334" s="20">
        <v>59488</v>
      </c>
      <c r="B334" s="21" t="s">
        <v>235</v>
      </c>
      <c r="C334" s="21" t="s">
        <v>244</v>
      </c>
      <c r="D334" s="21" t="s">
        <v>245</v>
      </c>
      <c r="E334" s="21" t="s">
        <v>245</v>
      </c>
      <c r="F334" s="21" t="s">
        <v>252</v>
      </c>
      <c r="G334" s="22">
        <v>83744</v>
      </c>
      <c r="H334" s="22">
        <v>9469</v>
      </c>
      <c r="I334" s="20">
        <v>2021</v>
      </c>
    </row>
    <row r="335" spans="1:9">
      <c r="A335" s="20">
        <v>59642</v>
      </c>
      <c r="B335" s="21" t="s">
        <v>235</v>
      </c>
      <c r="C335" s="21" t="s">
        <v>244</v>
      </c>
      <c r="D335" s="21" t="s">
        <v>245</v>
      </c>
      <c r="E335" s="21" t="s">
        <v>245</v>
      </c>
      <c r="F335" s="21" t="s">
        <v>253</v>
      </c>
      <c r="G335" s="22">
        <v>83594</v>
      </c>
      <c r="H335" s="22">
        <v>9452</v>
      </c>
      <c r="I335" s="20">
        <v>2021</v>
      </c>
    </row>
    <row r="336" spans="1:9">
      <c r="A336" s="20">
        <v>61283</v>
      </c>
      <c r="B336" s="21" t="s">
        <v>235</v>
      </c>
      <c r="C336" s="21" t="s">
        <v>244</v>
      </c>
      <c r="D336" s="21" t="s">
        <v>245</v>
      </c>
      <c r="E336" s="21" t="s">
        <v>245</v>
      </c>
      <c r="F336" s="21" t="s">
        <v>239</v>
      </c>
      <c r="G336" s="22">
        <v>83567</v>
      </c>
      <c r="H336" s="22">
        <v>9449</v>
      </c>
      <c r="I336" s="20">
        <v>2021</v>
      </c>
    </row>
    <row r="337" spans="1:9">
      <c r="A337" s="20">
        <v>61781</v>
      </c>
      <c r="B337" s="21" t="s">
        <v>235</v>
      </c>
      <c r="C337" s="21" t="s">
        <v>244</v>
      </c>
      <c r="D337" s="21" t="s">
        <v>245</v>
      </c>
      <c r="E337" s="21" t="s">
        <v>245</v>
      </c>
      <c r="F337" s="21" t="s">
        <v>253</v>
      </c>
      <c r="G337" s="22">
        <v>83567</v>
      </c>
      <c r="H337" s="22">
        <v>9449</v>
      </c>
      <c r="I337" s="20">
        <v>2021</v>
      </c>
    </row>
    <row r="338" spans="1:9">
      <c r="A338" s="20">
        <v>62623</v>
      </c>
      <c r="B338" s="21" t="s">
        <v>235</v>
      </c>
      <c r="C338" s="21" t="s">
        <v>244</v>
      </c>
      <c r="D338" s="21" t="s">
        <v>245</v>
      </c>
      <c r="E338" s="21" t="s">
        <v>245</v>
      </c>
      <c r="F338" s="21" t="s">
        <v>280</v>
      </c>
      <c r="G338" s="22">
        <v>83496</v>
      </c>
      <c r="H338" s="22">
        <v>9441</v>
      </c>
      <c r="I338" s="20">
        <v>2021</v>
      </c>
    </row>
    <row r="339" spans="1:9">
      <c r="A339" s="20">
        <v>61218</v>
      </c>
      <c r="B339" s="21" t="s">
        <v>235</v>
      </c>
      <c r="C339" s="21" t="s">
        <v>244</v>
      </c>
      <c r="D339" s="21" t="s">
        <v>245</v>
      </c>
      <c r="E339" s="21" t="s">
        <v>245</v>
      </c>
      <c r="F339" s="21" t="s">
        <v>239</v>
      </c>
      <c r="G339" s="22">
        <v>83461</v>
      </c>
      <c r="H339" s="22">
        <v>9437</v>
      </c>
      <c r="I339" s="20">
        <v>2021</v>
      </c>
    </row>
    <row r="340" spans="1:9">
      <c r="A340" s="20">
        <v>59170</v>
      </c>
      <c r="B340" s="21" t="s">
        <v>235</v>
      </c>
      <c r="C340" s="21" t="s">
        <v>244</v>
      </c>
      <c r="D340" s="21" t="s">
        <v>245</v>
      </c>
      <c r="E340" s="21" t="s">
        <v>245</v>
      </c>
      <c r="F340" s="21" t="s">
        <v>253</v>
      </c>
      <c r="G340" s="22">
        <v>83443</v>
      </c>
      <c r="H340" s="22">
        <v>9435</v>
      </c>
      <c r="I340" s="20">
        <v>2021</v>
      </c>
    </row>
    <row r="341" spans="1:9">
      <c r="A341" s="20">
        <v>61525</v>
      </c>
      <c r="B341" s="21" t="s">
        <v>235</v>
      </c>
      <c r="C341" s="21" t="s">
        <v>244</v>
      </c>
      <c r="D341" s="21" t="s">
        <v>245</v>
      </c>
      <c r="E341" s="21" t="s">
        <v>245</v>
      </c>
      <c r="F341" s="21" t="s">
        <v>239</v>
      </c>
      <c r="G341" s="22">
        <v>83426</v>
      </c>
      <c r="H341" s="22">
        <v>9433</v>
      </c>
      <c r="I341" s="20">
        <v>2021</v>
      </c>
    </row>
    <row r="342" spans="1:9">
      <c r="A342" s="20">
        <v>62100</v>
      </c>
      <c r="B342" s="21" t="s">
        <v>235</v>
      </c>
      <c r="C342" s="21" t="s">
        <v>244</v>
      </c>
      <c r="D342" s="21" t="s">
        <v>245</v>
      </c>
      <c r="E342" s="21" t="s">
        <v>245</v>
      </c>
      <c r="F342" s="21" t="s">
        <v>239</v>
      </c>
      <c r="G342" s="22">
        <v>83426</v>
      </c>
      <c r="H342" s="22">
        <v>9433</v>
      </c>
      <c r="I342" s="20">
        <v>2021</v>
      </c>
    </row>
    <row r="343" spans="1:9">
      <c r="A343" s="20">
        <v>59157</v>
      </c>
      <c r="B343" s="21" t="s">
        <v>235</v>
      </c>
      <c r="C343" s="21" t="s">
        <v>244</v>
      </c>
      <c r="D343" s="21" t="s">
        <v>245</v>
      </c>
      <c r="E343" s="21" t="s">
        <v>245</v>
      </c>
      <c r="F343" s="21" t="s">
        <v>239</v>
      </c>
      <c r="G343" s="22">
        <v>83407</v>
      </c>
      <c r="H343" s="22">
        <v>9431</v>
      </c>
      <c r="I343" s="20">
        <v>2021</v>
      </c>
    </row>
    <row r="344" spans="1:9">
      <c r="A344" s="20">
        <v>60636</v>
      </c>
      <c r="B344" s="21" t="s">
        <v>235</v>
      </c>
      <c r="C344" s="21" t="s">
        <v>244</v>
      </c>
      <c r="D344" s="21" t="s">
        <v>245</v>
      </c>
      <c r="E344" s="21" t="s">
        <v>245</v>
      </c>
      <c r="F344" s="21" t="s">
        <v>252</v>
      </c>
      <c r="G344" s="22">
        <v>83382</v>
      </c>
      <c r="H344" s="22">
        <v>9428</v>
      </c>
      <c r="I344" s="20">
        <v>2021</v>
      </c>
    </row>
    <row r="345" spans="1:9">
      <c r="A345" s="20">
        <v>59575</v>
      </c>
      <c r="B345" s="21" t="s">
        <v>235</v>
      </c>
      <c r="C345" s="21" t="s">
        <v>244</v>
      </c>
      <c r="D345" s="21" t="s">
        <v>245</v>
      </c>
      <c r="E345" s="21" t="s">
        <v>245</v>
      </c>
      <c r="F345" s="21" t="s">
        <v>239</v>
      </c>
      <c r="G345" s="22">
        <v>83373</v>
      </c>
      <c r="H345" s="22">
        <v>9427</v>
      </c>
      <c r="I345" s="20">
        <v>2021</v>
      </c>
    </row>
    <row r="346" spans="1:9">
      <c r="A346" s="20">
        <v>60634</v>
      </c>
      <c r="B346" s="21" t="s">
        <v>235</v>
      </c>
      <c r="C346" s="21" t="s">
        <v>244</v>
      </c>
      <c r="D346" s="21" t="s">
        <v>245</v>
      </c>
      <c r="E346" s="21" t="s">
        <v>245</v>
      </c>
      <c r="F346" s="21" t="s">
        <v>252</v>
      </c>
      <c r="G346" s="22">
        <v>83373</v>
      </c>
      <c r="H346" s="22">
        <v>9427</v>
      </c>
      <c r="I346" s="20">
        <v>2021</v>
      </c>
    </row>
    <row r="347" spans="1:9">
      <c r="A347" s="20">
        <v>60417</v>
      </c>
      <c r="B347" s="21" t="s">
        <v>235</v>
      </c>
      <c r="C347" s="21" t="s">
        <v>244</v>
      </c>
      <c r="D347" s="21" t="s">
        <v>245</v>
      </c>
      <c r="E347" s="21" t="s">
        <v>245</v>
      </c>
      <c r="F347" s="21" t="s">
        <v>253</v>
      </c>
      <c r="G347" s="22">
        <v>83302</v>
      </c>
      <c r="H347" s="22">
        <v>9419</v>
      </c>
      <c r="I347" s="20">
        <v>2021</v>
      </c>
    </row>
    <row r="348" spans="1:9">
      <c r="A348" s="20">
        <v>59937</v>
      </c>
      <c r="B348" s="21" t="s">
        <v>235</v>
      </c>
      <c r="C348" s="21" t="s">
        <v>244</v>
      </c>
      <c r="D348" s="21" t="s">
        <v>245</v>
      </c>
      <c r="E348" s="21" t="s">
        <v>245</v>
      </c>
      <c r="F348" s="21" t="s">
        <v>252</v>
      </c>
      <c r="G348" s="22">
        <v>83291</v>
      </c>
      <c r="H348" s="22">
        <v>9418</v>
      </c>
      <c r="I348" s="20">
        <v>2021</v>
      </c>
    </row>
    <row r="349" spans="1:9">
      <c r="A349" s="20">
        <v>59107</v>
      </c>
      <c r="B349" s="21" t="s">
        <v>235</v>
      </c>
      <c r="C349" s="21" t="s">
        <v>244</v>
      </c>
      <c r="D349" s="21" t="s">
        <v>245</v>
      </c>
      <c r="E349" s="21" t="s">
        <v>245</v>
      </c>
      <c r="F349" s="21" t="s">
        <v>239</v>
      </c>
      <c r="G349" s="22">
        <v>83266</v>
      </c>
      <c r="H349" s="22">
        <v>9415</v>
      </c>
      <c r="I349" s="20">
        <v>2021</v>
      </c>
    </row>
    <row r="350" spans="1:9">
      <c r="A350" s="20">
        <v>60651</v>
      </c>
      <c r="B350" s="21" t="s">
        <v>235</v>
      </c>
      <c r="C350" s="21" t="s">
        <v>244</v>
      </c>
      <c r="D350" s="21" t="s">
        <v>245</v>
      </c>
      <c r="E350" s="21" t="s">
        <v>245</v>
      </c>
      <c r="F350" s="21" t="s">
        <v>239</v>
      </c>
      <c r="G350" s="22">
        <v>83249</v>
      </c>
      <c r="H350" s="22">
        <v>9413</v>
      </c>
      <c r="I350" s="20">
        <v>2021</v>
      </c>
    </row>
    <row r="351" spans="1:9">
      <c r="A351" s="20">
        <v>61194</v>
      </c>
      <c r="B351" s="21" t="s">
        <v>235</v>
      </c>
      <c r="C351" s="21" t="s">
        <v>244</v>
      </c>
      <c r="D351" s="21" t="s">
        <v>245</v>
      </c>
      <c r="E351" s="21" t="s">
        <v>245</v>
      </c>
      <c r="F351" s="21" t="s">
        <v>239</v>
      </c>
      <c r="G351" s="22">
        <v>83238</v>
      </c>
      <c r="H351" s="22">
        <v>9412</v>
      </c>
      <c r="I351" s="20">
        <v>2021</v>
      </c>
    </row>
    <row r="352" spans="1:9">
      <c r="A352" s="20">
        <v>58746</v>
      </c>
      <c r="B352" s="21" t="s">
        <v>235</v>
      </c>
      <c r="C352" s="21" t="s">
        <v>244</v>
      </c>
      <c r="D352" s="21" t="s">
        <v>245</v>
      </c>
      <c r="E352" s="21" t="s">
        <v>245</v>
      </c>
      <c r="F352" s="21" t="s">
        <v>252</v>
      </c>
      <c r="G352" s="22">
        <v>83231</v>
      </c>
      <c r="H352" s="22">
        <v>9411</v>
      </c>
      <c r="I352" s="20">
        <v>2021</v>
      </c>
    </row>
    <row r="353" spans="1:9">
      <c r="A353" s="20">
        <v>62240</v>
      </c>
      <c r="B353" s="21" t="s">
        <v>235</v>
      </c>
      <c r="C353" s="21" t="s">
        <v>244</v>
      </c>
      <c r="D353" s="21" t="s">
        <v>245</v>
      </c>
      <c r="E353" s="21" t="s">
        <v>245</v>
      </c>
      <c r="F353" s="21" t="s">
        <v>239</v>
      </c>
      <c r="G353" s="22">
        <v>83134</v>
      </c>
      <c r="H353" s="22">
        <v>9400</v>
      </c>
      <c r="I353" s="20">
        <v>2021</v>
      </c>
    </row>
    <row r="354" spans="1:9">
      <c r="A354" s="20">
        <v>59156</v>
      </c>
      <c r="B354" s="21" t="s">
        <v>235</v>
      </c>
      <c r="C354" s="21" t="s">
        <v>244</v>
      </c>
      <c r="D354" s="21" t="s">
        <v>245</v>
      </c>
      <c r="E354" s="21" t="s">
        <v>245</v>
      </c>
      <c r="F354" s="21" t="s">
        <v>239</v>
      </c>
      <c r="G354" s="22">
        <v>83116</v>
      </c>
      <c r="H354" s="22">
        <v>9398</v>
      </c>
      <c r="I354" s="20">
        <v>2021</v>
      </c>
    </row>
    <row r="355" spans="1:9">
      <c r="A355" s="20">
        <v>62136</v>
      </c>
      <c r="B355" s="21" t="s">
        <v>235</v>
      </c>
      <c r="C355" s="21" t="s">
        <v>244</v>
      </c>
      <c r="D355" s="21" t="s">
        <v>245</v>
      </c>
      <c r="E355" s="21" t="s">
        <v>245</v>
      </c>
      <c r="F355" s="21" t="s">
        <v>252</v>
      </c>
      <c r="G355" s="22">
        <v>83116</v>
      </c>
      <c r="H355" s="22">
        <v>9398</v>
      </c>
      <c r="I355" s="20">
        <v>2021</v>
      </c>
    </row>
    <row r="356" spans="1:9">
      <c r="A356" s="20">
        <v>61196</v>
      </c>
      <c r="B356" s="21" t="s">
        <v>235</v>
      </c>
      <c r="C356" s="21" t="s">
        <v>244</v>
      </c>
      <c r="D356" s="21" t="s">
        <v>245</v>
      </c>
      <c r="E356" s="21" t="s">
        <v>245</v>
      </c>
      <c r="F356" s="21" t="s">
        <v>239</v>
      </c>
      <c r="G356" s="22">
        <v>83108</v>
      </c>
      <c r="H356" s="22">
        <v>9397</v>
      </c>
      <c r="I356" s="20">
        <v>2021</v>
      </c>
    </row>
    <row r="357" spans="1:9">
      <c r="A357" s="20">
        <v>61156</v>
      </c>
      <c r="B357" s="21" t="s">
        <v>235</v>
      </c>
      <c r="C357" s="21" t="s">
        <v>244</v>
      </c>
      <c r="D357" s="21" t="s">
        <v>245</v>
      </c>
      <c r="E357" s="21" t="s">
        <v>245</v>
      </c>
      <c r="F357" s="21" t="s">
        <v>252</v>
      </c>
      <c r="G357" s="22">
        <v>83018</v>
      </c>
      <c r="H357" s="22">
        <v>9387</v>
      </c>
      <c r="I357" s="20">
        <v>2021</v>
      </c>
    </row>
    <row r="358" spans="1:9">
      <c r="A358" s="20">
        <v>60401</v>
      </c>
      <c r="B358" s="21" t="s">
        <v>235</v>
      </c>
      <c r="C358" s="21" t="s">
        <v>244</v>
      </c>
      <c r="D358" s="21" t="s">
        <v>245</v>
      </c>
      <c r="E358" s="21" t="s">
        <v>245</v>
      </c>
      <c r="F358" s="21" t="s">
        <v>252</v>
      </c>
      <c r="G358" s="22">
        <v>83009</v>
      </c>
      <c r="H358" s="22">
        <v>9386</v>
      </c>
      <c r="I358" s="20">
        <v>2021</v>
      </c>
    </row>
    <row r="359" spans="1:9">
      <c r="A359" s="20">
        <v>58558</v>
      </c>
      <c r="B359" s="21" t="s">
        <v>235</v>
      </c>
      <c r="C359" s="21" t="s">
        <v>257</v>
      </c>
      <c r="D359" s="21" t="s">
        <v>274</v>
      </c>
      <c r="E359" s="21" t="s">
        <v>275</v>
      </c>
      <c r="F359" s="21" t="s">
        <v>252</v>
      </c>
      <c r="G359" s="22">
        <v>95078</v>
      </c>
      <c r="H359" s="22">
        <v>9379</v>
      </c>
      <c r="I359" s="20">
        <v>2021</v>
      </c>
    </row>
    <row r="360" spans="1:9">
      <c r="A360" s="20">
        <v>60580</v>
      </c>
      <c r="B360" s="21" t="s">
        <v>235</v>
      </c>
      <c r="C360" s="21" t="s">
        <v>244</v>
      </c>
      <c r="D360" s="21" t="s">
        <v>245</v>
      </c>
      <c r="E360" s="21" t="s">
        <v>245</v>
      </c>
      <c r="F360" s="21" t="s">
        <v>239</v>
      </c>
      <c r="G360" s="22">
        <v>82832</v>
      </c>
      <c r="H360" s="22">
        <v>9366</v>
      </c>
      <c r="I360" s="20">
        <v>2021</v>
      </c>
    </row>
    <row r="361" spans="1:9">
      <c r="A361" s="20">
        <v>63332</v>
      </c>
      <c r="B361" s="21" t="s">
        <v>235</v>
      </c>
      <c r="C361" s="21" t="s">
        <v>244</v>
      </c>
      <c r="D361" s="21" t="s">
        <v>245</v>
      </c>
      <c r="E361" s="21" t="s">
        <v>245</v>
      </c>
      <c r="F361" s="21" t="s">
        <v>253</v>
      </c>
      <c r="G361" s="22">
        <v>82779</v>
      </c>
      <c r="H361" s="22">
        <v>9360</v>
      </c>
      <c r="I361" s="20">
        <v>2021</v>
      </c>
    </row>
    <row r="362" spans="1:9">
      <c r="A362" s="20">
        <v>60408</v>
      </c>
      <c r="B362" s="21" t="s">
        <v>235</v>
      </c>
      <c r="C362" s="21" t="s">
        <v>244</v>
      </c>
      <c r="D362" s="21" t="s">
        <v>245</v>
      </c>
      <c r="E362" s="21" t="s">
        <v>245</v>
      </c>
      <c r="F362" s="21" t="s">
        <v>252</v>
      </c>
      <c r="G362" s="22">
        <v>82746</v>
      </c>
      <c r="H362" s="22">
        <v>9356</v>
      </c>
      <c r="I362" s="20">
        <v>2021</v>
      </c>
    </row>
    <row r="363" spans="1:9">
      <c r="A363" s="20">
        <v>60416</v>
      </c>
      <c r="B363" s="21" t="s">
        <v>235</v>
      </c>
      <c r="C363" s="21" t="s">
        <v>244</v>
      </c>
      <c r="D363" s="21" t="s">
        <v>245</v>
      </c>
      <c r="E363" s="21" t="s">
        <v>245</v>
      </c>
      <c r="F363" s="21" t="s">
        <v>252</v>
      </c>
      <c r="G363" s="22">
        <v>82719</v>
      </c>
      <c r="H363" s="22">
        <v>9353</v>
      </c>
      <c r="I363" s="20">
        <v>2021</v>
      </c>
    </row>
    <row r="364" spans="1:9">
      <c r="A364" s="20">
        <v>58845</v>
      </c>
      <c r="B364" s="21" t="s">
        <v>235</v>
      </c>
      <c r="C364" s="21" t="s">
        <v>244</v>
      </c>
      <c r="D364" s="21" t="s">
        <v>245</v>
      </c>
      <c r="E364" s="21" t="s">
        <v>245</v>
      </c>
      <c r="F364" s="21" t="s">
        <v>239</v>
      </c>
      <c r="G364" s="22">
        <v>82675</v>
      </c>
      <c r="H364" s="22">
        <v>9348</v>
      </c>
      <c r="I364" s="20">
        <v>2021</v>
      </c>
    </row>
    <row r="365" spans="1:9">
      <c r="A365" s="20">
        <v>61158</v>
      </c>
      <c r="B365" s="21" t="s">
        <v>235</v>
      </c>
      <c r="C365" s="21" t="s">
        <v>244</v>
      </c>
      <c r="D365" s="21" t="s">
        <v>245</v>
      </c>
      <c r="E365" s="21" t="s">
        <v>245</v>
      </c>
      <c r="F365" s="21" t="s">
        <v>252</v>
      </c>
      <c r="G365" s="22">
        <v>82514</v>
      </c>
      <c r="H365" s="22">
        <v>9330</v>
      </c>
      <c r="I365" s="20">
        <v>2021</v>
      </c>
    </row>
    <row r="366" spans="1:9">
      <c r="A366" s="20">
        <v>58345</v>
      </c>
      <c r="B366" s="21" t="s">
        <v>235</v>
      </c>
      <c r="C366" s="21" t="s">
        <v>244</v>
      </c>
      <c r="D366" s="21" t="s">
        <v>245</v>
      </c>
      <c r="E366" s="21" t="s">
        <v>245</v>
      </c>
      <c r="F366" s="21" t="s">
        <v>239</v>
      </c>
      <c r="G366" s="22">
        <v>82487</v>
      </c>
      <c r="H366" s="22">
        <v>9327</v>
      </c>
      <c r="I366" s="20">
        <v>2021</v>
      </c>
    </row>
    <row r="367" spans="1:9">
      <c r="A367" s="20">
        <v>60575</v>
      </c>
      <c r="B367" s="21" t="s">
        <v>235</v>
      </c>
      <c r="C367" s="21" t="s">
        <v>244</v>
      </c>
      <c r="D367" s="21" t="s">
        <v>245</v>
      </c>
      <c r="E367" s="21" t="s">
        <v>245</v>
      </c>
      <c r="F367" s="21" t="s">
        <v>239</v>
      </c>
      <c r="G367" s="22">
        <v>82471</v>
      </c>
      <c r="H367" s="22">
        <v>9325</v>
      </c>
      <c r="I367" s="20">
        <v>2021</v>
      </c>
    </row>
    <row r="368" spans="1:9">
      <c r="A368" s="20">
        <v>60784</v>
      </c>
      <c r="B368" s="21" t="s">
        <v>235</v>
      </c>
      <c r="C368" s="21" t="s">
        <v>244</v>
      </c>
      <c r="D368" s="21" t="s">
        <v>245</v>
      </c>
      <c r="E368" s="21" t="s">
        <v>245</v>
      </c>
      <c r="F368" s="21" t="s">
        <v>252</v>
      </c>
      <c r="G368" s="22">
        <v>82453</v>
      </c>
      <c r="H368" s="22">
        <v>9323</v>
      </c>
      <c r="I368" s="20">
        <v>2021</v>
      </c>
    </row>
    <row r="369" spans="1:9">
      <c r="A369" s="20">
        <v>63270</v>
      </c>
      <c r="B369" s="21" t="s">
        <v>235</v>
      </c>
      <c r="C369" s="21" t="s">
        <v>244</v>
      </c>
      <c r="D369" s="21" t="s">
        <v>245</v>
      </c>
      <c r="E369" s="21" t="s">
        <v>245</v>
      </c>
      <c r="F369" s="21" t="s">
        <v>252</v>
      </c>
      <c r="G369" s="22">
        <v>82398</v>
      </c>
      <c r="H369" s="22">
        <v>9317</v>
      </c>
      <c r="I369" s="20">
        <v>2021</v>
      </c>
    </row>
    <row r="370" spans="1:9">
      <c r="A370" s="20">
        <v>61220</v>
      </c>
      <c r="B370" s="21" t="s">
        <v>235</v>
      </c>
      <c r="C370" s="21" t="s">
        <v>244</v>
      </c>
      <c r="D370" s="21" t="s">
        <v>245</v>
      </c>
      <c r="E370" s="21" t="s">
        <v>245</v>
      </c>
      <c r="F370" s="21" t="s">
        <v>252</v>
      </c>
      <c r="G370" s="22">
        <v>82383</v>
      </c>
      <c r="H370" s="22">
        <v>9315</v>
      </c>
      <c r="I370" s="20">
        <v>2021</v>
      </c>
    </row>
    <row r="371" spans="1:9">
      <c r="A371" s="20">
        <v>64238</v>
      </c>
      <c r="B371" s="21" t="s">
        <v>235</v>
      </c>
      <c r="C371" s="21" t="s">
        <v>244</v>
      </c>
      <c r="D371" s="21" t="s">
        <v>245</v>
      </c>
      <c r="E371" s="21" t="s">
        <v>245</v>
      </c>
      <c r="F371" s="21" t="s">
        <v>239</v>
      </c>
      <c r="G371" s="22">
        <v>82365</v>
      </c>
      <c r="H371" s="22">
        <v>9313</v>
      </c>
      <c r="I371" s="20">
        <v>2021</v>
      </c>
    </row>
    <row r="372" spans="1:9">
      <c r="A372" s="20">
        <v>58390</v>
      </c>
      <c r="B372" s="21" t="s">
        <v>235</v>
      </c>
      <c r="C372" s="21" t="s">
        <v>246</v>
      </c>
      <c r="D372" s="21" t="s">
        <v>247</v>
      </c>
      <c r="E372" s="21" t="s">
        <v>248</v>
      </c>
      <c r="F372" s="21" t="s">
        <v>252</v>
      </c>
      <c r="G372" s="22">
        <v>82328</v>
      </c>
      <c r="H372" s="22">
        <v>9309</v>
      </c>
      <c r="I372" s="20">
        <v>2021</v>
      </c>
    </row>
    <row r="373" spans="1:9">
      <c r="A373" s="20">
        <v>59486</v>
      </c>
      <c r="B373" s="21" t="s">
        <v>235</v>
      </c>
      <c r="C373" s="21" t="s">
        <v>244</v>
      </c>
      <c r="D373" s="21" t="s">
        <v>245</v>
      </c>
      <c r="E373" s="21" t="s">
        <v>245</v>
      </c>
      <c r="F373" s="21" t="s">
        <v>252</v>
      </c>
      <c r="G373" s="22">
        <v>82214</v>
      </c>
      <c r="H373" s="22">
        <v>9296</v>
      </c>
      <c r="I373" s="20">
        <v>2021</v>
      </c>
    </row>
    <row r="374" spans="1:9">
      <c r="A374" s="20">
        <v>61095</v>
      </c>
      <c r="B374" s="21" t="s">
        <v>235</v>
      </c>
      <c r="C374" s="21" t="s">
        <v>244</v>
      </c>
      <c r="D374" s="21" t="s">
        <v>245</v>
      </c>
      <c r="E374" s="21" t="s">
        <v>245</v>
      </c>
      <c r="F374" s="21" t="s">
        <v>239</v>
      </c>
      <c r="G374" s="22">
        <v>82204</v>
      </c>
      <c r="H374" s="22">
        <v>9295</v>
      </c>
      <c r="I374" s="20">
        <v>2021</v>
      </c>
    </row>
    <row r="375" spans="1:9">
      <c r="A375" s="20">
        <v>59487</v>
      </c>
      <c r="B375" s="21" t="s">
        <v>235</v>
      </c>
      <c r="C375" s="21" t="s">
        <v>244</v>
      </c>
      <c r="D375" s="21" t="s">
        <v>245</v>
      </c>
      <c r="E375" s="21" t="s">
        <v>245</v>
      </c>
      <c r="F375" s="21" t="s">
        <v>252</v>
      </c>
      <c r="G375" s="22">
        <v>82134</v>
      </c>
      <c r="H375" s="22">
        <v>9287</v>
      </c>
      <c r="I375" s="20">
        <v>2021</v>
      </c>
    </row>
    <row r="376" spans="1:9">
      <c r="A376" s="20">
        <v>58722</v>
      </c>
      <c r="B376" s="21" t="s">
        <v>235</v>
      </c>
      <c r="C376" s="21" t="s">
        <v>244</v>
      </c>
      <c r="D376" s="21" t="s">
        <v>245</v>
      </c>
      <c r="E376" s="21" t="s">
        <v>245</v>
      </c>
      <c r="F376" s="21" t="s">
        <v>252</v>
      </c>
      <c r="G376" s="22">
        <v>82092</v>
      </c>
      <c r="H376" s="22">
        <v>9282</v>
      </c>
      <c r="I376" s="20">
        <v>2021</v>
      </c>
    </row>
    <row r="377" spans="1:9">
      <c r="A377" s="20">
        <v>59578</v>
      </c>
      <c r="B377" s="21" t="s">
        <v>235</v>
      </c>
      <c r="C377" s="21" t="s">
        <v>244</v>
      </c>
      <c r="D377" s="21" t="s">
        <v>245</v>
      </c>
      <c r="E377" s="21" t="s">
        <v>245</v>
      </c>
      <c r="F377" s="21" t="s">
        <v>252</v>
      </c>
      <c r="G377" s="22">
        <v>82092</v>
      </c>
      <c r="H377" s="22">
        <v>9282</v>
      </c>
      <c r="I377" s="20">
        <v>2021</v>
      </c>
    </row>
    <row r="378" spans="1:9">
      <c r="A378" s="20">
        <v>58782</v>
      </c>
      <c r="B378" s="21" t="s">
        <v>235</v>
      </c>
      <c r="C378" s="21" t="s">
        <v>244</v>
      </c>
      <c r="D378" s="21" t="s">
        <v>245</v>
      </c>
      <c r="E378" s="21" t="s">
        <v>245</v>
      </c>
      <c r="F378" s="21" t="s">
        <v>252</v>
      </c>
      <c r="G378" s="22">
        <v>82081</v>
      </c>
      <c r="H378" s="22">
        <v>9281</v>
      </c>
      <c r="I378" s="20">
        <v>2021</v>
      </c>
    </row>
    <row r="379" spans="1:9">
      <c r="A379" s="20">
        <v>59641</v>
      </c>
      <c r="B379" s="21" t="s">
        <v>235</v>
      </c>
      <c r="C379" s="21" t="s">
        <v>244</v>
      </c>
      <c r="D379" s="21" t="s">
        <v>245</v>
      </c>
      <c r="E379" s="21" t="s">
        <v>245</v>
      </c>
      <c r="F379" s="21" t="s">
        <v>253</v>
      </c>
      <c r="G379" s="22">
        <v>82002</v>
      </c>
      <c r="H379" s="22">
        <v>9272</v>
      </c>
      <c r="I379" s="20">
        <v>2021</v>
      </c>
    </row>
    <row r="380" spans="1:9">
      <c r="A380" s="20">
        <v>61255</v>
      </c>
      <c r="B380" s="21" t="s">
        <v>235</v>
      </c>
      <c r="C380" s="21" t="s">
        <v>244</v>
      </c>
      <c r="D380" s="21" t="s">
        <v>245</v>
      </c>
      <c r="E380" s="21" t="s">
        <v>245</v>
      </c>
      <c r="F380" s="21" t="s">
        <v>239</v>
      </c>
      <c r="G380" s="22">
        <v>81983</v>
      </c>
      <c r="H380" s="22">
        <v>9270</v>
      </c>
      <c r="I380" s="20">
        <v>2021</v>
      </c>
    </row>
    <row r="381" spans="1:9">
      <c r="A381" s="20">
        <v>62102</v>
      </c>
      <c r="B381" s="21" t="s">
        <v>235</v>
      </c>
      <c r="C381" s="21" t="s">
        <v>244</v>
      </c>
      <c r="D381" s="21" t="s">
        <v>245</v>
      </c>
      <c r="E381" s="21" t="s">
        <v>245</v>
      </c>
      <c r="F381" s="21" t="s">
        <v>239</v>
      </c>
      <c r="G381" s="22">
        <v>81976</v>
      </c>
      <c r="H381" s="22">
        <v>9269</v>
      </c>
      <c r="I381" s="20">
        <v>2021</v>
      </c>
    </row>
    <row r="382" spans="1:9">
      <c r="A382" s="20">
        <v>60208</v>
      </c>
      <c r="B382" s="21" t="s">
        <v>235</v>
      </c>
      <c r="C382" s="21" t="s">
        <v>244</v>
      </c>
      <c r="D382" s="21" t="s">
        <v>245</v>
      </c>
      <c r="E382" s="21" t="s">
        <v>245</v>
      </c>
      <c r="F382" s="21" t="s">
        <v>253</v>
      </c>
      <c r="G382" s="22">
        <v>81956</v>
      </c>
      <c r="H382" s="22">
        <v>9267</v>
      </c>
      <c r="I382" s="20">
        <v>2021</v>
      </c>
    </row>
    <row r="383" spans="1:9">
      <c r="A383" s="20">
        <v>60106</v>
      </c>
      <c r="B383" s="21" t="s">
        <v>235</v>
      </c>
      <c r="C383" s="21" t="s">
        <v>244</v>
      </c>
      <c r="D383" s="21" t="s">
        <v>245</v>
      </c>
      <c r="E383" s="21" t="s">
        <v>245</v>
      </c>
      <c r="F383" s="21" t="s">
        <v>252</v>
      </c>
      <c r="G383" s="22">
        <v>81939</v>
      </c>
      <c r="H383" s="22">
        <v>9265</v>
      </c>
      <c r="I383" s="20">
        <v>2021</v>
      </c>
    </row>
    <row r="384" spans="1:9">
      <c r="A384" s="20">
        <v>60579</v>
      </c>
      <c r="B384" s="21" t="s">
        <v>235</v>
      </c>
      <c r="C384" s="21" t="s">
        <v>244</v>
      </c>
      <c r="D384" s="21" t="s">
        <v>245</v>
      </c>
      <c r="E384" s="21" t="s">
        <v>245</v>
      </c>
      <c r="F384" s="21" t="s">
        <v>239</v>
      </c>
      <c r="G384" s="22">
        <v>81895</v>
      </c>
      <c r="H384" s="22">
        <v>9260</v>
      </c>
      <c r="I384" s="20">
        <v>2021</v>
      </c>
    </row>
    <row r="385" spans="1:9">
      <c r="A385" s="20">
        <v>59586</v>
      </c>
      <c r="B385" s="21" t="s">
        <v>235</v>
      </c>
      <c r="C385" s="21" t="s">
        <v>244</v>
      </c>
      <c r="D385" s="21" t="s">
        <v>245</v>
      </c>
      <c r="E385" s="21" t="s">
        <v>245</v>
      </c>
      <c r="F385" s="21" t="s">
        <v>239</v>
      </c>
      <c r="G385" s="22">
        <v>81885</v>
      </c>
      <c r="H385" s="22">
        <v>9259</v>
      </c>
      <c r="I385" s="20">
        <v>2021</v>
      </c>
    </row>
    <row r="386" spans="1:9">
      <c r="A386" s="20">
        <v>63449</v>
      </c>
      <c r="B386" s="21" t="s">
        <v>235</v>
      </c>
      <c r="C386" s="21" t="s">
        <v>244</v>
      </c>
      <c r="D386" s="21" t="s">
        <v>245</v>
      </c>
      <c r="E386" s="21" t="s">
        <v>245</v>
      </c>
      <c r="F386" s="21" t="s">
        <v>252</v>
      </c>
      <c r="G386" s="22">
        <v>81868</v>
      </c>
      <c r="H386" s="22">
        <v>9257</v>
      </c>
      <c r="I386" s="20">
        <v>2021</v>
      </c>
    </row>
    <row r="387" spans="1:9">
      <c r="A387" s="20">
        <v>57435</v>
      </c>
      <c r="B387" s="21" t="s">
        <v>235</v>
      </c>
      <c r="C387" s="21" t="s">
        <v>244</v>
      </c>
      <c r="D387" s="21" t="s">
        <v>245</v>
      </c>
      <c r="E387" s="21" t="s">
        <v>245</v>
      </c>
      <c r="F387" s="21" t="s">
        <v>253</v>
      </c>
      <c r="G387" s="22">
        <v>81816</v>
      </c>
      <c r="H387" s="22">
        <v>9251</v>
      </c>
      <c r="I387" s="20">
        <v>2021</v>
      </c>
    </row>
    <row r="388" spans="1:9">
      <c r="A388" s="20">
        <v>58828</v>
      </c>
      <c r="B388" s="21" t="s">
        <v>235</v>
      </c>
      <c r="C388" s="21" t="s">
        <v>244</v>
      </c>
      <c r="D388" s="21" t="s">
        <v>245</v>
      </c>
      <c r="E388" s="21" t="s">
        <v>245</v>
      </c>
      <c r="F388" s="21" t="s">
        <v>252</v>
      </c>
      <c r="G388" s="22">
        <v>81816</v>
      </c>
      <c r="H388" s="22">
        <v>9251</v>
      </c>
      <c r="I388" s="20">
        <v>2021</v>
      </c>
    </row>
    <row r="389" spans="1:9">
      <c r="A389" s="20">
        <v>60209</v>
      </c>
      <c r="B389" s="21" t="s">
        <v>235</v>
      </c>
      <c r="C389" s="21" t="s">
        <v>244</v>
      </c>
      <c r="D389" s="21" t="s">
        <v>245</v>
      </c>
      <c r="E389" s="21" t="s">
        <v>245</v>
      </c>
      <c r="F389" s="21" t="s">
        <v>253</v>
      </c>
      <c r="G389" s="22">
        <v>81789</v>
      </c>
      <c r="H389" s="22">
        <v>9248</v>
      </c>
      <c r="I389" s="20">
        <v>2021</v>
      </c>
    </row>
    <row r="390" spans="1:9">
      <c r="A390" s="20">
        <v>61219</v>
      </c>
      <c r="B390" s="21" t="s">
        <v>235</v>
      </c>
      <c r="C390" s="21" t="s">
        <v>244</v>
      </c>
      <c r="D390" s="21" t="s">
        <v>245</v>
      </c>
      <c r="E390" s="21" t="s">
        <v>245</v>
      </c>
      <c r="F390" s="21" t="s">
        <v>239</v>
      </c>
      <c r="G390" s="22">
        <v>81789</v>
      </c>
      <c r="H390" s="22">
        <v>9248</v>
      </c>
      <c r="I390" s="20">
        <v>2021</v>
      </c>
    </row>
    <row r="391" spans="1:9">
      <c r="A391" s="20">
        <v>59663</v>
      </c>
      <c r="B391" s="21" t="s">
        <v>235</v>
      </c>
      <c r="C391" s="21" t="s">
        <v>244</v>
      </c>
      <c r="D391" s="21" t="s">
        <v>245</v>
      </c>
      <c r="E391" s="21" t="s">
        <v>245</v>
      </c>
      <c r="F391" s="21" t="s">
        <v>239</v>
      </c>
      <c r="G391" s="22">
        <v>81762</v>
      </c>
      <c r="H391" s="22">
        <v>9245</v>
      </c>
      <c r="I391" s="20">
        <v>2021</v>
      </c>
    </row>
    <row r="392" spans="1:9">
      <c r="A392" s="20">
        <v>61257</v>
      </c>
      <c r="B392" s="21" t="s">
        <v>235</v>
      </c>
      <c r="C392" s="21" t="s">
        <v>244</v>
      </c>
      <c r="D392" s="21" t="s">
        <v>245</v>
      </c>
      <c r="E392" s="21" t="s">
        <v>245</v>
      </c>
      <c r="F392" s="21" t="s">
        <v>239</v>
      </c>
      <c r="G392" s="22">
        <v>81665</v>
      </c>
      <c r="H392" s="22">
        <v>9234</v>
      </c>
      <c r="I392" s="20">
        <v>2021</v>
      </c>
    </row>
    <row r="393" spans="1:9">
      <c r="A393" s="20">
        <v>60312</v>
      </c>
      <c r="B393" s="21" t="s">
        <v>235</v>
      </c>
      <c r="C393" s="21" t="s">
        <v>244</v>
      </c>
      <c r="D393" s="21" t="s">
        <v>245</v>
      </c>
      <c r="E393" s="21" t="s">
        <v>245</v>
      </c>
      <c r="F393" s="21" t="s">
        <v>252</v>
      </c>
      <c r="G393" s="22">
        <v>81594</v>
      </c>
      <c r="H393" s="22">
        <v>9226</v>
      </c>
      <c r="I393" s="20">
        <v>2021</v>
      </c>
    </row>
    <row r="394" spans="1:9">
      <c r="A394" s="20">
        <v>59567</v>
      </c>
      <c r="B394" s="21" t="s">
        <v>235</v>
      </c>
      <c r="C394" s="21" t="s">
        <v>244</v>
      </c>
      <c r="D394" s="21" t="s">
        <v>245</v>
      </c>
      <c r="E394" s="21" t="s">
        <v>245</v>
      </c>
      <c r="F394" s="21" t="s">
        <v>239</v>
      </c>
      <c r="G394" s="22">
        <v>81569</v>
      </c>
      <c r="H394" s="22">
        <v>9223</v>
      </c>
      <c r="I394" s="20">
        <v>2021</v>
      </c>
    </row>
    <row r="395" spans="1:9">
      <c r="A395" s="20">
        <v>58808</v>
      </c>
      <c r="B395" s="21" t="s">
        <v>235</v>
      </c>
      <c r="C395" s="21" t="s">
        <v>244</v>
      </c>
      <c r="D395" s="21" t="s">
        <v>245</v>
      </c>
      <c r="E395" s="21" t="s">
        <v>245</v>
      </c>
      <c r="F395" s="21" t="s">
        <v>239</v>
      </c>
      <c r="G395" s="22">
        <v>81560</v>
      </c>
      <c r="H395" s="22">
        <v>9222</v>
      </c>
      <c r="I395" s="20">
        <v>2021</v>
      </c>
    </row>
    <row r="396" spans="1:9">
      <c r="A396" s="20">
        <v>58829</v>
      </c>
      <c r="B396" s="21" t="s">
        <v>235</v>
      </c>
      <c r="C396" s="21" t="s">
        <v>244</v>
      </c>
      <c r="D396" s="21" t="s">
        <v>245</v>
      </c>
      <c r="E396" s="21" t="s">
        <v>245</v>
      </c>
      <c r="F396" s="21" t="s">
        <v>252</v>
      </c>
      <c r="G396" s="22">
        <v>81560</v>
      </c>
      <c r="H396" s="22">
        <v>9222</v>
      </c>
      <c r="I396" s="20">
        <v>2021</v>
      </c>
    </row>
    <row r="397" spans="1:9">
      <c r="A397" s="20">
        <v>58313</v>
      </c>
      <c r="B397" s="21" t="s">
        <v>235</v>
      </c>
      <c r="C397" s="21" t="s">
        <v>244</v>
      </c>
      <c r="D397" s="21" t="s">
        <v>245</v>
      </c>
      <c r="E397" s="21" t="s">
        <v>245</v>
      </c>
      <c r="F397" s="21" t="s">
        <v>239</v>
      </c>
      <c r="G397" s="22">
        <v>81522</v>
      </c>
      <c r="H397" s="22">
        <v>9218</v>
      </c>
      <c r="I397" s="20">
        <v>2021</v>
      </c>
    </row>
    <row r="398" spans="1:9">
      <c r="A398" s="20">
        <v>59148</v>
      </c>
      <c r="B398" s="21" t="s">
        <v>235</v>
      </c>
      <c r="C398" s="21" t="s">
        <v>244</v>
      </c>
      <c r="D398" s="21" t="s">
        <v>245</v>
      </c>
      <c r="E398" s="21" t="s">
        <v>245</v>
      </c>
      <c r="F398" s="21" t="s">
        <v>253</v>
      </c>
      <c r="G398" s="22">
        <v>81522</v>
      </c>
      <c r="H398" s="22">
        <v>9218</v>
      </c>
      <c r="I398" s="20">
        <v>2021</v>
      </c>
    </row>
    <row r="399" spans="1:9">
      <c r="A399" s="20">
        <v>57365</v>
      </c>
      <c r="B399" s="21" t="s">
        <v>235</v>
      </c>
      <c r="C399" s="21" t="s">
        <v>257</v>
      </c>
      <c r="D399" s="21" t="s">
        <v>274</v>
      </c>
      <c r="E399" s="21" t="s">
        <v>275</v>
      </c>
      <c r="F399" s="21" t="s">
        <v>252</v>
      </c>
      <c r="G399" s="22">
        <v>95619</v>
      </c>
      <c r="H399" s="22">
        <v>9211</v>
      </c>
      <c r="I399" s="20">
        <v>2021</v>
      </c>
    </row>
    <row r="400" spans="1:9">
      <c r="A400" s="20">
        <v>59831</v>
      </c>
      <c r="B400" s="21" t="s">
        <v>235</v>
      </c>
      <c r="C400" s="21" t="s">
        <v>244</v>
      </c>
      <c r="D400" s="21" t="s">
        <v>245</v>
      </c>
      <c r="E400" s="21" t="s">
        <v>245</v>
      </c>
      <c r="F400" s="21" t="s">
        <v>239</v>
      </c>
      <c r="G400" s="22">
        <v>81357</v>
      </c>
      <c r="H400" s="22">
        <v>9199</v>
      </c>
      <c r="I400" s="20">
        <v>2021</v>
      </c>
    </row>
    <row r="401" spans="1:9">
      <c r="A401" s="20">
        <v>62595</v>
      </c>
      <c r="B401" s="21" t="s">
        <v>235</v>
      </c>
      <c r="C401" s="21" t="s">
        <v>244</v>
      </c>
      <c r="D401" s="21" t="s">
        <v>245</v>
      </c>
      <c r="E401" s="21" t="s">
        <v>245</v>
      </c>
      <c r="F401" s="21" t="s">
        <v>239</v>
      </c>
      <c r="G401" s="22">
        <v>81267</v>
      </c>
      <c r="H401" s="22">
        <v>9189</v>
      </c>
      <c r="I401" s="20">
        <v>2021</v>
      </c>
    </row>
    <row r="402" spans="1:9">
      <c r="A402" s="20">
        <v>59581</v>
      </c>
      <c r="B402" s="21" t="s">
        <v>235</v>
      </c>
      <c r="C402" s="21" t="s">
        <v>244</v>
      </c>
      <c r="D402" s="21" t="s">
        <v>245</v>
      </c>
      <c r="E402" s="21" t="s">
        <v>245</v>
      </c>
      <c r="F402" s="21" t="s">
        <v>252</v>
      </c>
      <c r="G402" s="22">
        <v>81241</v>
      </c>
      <c r="H402" s="22">
        <v>9186</v>
      </c>
      <c r="I402" s="20">
        <v>2021</v>
      </c>
    </row>
    <row r="403" spans="1:9">
      <c r="A403" s="20">
        <v>59171</v>
      </c>
      <c r="B403" s="21" t="s">
        <v>235</v>
      </c>
      <c r="C403" s="21" t="s">
        <v>244</v>
      </c>
      <c r="D403" s="21" t="s">
        <v>245</v>
      </c>
      <c r="E403" s="21" t="s">
        <v>245</v>
      </c>
      <c r="F403" s="21" t="s">
        <v>253</v>
      </c>
      <c r="G403" s="22">
        <v>81215</v>
      </c>
      <c r="H403" s="22">
        <v>9183</v>
      </c>
      <c r="I403" s="20">
        <v>2021</v>
      </c>
    </row>
    <row r="404" spans="1:9">
      <c r="A404" s="20">
        <v>61877</v>
      </c>
      <c r="B404" s="21" t="s">
        <v>235</v>
      </c>
      <c r="C404" s="21" t="s">
        <v>244</v>
      </c>
      <c r="D404" s="21" t="s">
        <v>245</v>
      </c>
      <c r="E404" s="21" t="s">
        <v>245</v>
      </c>
      <c r="F404" s="21" t="s">
        <v>252</v>
      </c>
      <c r="G404" s="22">
        <v>81207</v>
      </c>
      <c r="H404" s="22">
        <v>9182</v>
      </c>
      <c r="I404" s="20">
        <v>2021</v>
      </c>
    </row>
    <row r="405" spans="1:9">
      <c r="A405" s="20">
        <v>58311</v>
      </c>
      <c r="B405" s="21" t="s">
        <v>235</v>
      </c>
      <c r="C405" s="21" t="s">
        <v>244</v>
      </c>
      <c r="D405" s="21" t="s">
        <v>245</v>
      </c>
      <c r="E405" s="21" t="s">
        <v>245</v>
      </c>
      <c r="F405" s="21" t="s">
        <v>239</v>
      </c>
      <c r="G405" s="22">
        <v>81161</v>
      </c>
      <c r="H405" s="22">
        <v>9177</v>
      </c>
      <c r="I405" s="20">
        <v>2021</v>
      </c>
    </row>
    <row r="406" spans="1:9">
      <c r="A406" s="20">
        <v>59497</v>
      </c>
      <c r="B406" s="21" t="s">
        <v>235</v>
      </c>
      <c r="C406" s="21" t="s">
        <v>244</v>
      </c>
      <c r="D406" s="21" t="s">
        <v>245</v>
      </c>
      <c r="E406" s="21" t="s">
        <v>245</v>
      </c>
      <c r="F406" s="21" t="s">
        <v>252</v>
      </c>
      <c r="G406" s="22">
        <v>81125</v>
      </c>
      <c r="H406" s="22">
        <v>9173</v>
      </c>
      <c r="I406" s="20">
        <v>2021</v>
      </c>
    </row>
    <row r="407" spans="1:9">
      <c r="A407" s="20">
        <v>58807</v>
      </c>
      <c r="B407" s="21" t="s">
        <v>235</v>
      </c>
      <c r="C407" s="21" t="s">
        <v>244</v>
      </c>
      <c r="D407" s="21" t="s">
        <v>245</v>
      </c>
      <c r="E407" s="21" t="s">
        <v>245</v>
      </c>
      <c r="F407" s="21" t="s">
        <v>239</v>
      </c>
      <c r="G407" s="22">
        <v>81046</v>
      </c>
      <c r="H407" s="22">
        <v>9164</v>
      </c>
      <c r="I407" s="20">
        <v>2021</v>
      </c>
    </row>
    <row r="408" spans="1:9">
      <c r="A408" s="20">
        <v>2721</v>
      </c>
      <c r="B408" s="21" t="s">
        <v>235</v>
      </c>
      <c r="C408" s="21" t="s">
        <v>249</v>
      </c>
      <c r="D408" s="21" t="s">
        <v>241</v>
      </c>
      <c r="E408" s="21" t="s">
        <v>241</v>
      </c>
      <c r="F408" s="21" t="s">
        <v>252</v>
      </c>
      <c r="G408" s="22">
        <v>87980</v>
      </c>
      <c r="H408" s="22">
        <v>9158.2340000000004</v>
      </c>
      <c r="I408" s="20">
        <v>2021</v>
      </c>
    </row>
    <row r="409" spans="1:9">
      <c r="A409" s="20">
        <v>59761</v>
      </c>
      <c r="B409" s="21" t="s">
        <v>235</v>
      </c>
      <c r="C409" s="21" t="s">
        <v>244</v>
      </c>
      <c r="D409" s="21" t="s">
        <v>245</v>
      </c>
      <c r="E409" s="21" t="s">
        <v>245</v>
      </c>
      <c r="F409" s="21" t="s">
        <v>239</v>
      </c>
      <c r="G409" s="22">
        <v>80931</v>
      </c>
      <c r="H409" s="22">
        <v>9151</v>
      </c>
      <c r="I409" s="20">
        <v>2021</v>
      </c>
    </row>
    <row r="410" spans="1:9">
      <c r="A410" s="20">
        <v>59126</v>
      </c>
      <c r="B410" s="21" t="s">
        <v>235</v>
      </c>
      <c r="C410" s="21" t="s">
        <v>244</v>
      </c>
      <c r="D410" s="21" t="s">
        <v>245</v>
      </c>
      <c r="E410" s="21" t="s">
        <v>245</v>
      </c>
      <c r="F410" s="21" t="s">
        <v>252</v>
      </c>
      <c r="G410" s="22">
        <v>80869</v>
      </c>
      <c r="H410" s="22">
        <v>9144</v>
      </c>
      <c r="I410" s="20">
        <v>2021</v>
      </c>
    </row>
    <row r="411" spans="1:9">
      <c r="A411" s="20">
        <v>59711</v>
      </c>
      <c r="B411" s="21" t="s">
        <v>235</v>
      </c>
      <c r="C411" s="21" t="s">
        <v>257</v>
      </c>
      <c r="D411" s="21" t="s">
        <v>274</v>
      </c>
      <c r="E411" s="21" t="s">
        <v>275</v>
      </c>
      <c r="F411" s="21" t="s">
        <v>239</v>
      </c>
      <c r="G411" s="22">
        <v>95170</v>
      </c>
      <c r="H411" s="22">
        <v>9142</v>
      </c>
      <c r="I411" s="20">
        <v>2021</v>
      </c>
    </row>
    <row r="412" spans="1:9">
      <c r="A412" s="20">
        <v>60778</v>
      </c>
      <c r="B412" s="21" t="s">
        <v>235</v>
      </c>
      <c r="C412" s="21" t="s">
        <v>244</v>
      </c>
      <c r="D412" s="21" t="s">
        <v>245</v>
      </c>
      <c r="E412" s="21" t="s">
        <v>245</v>
      </c>
      <c r="F412" s="21" t="s">
        <v>252</v>
      </c>
      <c r="G412" s="22">
        <v>80833</v>
      </c>
      <c r="H412" s="22">
        <v>9140</v>
      </c>
      <c r="I412" s="20">
        <v>2021</v>
      </c>
    </row>
    <row r="413" spans="1:9">
      <c r="A413" s="20">
        <v>60635</v>
      </c>
      <c r="B413" s="21" t="s">
        <v>235</v>
      </c>
      <c r="C413" s="21" t="s">
        <v>244</v>
      </c>
      <c r="D413" s="21" t="s">
        <v>245</v>
      </c>
      <c r="E413" s="21" t="s">
        <v>245</v>
      </c>
      <c r="F413" s="21" t="s">
        <v>252</v>
      </c>
      <c r="G413" s="22">
        <v>80798</v>
      </c>
      <c r="H413" s="22">
        <v>9136</v>
      </c>
      <c r="I413" s="20">
        <v>2021</v>
      </c>
    </row>
    <row r="414" spans="1:9">
      <c r="A414" s="20">
        <v>59561</v>
      </c>
      <c r="B414" s="21" t="s">
        <v>235</v>
      </c>
      <c r="C414" s="21" t="s">
        <v>244</v>
      </c>
      <c r="D414" s="21" t="s">
        <v>245</v>
      </c>
      <c r="E414" s="21" t="s">
        <v>245</v>
      </c>
      <c r="F414" s="21" t="s">
        <v>239</v>
      </c>
      <c r="G414" s="22">
        <v>80737</v>
      </c>
      <c r="H414" s="22">
        <v>9129</v>
      </c>
      <c r="I414" s="20">
        <v>2021</v>
      </c>
    </row>
    <row r="415" spans="1:9">
      <c r="A415" s="20">
        <v>61093</v>
      </c>
      <c r="B415" s="21" t="s">
        <v>235</v>
      </c>
      <c r="C415" s="21" t="s">
        <v>244</v>
      </c>
      <c r="D415" s="21" t="s">
        <v>245</v>
      </c>
      <c r="E415" s="21" t="s">
        <v>245</v>
      </c>
      <c r="F415" s="21" t="s">
        <v>239</v>
      </c>
      <c r="G415" s="22">
        <v>80693</v>
      </c>
      <c r="H415" s="22">
        <v>9124</v>
      </c>
      <c r="I415" s="20">
        <v>2021</v>
      </c>
    </row>
    <row r="416" spans="1:9">
      <c r="A416" s="20">
        <v>58725</v>
      </c>
      <c r="B416" s="21" t="s">
        <v>235</v>
      </c>
      <c r="C416" s="21" t="s">
        <v>244</v>
      </c>
      <c r="D416" s="21" t="s">
        <v>245</v>
      </c>
      <c r="E416" s="21" t="s">
        <v>245</v>
      </c>
      <c r="F416" s="21" t="s">
        <v>252</v>
      </c>
      <c r="G416" s="22">
        <v>80656</v>
      </c>
      <c r="H416" s="22">
        <v>9120</v>
      </c>
      <c r="I416" s="20">
        <v>2021</v>
      </c>
    </row>
    <row r="417" spans="1:9">
      <c r="A417" s="20">
        <v>60783</v>
      </c>
      <c r="B417" s="21" t="s">
        <v>235</v>
      </c>
      <c r="C417" s="21" t="s">
        <v>244</v>
      </c>
      <c r="D417" s="21" t="s">
        <v>245</v>
      </c>
      <c r="E417" s="21" t="s">
        <v>245</v>
      </c>
      <c r="F417" s="21" t="s">
        <v>253</v>
      </c>
      <c r="G417" s="22">
        <v>80613</v>
      </c>
      <c r="H417" s="22">
        <v>9115</v>
      </c>
      <c r="I417" s="20">
        <v>2021</v>
      </c>
    </row>
    <row r="418" spans="1:9">
      <c r="A418" s="20">
        <v>59113</v>
      </c>
      <c r="B418" s="21" t="s">
        <v>235</v>
      </c>
      <c r="C418" s="21" t="s">
        <v>244</v>
      </c>
      <c r="D418" s="21" t="s">
        <v>245</v>
      </c>
      <c r="E418" s="21" t="s">
        <v>245</v>
      </c>
      <c r="F418" s="21" t="s">
        <v>239</v>
      </c>
      <c r="G418" s="22">
        <v>80533</v>
      </c>
      <c r="H418" s="22">
        <v>9106</v>
      </c>
      <c r="I418" s="20">
        <v>2021</v>
      </c>
    </row>
    <row r="419" spans="1:9">
      <c r="A419" s="20">
        <v>64527</v>
      </c>
      <c r="B419" s="21" t="s">
        <v>235</v>
      </c>
      <c r="C419" s="21" t="s">
        <v>244</v>
      </c>
      <c r="D419" s="21" t="s">
        <v>245</v>
      </c>
      <c r="E419" s="21" t="s">
        <v>245</v>
      </c>
      <c r="F419" s="21" t="s">
        <v>239</v>
      </c>
      <c r="G419" s="22">
        <v>80533</v>
      </c>
      <c r="H419" s="22">
        <v>9106</v>
      </c>
      <c r="I419" s="20">
        <v>2021</v>
      </c>
    </row>
    <row r="420" spans="1:9">
      <c r="A420" s="20">
        <v>60135</v>
      </c>
      <c r="B420" s="21" t="s">
        <v>235</v>
      </c>
      <c r="C420" s="21" t="s">
        <v>244</v>
      </c>
      <c r="D420" s="21" t="s">
        <v>245</v>
      </c>
      <c r="E420" s="21" t="s">
        <v>245</v>
      </c>
      <c r="F420" s="21" t="s">
        <v>252</v>
      </c>
      <c r="G420" s="22">
        <v>80516</v>
      </c>
      <c r="H420" s="22">
        <v>9104</v>
      </c>
      <c r="I420" s="20">
        <v>2021</v>
      </c>
    </row>
    <row r="421" spans="1:9">
      <c r="A421" s="20">
        <v>58955</v>
      </c>
      <c r="B421" s="21" t="s">
        <v>235</v>
      </c>
      <c r="C421" s="21" t="s">
        <v>244</v>
      </c>
      <c r="D421" s="21" t="s">
        <v>245</v>
      </c>
      <c r="E421" s="21" t="s">
        <v>245</v>
      </c>
      <c r="F421" s="21" t="s">
        <v>239</v>
      </c>
      <c r="G421" s="22">
        <v>80490</v>
      </c>
      <c r="H421" s="22">
        <v>9101</v>
      </c>
      <c r="I421" s="20">
        <v>2021</v>
      </c>
    </row>
    <row r="422" spans="1:9">
      <c r="A422" s="20">
        <v>59103</v>
      </c>
      <c r="B422" s="21" t="s">
        <v>235</v>
      </c>
      <c r="C422" s="21" t="s">
        <v>244</v>
      </c>
      <c r="D422" s="21" t="s">
        <v>245</v>
      </c>
      <c r="E422" s="21" t="s">
        <v>245</v>
      </c>
      <c r="F422" s="21" t="s">
        <v>239</v>
      </c>
      <c r="G422" s="22">
        <v>80471</v>
      </c>
      <c r="H422" s="22">
        <v>9099</v>
      </c>
      <c r="I422" s="20">
        <v>2021</v>
      </c>
    </row>
    <row r="423" spans="1:9">
      <c r="A423" s="20">
        <v>60549</v>
      </c>
      <c r="B423" s="21" t="s">
        <v>235</v>
      </c>
      <c r="C423" s="21" t="s">
        <v>244</v>
      </c>
      <c r="D423" s="21" t="s">
        <v>245</v>
      </c>
      <c r="E423" s="21" t="s">
        <v>245</v>
      </c>
      <c r="F423" s="21" t="s">
        <v>252</v>
      </c>
      <c r="G423" s="22">
        <v>80445</v>
      </c>
      <c r="H423" s="22">
        <v>9096</v>
      </c>
      <c r="I423" s="20">
        <v>2021</v>
      </c>
    </row>
    <row r="424" spans="1:9">
      <c r="A424" s="20">
        <v>61403</v>
      </c>
      <c r="B424" s="21" t="s">
        <v>235</v>
      </c>
      <c r="C424" s="21" t="s">
        <v>244</v>
      </c>
      <c r="D424" s="21" t="s">
        <v>245</v>
      </c>
      <c r="E424" s="21" t="s">
        <v>245</v>
      </c>
      <c r="F424" s="21" t="s">
        <v>239</v>
      </c>
      <c r="G424" s="22">
        <v>80435</v>
      </c>
      <c r="H424" s="22">
        <v>9095</v>
      </c>
      <c r="I424" s="20">
        <v>2021</v>
      </c>
    </row>
    <row r="425" spans="1:9">
      <c r="A425" s="20">
        <v>59102</v>
      </c>
      <c r="B425" s="21" t="s">
        <v>235</v>
      </c>
      <c r="C425" s="21" t="s">
        <v>244</v>
      </c>
      <c r="D425" s="21" t="s">
        <v>245</v>
      </c>
      <c r="E425" s="21" t="s">
        <v>245</v>
      </c>
      <c r="F425" s="21" t="s">
        <v>252</v>
      </c>
      <c r="G425" s="22">
        <v>80418</v>
      </c>
      <c r="H425" s="22">
        <v>9093</v>
      </c>
      <c r="I425" s="20">
        <v>2021</v>
      </c>
    </row>
    <row r="426" spans="1:9">
      <c r="A426" s="20">
        <v>62167</v>
      </c>
      <c r="B426" s="21" t="s">
        <v>235</v>
      </c>
      <c r="C426" s="21" t="s">
        <v>244</v>
      </c>
      <c r="D426" s="21" t="s">
        <v>245</v>
      </c>
      <c r="E426" s="21" t="s">
        <v>245</v>
      </c>
      <c r="F426" s="21" t="s">
        <v>239</v>
      </c>
      <c r="G426" s="22">
        <v>80418</v>
      </c>
      <c r="H426" s="22">
        <v>9093</v>
      </c>
      <c r="I426" s="20">
        <v>2021</v>
      </c>
    </row>
    <row r="427" spans="1:9">
      <c r="A427" s="20">
        <v>60133</v>
      </c>
      <c r="B427" s="21" t="s">
        <v>235</v>
      </c>
      <c r="C427" s="21" t="s">
        <v>244</v>
      </c>
      <c r="D427" s="21" t="s">
        <v>245</v>
      </c>
      <c r="E427" s="21" t="s">
        <v>245</v>
      </c>
      <c r="F427" s="21" t="s">
        <v>252</v>
      </c>
      <c r="G427" s="22">
        <v>80372</v>
      </c>
      <c r="H427" s="22">
        <v>9088</v>
      </c>
      <c r="I427" s="20">
        <v>2021</v>
      </c>
    </row>
    <row r="428" spans="1:9">
      <c r="A428" s="20">
        <v>58861</v>
      </c>
      <c r="B428" s="21" t="s">
        <v>235</v>
      </c>
      <c r="C428" s="21" t="s">
        <v>244</v>
      </c>
      <c r="D428" s="21" t="s">
        <v>245</v>
      </c>
      <c r="E428" s="21" t="s">
        <v>245</v>
      </c>
      <c r="F428" s="21" t="s">
        <v>252</v>
      </c>
      <c r="G428" s="22">
        <v>80366</v>
      </c>
      <c r="H428" s="22">
        <v>9087</v>
      </c>
      <c r="I428" s="20">
        <v>2021</v>
      </c>
    </row>
    <row r="429" spans="1:9">
      <c r="A429" s="20">
        <v>60882</v>
      </c>
      <c r="B429" s="21" t="s">
        <v>235</v>
      </c>
      <c r="C429" s="21" t="s">
        <v>244</v>
      </c>
      <c r="D429" s="21" t="s">
        <v>245</v>
      </c>
      <c r="E429" s="21" t="s">
        <v>245</v>
      </c>
      <c r="F429" s="21" t="s">
        <v>253</v>
      </c>
      <c r="G429" s="22">
        <v>80366</v>
      </c>
      <c r="H429" s="22">
        <v>9087</v>
      </c>
      <c r="I429" s="20">
        <v>2021</v>
      </c>
    </row>
    <row r="430" spans="1:9">
      <c r="A430" s="20">
        <v>64192</v>
      </c>
      <c r="B430" s="21" t="s">
        <v>235</v>
      </c>
      <c r="C430" s="21" t="s">
        <v>244</v>
      </c>
      <c r="D430" s="21" t="s">
        <v>245</v>
      </c>
      <c r="E430" s="21" t="s">
        <v>245</v>
      </c>
      <c r="F430" s="21" t="s">
        <v>239</v>
      </c>
      <c r="G430" s="22">
        <v>80366</v>
      </c>
      <c r="H430" s="22">
        <v>9087</v>
      </c>
      <c r="I430" s="20">
        <v>2021</v>
      </c>
    </row>
    <row r="431" spans="1:9">
      <c r="A431" s="20">
        <v>62596</v>
      </c>
      <c r="B431" s="21" t="s">
        <v>235</v>
      </c>
      <c r="C431" s="21" t="s">
        <v>244</v>
      </c>
      <c r="D431" s="21" t="s">
        <v>245</v>
      </c>
      <c r="E431" s="21" t="s">
        <v>245</v>
      </c>
      <c r="F431" s="21" t="s">
        <v>239</v>
      </c>
      <c r="G431" s="22">
        <v>80250</v>
      </c>
      <c r="H431" s="22">
        <v>9074</v>
      </c>
      <c r="I431" s="20">
        <v>2021</v>
      </c>
    </row>
    <row r="432" spans="1:9">
      <c r="A432" s="20">
        <v>62054</v>
      </c>
      <c r="B432" s="21" t="s">
        <v>235</v>
      </c>
      <c r="C432" s="21" t="s">
        <v>244</v>
      </c>
      <c r="D432" s="21" t="s">
        <v>245</v>
      </c>
      <c r="E432" s="21" t="s">
        <v>245</v>
      </c>
      <c r="F432" s="21" t="s">
        <v>253</v>
      </c>
      <c r="G432" s="22">
        <v>80180</v>
      </c>
      <c r="H432" s="22">
        <v>9066</v>
      </c>
      <c r="I432" s="20">
        <v>2021</v>
      </c>
    </row>
    <row r="433" spans="1:9">
      <c r="A433" s="20">
        <v>61405</v>
      </c>
      <c r="B433" s="21" t="s">
        <v>235</v>
      </c>
      <c r="C433" s="21" t="s">
        <v>244</v>
      </c>
      <c r="D433" s="21" t="s">
        <v>245</v>
      </c>
      <c r="E433" s="21" t="s">
        <v>245</v>
      </c>
      <c r="F433" s="21" t="s">
        <v>239</v>
      </c>
      <c r="G433" s="22">
        <v>79975</v>
      </c>
      <c r="H433" s="22">
        <v>9043</v>
      </c>
      <c r="I433" s="20">
        <v>2021</v>
      </c>
    </row>
    <row r="434" spans="1:9">
      <c r="A434" s="20">
        <v>60399</v>
      </c>
      <c r="B434" s="21" t="s">
        <v>235</v>
      </c>
      <c r="C434" s="21" t="s">
        <v>244</v>
      </c>
      <c r="D434" s="21" t="s">
        <v>245</v>
      </c>
      <c r="E434" s="21" t="s">
        <v>245</v>
      </c>
      <c r="F434" s="21" t="s">
        <v>252</v>
      </c>
      <c r="G434" s="22">
        <v>79958</v>
      </c>
      <c r="H434" s="22">
        <v>9041</v>
      </c>
      <c r="I434" s="20">
        <v>2021</v>
      </c>
    </row>
    <row r="435" spans="1:9">
      <c r="A435" s="20">
        <v>64117</v>
      </c>
      <c r="B435" s="21" t="s">
        <v>235</v>
      </c>
      <c r="C435" s="21" t="s">
        <v>244</v>
      </c>
      <c r="D435" s="21" t="s">
        <v>245</v>
      </c>
      <c r="E435" s="21" t="s">
        <v>245</v>
      </c>
      <c r="F435" s="21" t="s">
        <v>239</v>
      </c>
      <c r="G435" s="22">
        <v>79958</v>
      </c>
      <c r="H435" s="22">
        <v>9041</v>
      </c>
      <c r="I435" s="20">
        <v>2021</v>
      </c>
    </row>
    <row r="436" spans="1:9">
      <c r="A436" s="20">
        <v>59503</v>
      </c>
      <c r="B436" s="21" t="s">
        <v>235</v>
      </c>
      <c r="C436" s="21" t="s">
        <v>244</v>
      </c>
      <c r="D436" s="21" t="s">
        <v>245</v>
      </c>
      <c r="E436" s="21" t="s">
        <v>245</v>
      </c>
      <c r="F436" s="21" t="s">
        <v>252</v>
      </c>
      <c r="G436" s="22">
        <v>79939</v>
      </c>
      <c r="H436" s="22">
        <v>9039</v>
      </c>
      <c r="I436" s="20">
        <v>2021</v>
      </c>
    </row>
    <row r="437" spans="1:9">
      <c r="A437" s="20">
        <v>60982</v>
      </c>
      <c r="B437" s="21" t="s">
        <v>235</v>
      </c>
      <c r="C437" s="21" t="s">
        <v>244</v>
      </c>
      <c r="D437" s="21" t="s">
        <v>245</v>
      </c>
      <c r="E437" s="21" t="s">
        <v>245</v>
      </c>
      <c r="F437" s="21" t="s">
        <v>239</v>
      </c>
      <c r="G437" s="22">
        <v>79887</v>
      </c>
      <c r="H437" s="22">
        <v>9033</v>
      </c>
      <c r="I437" s="20">
        <v>2021</v>
      </c>
    </row>
    <row r="438" spans="1:9">
      <c r="A438" s="20">
        <v>58742</v>
      </c>
      <c r="B438" s="21" t="s">
        <v>235</v>
      </c>
      <c r="C438" s="21" t="s">
        <v>244</v>
      </c>
      <c r="D438" s="21" t="s">
        <v>245</v>
      </c>
      <c r="E438" s="21" t="s">
        <v>245</v>
      </c>
      <c r="F438" s="21" t="s">
        <v>252</v>
      </c>
      <c r="G438" s="22">
        <v>79879</v>
      </c>
      <c r="H438" s="22">
        <v>9032</v>
      </c>
      <c r="I438" s="20">
        <v>2021</v>
      </c>
    </row>
    <row r="439" spans="1:9">
      <c r="A439" s="20">
        <v>60396</v>
      </c>
      <c r="B439" s="21" t="s">
        <v>235</v>
      </c>
      <c r="C439" s="21" t="s">
        <v>244</v>
      </c>
      <c r="D439" s="21" t="s">
        <v>245</v>
      </c>
      <c r="E439" s="21" t="s">
        <v>245</v>
      </c>
      <c r="F439" s="21" t="s">
        <v>252</v>
      </c>
      <c r="G439" s="22">
        <v>79844</v>
      </c>
      <c r="H439" s="22">
        <v>9028</v>
      </c>
      <c r="I439" s="20">
        <v>2021</v>
      </c>
    </row>
    <row r="440" spans="1:9">
      <c r="A440" s="20">
        <v>59577</v>
      </c>
      <c r="B440" s="21" t="s">
        <v>235</v>
      </c>
      <c r="C440" s="21" t="s">
        <v>244</v>
      </c>
      <c r="D440" s="21" t="s">
        <v>245</v>
      </c>
      <c r="E440" s="21" t="s">
        <v>245</v>
      </c>
      <c r="F440" s="21" t="s">
        <v>252</v>
      </c>
      <c r="G440" s="22">
        <v>79783</v>
      </c>
      <c r="H440" s="22">
        <v>9021</v>
      </c>
      <c r="I440" s="20">
        <v>2021</v>
      </c>
    </row>
    <row r="441" spans="1:9">
      <c r="A441" s="20">
        <v>61089</v>
      </c>
      <c r="B441" s="21" t="s">
        <v>235</v>
      </c>
      <c r="C441" s="21" t="s">
        <v>244</v>
      </c>
      <c r="D441" s="21" t="s">
        <v>245</v>
      </c>
      <c r="E441" s="21" t="s">
        <v>245</v>
      </c>
      <c r="F441" s="21" t="s">
        <v>252</v>
      </c>
      <c r="G441" s="22">
        <v>79774</v>
      </c>
      <c r="H441" s="22">
        <v>9020</v>
      </c>
      <c r="I441" s="20">
        <v>2021</v>
      </c>
    </row>
    <row r="442" spans="1:9">
      <c r="A442" s="20">
        <v>60600</v>
      </c>
      <c r="B442" s="21" t="s">
        <v>235</v>
      </c>
      <c r="C442" s="21" t="s">
        <v>244</v>
      </c>
      <c r="D442" s="21" t="s">
        <v>245</v>
      </c>
      <c r="E442" s="21" t="s">
        <v>245</v>
      </c>
      <c r="F442" s="21" t="s">
        <v>252</v>
      </c>
      <c r="G442" s="22">
        <v>79755</v>
      </c>
      <c r="H442" s="22">
        <v>9018</v>
      </c>
      <c r="I442" s="20">
        <v>2021</v>
      </c>
    </row>
    <row r="443" spans="1:9">
      <c r="A443" s="20">
        <v>60147</v>
      </c>
      <c r="B443" s="21" t="s">
        <v>235</v>
      </c>
      <c r="C443" s="21" t="s">
        <v>244</v>
      </c>
      <c r="D443" s="21" t="s">
        <v>245</v>
      </c>
      <c r="E443" s="21" t="s">
        <v>245</v>
      </c>
      <c r="F443" s="21" t="s">
        <v>252</v>
      </c>
      <c r="G443" s="22">
        <v>79666</v>
      </c>
      <c r="H443" s="22">
        <v>9008</v>
      </c>
      <c r="I443" s="20">
        <v>2021</v>
      </c>
    </row>
    <row r="444" spans="1:9">
      <c r="A444" s="20">
        <v>59562</v>
      </c>
      <c r="B444" s="21" t="s">
        <v>235</v>
      </c>
      <c r="C444" s="21" t="s">
        <v>244</v>
      </c>
      <c r="D444" s="21" t="s">
        <v>245</v>
      </c>
      <c r="E444" s="21" t="s">
        <v>245</v>
      </c>
      <c r="F444" s="21" t="s">
        <v>239</v>
      </c>
      <c r="G444" s="22">
        <v>79658</v>
      </c>
      <c r="H444" s="22">
        <v>9007</v>
      </c>
      <c r="I444" s="20">
        <v>2021</v>
      </c>
    </row>
    <row r="445" spans="1:9">
      <c r="A445" s="20">
        <v>60578</v>
      </c>
      <c r="B445" s="21" t="s">
        <v>235</v>
      </c>
      <c r="C445" s="21" t="s">
        <v>244</v>
      </c>
      <c r="D445" s="21" t="s">
        <v>245</v>
      </c>
      <c r="E445" s="21" t="s">
        <v>245</v>
      </c>
      <c r="F445" s="21" t="s">
        <v>239</v>
      </c>
      <c r="G445" s="22">
        <v>79605</v>
      </c>
      <c r="H445" s="22">
        <v>9001</v>
      </c>
      <c r="I445" s="20">
        <v>2021</v>
      </c>
    </row>
    <row r="446" spans="1:9">
      <c r="A446" s="20">
        <v>61256</v>
      </c>
      <c r="B446" s="21" t="s">
        <v>235</v>
      </c>
      <c r="C446" s="21" t="s">
        <v>244</v>
      </c>
      <c r="D446" s="21" t="s">
        <v>245</v>
      </c>
      <c r="E446" s="21" t="s">
        <v>245</v>
      </c>
      <c r="F446" s="21" t="s">
        <v>239</v>
      </c>
      <c r="G446" s="22">
        <v>79605</v>
      </c>
      <c r="H446" s="22">
        <v>9001</v>
      </c>
      <c r="I446" s="20">
        <v>2021</v>
      </c>
    </row>
    <row r="447" spans="1:9">
      <c r="A447" s="20">
        <v>59832</v>
      </c>
      <c r="B447" s="21" t="s">
        <v>235</v>
      </c>
      <c r="C447" s="21" t="s">
        <v>244</v>
      </c>
      <c r="D447" s="21" t="s">
        <v>245</v>
      </c>
      <c r="E447" s="21" t="s">
        <v>245</v>
      </c>
      <c r="F447" s="21" t="s">
        <v>239</v>
      </c>
      <c r="G447" s="22">
        <v>79543</v>
      </c>
      <c r="H447" s="22">
        <v>8994</v>
      </c>
      <c r="I447" s="20">
        <v>2021</v>
      </c>
    </row>
    <row r="448" spans="1:9">
      <c r="A448" s="20">
        <v>59521</v>
      </c>
      <c r="B448" s="21" t="s">
        <v>235</v>
      </c>
      <c r="C448" s="21" t="s">
        <v>244</v>
      </c>
      <c r="D448" s="21" t="s">
        <v>245</v>
      </c>
      <c r="E448" s="21" t="s">
        <v>245</v>
      </c>
      <c r="F448" s="21" t="s">
        <v>252</v>
      </c>
      <c r="G448" s="22">
        <v>79516</v>
      </c>
      <c r="H448" s="22">
        <v>8991</v>
      </c>
      <c r="I448" s="20">
        <v>2021</v>
      </c>
    </row>
    <row r="449" spans="1:9">
      <c r="A449" s="20">
        <v>60240</v>
      </c>
      <c r="B449" s="21" t="s">
        <v>235</v>
      </c>
      <c r="C449" s="21" t="s">
        <v>244</v>
      </c>
      <c r="D449" s="21" t="s">
        <v>245</v>
      </c>
      <c r="E449" s="21" t="s">
        <v>245</v>
      </c>
      <c r="F449" s="21" t="s">
        <v>252</v>
      </c>
      <c r="G449" s="22">
        <v>79497</v>
      </c>
      <c r="H449" s="22">
        <v>8989</v>
      </c>
      <c r="I449" s="20">
        <v>2021</v>
      </c>
    </row>
    <row r="450" spans="1:9">
      <c r="A450" s="20">
        <v>58346</v>
      </c>
      <c r="B450" s="21" t="s">
        <v>235</v>
      </c>
      <c r="C450" s="21" t="s">
        <v>244</v>
      </c>
      <c r="D450" s="21" t="s">
        <v>245</v>
      </c>
      <c r="E450" s="21" t="s">
        <v>245</v>
      </c>
      <c r="F450" s="21" t="s">
        <v>252</v>
      </c>
      <c r="G450" s="22">
        <v>79491</v>
      </c>
      <c r="H450" s="22">
        <v>8988</v>
      </c>
      <c r="I450" s="20">
        <v>2021</v>
      </c>
    </row>
    <row r="451" spans="1:9">
      <c r="A451" s="20">
        <v>58605</v>
      </c>
      <c r="B451" s="21" t="s">
        <v>235</v>
      </c>
      <c r="C451" s="21" t="s">
        <v>244</v>
      </c>
      <c r="D451" s="21" t="s">
        <v>245</v>
      </c>
      <c r="E451" s="21" t="s">
        <v>245</v>
      </c>
      <c r="F451" s="21" t="s">
        <v>252</v>
      </c>
      <c r="G451" s="22">
        <v>79473</v>
      </c>
      <c r="H451" s="22">
        <v>8986</v>
      </c>
      <c r="I451" s="20">
        <v>2021</v>
      </c>
    </row>
    <row r="452" spans="1:9">
      <c r="A452" s="20">
        <v>58846</v>
      </c>
      <c r="B452" s="21" t="s">
        <v>235</v>
      </c>
      <c r="C452" s="21" t="s">
        <v>244</v>
      </c>
      <c r="D452" s="21" t="s">
        <v>245</v>
      </c>
      <c r="E452" s="21" t="s">
        <v>245</v>
      </c>
      <c r="F452" s="21" t="s">
        <v>239</v>
      </c>
      <c r="G452" s="22">
        <v>79454</v>
      </c>
      <c r="H452" s="22">
        <v>8984</v>
      </c>
      <c r="I452" s="20">
        <v>2021</v>
      </c>
    </row>
    <row r="453" spans="1:9">
      <c r="A453" s="20">
        <v>60369</v>
      </c>
      <c r="B453" s="21" t="s">
        <v>235</v>
      </c>
      <c r="C453" s="21" t="s">
        <v>244</v>
      </c>
      <c r="D453" s="21" t="s">
        <v>245</v>
      </c>
      <c r="E453" s="21" t="s">
        <v>245</v>
      </c>
      <c r="F453" s="21" t="s">
        <v>253</v>
      </c>
      <c r="G453" s="22">
        <v>79438</v>
      </c>
      <c r="H453" s="22">
        <v>8982</v>
      </c>
      <c r="I453" s="20">
        <v>2021</v>
      </c>
    </row>
    <row r="454" spans="1:9">
      <c r="A454" s="20">
        <v>61528</v>
      </c>
      <c r="B454" s="21" t="s">
        <v>235</v>
      </c>
      <c r="C454" s="21" t="s">
        <v>244</v>
      </c>
      <c r="D454" s="21" t="s">
        <v>245</v>
      </c>
      <c r="E454" s="21" t="s">
        <v>245</v>
      </c>
      <c r="F454" s="21" t="s">
        <v>239</v>
      </c>
      <c r="G454" s="22">
        <v>79393</v>
      </c>
      <c r="H454" s="22">
        <v>8977</v>
      </c>
      <c r="I454" s="20">
        <v>2021</v>
      </c>
    </row>
    <row r="455" spans="1:9">
      <c r="A455" s="20">
        <v>60779</v>
      </c>
      <c r="B455" s="21" t="s">
        <v>235</v>
      </c>
      <c r="C455" s="21" t="s">
        <v>244</v>
      </c>
      <c r="D455" s="21" t="s">
        <v>245</v>
      </c>
      <c r="E455" s="21" t="s">
        <v>245</v>
      </c>
      <c r="F455" s="21" t="s">
        <v>252</v>
      </c>
      <c r="G455" s="22">
        <v>79137</v>
      </c>
      <c r="H455" s="22">
        <v>8948</v>
      </c>
      <c r="I455" s="20">
        <v>2021</v>
      </c>
    </row>
    <row r="456" spans="1:9">
      <c r="A456" s="20">
        <v>60370</v>
      </c>
      <c r="B456" s="21" t="s">
        <v>235</v>
      </c>
      <c r="C456" s="21" t="s">
        <v>244</v>
      </c>
      <c r="D456" s="21" t="s">
        <v>245</v>
      </c>
      <c r="E456" s="21" t="s">
        <v>245</v>
      </c>
      <c r="F456" s="21" t="s">
        <v>239</v>
      </c>
      <c r="G456" s="22">
        <v>79119</v>
      </c>
      <c r="H456" s="22">
        <v>8946</v>
      </c>
      <c r="I456" s="20">
        <v>2021</v>
      </c>
    </row>
    <row r="457" spans="1:9">
      <c r="A457" s="20">
        <v>59176</v>
      </c>
      <c r="B457" s="21" t="s">
        <v>235</v>
      </c>
      <c r="C457" s="21" t="s">
        <v>244</v>
      </c>
      <c r="D457" s="21" t="s">
        <v>245</v>
      </c>
      <c r="E457" s="21" t="s">
        <v>245</v>
      </c>
      <c r="F457" s="21" t="s">
        <v>253</v>
      </c>
      <c r="G457" s="22">
        <v>79066</v>
      </c>
      <c r="H457" s="22">
        <v>8940</v>
      </c>
      <c r="I457" s="20">
        <v>2021</v>
      </c>
    </row>
    <row r="458" spans="1:9">
      <c r="A458" s="20">
        <v>60384</v>
      </c>
      <c r="B458" s="21" t="s">
        <v>235</v>
      </c>
      <c r="C458" s="21" t="s">
        <v>244</v>
      </c>
      <c r="D458" s="21" t="s">
        <v>245</v>
      </c>
      <c r="E458" s="21" t="s">
        <v>245</v>
      </c>
      <c r="F458" s="21" t="s">
        <v>253</v>
      </c>
      <c r="G458" s="22">
        <v>79039</v>
      </c>
      <c r="H458" s="22">
        <v>8937</v>
      </c>
      <c r="I458" s="20">
        <v>2021</v>
      </c>
    </row>
    <row r="459" spans="1:9">
      <c r="A459" s="20">
        <v>59565</v>
      </c>
      <c r="B459" s="21" t="s">
        <v>235</v>
      </c>
      <c r="C459" s="21" t="s">
        <v>244</v>
      </c>
      <c r="D459" s="21" t="s">
        <v>245</v>
      </c>
      <c r="E459" s="21" t="s">
        <v>245</v>
      </c>
      <c r="F459" s="21" t="s">
        <v>239</v>
      </c>
      <c r="G459" s="22">
        <v>79010</v>
      </c>
      <c r="H459" s="22">
        <v>8934</v>
      </c>
      <c r="I459" s="20">
        <v>2021</v>
      </c>
    </row>
    <row r="460" spans="1:9">
      <c r="A460" s="20">
        <v>59694</v>
      </c>
      <c r="B460" s="21" t="s">
        <v>235</v>
      </c>
      <c r="C460" s="21" t="s">
        <v>244</v>
      </c>
      <c r="D460" s="21" t="s">
        <v>245</v>
      </c>
      <c r="E460" s="21" t="s">
        <v>245</v>
      </c>
      <c r="F460" s="21" t="s">
        <v>252</v>
      </c>
      <c r="G460" s="22">
        <v>79010</v>
      </c>
      <c r="H460" s="22">
        <v>8934</v>
      </c>
      <c r="I460" s="20">
        <v>2021</v>
      </c>
    </row>
    <row r="461" spans="1:9">
      <c r="A461" s="20">
        <v>59517</v>
      </c>
      <c r="B461" s="21" t="s">
        <v>235</v>
      </c>
      <c r="C461" s="21" t="s">
        <v>244</v>
      </c>
      <c r="D461" s="21" t="s">
        <v>245</v>
      </c>
      <c r="E461" s="21" t="s">
        <v>245</v>
      </c>
      <c r="F461" s="21" t="s">
        <v>253</v>
      </c>
      <c r="G461" s="22">
        <v>78959</v>
      </c>
      <c r="H461" s="22">
        <v>8928</v>
      </c>
      <c r="I461" s="20">
        <v>2021</v>
      </c>
    </row>
    <row r="462" spans="1:9">
      <c r="A462" s="20">
        <v>59162</v>
      </c>
      <c r="B462" s="21" t="s">
        <v>235</v>
      </c>
      <c r="C462" s="21" t="s">
        <v>244</v>
      </c>
      <c r="D462" s="21" t="s">
        <v>245</v>
      </c>
      <c r="E462" s="21" t="s">
        <v>245</v>
      </c>
      <c r="F462" s="21" t="s">
        <v>252</v>
      </c>
      <c r="G462" s="22">
        <v>78948</v>
      </c>
      <c r="H462" s="22">
        <v>8927</v>
      </c>
      <c r="I462" s="20">
        <v>2021</v>
      </c>
    </row>
    <row r="463" spans="1:9">
      <c r="A463" s="20">
        <v>59191</v>
      </c>
      <c r="B463" s="21" t="s">
        <v>235</v>
      </c>
      <c r="C463" s="21" t="s">
        <v>244</v>
      </c>
      <c r="D463" s="21" t="s">
        <v>245</v>
      </c>
      <c r="E463" s="21" t="s">
        <v>245</v>
      </c>
      <c r="F463" s="21" t="s">
        <v>239</v>
      </c>
      <c r="G463" s="22">
        <v>78889</v>
      </c>
      <c r="H463" s="22">
        <v>8920</v>
      </c>
      <c r="I463" s="20">
        <v>2021</v>
      </c>
    </row>
    <row r="464" spans="1:9">
      <c r="A464" s="20">
        <v>58810</v>
      </c>
      <c r="B464" s="21" t="s">
        <v>235</v>
      </c>
      <c r="C464" s="21" t="s">
        <v>244</v>
      </c>
      <c r="D464" s="21" t="s">
        <v>245</v>
      </c>
      <c r="E464" s="21" t="s">
        <v>245</v>
      </c>
      <c r="F464" s="21" t="s">
        <v>239</v>
      </c>
      <c r="G464" s="22">
        <v>78837</v>
      </c>
      <c r="H464" s="22">
        <v>8914</v>
      </c>
      <c r="I464" s="20">
        <v>2021</v>
      </c>
    </row>
    <row r="465" spans="1:9">
      <c r="A465" s="20">
        <v>59109</v>
      </c>
      <c r="B465" s="21" t="s">
        <v>235</v>
      </c>
      <c r="C465" s="21" t="s">
        <v>244</v>
      </c>
      <c r="D465" s="21" t="s">
        <v>245</v>
      </c>
      <c r="E465" s="21" t="s">
        <v>245</v>
      </c>
      <c r="F465" s="21" t="s">
        <v>239</v>
      </c>
      <c r="G465" s="22">
        <v>78764</v>
      </c>
      <c r="H465" s="22">
        <v>8906</v>
      </c>
      <c r="I465" s="20">
        <v>2021</v>
      </c>
    </row>
    <row r="466" spans="1:9">
      <c r="A466" s="20">
        <v>59174</v>
      </c>
      <c r="B466" s="21" t="s">
        <v>235</v>
      </c>
      <c r="C466" s="21" t="s">
        <v>244</v>
      </c>
      <c r="D466" s="21" t="s">
        <v>245</v>
      </c>
      <c r="E466" s="21" t="s">
        <v>245</v>
      </c>
      <c r="F466" s="21" t="s">
        <v>253</v>
      </c>
      <c r="G466" s="22">
        <v>78702</v>
      </c>
      <c r="H466" s="22">
        <v>8899</v>
      </c>
      <c r="I466" s="20">
        <v>2021</v>
      </c>
    </row>
    <row r="467" spans="1:9">
      <c r="A467" s="20">
        <v>59217</v>
      </c>
      <c r="B467" s="21" t="s">
        <v>235</v>
      </c>
      <c r="C467" s="21" t="s">
        <v>244</v>
      </c>
      <c r="D467" s="21" t="s">
        <v>245</v>
      </c>
      <c r="E467" s="21" t="s">
        <v>245</v>
      </c>
      <c r="F467" s="21" t="s">
        <v>252</v>
      </c>
      <c r="G467" s="22">
        <v>78640</v>
      </c>
      <c r="H467" s="22">
        <v>8892</v>
      </c>
      <c r="I467" s="20">
        <v>2021</v>
      </c>
    </row>
    <row r="468" spans="1:9">
      <c r="A468" s="20">
        <v>59605</v>
      </c>
      <c r="B468" s="21" t="s">
        <v>235</v>
      </c>
      <c r="C468" s="21" t="s">
        <v>244</v>
      </c>
      <c r="D468" s="21" t="s">
        <v>245</v>
      </c>
      <c r="E468" s="21" t="s">
        <v>245</v>
      </c>
      <c r="F468" s="21" t="s">
        <v>239</v>
      </c>
      <c r="G468" s="22">
        <v>78589</v>
      </c>
      <c r="H468" s="22">
        <v>8886</v>
      </c>
      <c r="I468" s="20">
        <v>2021</v>
      </c>
    </row>
    <row r="469" spans="1:9">
      <c r="A469" s="20">
        <v>59510</v>
      </c>
      <c r="B469" s="21" t="s">
        <v>235</v>
      </c>
      <c r="C469" s="21" t="s">
        <v>244</v>
      </c>
      <c r="D469" s="21" t="s">
        <v>245</v>
      </c>
      <c r="E469" s="21" t="s">
        <v>245</v>
      </c>
      <c r="F469" s="21" t="s">
        <v>252</v>
      </c>
      <c r="G469" s="22">
        <v>78516</v>
      </c>
      <c r="H469" s="22">
        <v>8878</v>
      </c>
      <c r="I469" s="20">
        <v>2021</v>
      </c>
    </row>
    <row r="470" spans="1:9">
      <c r="A470" s="20">
        <v>58874</v>
      </c>
      <c r="B470" s="21" t="s">
        <v>235</v>
      </c>
      <c r="C470" s="21" t="s">
        <v>244</v>
      </c>
      <c r="D470" s="21" t="s">
        <v>245</v>
      </c>
      <c r="E470" s="21" t="s">
        <v>245</v>
      </c>
      <c r="F470" s="21" t="s">
        <v>239</v>
      </c>
      <c r="G470" s="22">
        <v>78507</v>
      </c>
      <c r="H470" s="22">
        <v>8877</v>
      </c>
      <c r="I470" s="20">
        <v>2021</v>
      </c>
    </row>
    <row r="471" spans="1:9">
      <c r="A471" s="20">
        <v>60395</v>
      </c>
      <c r="B471" s="21" t="s">
        <v>235</v>
      </c>
      <c r="C471" s="21" t="s">
        <v>244</v>
      </c>
      <c r="D471" s="21" t="s">
        <v>245</v>
      </c>
      <c r="E471" s="21" t="s">
        <v>245</v>
      </c>
      <c r="F471" s="21" t="s">
        <v>253</v>
      </c>
      <c r="G471" s="22">
        <v>78482</v>
      </c>
      <c r="H471" s="22">
        <v>8874</v>
      </c>
      <c r="I471" s="20">
        <v>2021</v>
      </c>
    </row>
    <row r="472" spans="1:9">
      <c r="A472" s="20">
        <v>59833</v>
      </c>
      <c r="B472" s="21" t="s">
        <v>235</v>
      </c>
      <c r="C472" s="21" t="s">
        <v>244</v>
      </c>
      <c r="D472" s="21" t="s">
        <v>245</v>
      </c>
      <c r="E472" s="21" t="s">
        <v>245</v>
      </c>
      <c r="F472" s="21" t="s">
        <v>239</v>
      </c>
      <c r="G472" s="22">
        <v>78462</v>
      </c>
      <c r="H472" s="22">
        <v>8872</v>
      </c>
      <c r="I472" s="20">
        <v>2021</v>
      </c>
    </row>
    <row r="473" spans="1:9">
      <c r="A473" s="20">
        <v>59856</v>
      </c>
      <c r="B473" s="21" t="s">
        <v>235</v>
      </c>
      <c r="C473" s="21" t="s">
        <v>244</v>
      </c>
      <c r="D473" s="21" t="s">
        <v>245</v>
      </c>
      <c r="E473" s="21" t="s">
        <v>245</v>
      </c>
      <c r="F473" s="21" t="s">
        <v>253</v>
      </c>
      <c r="G473" s="22">
        <v>78446</v>
      </c>
      <c r="H473" s="22">
        <v>8870</v>
      </c>
      <c r="I473" s="20">
        <v>2021</v>
      </c>
    </row>
    <row r="474" spans="1:9">
      <c r="A474" s="20">
        <v>58853</v>
      </c>
      <c r="B474" s="21" t="s">
        <v>235</v>
      </c>
      <c r="C474" s="21" t="s">
        <v>244</v>
      </c>
      <c r="D474" s="21" t="s">
        <v>245</v>
      </c>
      <c r="E474" s="21" t="s">
        <v>245</v>
      </c>
      <c r="F474" s="21" t="s">
        <v>239</v>
      </c>
      <c r="G474" s="22">
        <v>78410</v>
      </c>
      <c r="H474" s="22">
        <v>8866</v>
      </c>
      <c r="I474" s="20">
        <v>2021</v>
      </c>
    </row>
    <row r="475" spans="1:9">
      <c r="A475" s="20">
        <v>58854</v>
      </c>
      <c r="B475" s="21" t="s">
        <v>235</v>
      </c>
      <c r="C475" s="21" t="s">
        <v>244</v>
      </c>
      <c r="D475" s="21" t="s">
        <v>245</v>
      </c>
      <c r="E475" s="21" t="s">
        <v>245</v>
      </c>
      <c r="F475" s="21" t="s">
        <v>239</v>
      </c>
      <c r="G475" s="22">
        <v>78324</v>
      </c>
      <c r="H475" s="22">
        <v>8856</v>
      </c>
      <c r="I475" s="20">
        <v>2021</v>
      </c>
    </row>
    <row r="476" spans="1:9">
      <c r="A476" s="20">
        <v>60136</v>
      </c>
      <c r="B476" s="21" t="s">
        <v>235</v>
      </c>
      <c r="C476" s="21" t="s">
        <v>244</v>
      </c>
      <c r="D476" s="21" t="s">
        <v>245</v>
      </c>
      <c r="E476" s="21" t="s">
        <v>245</v>
      </c>
      <c r="F476" s="21" t="s">
        <v>252</v>
      </c>
      <c r="G476" s="22">
        <v>78324</v>
      </c>
      <c r="H476" s="22">
        <v>8856</v>
      </c>
      <c r="I476" s="20">
        <v>2021</v>
      </c>
    </row>
    <row r="477" spans="1:9">
      <c r="A477" s="20">
        <v>61087</v>
      </c>
      <c r="B477" s="21" t="s">
        <v>235</v>
      </c>
      <c r="C477" s="21" t="s">
        <v>244</v>
      </c>
      <c r="D477" s="21" t="s">
        <v>245</v>
      </c>
      <c r="E477" s="21" t="s">
        <v>245</v>
      </c>
      <c r="F477" s="21" t="s">
        <v>239</v>
      </c>
      <c r="G477" s="22">
        <v>78306</v>
      </c>
      <c r="H477" s="22">
        <v>8854</v>
      </c>
      <c r="I477" s="20">
        <v>2021</v>
      </c>
    </row>
    <row r="478" spans="1:9">
      <c r="A478" s="20">
        <v>59337</v>
      </c>
      <c r="B478" s="21" t="s">
        <v>235</v>
      </c>
      <c r="C478" s="21" t="s">
        <v>244</v>
      </c>
      <c r="D478" s="21" t="s">
        <v>245</v>
      </c>
      <c r="E478" s="21" t="s">
        <v>245</v>
      </c>
      <c r="F478" s="21" t="s">
        <v>239</v>
      </c>
      <c r="G478" s="22">
        <v>78269</v>
      </c>
      <c r="H478" s="22">
        <v>8850</v>
      </c>
      <c r="I478" s="20">
        <v>2021</v>
      </c>
    </row>
    <row r="479" spans="1:9">
      <c r="A479" s="20">
        <v>60361</v>
      </c>
      <c r="B479" s="21" t="s">
        <v>235</v>
      </c>
      <c r="C479" s="21" t="s">
        <v>244</v>
      </c>
      <c r="D479" s="21" t="s">
        <v>245</v>
      </c>
      <c r="E479" s="21" t="s">
        <v>245</v>
      </c>
      <c r="F479" s="21" t="s">
        <v>252</v>
      </c>
      <c r="G479" s="22">
        <v>78252</v>
      </c>
      <c r="H479" s="22">
        <v>8848</v>
      </c>
      <c r="I479" s="20">
        <v>2021</v>
      </c>
    </row>
    <row r="480" spans="1:9">
      <c r="A480" s="20">
        <v>59533</v>
      </c>
      <c r="B480" s="21" t="s">
        <v>235</v>
      </c>
      <c r="C480" s="21" t="s">
        <v>244</v>
      </c>
      <c r="D480" s="21" t="s">
        <v>245</v>
      </c>
      <c r="E480" s="21" t="s">
        <v>245</v>
      </c>
      <c r="F480" s="21" t="s">
        <v>239</v>
      </c>
      <c r="G480" s="22">
        <v>78244</v>
      </c>
      <c r="H480" s="22">
        <v>8847</v>
      </c>
      <c r="I480" s="20">
        <v>2021</v>
      </c>
    </row>
    <row r="481" spans="1:9">
      <c r="A481" s="20">
        <v>58806</v>
      </c>
      <c r="B481" s="21" t="s">
        <v>235</v>
      </c>
      <c r="C481" s="21" t="s">
        <v>244</v>
      </c>
      <c r="D481" s="21" t="s">
        <v>245</v>
      </c>
      <c r="E481" s="21" t="s">
        <v>245</v>
      </c>
      <c r="F481" s="21" t="s">
        <v>239</v>
      </c>
      <c r="G481" s="22">
        <v>78225</v>
      </c>
      <c r="H481" s="22">
        <v>8845</v>
      </c>
      <c r="I481" s="20">
        <v>2021</v>
      </c>
    </row>
    <row r="482" spans="1:9">
      <c r="A482" s="20">
        <v>58667</v>
      </c>
      <c r="B482" s="21" t="s">
        <v>235</v>
      </c>
      <c r="C482" s="21" t="s">
        <v>244</v>
      </c>
      <c r="D482" s="21" t="s">
        <v>245</v>
      </c>
      <c r="E482" s="21" t="s">
        <v>245</v>
      </c>
      <c r="F482" s="21" t="s">
        <v>252</v>
      </c>
      <c r="G482" s="22">
        <v>78214</v>
      </c>
      <c r="H482" s="22">
        <v>8844</v>
      </c>
      <c r="I482" s="20">
        <v>2021</v>
      </c>
    </row>
    <row r="483" spans="1:9">
      <c r="A483" s="20">
        <v>60160</v>
      </c>
      <c r="B483" s="21" t="s">
        <v>235</v>
      </c>
      <c r="C483" s="21" t="s">
        <v>244</v>
      </c>
      <c r="D483" s="21" t="s">
        <v>245</v>
      </c>
      <c r="E483" s="21" t="s">
        <v>245</v>
      </c>
      <c r="F483" s="21" t="s">
        <v>239</v>
      </c>
      <c r="G483" s="22">
        <v>78214</v>
      </c>
      <c r="H483" s="22">
        <v>8844</v>
      </c>
      <c r="I483" s="20">
        <v>2021</v>
      </c>
    </row>
    <row r="484" spans="1:9">
      <c r="A484" s="20">
        <v>59499</v>
      </c>
      <c r="B484" s="21" t="s">
        <v>235</v>
      </c>
      <c r="C484" s="21" t="s">
        <v>244</v>
      </c>
      <c r="D484" s="21" t="s">
        <v>245</v>
      </c>
      <c r="E484" s="21" t="s">
        <v>245</v>
      </c>
      <c r="F484" s="21" t="s">
        <v>239</v>
      </c>
      <c r="G484" s="22">
        <v>78207</v>
      </c>
      <c r="H484" s="22">
        <v>8843</v>
      </c>
      <c r="I484" s="20">
        <v>2021</v>
      </c>
    </row>
    <row r="485" spans="1:9">
      <c r="A485" s="20">
        <v>59824</v>
      </c>
      <c r="B485" s="21" t="s">
        <v>235</v>
      </c>
      <c r="C485" s="21" t="s">
        <v>244</v>
      </c>
      <c r="D485" s="21" t="s">
        <v>245</v>
      </c>
      <c r="E485" s="21" t="s">
        <v>245</v>
      </c>
      <c r="F485" s="21" t="s">
        <v>239</v>
      </c>
      <c r="G485" s="22">
        <v>78190</v>
      </c>
      <c r="H485" s="22">
        <v>8841</v>
      </c>
      <c r="I485" s="20">
        <v>2021</v>
      </c>
    </row>
    <row r="486" spans="1:9">
      <c r="A486" s="20">
        <v>58957</v>
      </c>
      <c r="B486" s="21" t="s">
        <v>235</v>
      </c>
      <c r="C486" s="21" t="s">
        <v>244</v>
      </c>
      <c r="D486" s="21" t="s">
        <v>245</v>
      </c>
      <c r="E486" s="21" t="s">
        <v>245</v>
      </c>
      <c r="F486" s="21" t="s">
        <v>239</v>
      </c>
      <c r="G486" s="22">
        <v>78181</v>
      </c>
      <c r="H486" s="22">
        <v>8840</v>
      </c>
      <c r="I486" s="20">
        <v>2021</v>
      </c>
    </row>
    <row r="487" spans="1:9">
      <c r="A487" s="20">
        <v>59163</v>
      </c>
      <c r="B487" s="21" t="s">
        <v>235</v>
      </c>
      <c r="C487" s="21" t="s">
        <v>244</v>
      </c>
      <c r="D487" s="21" t="s">
        <v>245</v>
      </c>
      <c r="E487" s="21" t="s">
        <v>245</v>
      </c>
      <c r="F487" s="21" t="s">
        <v>239</v>
      </c>
      <c r="G487" s="22">
        <v>78181</v>
      </c>
      <c r="H487" s="22">
        <v>8840</v>
      </c>
      <c r="I487" s="20">
        <v>2021</v>
      </c>
    </row>
    <row r="488" spans="1:9">
      <c r="A488" s="20">
        <v>61288</v>
      </c>
      <c r="B488" s="21" t="s">
        <v>235</v>
      </c>
      <c r="C488" s="21" t="s">
        <v>244</v>
      </c>
      <c r="D488" s="21" t="s">
        <v>245</v>
      </c>
      <c r="E488" s="21" t="s">
        <v>245</v>
      </c>
      <c r="F488" s="21" t="s">
        <v>239</v>
      </c>
      <c r="G488" s="22">
        <v>78163</v>
      </c>
      <c r="H488" s="22">
        <v>8838</v>
      </c>
      <c r="I488" s="20">
        <v>2021</v>
      </c>
    </row>
    <row r="489" spans="1:9">
      <c r="A489" s="20">
        <v>58879</v>
      </c>
      <c r="B489" s="21" t="s">
        <v>235</v>
      </c>
      <c r="C489" s="21" t="s">
        <v>244</v>
      </c>
      <c r="D489" s="21" t="s">
        <v>245</v>
      </c>
      <c r="E489" s="21" t="s">
        <v>245</v>
      </c>
      <c r="F489" s="21" t="s">
        <v>252</v>
      </c>
      <c r="G489" s="22">
        <v>77950</v>
      </c>
      <c r="H489" s="22">
        <v>8814</v>
      </c>
      <c r="I489" s="20">
        <v>2021</v>
      </c>
    </row>
    <row r="490" spans="1:9">
      <c r="A490" s="20">
        <v>59928</v>
      </c>
      <c r="B490" s="21" t="s">
        <v>235</v>
      </c>
      <c r="C490" s="21" t="s">
        <v>244</v>
      </c>
      <c r="D490" s="21" t="s">
        <v>245</v>
      </c>
      <c r="E490" s="21" t="s">
        <v>245</v>
      </c>
      <c r="F490" s="21" t="s">
        <v>252</v>
      </c>
      <c r="G490" s="22">
        <v>77818</v>
      </c>
      <c r="H490" s="22">
        <v>8799</v>
      </c>
      <c r="I490" s="20">
        <v>2021</v>
      </c>
    </row>
    <row r="491" spans="1:9">
      <c r="A491" s="20">
        <v>60409</v>
      </c>
      <c r="B491" s="21" t="s">
        <v>235</v>
      </c>
      <c r="C491" s="21" t="s">
        <v>244</v>
      </c>
      <c r="D491" s="21" t="s">
        <v>245</v>
      </c>
      <c r="E491" s="21" t="s">
        <v>245</v>
      </c>
      <c r="F491" s="21" t="s">
        <v>252</v>
      </c>
      <c r="G491" s="22">
        <v>77801</v>
      </c>
      <c r="H491" s="22">
        <v>8797</v>
      </c>
      <c r="I491" s="20">
        <v>2021</v>
      </c>
    </row>
    <row r="492" spans="1:9">
      <c r="A492" s="20">
        <v>58347</v>
      </c>
      <c r="B492" s="21" t="s">
        <v>235</v>
      </c>
      <c r="C492" s="21" t="s">
        <v>244</v>
      </c>
      <c r="D492" s="21" t="s">
        <v>245</v>
      </c>
      <c r="E492" s="21" t="s">
        <v>245</v>
      </c>
      <c r="F492" s="21" t="s">
        <v>239</v>
      </c>
      <c r="G492" s="22">
        <v>77756</v>
      </c>
      <c r="H492" s="22">
        <v>8792</v>
      </c>
      <c r="I492" s="20">
        <v>2021</v>
      </c>
    </row>
    <row r="493" spans="1:9">
      <c r="A493" s="20">
        <v>58741</v>
      </c>
      <c r="B493" s="21" t="s">
        <v>235</v>
      </c>
      <c r="C493" s="21" t="s">
        <v>244</v>
      </c>
      <c r="D493" s="21" t="s">
        <v>245</v>
      </c>
      <c r="E493" s="21" t="s">
        <v>245</v>
      </c>
      <c r="F493" s="21" t="s">
        <v>239</v>
      </c>
      <c r="G493" s="22">
        <v>77729</v>
      </c>
      <c r="H493" s="22">
        <v>8789</v>
      </c>
      <c r="I493" s="20">
        <v>2021</v>
      </c>
    </row>
    <row r="494" spans="1:9">
      <c r="A494" s="20">
        <v>58952</v>
      </c>
      <c r="B494" s="21" t="s">
        <v>235</v>
      </c>
      <c r="C494" s="21" t="s">
        <v>244</v>
      </c>
      <c r="D494" s="21" t="s">
        <v>245</v>
      </c>
      <c r="E494" s="21" t="s">
        <v>245</v>
      </c>
      <c r="F494" s="21" t="s">
        <v>239</v>
      </c>
      <c r="G494" s="22">
        <v>77659</v>
      </c>
      <c r="H494" s="22">
        <v>8781</v>
      </c>
      <c r="I494" s="20">
        <v>2021</v>
      </c>
    </row>
    <row r="495" spans="1:9">
      <c r="A495" s="20">
        <v>60053</v>
      </c>
      <c r="B495" s="21" t="s">
        <v>235</v>
      </c>
      <c r="C495" s="21" t="s">
        <v>244</v>
      </c>
      <c r="D495" s="21" t="s">
        <v>245</v>
      </c>
      <c r="E495" s="21" t="s">
        <v>245</v>
      </c>
      <c r="F495" s="21" t="s">
        <v>252</v>
      </c>
      <c r="G495" s="22">
        <v>77560</v>
      </c>
      <c r="H495" s="22">
        <v>8770</v>
      </c>
      <c r="I495" s="20">
        <v>2021</v>
      </c>
    </row>
    <row r="496" spans="1:9">
      <c r="A496" s="20">
        <v>64193</v>
      </c>
      <c r="B496" s="21" t="s">
        <v>235</v>
      </c>
      <c r="C496" s="21" t="s">
        <v>244</v>
      </c>
      <c r="D496" s="21" t="s">
        <v>245</v>
      </c>
      <c r="E496" s="21" t="s">
        <v>245</v>
      </c>
      <c r="F496" s="21" t="s">
        <v>252</v>
      </c>
      <c r="G496" s="22">
        <v>77536</v>
      </c>
      <c r="H496" s="22">
        <v>8767</v>
      </c>
      <c r="I496" s="20">
        <v>2021</v>
      </c>
    </row>
    <row r="497" spans="1:9">
      <c r="A497" s="20">
        <v>59643</v>
      </c>
      <c r="B497" s="21" t="s">
        <v>235</v>
      </c>
      <c r="C497" s="21" t="s">
        <v>244</v>
      </c>
      <c r="D497" s="21" t="s">
        <v>245</v>
      </c>
      <c r="E497" s="21" t="s">
        <v>245</v>
      </c>
      <c r="F497" s="21" t="s">
        <v>253</v>
      </c>
      <c r="G497" s="22">
        <v>77517</v>
      </c>
      <c r="H497" s="22">
        <v>8765</v>
      </c>
      <c r="I497" s="20">
        <v>2021</v>
      </c>
    </row>
    <row r="498" spans="1:9">
      <c r="A498" s="20">
        <v>60398</v>
      </c>
      <c r="B498" s="21" t="s">
        <v>235</v>
      </c>
      <c r="C498" s="21" t="s">
        <v>244</v>
      </c>
      <c r="D498" s="21" t="s">
        <v>245</v>
      </c>
      <c r="E498" s="21" t="s">
        <v>245</v>
      </c>
      <c r="F498" s="21" t="s">
        <v>252</v>
      </c>
      <c r="G498" s="22">
        <v>77474</v>
      </c>
      <c r="H498" s="22">
        <v>8760</v>
      </c>
      <c r="I498" s="20">
        <v>2021</v>
      </c>
    </row>
    <row r="499" spans="1:9">
      <c r="A499" s="20">
        <v>58862</v>
      </c>
      <c r="B499" s="21" t="s">
        <v>235</v>
      </c>
      <c r="C499" s="21" t="s">
        <v>244</v>
      </c>
      <c r="D499" s="21" t="s">
        <v>245</v>
      </c>
      <c r="E499" s="21" t="s">
        <v>245</v>
      </c>
      <c r="F499" s="21" t="s">
        <v>239</v>
      </c>
      <c r="G499" s="22">
        <v>77438</v>
      </c>
      <c r="H499" s="22">
        <v>8756</v>
      </c>
      <c r="I499" s="20">
        <v>2021</v>
      </c>
    </row>
    <row r="500" spans="1:9">
      <c r="A500" s="20">
        <v>59591</v>
      </c>
      <c r="B500" s="21" t="s">
        <v>235</v>
      </c>
      <c r="C500" s="21" t="s">
        <v>244</v>
      </c>
      <c r="D500" s="21" t="s">
        <v>245</v>
      </c>
      <c r="E500" s="21" t="s">
        <v>245</v>
      </c>
      <c r="F500" s="21" t="s">
        <v>253</v>
      </c>
      <c r="G500" s="22">
        <v>77430</v>
      </c>
      <c r="H500" s="22">
        <v>8755</v>
      </c>
      <c r="I500" s="20">
        <v>2021</v>
      </c>
    </row>
    <row r="501" spans="1:9">
      <c r="A501" s="20">
        <v>58344</v>
      </c>
      <c r="B501" s="21" t="s">
        <v>235</v>
      </c>
      <c r="C501" s="21" t="s">
        <v>244</v>
      </c>
      <c r="D501" s="21" t="s">
        <v>245</v>
      </c>
      <c r="E501" s="21" t="s">
        <v>245</v>
      </c>
      <c r="F501" s="21" t="s">
        <v>239</v>
      </c>
      <c r="G501" s="22">
        <v>77403</v>
      </c>
      <c r="H501" s="22">
        <v>8752</v>
      </c>
      <c r="I501" s="20">
        <v>2021</v>
      </c>
    </row>
    <row r="502" spans="1:9">
      <c r="A502" s="20">
        <v>59505</v>
      </c>
      <c r="B502" s="21" t="s">
        <v>235</v>
      </c>
      <c r="C502" s="21" t="s">
        <v>244</v>
      </c>
      <c r="D502" s="21" t="s">
        <v>245</v>
      </c>
      <c r="E502" s="21" t="s">
        <v>245</v>
      </c>
      <c r="F502" s="21" t="s">
        <v>239</v>
      </c>
      <c r="G502" s="22">
        <v>77403</v>
      </c>
      <c r="H502" s="22">
        <v>8752</v>
      </c>
      <c r="I502" s="20">
        <v>2021</v>
      </c>
    </row>
    <row r="503" spans="1:9">
      <c r="A503" s="20">
        <v>59427</v>
      </c>
      <c r="B503" s="21" t="s">
        <v>235</v>
      </c>
      <c r="C503" s="21" t="s">
        <v>244</v>
      </c>
      <c r="D503" s="21" t="s">
        <v>245</v>
      </c>
      <c r="E503" s="21" t="s">
        <v>245</v>
      </c>
      <c r="F503" s="21" t="s">
        <v>253</v>
      </c>
      <c r="G503" s="22">
        <v>77358</v>
      </c>
      <c r="H503" s="22">
        <v>8747</v>
      </c>
      <c r="I503" s="20">
        <v>2021</v>
      </c>
    </row>
    <row r="504" spans="1:9">
      <c r="A504" s="20">
        <v>61090</v>
      </c>
      <c r="B504" s="21" t="s">
        <v>235</v>
      </c>
      <c r="C504" s="21" t="s">
        <v>244</v>
      </c>
      <c r="D504" s="21" t="s">
        <v>245</v>
      </c>
      <c r="E504" s="21" t="s">
        <v>245</v>
      </c>
      <c r="F504" s="21" t="s">
        <v>239</v>
      </c>
      <c r="G504" s="22">
        <v>77358</v>
      </c>
      <c r="H504" s="22">
        <v>8747</v>
      </c>
      <c r="I504" s="20">
        <v>2021</v>
      </c>
    </row>
    <row r="505" spans="1:9">
      <c r="A505" s="20">
        <v>59192</v>
      </c>
      <c r="B505" s="21" t="s">
        <v>235</v>
      </c>
      <c r="C505" s="21" t="s">
        <v>244</v>
      </c>
      <c r="D505" s="21" t="s">
        <v>245</v>
      </c>
      <c r="E505" s="21" t="s">
        <v>245</v>
      </c>
      <c r="F505" s="21" t="s">
        <v>239</v>
      </c>
      <c r="G505" s="22">
        <v>77224</v>
      </c>
      <c r="H505" s="22">
        <v>8732</v>
      </c>
      <c r="I505" s="20">
        <v>2021</v>
      </c>
    </row>
    <row r="506" spans="1:9">
      <c r="A506" s="20">
        <v>59604</v>
      </c>
      <c r="B506" s="21" t="s">
        <v>235</v>
      </c>
      <c r="C506" s="21" t="s">
        <v>244</v>
      </c>
      <c r="D506" s="21" t="s">
        <v>245</v>
      </c>
      <c r="E506" s="21" t="s">
        <v>245</v>
      </c>
      <c r="F506" s="21" t="s">
        <v>252</v>
      </c>
      <c r="G506" s="22">
        <v>77192</v>
      </c>
      <c r="H506" s="22">
        <v>8728</v>
      </c>
      <c r="I506" s="20">
        <v>2021</v>
      </c>
    </row>
    <row r="507" spans="1:9">
      <c r="A507" s="20">
        <v>61088</v>
      </c>
      <c r="B507" s="21" t="s">
        <v>235</v>
      </c>
      <c r="C507" s="21" t="s">
        <v>244</v>
      </c>
      <c r="D507" s="21" t="s">
        <v>245</v>
      </c>
      <c r="E507" s="21" t="s">
        <v>245</v>
      </c>
      <c r="F507" s="21" t="s">
        <v>239</v>
      </c>
      <c r="G507" s="22">
        <v>77182</v>
      </c>
      <c r="H507" s="22">
        <v>8727</v>
      </c>
      <c r="I507" s="20">
        <v>2021</v>
      </c>
    </row>
    <row r="508" spans="1:9">
      <c r="A508" s="20">
        <v>59645</v>
      </c>
      <c r="B508" s="21" t="s">
        <v>235</v>
      </c>
      <c r="C508" s="21" t="s">
        <v>244</v>
      </c>
      <c r="D508" s="21" t="s">
        <v>245</v>
      </c>
      <c r="E508" s="21" t="s">
        <v>245</v>
      </c>
      <c r="F508" s="21" t="s">
        <v>239</v>
      </c>
      <c r="G508" s="22">
        <v>77136</v>
      </c>
      <c r="H508" s="22">
        <v>8722</v>
      </c>
      <c r="I508" s="20">
        <v>2021</v>
      </c>
    </row>
    <row r="509" spans="1:9">
      <c r="A509" s="20">
        <v>59514</v>
      </c>
      <c r="B509" s="21" t="s">
        <v>235</v>
      </c>
      <c r="C509" s="21" t="s">
        <v>244</v>
      </c>
      <c r="D509" s="21" t="s">
        <v>245</v>
      </c>
      <c r="E509" s="21" t="s">
        <v>245</v>
      </c>
      <c r="F509" s="21" t="s">
        <v>253</v>
      </c>
      <c r="G509" s="22">
        <v>77065</v>
      </c>
      <c r="H509" s="22">
        <v>8714</v>
      </c>
      <c r="I509" s="20">
        <v>2021</v>
      </c>
    </row>
    <row r="510" spans="1:9">
      <c r="A510" s="20">
        <v>59930</v>
      </c>
      <c r="B510" s="21" t="s">
        <v>235</v>
      </c>
      <c r="C510" s="21" t="s">
        <v>244</v>
      </c>
      <c r="D510" s="21" t="s">
        <v>245</v>
      </c>
      <c r="E510" s="21" t="s">
        <v>245</v>
      </c>
      <c r="F510" s="21" t="s">
        <v>252</v>
      </c>
      <c r="G510" s="22">
        <v>77006</v>
      </c>
      <c r="H510" s="22">
        <v>8707</v>
      </c>
      <c r="I510" s="20">
        <v>2021</v>
      </c>
    </row>
    <row r="511" spans="1:9">
      <c r="A511" s="20">
        <v>64478</v>
      </c>
      <c r="B511" s="21" t="s">
        <v>235</v>
      </c>
      <c r="C511" s="21" t="s">
        <v>244</v>
      </c>
      <c r="D511" s="21" t="s">
        <v>245</v>
      </c>
      <c r="E511" s="21" t="s">
        <v>245</v>
      </c>
      <c r="F511" s="21" t="s">
        <v>239</v>
      </c>
      <c r="G511" s="22">
        <v>76896</v>
      </c>
      <c r="H511" s="22">
        <v>8695</v>
      </c>
      <c r="I511" s="20">
        <v>2021</v>
      </c>
    </row>
    <row r="512" spans="1:9">
      <c r="A512" s="20">
        <v>63017</v>
      </c>
      <c r="B512" s="21" t="s">
        <v>235</v>
      </c>
      <c r="C512" s="21" t="s">
        <v>244</v>
      </c>
      <c r="D512" s="21" t="s">
        <v>245</v>
      </c>
      <c r="E512" s="21" t="s">
        <v>245</v>
      </c>
      <c r="F512" s="21" t="s">
        <v>252</v>
      </c>
      <c r="G512" s="22">
        <v>76863</v>
      </c>
      <c r="H512" s="22">
        <v>8691</v>
      </c>
      <c r="I512" s="20">
        <v>2021</v>
      </c>
    </row>
    <row r="513" spans="1:9">
      <c r="A513" s="20">
        <v>58669</v>
      </c>
      <c r="B513" s="21" t="s">
        <v>235</v>
      </c>
      <c r="C513" s="21" t="s">
        <v>244</v>
      </c>
      <c r="D513" s="21" t="s">
        <v>245</v>
      </c>
      <c r="E513" s="21" t="s">
        <v>245</v>
      </c>
      <c r="F513" s="21" t="s">
        <v>252</v>
      </c>
      <c r="G513" s="22">
        <v>76749</v>
      </c>
      <c r="H513" s="22">
        <v>8678</v>
      </c>
      <c r="I513" s="20">
        <v>2021</v>
      </c>
    </row>
    <row r="514" spans="1:9">
      <c r="A514" s="20">
        <v>59592</v>
      </c>
      <c r="B514" s="21" t="s">
        <v>235</v>
      </c>
      <c r="C514" s="21" t="s">
        <v>244</v>
      </c>
      <c r="D514" s="21" t="s">
        <v>245</v>
      </c>
      <c r="E514" s="21" t="s">
        <v>245</v>
      </c>
      <c r="F514" s="21" t="s">
        <v>239</v>
      </c>
      <c r="G514" s="22">
        <v>76715</v>
      </c>
      <c r="H514" s="22">
        <v>8674</v>
      </c>
      <c r="I514" s="20">
        <v>2021</v>
      </c>
    </row>
    <row r="515" spans="1:9">
      <c r="A515" s="20">
        <v>58863</v>
      </c>
      <c r="B515" s="21" t="s">
        <v>235</v>
      </c>
      <c r="C515" s="21" t="s">
        <v>244</v>
      </c>
      <c r="D515" s="21" t="s">
        <v>245</v>
      </c>
      <c r="E515" s="21" t="s">
        <v>245</v>
      </c>
      <c r="F515" s="21" t="s">
        <v>252</v>
      </c>
      <c r="G515" s="22">
        <v>76704</v>
      </c>
      <c r="H515" s="22">
        <v>8673</v>
      </c>
      <c r="I515" s="20">
        <v>2021</v>
      </c>
    </row>
    <row r="516" spans="1:9">
      <c r="A516" s="20">
        <v>60484</v>
      </c>
      <c r="B516" s="21" t="s">
        <v>235</v>
      </c>
      <c r="C516" s="21" t="s">
        <v>244</v>
      </c>
      <c r="D516" s="21" t="s">
        <v>245</v>
      </c>
      <c r="E516" s="21" t="s">
        <v>245</v>
      </c>
      <c r="F516" s="21" t="s">
        <v>253</v>
      </c>
      <c r="G516" s="22">
        <v>76678</v>
      </c>
      <c r="H516" s="22">
        <v>8670</v>
      </c>
      <c r="I516" s="20">
        <v>2021</v>
      </c>
    </row>
    <row r="517" spans="1:9">
      <c r="A517" s="20">
        <v>60487</v>
      </c>
      <c r="B517" s="21" t="s">
        <v>235</v>
      </c>
      <c r="C517" s="21" t="s">
        <v>244</v>
      </c>
      <c r="D517" s="21" t="s">
        <v>245</v>
      </c>
      <c r="E517" s="21" t="s">
        <v>245</v>
      </c>
      <c r="F517" s="21" t="s">
        <v>253</v>
      </c>
      <c r="G517" s="22">
        <v>76661</v>
      </c>
      <c r="H517" s="22">
        <v>8668</v>
      </c>
      <c r="I517" s="20">
        <v>2021</v>
      </c>
    </row>
    <row r="518" spans="1:9">
      <c r="A518" s="20">
        <v>59100</v>
      </c>
      <c r="B518" s="21" t="s">
        <v>235</v>
      </c>
      <c r="C518" s="21" t="s">
        <v>244</v>
      </c>
      <c r="D518" s="21" t="s">
        <v>245</v>
      </c>
      <c r="E518" s="21" t="s">
        <v>245</v>
      </c>
      <c r="F518" s="21" t="s">
        <v>239</v>
      </c>
      <c r="G518" s="22">
        <v>76480</v>
      </c>
      <c r="H518" s="22">
        <v>8648</v>
      </c>
      <c r="I518" s="20">
        <v>2021</v>
      </c>
    </row>
    <row r="519" spans="1:9">
      <c r="A519" s="20">
        <v>63377</v>
      </c>
      <c r="B519" s="21" t="s">
        <v>235</v>
      </c>
      <c r="C519" s="21" t="s">
        <v>244</v>
      </c>
      <c r="D519" s="21" t="s">
        <v>245</v>
      </c>
      <c r="E519" s="21" t="s">
        <v>245</v>
      </c>
      <c r="F519" s="21" t="s">
        <v>239</v>
      </c>
      <c r="G519" s="22">
        <v>76350</v>
      </c>
      <c r="H519" s="22">
        <v>8633</v>
      </c>
      <c r="I519" s="20">
        <v>2021</v>
      </c>
    </row>
    <row r="520" spans="1:9">
      <c r="A520" s="20">
        <v>64118</v>
      </c>
      <c r="B520" s="21" t="s">
        <v>235</v>
      </c>
      <c r="C520" s="21" t="s">
        <v>244</v>
      </c>
      <c r="D520" s="21" t="s">
        <v>245</v>
      </c>
      <c r="E520" s="21" t="s">
        <v>245</v>
      </c>
      <c r="F520" s="21" t="s">
        <v>252</v>
      </c>
      <c r="G520" s="22">
        <v>76261</v>
      </c>
      <c r="H520" s="22">
        <v>8623</v>
      </c>
      <c r="I520" s="20">
        <v>2021</v>
      </c>
    </row>
    <row r="521" spans="1:9">
      <c r="A521" s="20">
        <v>58336</v>
      </c>
      <c r="B521" s="21" t="s">
        <v>235</v>
      </c>
      <c r="C521" s="21" t="s">
        <v>244</v>
      </c>
      <c r="D521" s="21" t="s">
        <v>245</v>
      </c>
      <c r="E521" s="21" t="s">
        <v>245</v>
      </c>
      <c r="F521" s="21" t="s">
        <v>239</v>
      </c>
      <c r="G521" s="22">
        <v>76190</v>
      </c>
      <c r="H521" s="22">
        <v>8615</v>
      </c>
      <c r="I521" s="20">
        <v>2021</v>
      </c>
    </row>
    <row r="522" spans="1:9">
      <c r="A522" s="20">
        <v>61978</v>
      </c>
      <c r="B522" s="21" t="s">
        <v>235</v>
      </c>
      <c r="C522" s="21" t="s">
        <v>244</v>
      </c>
      <c r="D522" s="21" t="s">
        <v>245</v>
      </c>
      <c r="E522" s="21" t="s">
        <v>245</v>
      </c>
      <c r="F522" s="21" t="s">
        <v>239</v>
      </c>
      <c r="G522" s="22">
        <v>76190</v>
      </c>
      <c r="H522" s="22">
        <v>8615</v>
      </c>
      <c r="I522" s="20">
        <v>2021</v>
      </c>
    </row>
    <row r="523" spans="1:9">
      <c r="A523" s="20">
        <v>58799</v>
      </c>
      <c r="B523" s="21" t="s">
        <v>235</v>
      </c>
      <c r="C523" s="21" t="s">
        <v>244</v>
      </c>
      <c r="D523" s="21" t="s">
        <v>245</v>
      </c>
      <c r="E523" s="21" t="s">
        <v>245</v>
      </c>
      <c r="F523" s="21" t="s">
        <v>239</v>
      </c>
      <c r="G523" s="22">
        <v>76049</v>
      </c>
      <c r="H523" s="22">
        <v>8599</v>
      </c>
      <c r="I523" s="20">
        <v>2021</v>
      </c>
    </row>
    <row r="524" spans="1:9">
      <c r="A524" s="20">
        <v>59426</v>
      </c>
      <c r="B524" s="21" t="s">
        <v>235</v>
      </c>
      <c r="C524" s="21" t="s">
        <v>244</v>
      </c>
      <c r="D524" s="21" t="s">
        <v>245</v>
      </c>
      <c r="E524" s="21" t="s">
        <v>245</v>
      </c>
      <c r="F524" s="21" t="s">
        <v>253</v>
      </c>
      <c r="G524" s="22">
        <v>75995</v>
      </c>
      <c r="H524" s="22">
        <v>8593</v>
      </c>
      <c r="I524" s="20">
        <v>2021</v>
      </c>
    </row>
    <row r="525" spans="1:9">
      <c r="A525" s="20">
        <v>59706</v>
      </c>
      <c r="B525" s="21" t="s">
        <v>235</v>
      </c>
      <c r="C525" s="21" t="s">
        <v>244</v>
      </c>
      <c r="D525" s="21" t="s">
        <v>245</v>
      </c>
      <c r="E525" s="21" t="s">
        <v>245</v>
      </c>
      <c r="F525" s="21" t="s">
        <v>252</v>
      </c>
      <c r="G525" s="22">
        <v>75995</v>
      </c>
      <c r="H525" s="22">
        <v>8593</v>
      </c>
      <c r="I525" s="20">
        <v>2021</v>
      </c>
    </row>
    <row r="526" spans="1:9">
      <c r="A526" s="20">
        <v>59111</v>
      </c>
      <c r="B526" s="21" t="s">
        <v>235</v>
      </c>
      <c r="C526" s="21" t="s">
        <v>244</v>
      </c>
      <c r="D526" s="21" t="s">
        <v>245</v>
      </c>
      <c r="E526" s="21" t="s">
        <v>245</v>
      </c>
      <c r="F526" s="21" t="s">
        <v>252</v>
      </c>
      <c r="G526" s="22">
        <v>75988</v>
      </c>
      <c r="H526" s="22">
        <v>8592</v>
      </c>
      <c r="I526" s="20">
        <v>2021</v>
      </c>
    </row>
    <row r="527" spans="1:9">
      <c r="A527" s="20">
        <v>59175</v>
      </c>
      <c r="B527" s="21" t="s">
        <v>235</v>
      </c>
      <c r="C527" s="21" t="s">
        <v>244</v>
      </c>
      <c r="D527" s="21" t="s">
        <v>245</v>
      </c>
      <c r="E527" s="21" t="s">
        <v>245</v>
      </c>
      <c r="F527" s="21" t="s">
        <v>253</v>
      </c>
      <c r="G527" s="22">
        <v>75962</v>
      </c>
      <c r="H527" s="22">
        <v>8589</v>
      </c>
      <c r="I527" s="20">
        <v>2021</v>
      </c>
    </row>
    <row r="528" spans="1:9">
      <c r="A528" s="20">
        <v>58791</v>
      </c>
      <c r="B528" s="21" t="s">
        <v>235</v>
      </c>
      <c r="C528" s="21" t="s">
        <v>244</v>
      </c>
      <c r="D528" s="21" t="s">
        <v>245</v>
      </c>
      <c r="E528" s="21" t="s">
        <v>245</v>
      </c>
      <c r="F528" s="21" t="s">
        <v>252</v>
      </c>
      <c r="G528" s="22">
        <v>75811</v>
      </c>
      <c r="H528" s="22">
        <v>8572</v>
      </c>
      <c r="I528" s="20">
        <v>2021</v>
      </c>
    </row>
    <row r="529" spans="1:9">
      <c r="A529" s="20">
        <v>59828</v>
      </c>
      <c r="B529" s="21" t="s">
        <v>235</v>
      </c>
      <c r="C529" s="21" t="s">
        <v>244</v>
      </c>
      <c r="D529" s="21" t="s">
        <v>245</v>
      </c>
      <c r="E529" s="21" t="s">
        <v>245</v>
      </c>
      <c r="F529" s="21" t="s">
        <v>239</v>
      </c>
      <c r="G529" s="22">
        <v>75742</v>
      </c>
      <c r="H529" s="22">
        <v>8564</v>
      </c>
      <c r="I529" s="20">
        <v>2021</v>
      </c>
    </row>
    <row r="530" spans="1:9">
      <c r="A530" s="20">
        <v>59152</v>
      </c>
      <c r="B530" s="21" t="s">
        <v>235</v>
      </c>
      <c r="C530" s="21" t="s">
        <v>244</v>
      </c>
      <c r="D530" s="21" t="s">
        <v>245</v>
      </c>
      <c r="E530" s="21" t="s">
        <v>245</v>
      </c>
      <c r="F530" s="21" t="s">
        <v>252</v>
      </c>
      <c r="G530" s="22">
        <v>75704</v>
      </c>
      <c r="H530" s="22">
        <v>8560</v>
      </c>
      <c r="I530" s="20">
        <v>2021</v>
      </c>
    </row>
    <row r="531" spans="1:9">
      <c r="A531" s="20">
        <v>59917</v>
      </c>
      <c r="B531" s="21" t="s">
        <v>235</v>
      </c>
      <c r="C531" s="21" t="s">
        <v>244</v>
      </c>
      <c r="D531" s="21" t="s">
        <v>245</v>
      </c>
      <c r="E531" s="21" t="s">
        <v>245</v>
      </c>
      <c r="F531" s="21" t="s">
        <v>239</v>
      </c>
      <c r="G531" s="22">
        <v>75687</v>
      </c>
      <c r="H531" s="22">
        <v>8558</v>
      </c>
      <c r="I531" s="20">
        <v>2021</v>
      </c>
    </row>
    <row r="532" spans="1:9">
      <c r="A532" s="20">
        <v>59646</v>
      </c>
      <c r="B532" s="21" t="s">
        <v>235</v>
      </c>
      <c r="C532" s="21" t="s">
        <v>244</v>
      </c>
      <c r="D532" s="21" t="s">
        <v>245</v>
      </c>
      <c r="E532" s="21" t="s">
        <v>245</v>
      </c>
      <c r="F532" s="21" t="s">
        <v>239</v>
      </c>
      <c r="G532" s="22">
        <v>75643</v>
      </c>
      <c r="H532" s="22">
        <v>8553</v>
      </c>
      <c r="I532" s="20">
        <v>2021</v>
      </c>
    </row>
    <row r="533" spans="1:9">
      <c r="A533" s="20">
        <v>60188</v>
      </c>
      <c r="B533" s="21" t="s">
        <v>235</v>
      </c>
      <c r="C533" s="21" t="s">
        <v>244</v>
      </c>
      <c r="D533" s="21" t="s">
        <v>245</v>
      </c>
      <c r="E533" s="21" t="s">
        <v>245</v>
      </c>
      <c r="F533" s="21" t="s">
        <v>253</v>
      </c>
      <c r="G533" s="22">
        <v>75626</v>
      </c>
      <c r="H533" s="22">
        <v>8551</v>
      </c>
      <c r="I533" s="20">
        <v>2021</v>
      </c>
    </row>
    <row r="534" spans="1:9">
      <c r="A534" s="20">
        <v>59677</v>
      </c>
      <c r="B534" s="21" t="s">
        <v>235</v>
      </c>
      <c r="C534" s="21" t="s">
        <v>244</v>
      </c>
      <c r="D534" s="21" t="s">
        <v>245</v>
      </c>
      <c r="E534" s="21" t="s">
        <v>245</v>
      </c>
      <c r="F534" s="21" t="s">
        <v>252</v>
      </c>
      <c r="G534" s="22">
        <v>75554</v>
      </c>
      <c r="H534" s="22">
        <v>8543</v>
      </c>
      <c r="I534" s="20">
        <v>2021</v>
      </c>
    </row>
    <row r="535" spans="1:9">
      <c r="A535" s="20">
        <v>63445</v>
      </c>
      <c r="B535" s="21" t="s">
        <v>235</v>
      </c>
      <c r="C535" s="21" t="s">
        <v>244</v>
      </c>
      <c r="D535" s="21" t="s">
        <v>245</v>
      </c>
      <c r="E535" s="21" t="s">
        <v>245</v>
      </c>
      <c r="F535" s="21" t="s">
        <v>252</v>
      </c>
      <c r="G535" s="22">
        <v>75404</v>
      </c>
      <c r="H535" s="22">
        <v>8526</v>
      </c>
      <c r="I535" s="20">
        <v>2021</v>
      </c>
    </row>
    <row r="536" spans="1:9">
      <c r="A536" s="20">
        <v>62101</v>
      </c>
      <c r="B536" s="21" t="s">
        <v>235</v>
      </c>
      <c r="C536" s="21" t="s">
        <v>244</v>
      </c>
      <c r="D536" s="21" t="s">
        <v>245</v>
      </c>
      <c r="E536" s="21" t="s">
        <v>245</v>
      </c>
      <c r="F536" s="21" t="s">
        <v>239</v>
      </c>
      <c r="G536" s="22">
        <v>75270</v>
      </c>
      <c r="H536" s="22">
        <v>8511</v>
      </c>
      <c r="I536" s="20">
        <v>2021</v>
      </c>
    </row>
    <row r="537" spans="1:9">
      <c r="A537" s="20">
        <v>58856</v>
      </c>
      <c r="B537" s="21" t="s">
        <v>235</v>
      </c>
      <c r="C537" s="21" t="s">
        <v>244</v>
      </c>
      <c r="D537" s="21" t="s">
        <v>245</v>
      </c>
      <c r="E537" s="21" t="s">
        <v>245</v>
      </c>
      <c r="F537" s="21" t="s">
        <v>239</v>
      </c>
      <c r="G537" s="22">
        <v>75264</v>
      </c>
      <c r="H537" s="22">
        <v>8510</v>
      </c>
      <c r="I537" s="20">
        <v>2021</v>
      </c>
    </row>
    <row r="538" spans="1:9">
      <c r="A538" s="20">
        <v>59127</v>
      </c>
      <c r="B538" s="21" t="s">
        <v>235</v>
      </c>
      <c r="C538" s="21" t="s">
        <v>244</v>
      </c>
      <c r="D538" s="21" t="s">
        <v>245</v>
      </c>
      <c r="E538" s="21" t="s">
        <v>245</v>
      </c>
      <c r="F538" s="21" t="s">
        <v>239</v>
      </c>
      <c r="G538" s="22">
        <v>75246</v>
      </c>
      <c r="H538" s="22">
        <v>8508</v>
      </c>
      <c r="I538" s="20">
        <v>2021</v>
      </c>
    </row>
    <row r="539" spans="1:9">
      <c r="A539" s="20">
        <v>10379</v>
      </c>
      <c r="B539" s="21" t="s">
        <v>235</v>
      </c>
      <c r="C539" s="21" t="s">
        <v>249</v>
      </c>
      <c r="D539" s="21" t="s">
        <v>250</v>
      </c>
      <c r="E539" s="21" t="s">
        <v>251</v>
      </c>
      <c r="F539" s="21" t="s">
        <v>239</v>
      </c>
      <c r="G539" s="22">
        <v>128219</v>
      </c>
      <c r="H539" s="22">
        <v>8499.6180000000004</v>
      </c>
      <c r="I539" s="20">
        <v>2021</v>
      </c>
    </row>
    <row r="540" spans="1:9">
      <c r="A540" s="20">
        <v>59502</v>
      </c>
      <c r="B540" s="21" t="s">
        <v>235</v>
      </c>
      <c r="C540" s="21" t="s">
        <v>244</v>
      </c>
      <c r="D540" s="21" t="s">
        <v>245</v>
      </c>
      <c r="E540" s="21" t="s">
        <v>245</v>
      </c>
      <c r="F540" s="21" t="s">
        <v>239</v>
      </c>
      <c r="G540" s="22">
        <v>75069</v>
      </c>
      <c r="H540" s="22">
        <v>8488</v>
      </c>
      <c r="I540" s="20">
        <v>2021</v>
      </c>
    </row>
    <row r="541" spans="1:9">
      <c r="A541" s="20">
        <v>58674</v>
      </c>
      <c r="B541" s="21" t="s">
        <v>235</v>
      </c>
      <c r="C541" s="21" t="s">
        <v>244</v>
      </c>
      <c r="D541" s="21" t="s">
        <v>245</v>
      </c>
      <c r="E541" s="21" t="s">
        <v>245</v>
      </c>
      <c r="F541" s="21" t="s">
        <v>252</v>
      </c>
      <c r="G541" s="22">
        <v>75059</v>
      </c>
      <c r="H541" s="22">
        <v>8487</v>
      </c>
      <c r="I541" s="20">
        <v>2021</v>
      </c>
    </row>
    <row r="542" spans="1:9">
      <c r="A542" s="20">
        <v>58348</v>
      </c>
      <c r="B542" s="21" t="s">
        <v>235</v>
      </c>
      <c r="C542" s="21" t="s">
        <v>244</v>
      </c>
      <c r="D542" s="21" t="s">
        <v>245</v>
      </c>
      <c r="E542" s="21" t="s">
        <v>245</v>
      </c>
      <c r="F542" s="21" t="s">
        <v>252</v>
      </c>
      <c r="G542" s="22">
        <v>75023</v>
      </c>
      <c r="H542" s="22">
        <v>8483</v>
      </c>
      <c r="I542" s="20">
        <v>2021</v>
      </c>
    </row>
    <row r="543" spans="1:9">
      <c r="A543" s="20">
        <v>59583</v>
      </c>
      <c r="B543" s="21" t="s">
        <v>235</v>
      </c>
      <c r="C543" s="21" t="s">
        <v>244</v>
      </c>
      <c r="D543" s="21" t="s">
        <v>245</v>
      </c>
      <c r="E543" s="21" t="s">
        <v>245</v>
      </c>
      <c r="F543" s="21" t="s">
        <v>239</v>
      </c>
      <c r="G543" s="22">
        <v>74998</v>
      </c>
      <c r="H543" s="22">
        <v>8480</v>
      </c>
      <c r="I543" s="20">
        <v>2021</v>
      </c>
    </row>
    <row r="544" spans="1:9">
      <c r="A544" s="20">
        <v>58350</v>
      </c>
      <c r="B544" s="21" t="s">
        <v>235</v>
      </c>
      <c r="C544" s="21" t="s">
        <v>244</v>
      </c>
      <c r="D544" s="21" t="s">
        <v>245</v>
      </c>
      <c r="E544" s="21" t="s">
        <v>245</v>
      </c>
      <c r="F544" s="21" t="s">
        <v>239</v>
      </c>
      <c r="G544" s="22">
        <v>74935</v>
      </c>
      <c r="H544" s="22">
        <v>8473</v>
      </c>
      <c r="I544" s="20">
        <v>2021</v>
      </c>
    </row>
    <row r="545" spans="1:9">
      <c r="A545" s="20">
        <v>59429</v>
      </c>
      <c r="B545" s="21" t="s">
        <v>235</v>
      </c>
      <c r="C545" s="21" t="s">
        <v>244</v>
      </c>
      <c r="D545" s="21" t="s">
        <v>245</v>
      </c>
      <c r="E545" s="21" t="s">
        <v>245</v>
      </c>
      <c r="F545" s="21" t="s">
        <v>253</v>
      </c>
      <c r="G545" s="22">
        <v>74927</v>
      </c>
      <c r="H545" s="22">
        <v>8472</v>
      </c>
      <c r="I545" s="20">
        <v>2021</v>
      </c>
    </row>
    <row r="546" spans="1:9">
      <c r="A546" s="20">
        <v>58731</v>
      </c>
      <c r="B546" s="21" t="s">
        <v>235</v>
      </c>
      <c r="C546" s="21" t="s">
        <v>244</v>
      </c>
      <c r="D546" s="21" t="s">
        <v>245</v>
      </c>
      <c r="E546" s="21" t="s">
        <v>245</v>
      </c>
      <c r="F546" s="21" t="s">
        <v>252</v>
      </c>
      <c r="G546" s="22">
        <v>74899</v>
      </c>
      <c r="H546" s="22">
        <v>8469</v>
      </c>
      <c r="I546" s="20">
        <v>2021</v>
      </c>
    </row>
    <row r="547" spans="1:9">
      <c r="A547" s="20">
        <v>65547</v>
      </c>
      <c r="B547" s="21" t="s">
        <v>235</v>
      </c>
      <c r="C547" s="21" t="s">
        <v>244</v>
      </c>
      <c r="D547" s="21" t="s">
        <v>245</v>
      </c>
      <c r="E547" s="21" t="s">
        <v>245</v>
      </c>
      <c r="F547" s="21" t="s">
        <v>239</v>
      </c>
      <c r="G547" s="22">
        <v>74794</v>
      </c>
      <c r="H547" s="22">
        <v>8457</v>
      </c>
      <c r="I547" s="20">
        <v>2021</v>
      </c>
    </row>
    <row r="548" spans="1:9">
      <c r="A548" s="20">
        <v>59796</v>
      </c>
      <c r="B548" s="21" t="s">
        <v>235</v>
      </c>
      <c r="C548" s="21" t="s">
        <v>244</v>
      </c>
      <c r="D548" s="21" t="s">
        <v>245</v>
      </c>
      <c r="E548" s="21" t="s">
        <v>245</v>
      </c>
      <c r="F548" s="21" t="s">
        <v>253</v>
      </c>
      <c r="G548" s="22">
        <v>74784</v>
      </c>
      <c r="H548" s="22">
        <v>8456</v>
      </c>
      <c r="I548" s="20">
        <v>2021</v>
      </c>
    </row>
    <row r="549" spans="1:9">
      <c r="A549" s="20">
        <v>58851</v>
      </c>
      <c r="B549" s="21" t="s">
        <v>235</v>
      </c>
      <c r="C549" s="21" t="s">
        <v>244</v>
      </c>
      <c r="D549" s="21" t="s">
        <v>245</v>
      </c>
      <c r="E549" s="21" t="s">
        <v>245</v>
      </c>
      <c r="F549" s="21" t="s">
        <v>252</v>
      </c>
      <c r="G549" s="22">
        <v>74652</v>
      </c>
      <c r="H549" s="22">
        <v>8441</v>
      </c>
      <c r="I549" s="20">
        <v>2021</v>
      </c>
    </row>
    <row r="550" spans="1:9">
      <c r="A550" s="20">
        <v>58880</v>
      </c>
      <c r="B550" s="21" t="s">
        <v>235</v>
      </c>
      <c r="C550" s="21" t="s">
        <v>244</v>
      </c>
      <c r="D550" s="21" t="s">
        <v>245</v>
      </c>
      <c r="E550" s="21" t="s">
        <v>245</v>
      </c>
      <c r="F550" s="21" t="s">
        <v>252</v>
      </c>
      <c r="G550" s="22">
        <v>74652</v>
      </c>
      <c r="H550" s="22">
        <v>8441</v>
      </c>
      <c r="I550" s="20">
        <v>2021</v>
      </c>
    </row>
    <row r="551" spans="1:9">
      <c r="A551" s="20">
        <v>59912</v>
      </c>
      <c r="B551" s="21" t="s">
        <v>235</v>
      </c>
      <c r="C551" s="21" t="s">
        <v>244</v>
      </c>
      <c r="D551" s="21" t="s">
        <v>245</v>
      </c>
      <c r="E551" s="21" t="s">
        <v>245</v>
      </c>
      <c r="F551" s="21" t="s">
        <v>252</v>
      </c>
      <c r="G551" s="22">
        <v>74573</v>
      </c>
      <c r="H551" s="22">
        <v>8432</v>
      </c>
      <c r="I551" s="20">
        <v>2021</v>
      </c>
    </row>
    <row r="552" spans="1:9">
      <c r="A552" s="20">
        <v>60691</v>
      </c>
      <c r="B552" s="21" t="s">
        <v>235</v>
      </c>
      <c r="C552" s="21" t="s">
        <v>244</v>
      </c>
      <c r="D552" s="21" t="s">
        <v>245</v>
      </c>
      <c r="E552" s="21" t="s">
        <v>245</v>
      </c>
      <c r="F552" s="21" t="s">
        <v>239</v>
      </c>
      <c r="G552" s="22">
        <v>74396</v>
      </c>
      <c r="H552" s="22">
        <v>8412</v>
      </c>
      <c r="I552" s="20">
        <v>2021</v>
      </c>
    </row>
    <row r="553" spans="1:9">
      <c r="A553" s="20">
        <v>58675</v>
      </c>
      <c r="B553" s="21" t="s">
        <v>235</v>
      </c>
      <c r="C553" s="21" t="s">
        <v>244</v>
      </c>
      <c r="D553" s="21" t="s">
        <v>245</v>
      </c>
      <c r="E553" s="21" t="s">
        <v>245</v>
      </c>
      <c r="F553" s="21" t="s">
        <v>252</v>
      </c>
      <c r="G553" s="22">
        <v>74352</v>
      </c>
      <c r="H553" s="22">
        <v>8407</v>
      </c>
      <c r="I553" s="20">
        <v>2021</v>
      </c>
    </row>
    <row r="554" spans="1:9">
      <c r="A554" s="20">
        <v>58670</v>
      </c>
      <c r="B554" s="21" t="s">
        <v>235</v>
      </c>
      <c r="C554" s="21" t="s">
        <v>244</v>
      </c>
      <c r="D554" s="21" t="s">
        <v>245</v>
      </c>
      <c r="E554" s="21" t="s">
        <v>245</v>
      </c>
      <c r="F554" s="21" t="s">
        <v>252</v>
      </c>
      <c r="G554" s="22">
        <v>74342</v>
      </c>
      <c r="H554" s="22">
        <v>8406</v>
      </c>
      <c r="I554" s="20">
        <v>2021</v>
      </c>
    </row>
    <row r="555" spans="1:9">
      <c r="A555" s="20">
        <v>58335</v>
      </c>
      <c r="B555" s="21" t="s">
        <v>235</v>
      </c>
      <c r="C555" s="21" t="s">
        <v>244</v>
      </c>
      <c r="D555" s="21" t="s">
        <v>245</v>
      </c>
      <c r="E555" s="21" t="s">
        <v>245</v>
      </c>
      <c r="F555" s="21" t="s">
        <v>252</v>
      </c>
      <c r="G555" s="22">
        <v>74334</v>
      </c>
      <c r="H555" s="22">
        <v>8405</v>
      </c>
      <c r="I555" s="20">
        <v>2021</v>
      </c>
    </row>
    <row r="556" spans="1:9">
      <c r="A556" s="20">
        <v>59534</v>
      </c>
      <c r="B556" s="21" t="s">
        <v>235</v>
      </c>
      <c r="C556" s="21" t="s">
        <v>244</v>
      </c>
      <c r="D556" s="21" t="s">
        <v>245</v>
      </c>
      <c r="E556" s="21" t="s">
        <v>245</v>
      </c>
      <c r="F556" s="21" t="s">
        <v>239</v>
      </c>
      <c r="G556" s="22">
        <v>74273</v>
      </c>
      <c r="H556" s="22">
        <v>8398</v>
      </c>
      <c r="I556" s="20">
        <v>2021</v>
      </c>
    </row>
    <row r="557" spans="1:9">
      <c r="A557" s="20">
        <v>58333</v>
      </c>
      <c r="B557" s="21" t="s">
        <v>235</v>
      </c>
      <c r="C557" s="21" t="s">
        <v>244</v>
      </c>
      <c r="D557" s="21" t="s">
        <v>245</v>
      </c>
      <c r="E557" s="21" t="s">
        <v>245</v>
      </c>
      <c r="F557" s="21" t="s">
        <v>239</v>
      </c>
      <c r="G557" s="22">
        <v>74236</v>
      </c>
      <c r="H557" s="22">
        <v>8394</v>
      </c>
      <c r="I557" s="20">
        <v>2021</v>
      </c>
    </row>
    <row r="558" spans="1:9">
      <c r="A558" s="20">
        <v>58274</v>
      </c>
      <c r="B558" s="21" t="s">
        <v>235</v>
      </c>
      <c r="C558" s="21" t="s">
        <v>244</v>
      </c>
      <c r="D558" s="21" t="s">
        <v>245</v>
      </c>
      <c r="E558" s="21" t="s">
        <v>245</v>
      </c>
      <c r="F558" s="21" t="s">
        <v>239</v>
      </c>
      <c r="G558" s="22">
        <v>74217</v>
      </c>
      <c r="H558" s="22">
        <v>8392</v>
      </c>
      <c r="I558" s="20">
        <v>2021</v>
      </c>
    </row>
    <row r="559" spans="1:9">
      <c r="A559" s="20">
        <v>58864</v>
      </c>
      <c r="B559" s="21" t="s">
        <v>235</v>
      </c>
      <c r="C559" s="21" t="s">
        <v>244</v>
      </c>
      <c r="D559" s="21" t="s">
        <v>245</v>
      </c>
      <c r="E559" s="21" t="s">
        <v>245</v>
      </c>
      <c r="F559" s="21" t="s">
        <v>239</v>
      </c>
      <c r="G559" s="22">
        <v>74203</v>
      </c>
      <c r="H559" s="22">
        <v>8390</v>
      </c>
      <c r="I559" s="20">
        <v>2021</v>
      </c>
    </row>
    <row r="560" spans="1:9">
      <c r="A560" s="20">
        <v>58868</v>
      </c>
      <c r="B560" s="21" t="s">
        <v>235</v>
      </c>
      <c r="C560" s="21" t="s">
        <v>244</v>
      </c>
      <c r="D560" s="21" t="s">
        <v>245</v>
      </c>
      <c r="E560" s="21" t="s">
        <v>245</v>
      </c>
      <c r="F560" s="21" t="s">
        <v>239</v>
      </c>
      <c r="G560" s="22">
        <v>74033</v>
      </c>
      <c r="H560" s="22">
        <v>8371</v>
      </c>
      <c r="I560" s="20">
        <v>2021</v>
      </c>
    </row>
    <row r="561" spans="1:9">
      <c r="A561" s="20">
        <v>58812</v>
      </c>
      <c r="B561" s="21" t="s">
        <v>235</v>
      </c>
      <c r="C561" s="21" t="s">
        <v>244</v>
      </c>
      <c r="D561" s="21" t="s">
        <v>245</v>
      </c>
      <c r="E561" s="21" t="s">
        <v>245</v>
      </c>
      <c r="F561" s="21" t="s">
        <v>239</v>
      </c>
      <c r="G561" s="22">
        <v>73988</v>
      </c>
      <c r="H561" s="22">
        <v>8366</v>
      </c>
      <c r="I561" s="20">
        <v>2021</v>
      </c>
    </row>
    <row r="562" spans="1:9">
      <c r="A562" s="20">
        <v>58809</v>
      </c>
      <c r="B562" s="21" t="s">
        <v>235</v>
      </c>
      <c r="C562" s="21" t="s">
        <v>244</v>
      </c>
      <c r="D562" s="21" t="s">
        <v>245</v>
      </c>
      <c r="E562" s="21" t="s">
        <v>245</v>
      </c>
      <c r="F562" s="21" t="s">
        <v>239</v>
      </c>
      <c r="G562" s="22">
        <v>73945</v>
      </c>
      <c r="H562" s="22">
        <v>8361</v>
      </c>
      <c r="I562" s="20">
        <v>2021</v>
      </c>
    </row>
    <row r="563" spans="1:9">
      <c r="A563" s="20">
        <v>58343</v>
      </c>
      <c r="B563" s="21" t="s">
        <v>235</v>
      </c>
      <c r="C563" s="21" t="s">
        <v>244</v>
      </c>
      <c r="D563" s="21" t="s">
        <v>245</v>
      </c>
      <c r="E563" s="21" t="s">
        <v>245</v>
      </c>
      <c r="F563" s="21" t="s">
        <v>239</v>
      </c>
      <c r="G563" s="22">
        <v>73928</v>
      </c>
      <c r="H563" s="22">
        <v>8359</v>
      </c>
      <c r="I563" s="20">
        <v>2021</v>
      </c>
    </row>
    <row r="564" spans="1:9">
      <c r="A564" s="20">
        <v>59762</v>
      </c>
      <c r="B564" s="21" t="s">
        <v>235</v>
      </c>
      <c r="C564" s="21" t="s">
        <v>244</v>
      </c>
      <c r="D564" s="21" t="s">
        <v>245</v>
      </c>
      <c r="E564" s="21" t="s">
        <v>245</v>
      </c>
      <c r="F564" s="21" t="s">
        <v>239</v>
      </c>
      <c r="G564" s="22">
        <v>73839</v>
      </c>
      <c r="H564" s="22">
        <v>8349</v>
      </c>
      <c r="I564" s="20">
        <v>2021</v>
      </c>
    </row>
    <row r="565" spans="1:9">
      <c r="A565" s="20">
        <v>59929</v>
      </c>
      <c r="B565" s="21" t="s">
        <v>235</v>
      </c>
      <c r="C565" s="21" t="s">
        <v>244</v>
      </c>
      <c r="D565" s="21" t="s">
        <v>245</v>
      </c>
      <c r="E565" s="21" t="s">
        <v>245</v>
      </c>
      <c r="F565" s="21" t="s">
        <v>252</v>
      </c>
      <c r="G565" s="22">
        <v>73839</v>
      </c>
      <c r="H565" s="22">
        <v>8349</v>
      </c>
      <c r="I565" s="20">
        <v>2021</v>
      </c>
    </row>
    <row r="566" spans="1:9">
      <c r="A566" s="20">
        <v>58726</v>
      </c>
      <c r="B566" s="21" t="s">
        <v>235</v>
      </c>
      <c r="C566" s="21" t="s">
        <v>244</v>
      </c>
      <c r="D566" s="21" t="s">
        <v>245</v>
      </c>
      <c r="E566" s="21" t="s">
        <v>245</v>
      </c>
      <c r="F566" s="21" t="s">
        <v>252</v>
      </c>
      <c r="G566" s="22">
        <v>73699</v>
      </c>
      <c r="H566" s="22">
        <v>8333</v>
      </c>
      <c r="I566" s="20">
        <v>2021</v>
      </c>
    </row>
    <row r="567" spans="1:9">
      <c r="A567" s="20">
        <v>58805</v>
      </c>
      <c r="B567" s="21" t="s">
        <v>235</v>
      </c>
      <c r="C567" s="21" t="s">
        <v>244</v>
      </c>
      <c r="D567" s="21" t="s">
        <v>245</v>
      </c>
      <c r="E567" s="21" t="s">
        <v>245</v>
      </c>
      <c r="F567" s="21" t="s">
        <v>252</v>
      </c>
      <c r="G567" s="22">
        <v>73689</v>
      </c>
      <c r="H567" s="22">
        <v>8332</v>
      </c>
      <c r="I567" s="20">
        <v>2021</v>
      </c>
    </row>
    <row r="568" spans="1:9">
      <c r="A568" s="20">
        <v>58956</v>
      </c>
      <c r="B568" s="21" t="s">
        <v>235</v>
      </c>
      <c r="C568" s="21" t="s">
        <v>244</v>
      </c>
      <c r="D568" s="21" t="s">
        <v>245</v>
      </c>
      <c r="E568" s="21" t="s">
        <v>245</v>
      </c>
      <c r="F568" s="21" t="s">
        <v>239</v>
      </c>
      <c r="G568" s="22">
        <v>73661</v>
      </c>
      <c r="H568" s="22">
        <v>8329</v>
      </c>
      <c r="I568" s="20">
        <v>2021</v>
      </c>
    </row>
    <row r="569" spans="1:9">
      <c r="A569" s="20">
        <v>58317</v>
      </c>
      <c r="B569" s="21" t="s">
        <v>235</v>
      </c>
      <c r="C569" s="21" t="s">
        <v>244</v>
      </c>
      <c r="D569" s="21" t="s">
        <v>245</v>
      </c>
      <c r="E569" s="21" t="s">
        <v>245</v>
      </c>
      <c r="F569" s="21" t="s">
        <v>239</v>
      </c>
      <c r="G569" s="22">
        <v>73618</v>
      </c>
      <c r="H569" s="22">
        <v>8324</v>
      </c>
      <c r="I569" s="20">
        <v>2021</v>
      </c>
    </row>
    <row r="570" spans="1:9">
      <c r="A570" s="20">
        <v>60538</v>
      </c>
      <c r="B570" s="21" t="s">
        <v>235</v>
      </c>
      <c r="C570" s="21" t="s">
        <v>244</v>
      </c>
      <c r="D570" s="21" t="s">
        <v>245</v>
      </c>
      <c r="E570" s="21" t="s">
        <v>245</v>
      </c>
      <c r="F570" s="21" t="s">
        <v>252</v>
      </c>
      <c r="G570" s="22">
        <v>73590</v>
      </c>
      <c r="H570" s="22">
        <v>8321</v>
      </c>
      <c r="I570" s="20">
        <v>2021</v>
      </c>
    </row>
    <row r="571" spans="1:9">
      <c r="A571" s="20">
        <v>59667</v>
      </c>
      <c r="B571" s="21" t="s">
        <v>235</v>
      </c>
      <c r="C571" s="21" t="s">
        <v>244</v>
      </c>
      <c r="D571" s="21" t="s">
        <v>245</v>
      </c>
      <c r="E571" s="21" t="s">
        <v>245</v>
      </c>
      <c r="F571" s="21" t="s">
        <v>252</v>
      </c>
      <c r="G571" s="22">
        <v>73414</v>
      </c>
      <c r="H571" s="22">
        <v>8301</v>
      </c>
      <c r="I571" s="20">
        <v>2021</v>
      </c>
    </row>
    <row r="572" spans="1:9">
      <c r="A572" s="20">
        <v>64476</v>
      </c>
      <c r="B572" s="21" t="s">
        <v>235</v>
      </c>
      <c r="C572" s="21" t="s">
        <v>244</v>
      </c>
      <c r="D572" s="21" t="s">
        <v>245</v>
      </c>
      <c r="E572" s="21" t="s">
        <v>245</v>
      </c>
      <c r="F572" s="21" t="s">
        <v>239</v>
      </c>
      <c r="G572" s="22">
        <v>73389</v>
      </c>
      <c r="H572" s="22">
        <v>8298</v>
      </c>
      <c r="I572" s="20">
        <v>2021</v>
      </c>
    </row>
    <row r="573" spans="1:9">
      <c r="A573" s="20">
        <v>63383</v>
      </c>
      <c r="B573" s="21" t="s">
        <v>235</v>
      </c>
      <c r="C573" s="21" t="s">
        <v>244</v>
      </c>
      <c r="D573" s="21" t="s">
        <v>245</v>
      </c>
      <c r="E573" s="21" t="s">
        <v>245</v>
      </c>
      <c r="F573" s="21" t="s">
        <v>239</v>
      </c>
      <c r="G573" s="22">
        <v>73371</v>
      </c>
      <c r="H573" s="22">
        <v>8296</v>
      </c>
      <c r="I573" s="20">
        <v>2021</v>
      </c>
    </row>
    <row r="574" spans="1:9">
      <c r="A574" s="20">
        <v>60359</v>
      </c>
      <c r="B574" s="21" t="s">
        <v>235</v>
      </c>
      <c r="C574" s="21" t="s">
        <v>244</v>
      </c>
      <c r="D574" s="21" t="s">
        <v>245</v>
      </c>
      <c r="E574" s="21" t="s">
        <v>245</v>
      </c>
      <c r="F574" s="21" t="s">
        <v>252</v>
      </c>
      <c r="G574" s="22">
        <v>73324</v>
      </c>
      <c r="H574" s="22">
        <v>8291</v>
      </c>
      <c r="I574" s="20">
        <v>2021</v>
      </c>
    </row>
    <row r="575" spans="1:9">
      <c r="A575" s="20">
        <v>60598</v>
      </c>
      <c r="B575" s="21" t="s">
        <v>235</v>
      </c>
      <c r="C575" s="21" t="s">
        <v>244</v>
      </c>
      <c r="D575" s="21" t="s">
        <v>245</v>
      </c>
      <c r="E575" s="21" t="s">
        <v>245</v>
      </c>
      <c r="F575" s="21" t="s">
        <v>252</v>
      </c>
      <c r="G575" s="22">
        <v>73324</v>
      </c>
      <c r="H575" s="22">
        <v>8291</v>
      </c>
      <c r="I575" s="20">
        <v>2021</v>
      </c>
    </row>
    <row r="576" spans="1:9">
      <c r="A576" s="20">
        <v>59676</v>
      </c>
      <c r="B576" s="21" t="s">
        <v>235</v>
      </c>
      <c r="C576" s="21" t="s">
        <v>244</v>
      </c>
      <c r="D576" s="21" t="s">
        <v>245</v>
      </c>
      <c r="E576" s="21" t="s">
        <v>245</v>
      </c>
      <c r="F576" s="21" t="s">
        <v>252</v>
      </c>
      <c r="G576" s="22">
        <v>73300</v>
      </c>
      <c r="H576" s="22">
        <v>8288</v>
      </c>
      <c r="I576" s="20">
        <v>2021</v>
      </c>
    </row>
    <row r="577" spans="1:9">
      <c r="A577" s="20">
        <v>60400</v>
      </c>
      <c r="B577" s="21" t="s">
        <v>235</v>
      </c>
      <c r="C577" s="21" t="s">
        <v>244</v>
      </c>
      <c r="D577" s="21" t="s">
        <v>245</v>
      </c>
      <c r="E577" s="21" t="s">
        <v>245</v>
      </c>
      <c r="F577" s="21" t="s">
        <v>252</v>
      </c>
      <c r="G577" s="22">
        <v>73193</v>
      </c>
      <c r="H577" s="22">
        <v>8276</v>
      </c>
      <c r="I577" s="20">
        <v>2021</v>
      </c>
    </row>
    <row r="578" spans="1:9">
      <c r="A578" s="20">
        <v>59500</v>
      </c>
      <c r="B578" s="21" t="s">
        <v>235</v>
      </c>
      <c r="C578" s="21" t="s">
        <v>244</v>
      </c>
      <c r="D578" s="21" t="s">
        <v>245</v>
      </c>
      <c r="E578" s="21" t="s">
        <v>245</v>
      </c>
      <c r="F578" s="21" t="s">
        <v>239</v>
      </c>
      <c r="G578" s="22">
        <v>73174</v>
      </c>
      <c r="H578" s="22">
        <v>8274</v>
      </c>
      <c r="I578" s="20">
        <v>2021</v>
      </c>
    </row>
    <row r="579" spans="1:9">
      <c r="A579" s="20">
        <v>60108</v>
      </c>
      <c r="B579" s="21" t="s">
        <v>235</v>
      </c>
      <c r="C579" s="21" t="s">
        <v>244</v>
      </c>
      <c r="D579" s="21" t="s">
        <v>245</v>
      </c>
      <c r="E579" s="21" t="s">
        <v>245</v>
      </c>
      <c r="F579" s="21" t="s">
        <v>252</v>
      </c>
      <c r="G579" s="22">
        <v>73024</v>
      </c>
      <c r="H579" s="22">
        <v>8257</v>
      </c>
      <c r="I579" s="20">
        <v>2021</v>
      </c>
    </row>
    <row r="580" spans="1:9">
      <c r="A580" s="20">
        <v>59508</v>
      </c>
      <c r="B580" s="21" t="s">
        <v>235</v>
      </c>
      <c r="C580" s="21" t="s">
        <v>244</v>
      </c>
      <c r="D580" s="21" t="s">
        <v>245</v>
      </c>
      <c r="E580" s="21" t="s">
        <v>245</v>
      </c>
      <c r="F580" s="21" t="s">
        <v>239</v>
      </c>
      <c r="G580" s="22">
        <v>72996</v>
      </c>
      <c r="H580" s="22">
        <v>8254</v>
      </c>
      <c r="I580" s="20">
        <v>2021</v>
      </c>
    </row>
    <row r="581" spans="1:9">
      <c r="A581" s="20">
        <v>59105</v>
      </c>
      <c r="B581" s="21" t="s">
        <v>235</v>
      </c>
      <c r="C581" s="21" t="s">
        <v>244</v>
      </c>
      <c r="D581" s="21" t="s">
        <v>245</v>
      </c>
      <c r="E581" s="21" t="s">
        <v>245</v>
      </c>
      <c r="F581" s="21" t="s">
        <v>252</v>
      </c>
      <c r="G581" s="22">
        <v>72823</v>
      </c>
      <c r="H581" s="22">
        <v>8234</v>
      </c>
      <c r="I581" s="20">
        <v>2021</v>
      </c>
    </row>
    <row r="582" spans="1:9">
      <c r="A582" s="20">
        <v>62487</v>
      </c>
      <c r="B582" s="21" t="s">
        <v>235</v>
      </c>
      <c r="C582" s="21" t="s">
        <v>244</v>
      </c>
      <c r="D582" s="21" t="s">
        <v>245</v>
      </c>
      <c r="E582" s="21" t="s">
        <v>245</v>
      </c>
      <c r="F582" s="21" t="s">
        <v>239</v>
      </c>
      <c r="G582" s="22">
        <v>72823</v>
      </c>
      <c r="H582" s="22">
        <v>8234</v>
      </c>
      <c r="I582" s="20">
        <v>2021</v>
      </c>
    </row>
    <row r="583" spans="1:9">
      <c r="A583" s="20">
        <v>59760</v>
      </c>
      <c r="B583" s="21" t="s">
        <v>235</v>
      </c>
      <c r="C583" s="21" t="s">
        <v>244</v>
      </c>
      <c r="D583" s="21" t="s">
        <v>245</v>
      </c>
      <c r="E583" s="21" t="s">
        <v>245</v>
      </c>
      <c r="F583" s="21" t="s">
        <v>239</v>
      </c>
      <c r="G583" s="22">
        <v>72715</v>
      </c>
      <c r="H583" s="22">
        <v>8222</v>
      </c>
      <c r="I583" s="20">
        <v>2021</v>
      </c>
    </row>
    <row r="584" spans="1:9">
      <c r="A584" s="20">
        <v>60397</v>
      </c>
      <c r="B584" s="21" t="s">
        <v>235</v>
      </c>
      <c r="C584" s="21" t="s">
        <v>244</v>
      </c>
      <c r="D584" s="21" t="s">
        <v>245</v>
      </c>
      <c r="E584" s="21" t="s">
        <v>245</v>
      </c>
      <c r="F584" s="21" t="s">
        <v>252</v>
      </c>
      <c r="G584" s="22">
        <v>72672</v>
      </c>
      <c r="H584" s="22">
        <v>8217</v>
      </c>
      <c r="I584" s="20">
        <v>2021</v>
      </c>
    </row>
    <row r="585" spans="1:9">
      <c r="A585" s="20">
        <v>58323</v>
      </c>
      <c r="B585" s="21" t="s">
        <v>235</v>
      </c>
      <c r="C585" s="21" t="s">
        <v>244</v>
      </c>
      <c r="D585" s="21" t="s">
        <v>245</v>
      </c>
      <c r="E585" s="21" t="s">
        <v>245</v>
      </c>
      <c r="F585" s="21" t="s">
        <v>239</v>
      </c>
      <c r="G585" s="22">
        <v>72459</v>
      </c>
      <c r="H585" s="22">
        <v>8193</v>
      </c>
      <c r="I585" s="20">
        <v>2021</v>
      </c>
    </row>
    <row r="586" spans="1:9">
      <c r="A586" s="20">
        <v>58273</v>
      </c>
      <c r="B586" s="21" t="s">
        <v>235</v>
      </c>
      <c r="C586" s="21" t="s">
        <v>244</v>
      </c>
      <c r="D586" s="21" t="s">
        <v>245</v>
      </c>
      <c r="E586" s="21" t="s">
        <v>245</v>
      </c>
      <c r="F586" s="21" t="s">
        <v>239</v>
      </c>
      <c r="G586" s="22">
        <v>72449</v>
      </c>
      <c r="H586" s="22">
        <v>8192</v>
      </c>
      <c r="I586" s="20">
        <v>2021</v>
      </c>
    </row>
    <row r="587" spans="1:9">
      <c r="A587" s="20">
        <v>10181</v>
      </c>
      <c r="B587" s="21" t="s">
        <v>235</v>
      </c>
      <c r="C587" s="21" t="s">
        <v>246</v>
      </c>
      <c r="D587" s="21" t="s">
        <v>247</v>
      </c>
      <c r="E587" s="21" t="s">
        <v>248</v>
      </c>
      <c r="F587" s="21" t="s">
        <v>239</v>
      </c>
      <c r="G587" s="22">
        <v>72325</v>
      </c>
      <c r="H587" s="22">
        <v>8178</v>
      </c>
      <c r="I587" s="20">
        <v>2021</v>
      </c>
    </row>
    <row r="588" spans="1:9">
      <c r="A588" s="20">
        <v>59603</v>
      </c>
      <c r="B588" s="21" t="s">
        <v>235</v>
      </c>
      <c r="C588" s="21" t="s">
        <v>244</v>
      </c>
      <c r="D588" s="21" t="s">
        <v>245</v>
      </c>
      <c r="E588" s="21" t="s">
        <v>245</v>
      </c>
      <c r="F588" s="21" t="s">
        <v>239</v>
      </c>
      <c r="G588" s="22">
        <v>72298</v>
      </c>
      <c r="H588" s="22">
        <v>8175</v>
      </c>
      <c r="I588" s="20">
        <v>2021</v>
      </c>
    </row>
    <row r="589" spans="1:9">
      <c r="A589" s="20">
        <v>60599</v>
      </c>
      <c r="B589" s="21" t="s">
        <v>235</v>
      </c>
      <c r="C589" s="21" t="s">
        <v>244</v>
      </c>
      <c r="D589" s="21" t="s">
        <v>245</v>
      </c>
      <c r="E589" s="21" t="s">
        <v>245</v>
      </c>
      <c r="F589" s="21" t="s">
        <v>252</v>
      </c>
      <c r="G589" s="22">
        <v>72290</v>
      </c>
      <c r="H589" s="22">
        <v>8174</v>
      </c>
      <c r="I589" s="20">
        <v>2021</v>
      </c>
    </row>
    <row r="590" spans="1:9">
      <c r="A590" s="20">
        <v>60597</v>
      </c>
      <c r="B590" s="21" t="s">
        <v>235</v>
      </c>
      <c r="C590" s="21" t="s">
        <v>244</v>
      </c>
      <c r="D590" s="21" t="s">
        <v>245</v>
      </c>
      <c r="E590" s="21" t="s">
        <v>245</v>
      </c>
      <c r="F590" s="21" t="s">
        <v>252</v>
      </c>
      <c r="G590" s="22">
        <v>72201</v>
      </c>
      <c r="H590" s="22">
        <v>8164</v>
      </c>
      <c r="I590" s="20">
        <v>2021</v>
      </c>
    </row>
    <row r="591" spans="1:9">
      <c r="A591" s="20">
        <v>64175</v>
      </c>
      <c r="B591" s="21" t="s">
        <v>235</v>
      </c>
      <c r="C591" s="21" t="s">
        <v>244</v>
      </c>
      <c r="D591" s="21" t="s">
        <v>245</v>
      </c>
      <c r="E591" s="21" t="s">
        <v>245</v>
      </c>
      <c r="F591" s="21" t="s">
        <v>252</v>
      </c>
      <c r="G591" s="22">
        <v>72194</v>
      </c>
      <c r="H591" s="22">
        <v>8163</v>
      </c>
      <c r="I591" s="20">
        <v>2021</v>
      </c>
    </row>
    <row r="592" spans="1:9">
      <c r="A592" s="20">
        <v>58349</v>
      </c>
      <c r="B592" s="21" t="s">
        <v>235</v>
      </c>
      <c r="C592" s="21" t="s">
        <v>244</v>
      </c>
      <c r="D592" s="21" t="s">
        <v>245</v>
      </c>
      <c r="E592" s="21" t="s">
        <v>245</v>
      </c>
      <c r="F592" s="21" t="s">
        <v>239</v>
      </c>
      <c r="G592" s="22">
        <v>72184</v>
      </c>
      <c r="H592" s="22">
        <v>8162</v>
      </c>
      <c r="I592" s="20">
        <v>2021</v>
      </c>
    </row>
    <row r="593" spans="1:9">
      <c r="A593" s="20">
        <v>61275</v>
      </c>
      <c r="B593" s="21" t="s">
        <v>235</v>
      </c>
      <c r="C593" s="21" t="s">
        <v>244</v>
      </c>
      <c r="D593" s="21" t="s">
        <v>245</v>
      </c>
      <c r="E593" s="21" t="s">
        <v>245</v>
      </c>
      <c r="F593" s="21" t="s">
        <v>239</v>
      </c>
      <c r="G593" s="22">
        <v>71858</v>
      </c>
      <c r="H593" s="22">
        <v>8125</v>
      </c>
      <c r="I593" s="20">
        <v>2021</v>
      </c>
    </row>
    <row r="594" spans="1:9">
      <c r="A594" s="20">
        <v>62662</v>
      </c>
      <c r="B594" s="21" t="s">
        <v>235</v>
      </c>
      <c r="C594" s="21" t="s">
        <v>244</v>
      </c>
      <c r="D594" s="21" t="s">
        <v>245</v>
      </c>
      <c r="E594" s="21" t="s">
        <v>245</v>
      </c>
      <c r="F594" s="21" t="s">
        <v>239</v>
      </c>
      <c r="G594" s="22">
        <v>71715</v>
      </c>
      <c r="H594" s="22">
        <v>8109</v>
      </c>
      <c r="I594" s="20">
        <v>2021</v>
      </c>
    </row>
    <row r="595" spans="1:9">
      <c r="A595" s="20">
        <v>61129</v>
      </c>
      <c r="B595" s="21" t="s">
        <v>235</v>
      </c>
      <c r="C595" s="21" t="s">
        <v>244</v>
      </c>
      <c r="D595" s="21" t="s">
        <v>245</v>
      </c>
      <c r="E595" s="21" t="s">
        <v>245</v>
      </c>
      <c r="F595" s="21" t="s">
        <v>239</v>
      </c>
      <c r="G595" s="22">
        <v>71662</v>
      </c>
      <c r="H595" s="22">
        <v>8103</v>
      </c>
      <c r="I595" s="20">
        <v>2021</v>
      </c>
    </row>
    <row r="596" spans="1:9">
      <c r="A596" s="20">
        <v>60287</v>
      </c>
      <c r="B596" s="21" t="s">
        <v>235</v>
      </c>
      <c r="C596" s="21" t="s">
        <v>244</v>
      </c>
      <c r="D596" s="21" t="s">
        <v>245</v>
      </c>
      <c r="E596" s="21" t="s">
        <v>245</v>
      </c>
      <c r="F596" s="21" t="s">
        <v>239</v>
      </c>
      <c r="G596" s="22">
        <v>71653</v>
      </c>
      <c r="H596" s="22">
        <v>8102</v>
      </c>
      <c r="I596" s="20">
        <v>2021</v>
      </c>
    </row>
    <row r="597" spans="1:9">
      <c r="A597" s="20">
        <v>2751</v>
      </c>
      <c r="B597" s="21" t="s">
        <v>235</v>
      </c>
      <c r="C597" s="21" t="s">
        <v>246</v>
      </c>
      <c r="D597" s="21" t="s">
        <v>247</v>
      </c>
      <c r="E597" s="21" t="s">
        <v>248</v>
      </c>
      <c r="F597" s="21" t="s">
        <v>252</v>
      </c>
      <c r="G597" s="22">
        <v>71637</v>
      </c>
      <c r="H597" s="22">
        <v>8100</v>
      </c>
      <c r="I597" s="20">
        <v>2021</v>
      </c>
    </row>
    <row r="598" spans="1:9">
      <c r="A598" s="20">
        <v>58342</v>
      </c>
      <c r="B598" s="21" t="s">
        <v>235</v>
      </c>
      <c r="C598" s="21" t="s">
        <v>244</v>
      </c>
      <c r="D598" s="21" t="s">
        <v>245</v>
      </c>
      <c r="E598" s="21" t="s">
        <v>245</v>
      </c>
      <c r="F598" s="21" t="s">
        <v>239</v>
      </c>
      <c r="G598" s="22">
        <v>71530</v>
      </c>
      <c r="H598" s="22">
        <v>8088</v>
      </c>
      <c r="I598" s="20">
        <v>2021</v>
      </c>
    </row>
    <row r="599" spans="1:9">
      <c r="A599" s="20">
        <v>58334</v>
      </c>
      <c r="B599" s="21" t="s">
        <v>235</v>
      </c>
      <c r="C599" s="21" t="s">
        <v>244</v>
      </c>
      <c r="D599" s="21" t="s">
        <v>245</v>
      </c>
      <c r="E599" s="21" t="s">
        <v>245</v>
      </c>
      <c r="F599" s="21" t="s">
        <v>239</v>
      </c>
      <c r="G599" s="22">
        <v>71319</v>
      </c>
      <c r="H599" s="22">
        <v>8064</v>
      </c>
      <c r="I599" s="20">
        <v>2021</v>
      </c>
    </row>
    <row r="600" spans="1:9">
      <c r="A600" s="20">
        <v>58316</v>
      </c>
      <c r="B600" s="21" t="s">
        <v>235</v>
      </c>
      <c r="C600" s="21" t="s">
        <v>244</v>
      </c>
      <c r="D600" s="21" t="s">
        <v>245</v>
      </c>
      <c r="E600" s="21" t="s">
        <v>245</v>
      </c>
      <c r="F600" s="21" t="s">
        <v>239</v>
      </c>
      <c r="G600" s="22">
        <v>71089</v>
      </c>
      <c r="H600" s="22">
        <v>8038</v>
      </c>
      <c r="I600" s="20">
        <v>2021</v>
      </c>
    </row>
    <row r="601" spans="1:9">
      <c r="A601" s="20">
        <v>58341</v>
      </c>
      <c r="B601" s="21" t="s">
        <v>235</v>
      </c>
      <c r="C601" s="21" t="s">
        <v>244</v>
      </c>
      <c r="D601" s="21" t="s">
        <v>245</v>
      </c>
      <c r="E601" s="21" t="s">
        <v>245</v>
      </c>
      <c r="F601" s="21" t="s">
        <v>252</v>
      </c>
      <c r="G601" s="22">
        <v>71069</v>
      </c>
      <c r="H601" s="22">
        <v>8036</v>
      </c>
      <c r="I601" s="20">
        <v>2021</v>
      </c>
    </row>
    <row r="602" spans="1:9">
      <c r="A602" s="20">
        <v>59675</v>
      </c>
      <c r="B602" s="21" t="s">
        <v>235</v>
      </c>
      <c r="C602" s="21" t="s">
        <v>244</v>
      </c>
      <c r="D602" s="21" t="s">
        <v>245</v>
      </c>
      <c r="E602" s="21" t="s">
        <v>245</v>
      </c>
      <c r="F602" s="21" t="s">
        <v>252</v>
      </c>
      <c r="G602" s="22">
        <v>71036</v>
      </c>
      <c r="H602" s="22">
        <v>8032</v>
      </c>
      <c r="I602" s="20">
        <v>2021</v>
      </c>
    </row>
    <row r="603" spans="1:9">
      <c r="A603" s="20">
        <v>61091</v>
      </c>
      <c r="B603" s="21" t="s">
        <v>235</v>
      </c>
      <c r="C603" s="21" t="s">
        <v>244</v>
      </c>
      <c r="D603" s="21" t="s">
        <v>245</v>
      </c>
      <c r="E603" s="21" t="s">
        <v>245</v>
      </c>
      <c r="F603" s="21" t="s">
        <v>252</v>
      </c>
      <c r="G603" s="22">
        <v>71018</v>
      </c>
      <c r="H603" s="22">
        <v>8030</v>
      </c>
      <c r="I603" s="20">
        <v>2021</v>
      </c>
    </row>
    <row r="604" spans="1:9">
      <c r="A604" s="20">
        <v>63836</v>
      </c>
      <c r="B604" s="21" t="s">
        <v>235</v>
      </c>
      <c r="C604" s="21" t="s">
        <v>244</v>
      </c>
      <c r="D604" s="21" t="s">
        <v>245</v>
      </c>
      <c r="E604" s="21" t="s">
        <v>245</v>
      </c>
      <c r="F604" s="21" t="s">
        <v>239</v>
      </c>
      <c r="G604" s="22">
        <v>70894</v>
      </c>
      <c r="H604" s="22">
        <v>8016</v>
      </c>
      <c r="I604" s="20">
        <v>2021</v>
      </c>
    </row>
    <row r="605" spans="1:9">
      <c r="A605" s="20">
        <v>58332</v>
      </c>
      <c r="B605" s="21" t="s">
        <v>235</v>
      </c>
      <c r="C605" s="21" t="s">
        <v>244</v>
      </c>
      <c r="D605" s="21" t="s">
        <v>245</v>
      </c>
      <c r="E605" s="21" t="s">
        <v>245</v>
      </c>
      <c r="F605" s="21" t="s">
        <v>252</v>
      </c>
      <c r="G605" s="22">
        <v>70442</v>
      </c>
      <c r="H605" s="22">
        <v>7965</v>
      </c>
      <c r="I605" s="20">
        <v>2021</v>
      </c>
    </row>
    <row r="606" spans="1:9">
      <c r="A606" s="20">
        <v>60602</v>
      </c>
      <c r="B606" s="21" t="s">
        <v>235</v>
      </c>
      <c r="C606" s="21" t="s">
        <v>244</v>
      </c>
      <c r="D606" s="21" t="s">
        <v>245</v>
      </c>
      <c r="E606" s="21" t="s">
        <v>245</v>
      </c>
      <c r="F606" s="21" t="s">
        <v>252</v>
      </c>
      <c r="G606" s="22">
        <v>70408</v>
      </c>
      <c r="H606" s="22">
        <v>7961</v>
      </c>
      <c r="I606" s="20">
        <v>2021</v>
      </c>
    </row>
    <row r="607" spans="1:9">
      <c r="A607" s="20">
        <v>61527</v>
      </c>
      <c r="B607" s="21" t="s">
        <v>235</v>
      </c>
      <c r="C607" s="21" t="s">
        <v>244</v>
      </c>
      <c r="D607" s="21" t="s">
        <v>245</v>
      </c>
      <c r="E607" s="21" t="s">
        <v>245</v>
      </c>
      <c r="F607" s="21" t="s">
        <v>252</v>
      </c>
      <c r="G607" s="22">
        <v>70272</v>
      </c>
      <c r="H607" s="22">
        <v>7946</v>
      </c>
      <c r="I607" s="20">
        <v>2021</v>
      </c>
    </row>
    <row r="608" spans="1:9">
      <c r="A608" s="20">
        <v>62997</v>
      </c>
      <c r="B608" s="21" t="s">
        <v>235</v>
      </c>
      <c r="C608" s="21" t="s">
        <v>244</v>
      </c>
      <c r="D608" s="21" t="s">
        <v>245</v>
      </c>
      <c r="E608" s="21" t="s">
        <v>245</v>
      </c>
      <c r="F608" s="21" t="s">
        <v>239</v>
      </c>
      <c r="G608" s="22">
        <v>70151</v>
      </c>
      <c r="H608" s="22">
        <v>7932</v>
      </c>
      <c r="I608" s="20">
        <v>2021</v>
      </c>
    </row>
    <row r="609" spans="1:9">
      <c r="A609" s="20">
        <v>58337</v>
      </c>
      <c r="B609" s="21" t="s">
        <v>235</v>
      </c>
      <c r="C609" s="21" t="s">
        <v>244</v>
      </c>
      <c r="D609" s="21" t="s">
        <v>245</v>
      </c>
      <c r="E609" s="21" t="s">
        <v>245</v>
      </c>
      <c r="F609" s="21" t="s">
        <v>252</v>
      </c>
      <c r="G609" s="22">
        <v>70107</v>
      </c>
      <c r="H609" s="22">
        <v>7927</v>
      </c>
      <c r="I609" s="20">
        <v>2021</v>
      </c>
    </row>
    <row r="610" spans="1:9">
      <c r="A610" s="20">
        <v>59173</v>
      </c>
      <c r="B610" s="21" t="s">
        <v>235</v>
      </c>
      <c r="C610" s="21" t="s">
        <v>244</v>
      </c>
      <c r="D610" s="21" t="s">
        <v>245</v>
      </c>
      <c r="E610" s="21" t="s">
        <v>245</v>
      </c>
      <c r="F610" s="21" t="s">
        <v>253</v>
      </c>
      <c r="G610" s="22">
        <v>69913</v>
      </c>
      <c r="H610" s="22">
        <v>7905</v>
      </c>
      <c r="I610" s="20">
        <v>2021</v>
      </c>
    </row>
    <row r="611" spans="1:9">
      <c r="A611" s="20">
        <v>58339</v>
      </c>
      <c r="B611" s="21" t="s">
        <v>235</v>
      </c>
      <c r="C611" s="21" t="s">
        <v>244</v>
      </c>
      <c r="D611" s="21" t="s">
        <v>245</v>
      </c>
      <c r="E611" s="21" t="s">
        <v>245</v>
      </c>
      <c r="F611" s="21" t="s">
        <v>239</v>
      </c>
      <c r="G611" s="22">
        <v>69744</v>
      </c>
      <c r="H611" s="22">
        <v>7886</v>
      </c>
      <c r="I611" s="20">
        <v>2021</v>
      </c>
    </row>
    <row r="612" spans="1:9">
      <c r="A612" s="20">
        <v>59154</v>
      </c>
      <c r="B612" s="21" t="s">
        <v>235</v>
      </c>
      <c r="C612" s="21" t="s">
        <v>244</v>
      </c>
      <c r="D612" s="21" t="s">
        <v>245</v>
      </c>
      <c r="E612" s="21" t="s">
        <v>245</v>
      </c>
      <c r="F612" s="21" t="s">
        <v>253</v>
      </c>
      <c r="G612" s="22">
        <v>69460</v>
      </c>
      <c r="H612" s="22">
        <v>7854</v>
      </c>
      <c r="I612" s="20">
        <v>2021</v>
      </c>
    </row>
    <row r="613" spans="1:9">
      <c r="A613" s="20">
        <v>58745</v>
      </c>
      <c r="B613" s="21" t="s">
        <v>235</v>
      </c>
      <c r="C613" s="21" t="s">
        <v>244</v>
      </c>
      <c r="D613" s="21" t="s">
        <v>245</v>
      </c>
      <c r="E613" s="21" t="s">
        <v>245</v>
      </c>
      <c r="F613" s="21" t="s">
        <v>252</v>
      </c>
      <c r="G613" s="22">
        <v>69354</v>
      </c>
      <c r="H613" s="22">
        <v>7842</v>
      </c>
      <c r="I613" s="20">
        <v>2021</v>
      </c>
    </row>
    <row r="614" spans="1:9">
      <c r="A614" s="20">
        <v>61128</v>
      </c>
      <c r="B614" s="21" t="s">
        <v>235</v>
      </c>
      <c r="C614" s="21" t="s">
        <v>244</v>
      </c>
      <c r="D614" s="21" t="s">
        <v>245</v>
      </c>
      <c r="E614" s="21" t="s">
        <v>245</v>
      </c>
      <c r="F614" s="21" t="s">
        <v>252</v>
      </c>
      <c r="G614" s="22">
        <v>68787</v>
      </c>
      <c r="H614" s="22">
        <v>7778</v>
      </c>
      <c r="I614" s="20">
        <v>2021</v>
      </c>
    </row>
    <row r="615" spans="1:9">
      <c r="A615" s="20">
        <v>59901</v>
      </c>
      <c r="B615" s="21" t="s">
        <v>235</v>
      </c>
      <c r="C615" s="21" t="s">
        <v>244</v>
      </c>
      <c r="D615" s="21" t="s">
        <v>245</v>
      </c>
      <c r="E615" s="21" t="s">
        <v>245</v>
      </c>
      <c r="F615" s="21" t="s">
        <v>239</v>
      </c>
      <c r="G615" s="22">
        <v>68506</v>
      </c>
      <c r="H615" s="22">
        <v>7746</v>
      </c>
      <c r="I615" s="20">
        <v>2021</v>
      </c>
    </row>
    <row r="616" spans="1:9">
      <c r="A616" s="20">
        <v>59914</v>
      </c>
      <c r="B616" s="21" t="s">
        <v>235</v>
      </c>
      <c r="C616" s="21" t="s">
        <v>244</v>
      </c>
      <c r="D616" s="21" t="s">
        <v>245</v>
      </c>
      <c r="E616" s="21" t="s">
        <v>245</v>
      </c>
      <c r="F616" s="21" t="s">
        <v>239</v>
      </c>
      <c r="G616" s="22">
        <v>68481</v>
      </c>
      <c r="H616" s="22">
        <v>7743</v>
      </c>
      <c r="I616" s="20">
        <v>2021</v>
      </c>
    </row>
    <row r="617" spans="1:9">
      <c r="A617" s="20">
        <v>60403</v>
      </c>
      <c r="B617" s="21" t="s">
        <v>235</v>
      </c>
      <c r="C617" s="21" t="s">
        <v>244</v>
      </c>
      <c r="D617" s="21" t="s">
        <v>245</v>
      </c>
      <c r="E617" s="21" t="s">
        <v>245</v>
      </c>
      <c r="F617" s="21" t="s">
        <v>252</v>
      </c>
      <c r="G617" s="22">
        <v>68427</v>
      </c>
      <c r="H617" s="22">
        <v>7737</v>
      </c>
      <c r="I617" s="20">
        <v>2021</v>
      </c>
    </row>
    <row r="618" spans="1:9">
      <c r="A618" s="20">
        <v>10378</v>
      </c>
      <c r="B618" s="21" t="s">
        <v>235</v>
      </c>
      <c r="C618" s="21" t="s">
        <v>249</v>
      </c>
      <c r="D618" s="21" t="s">
        <v>250</v>
      </c>
      <c r="E618" s="21" t="s">
        <v>251</v>
      </c>
      <c r="F618" s="21" t="s">
        <v>239</v>
      </c>
      <c r="G618" s="22">
        <v>45022</v>
      </c>
      <c r="H618" s="22">
        <v>7728.1750000000002</v>
      </c>
      <c r="I618" s="20">
        <v>2021</v>
      </c>
    </row>
    <row r="619" spans="1:9">
      <c r="A619" s="20">
        <v>58338</v>
      </c>
      <c r="B619" s="21" t="s">
        <v>235</v>
      </c>
      <c r="C619" s="21" t="s">
        <v>244</v>
      </c>
      <c r="D619" s="21" t="s">
        <v>245</v>
      </c>
      <c r="E619" s="21" t="s">
        <v>245</v>
      </c>
      <c r="F619" s="21" t="s">
        <v>239</v>
      </c>
      <c r="G619" s="22">
        <v>68249</v>
      </c>
      <c r="H619" s="22">
        <v>7717</v>
      </c>
      <c r="I619" s="20">
        <v>2021</v>
      </c>
    </row>
    <row r="620" spans="1:9">
      <c r="A620" s="20">
        <v>59648</v>
      </c>
      <c r="B620" s="21" t="s">
        <v>235</v>
      </c>
      <c r="C620" s="21" t="s">
        <v>244</v>
      </c>
      <c r="D620" s="21" t="s">
        <v>245</v>
      </c>
      <c r="E620" s="21" t="s">
        <v>245</v>
      </c>
      <c r="F620" s="21" t="s">
        <v>253</v>
      </c>
      <c r="G620" s="22">
        <v>68028</v>
      </c>
      <c r="H620" s="22">
        <v>7692</v>
      </c>
      <c r="I620" s="20">
        <v>2021</v>
      </c>
    </row>
    <row r="621" spans="1:9">
      <c r="A621" s="20">
        <v>60144</v>
      </c>
      <c r="B621" s="21" t="s">
        <v>235</v>
      </c>
      <c r="C621" s="21" t="s">
        <v>244</v>
      </c>
      <c r="D621" s="21" t="s">
        <v>245</v>
      </c>
      <c r="E621" s="21" t="s">
        <v>245</v>
      </c>
      <c r="F621" s="21" t="s">
        <v>252</v>
      </c>
      <c r="G621" s="22">
        <v>67479</v>
      </c>
      <c r="H621" s="22">
        <v>7630</v>
      </c>
      <c r="I621" s="20">
        <v>2021</v>
      </c>
    </row>
    <row r="622" spans="1:9">
      <c r="A622" s="20">
        <v>50189</v>
      </c>
      <c r="B622" s="21" t="s">
        <v>235</v>
      </c>
      <c r="C622" s="21" t="s">
        <v>249</v>
      </c>
      <c r="D622" s="21" t="s">
        <v>241</v>
      </c>
      <c r="E622" s="21" t="s">
        <v>241</v>
      </c>
      <c r="F622" s="21" t="s">
        <v>253</v>
      </c>
      <c r="G622" s="22">
        <v>36001</v>
      </c>
      <c r="H622" s="22">
        <v>7567.7830000000004</v>
      </c>
      <c r="I622" s="20">
        <v>2021</v>
      </c>
    </row>
    <row r="623" spans="1:9">
      <c r="A623" s="20">
        <v>58867</v>
      </c>
      <c r="B623" s="21" t="s">
        <v>235</v>
      </c>
      <c r="C623" s="21" t="s">
        <v>244</v>
      </c>
      <c r="D623" s="21" t="s">
        <v>245</v>
      </c>
      <c r="E623" s="21" t="s">
        <v>245</v>
      </c>
      <c r="F623" s="21" t="s">
        <v>239</v>
      </c>
      <c r="G623" s="22">
        <v>66841</v>
      </c>
      <c r="H623" s="22">
        <v>7558</v>
      </c>
      <c r="I623" s="20">
        <v>2021</v>
      </c>
    </row>
    <row r="624" spans="1:9">
      <c r="A624" s="20">
        <v>59501</v>
      </c>
      <c r="B624" s="21" t="s">
        <v>235</v>
      </c>
      <c r="C624" s="21" t="s">
        <v>244</v>
      </c>
      <c r="D624" s="21" t="s">
        <v>245</v>
      </c>
      <c r="E624" s="21" t="s">
        <v>245</v>
      </c>
      <c r="F624" s="21" t="s">
        <v>239</v>
      </c>
      <c r="G624" s="22">
        <v>66800</v>
      </c>
      <c r="H624" s="22">
        <v>7553</v>
      </c>
      <c r="I624" s="20">
        <v>2021</v>
      </c>
    </row>
    <row r="625" spans="1:9">
      <c r="A625" s="20">
        <v>60161</v>
      </c>
      <c r="B625" s="21" t="s">
        <v>235</v>
      </c>
      <c r="C625" s="21" t="s">
        <v>244</v>
      </c>
      <c r="D625" s="21" t="s">
        <v>245</v>
      </c>
      <c r="E625" s="21" t="s">
        <v>245</v>
      </c>
      <c r="F625" s="21" t="s">
        <v>239</v>
      </c>
      <c r="G625" s="22">
        <v>66552</v>
      </c>
      <c r="H625" s="22">
        <v>7525</v>
      </c>
      <c r="I625" s="20">
        <v>2021</v>
      </c>
    </row>
    <row r="626" spans="1:9">
      <c r="A626" s="20">
        <v>2773</v>
      </c>
      <c r="B626" s="21" t="s">
        <v>235</v>
      </c>
      <c r="C626" s="21" t="s">
        <v>246</v>
      </c>
      <c r="D626" s="21" t="s">
        <v>247</v>
      </c>
      <c r="E626" s="21" t="s">
        <v>248</v>
      </c>
      <c r="F626" s="21" t="s">
        <v>252</v>
      </c>
      <c r="G626" s="22">
        <v>66330</v>
      </c>
      <c r="H626" s="22">
        <v>7500</v>
      </c>
      <c r="I626" s="20">
        <v>2021</v>
      </c>
    </row>
    <row r="627" spans="1:9">
      <c r="A627" s="20">
        <v>58312</v>
      </c>
      <c r="B627" s="21" t="s">
        <v>235</v>
      </c>
      <c r="C627" s="21" t="s">
        <v>244</v>
      </c>
      <c r="D627" s="21" t="s">
        <v>245</v>
      </c>
      <c r="E627" s="21" t="s">
        <v>245</v>
      </c>
      <c r="F627" s="21" t="s">
        <v>239</v>
      </c>
      <c r="G627" s="22">
        <v>66198</v>
      </c>
      <c r="H627" s="22">
        <v>7485</v>
      </c>
      <c r="I627" s="20">
        <v>2021</v>
      </c>
    </row>
    <row r="628" spans="1:9">
      <c r="A628" s="20">
        <v>59504</v>
      </c>
      <c r="B628" s="21" t="s">
        <v>235</v>
      </c>
      <c r="C628" s="21" t="s">
        <v>244</v>
      </c>
      <c r="D628" s="21" t="s">
        <v>245</v>
      </c>
      <c r="E628" s="21" t="s">
        <v>245</v>
      </c>
      <c r="F628" s="21" t="s">
        <v>239</v>
      </c>
      <c r="G628" s="22">
        <v>65807</v>
      </c>
      <c r="H628" s="22">
        <v>7441</v>
      </c>
      <c r="I628" s="20">
        <v>2021</v>
      </c>
    </row>
    <row r="629" spans="1:9">
      <c r="A629" s="20">
        <v>64176</v>
      </c>
      <c r="B629" s="21" t="s">
        <v>235</v>
      </c>
      <c r="C629" s="21" t="s">
        <v>244</v>
      </c>
      <c r="D629" s="21" t="s">
        <v>245</v>
      </c>
      <c r="E629" s="21" t="s">
        <v>245</v>
      </c>
      <c r="F629" s="21" t="s">
        <v>252</v>
      </c>
      <c r="G629" s="22">
        <v>65499</v>
      </c>
      <c r="H629" s="22">
        <v>7406</v>
      </c>
      <c r="I629" s="20">
        <v>2021</v>
      </c>
    </row>
    <row r="630" spans="1:9">
      <c r="A630" s="20">
        <v>59795</v>
      </c>
      <c r="B630" s="21" t="s">
        <v>235</v>
      </c>
      <c r="C630" s="21" t="s">
        <v>244</v>
      </c>
      <c r="D630" s="21" t="s">
        <v>245</v>
      </c>
      <c r="E630" s="21" t="s">
        <v>245</v>
      </c>
      <c r="F630" s="21" t="s">
        <v>253</v>
      </c>
      <c r="G630" s="22">
        <v>64676</v>
      </c>
      <c r="H630" s="22">
        <v>7313</v>
      </c>
      <c r="I630" s="20">
        <v>2021</v>
      </c>
    </row>
    <row r="631" spans="1:9">
      <c r="A631" s="20">
        <v>58840</v>
      </c>
      <c r="B631" s="21" t="s">
        <v>235</v>
      </c>
      <c r="C631" s="21" t="s">
        <v>244</v>
      </c>
      <c r="D631" s="21" t="s">
        <v>245</v>
      </c>
      <c r="E631" s="21" t="s">
        <v>245</v>
      </c>
      <c r="F631" s="21" t="s">
        <v>252</v>
      </c>
      <c r="G631" s="22">
        <v>64649</v>
      </c>
      <c r="H631" s="22">
        <v>7310</v>
      </c>
      <c r="I631" s="20">
        <v>2021</v>
      </c>
    </row>
    <row r="632" spans="1:9">
      <c r="A632" s="20">
        <v>50244</v>
      </c>
      <c r="B632" s="21" t="s">
        <v>235</v>
      </c>
      <c r="C632" s="21" t="s">
        <v>249</v>
      </c>
      <c r="D632" s="21" t="s">
        <v>241</v>
      </c>
      <c r="E632" s="21" t="s">
        <v>241</v>
      </c>
      <c r="F632" s="21" t="s">
        <v>239</v>
      </c>
      <c r="G632" s="22">
        <v>39887</v>
      </c>
      <c r="H632" s="22">
        <v>7247.9830000000002</v>
      </c>
      <c r="I632" s="20">
        <v>2021</v>
      </c>
    </row>
    <row r="633" spans="1:9">
      <c r="A633" s="20">
        <v>64173</v>
      </c>
      <c r="B633" s="21" t="s">
        <v>235</v>
      </c>
      <c r="C633" s="21" t="s">
        <v>244</v>
      </c>
      <c r="D633" s="21" t="s">
        <v>245</v>
      </c>
      <c r="E633" s="21" t="s">
        <v>245</v>
      </c>
      <c r="F633" s="21" t="s">
        <v>252</v>
      </c>
      <c r="G633" s="22">
        <v>63819</v>
      </c>
      <c r="H633" s="22">
        <v>7216</v>
      </c>
      <c r="I633" s="20">
        <v>2021</v>
      </c>
    </row>
    <row r="634" spans="1:9">
      <c r="A634" s="20">
        <v>59829</v>
      </c>
      <c r="B634" s="21" t="s">
        <v>235</v>
      </c>
      <c r="C634" s="21" t="s">
        <v>244</v>
      </c>
      <c r="D634" s="21" t="s">
        <v>245</v>
      </c>
      <c r="E634" s="21" t="s">
        <v>245</v>
      </c>
      <c r="F634" s="21" t="s">
        <v>239</v>
      </c>
      <c r="G634" s="22">
        <v>63756</v>
      </c>
      <c r="H634" s="22">
        <v>7209</v>
      </c>
      <c r="I634" s="20">
        <v>2021</v>
      </c>
    </row>
    <row r="635" spans="1:9">
      <c r="A635" s="20">
        <v>60961</v>
      </c>
      <c r="B635" s="21" t="s">
        <v>235</v>
      </c>
      <c r="C635" s="21" t="s">
        <v>244</v>
      </c>
      <c r="D635" s="21" t="s">
        <v>245</v>
      </c>
      <c r="E635" s="21" t="s">
        <v>245</v>
      </c>
      <c r="F635" s="21" t="s">
        <v>252</v>
      </c>
      <c r="G635" s="22">
        <v>63756</v>
      </c>
      <c r="H635" s="22">
        <v>7209</v>
      </c>
      <c r="I635" s="20">
        <v>2021</v>
      </c>
    </row>
    <row r="636" spans="1:9">
      <c r="A636" s="20">
        <v>59512</v>
      </c>
      <c r="B636" s="21" t="s">
        <v>235</v>
      </c>
      <c r="C636" s="21" t="s">
        <v>244</v>
      </c>
      <c r="D636" s="21" t="s">
        <v>245</v>
      </c>
      <c r="E636" s="21" t="s">
        <v>245</v>
      </c>
      <c r="F636" s="21" t="s">
        <v>239</v>
      </c>
      <c r="G636" s="22">
        <v>63393</v>
      </c>
      <c r="H636" s="22">
        <v>7168</v>
      </c>
      <c r="I636" s="20">
        <v>2021</v>
      </c>
    </row>
    <row r="637" spans="1:9">
      <c r="A637" s="20">
        <v>59566</v>
      </c>
      <c r="B637" s="21" t="s">
        <v>235</v>
      </c>
      <c r="C637" s="21" t="s">
        <v>244</v>
      </c>
      <c r="D637" s="21" t="s">
        <v>245</v>
      </c>
      <c r="E637" s="21" t="s">
        <v>245</v>
      </c>
      <c r="F637" s="21" t="s">
        <v>252</v>
      </c>
      <c r="G637" s="22">
        <v>63119</v>
      </c>
      <c r="H637" s="22">
        <v>7137</v>
      </c>
      <c r="I637" s="20">
        <v>2021</v>
      </c>
    </row>
    <row r="638" spans="1:9">
      <c r="A638" s="20">
        <v>60165</v>
      </c>
      <c r="B638" s="21" t="s">
        <v>235</v>
      </c>
      <c r="C638" s="21" t="s">
        <v>244</v>
      </c>
      <c r="D638" s="21" t="s">
        <v>245</v>
      </c>
      <c r="E638" s="21" t="s">
        <v>245</v>
      </c>
      <c r="F638" s="21" t="s">
        <v>252</v>
      </c>
      <c r="G638" s="22">
        <v>62917</v>
      </c>
      <c r="H638" s="22">
        <v>7114</v>
      </c>
      <c r="I638" s="20">
        <v>2021</v>
      </c>
    </row>
    <row r="639" spans="1:9">
      <c r="A639" s="20">
        <v>58855</v>
      </c>
      <c r="B639" s="21" t="s">
        <v>235</v>
      </c>
      <c r="C639" s="21" t="s">
        <v>244</v>
      </c>
      <c r="D639" s="21" t="s">
        <v>245</v>
      </c>
      <c r="E639" s="21" t="s">
        <v>245</v>
      </c>
      <c r="F639" s="21" t="s">
        <v>239</v>
      </c>
      <c r="G639" s="22">
        <v>62759</v>
      </c>
      <c r="H639" s="22">
        <v>7096</v>
      </c>
      <c r="I639" s="20">
        <v>2021</v>
      </c>
    </row>
    <row r="640" spans="1:9">
      <c r="A640" s="20">
        <v>59017</v>
      </c>
      <c r="B640" s="21" t="s">
        <v>235</v>
      </c>
      <c r="C640" s="21" t="s">
        <v>244</v>
      </c>
      <c r="D640" s="21" t="s">
        <v>245</v>
      </c>
      <c r="E640" s="21" t="s">
        <v>245</v>
      </c>
      <c r="F640" s="21" t="s">
        <v>252</v>
      </c>
      <c r="G640" s="22">
        <v>62519</v>
      </c>
      <c r="H640" s="22">
        <v>7069</v>
      </c>
      <c r="I640" s="20">
        <v>2021</v>
      </c>
    </row>
    <row r="641" spans="1:9">
      <c r="A641" s="20">
        <v>64450</v>
      </c>
      <c r="B641" s="21" t="s">
        <v>235</v>
      </c>
      <c r="C641" s="21" t="s">
        <v>236</v>
      </c>
      <c r="D641" s="21" t="s">
        <v>237</v>
      </c>
      <c r="E641" s="21" t="s">
        <v>238</v>
      </c>
      <c r="F641" s="21" t="s">
        <v>253</v>
      </c>
      <c r="G641" s="22">
        <v>0</v>
      </c>
      <c r="H641" s="22">
        <v>6996</v>
      </c>
      <c r="I641" s="20">
        <v>2021</v>
      </c>
    </row>
    <row r="642" spans="1:9">
      <c r="A642" s="20">
        <v>58340</v>
      </c>
      <c r="B642" s="21" t="s">
        <v>235</v>
      </c>
      <c r="C642" s="21" t="s">
        <v>244</v>
      </c>
      <c r="D642" s="21" t="s">
        <v>245</v>
      </c>
      <c r="E642" s="21" t="s">
        <v>245</v>
      </c>
      <c r="F642" s="21" t="s">
        <v>239</v>
      </c>
      <c r="G642" s="22">
        <v>61722</v>
      </c>
      <c r="H642" s="22">
        <v>6979</v>
      </c>
      <c r="I642" s="20">
        <v>2021</v>
      </c>
    </row>
    <row r="643" spans="1:9">
      <c r="A643" s="20">
        <v>60364</v>
      </c>
      <c r="B643" s="21" t="s">
        <v>235</v>
      </c>
      <c r="C643" s="21" t="s">
        <v>244</v>
      </c>
      <c r="D643" s="21" t="s">
        <v>245</v>
      </c>
      <c r="E643" s="21" t="s">
        <v>245</v>
      </c>
      <c r="F643" s="21" t="s">
        <v>252</v>
      </c>
      <c r="G643" s="22">
        <v>60492</v>
      </c>
      <c r="H643" s="22">
        <v>6840</v>
      </c>
      <c r="I643" s="20">
        <v>2021</v>
      </c>
    </row>
    <row r="644" spans="1:9">
      <c r="A644" s="20">
        <v>58859</v>
      </c>
      <c r="B644" s="21" t="s">
        <v>235</v>
      </c>
      <c r="C644" s="21" t="s">
        <v>244</v>
      </c>
      <c r="D644" s="21" t="s">
        <v>245</v>
      </c>
      <c r="E644" s="21" t="s">
        <v>245</v>
      </c>
      <c r="F644" s="21" t="s">
        <v>239</v>
      </c>
      <c r="G644" s="22">
        <v>60441</v>
      </c>
      <c r="H644" s="22">
        <v>6834</v>
      </c>
      <c r="I644" s="20">
        <v>2021</v>
      </c>
    </row>
    <row r="645" spans="1:9">
      <c r="A645" s="20">
        <v>59509</v>
      </c>
      <c r="B645" s="21" t="s">
        <v>235</v>
      </c>
      <c r="C645" s="21" t="s">
        <v>244</v>
      </c>
      <c r="D645" s="21" t="s">
        <v>245</v>
      </c>
      <c r="E645" s="21" t="s">
        <v>245</v>
      </c>
      <c r="F645" s="21" t="s">
        <v>239</v>
      </c>
      <c r="G645" s="22">
        <v>60388</v>
      </c>
      <c r="H645" s="22">
        <v>6828</v>
      </c>
      <c r="I645" s="20">
        <v>2021</v>
      </c>
    </row>
    <row r="646" spans="1:9">
      <c r="A646" s="20">
        <v>59506</v>
      </c>
      <c r="B646" s="21" t="s">
        <v>235</v>
      </c>
      <c r="C646" s="21" t="s">
        <v>244</v>
      </c>
      <c r="D646" s="21" t="s">
        <v>245</v>
      </c>
      <c r="E646" s="21" t="s">
        <v>245</v>
      </c>
      <c r="F646" s="21" t="s">
        <v>239</v>
      </c>
      <c r="G646" s="22">
        <v>60317</v>
      </c>
      <c r="H646" s="22">
        <v>6820</v>
      </c>
      <c r="I646" s="20">
        <v>2021</v>
      </c>
    </row>
    <row r="647" spans="1:9">
      <c r="A647" s="20">
        <v>63016</v>
      </c>
      <c r="B647" s="21" t="s">
        <v>235</v>
      </c>
      <c r="C647" s="21" t="s">
        <v>244</v>
      </c>
      <c r="D647" s="21" t="s">
        <v>245</v>
      </c>
      <c r="E647" s="21" t="s">
        <v>245</v>
      </c>
      <c r="F647" s="21" t="s">
        <v>252</v>
      </c>
      <c r="G647" s="22">
        <v>60104</v>
      </c>
      <c r="H647" s="22">
        <v>6796</v>
      </c>
      <c r="I647" s="20">
        <v>2021</v>
      </c>
    </row>
    <row r="648" spans="1:9">
      <c r="A648" s="20">
        <v>62168</v>
      </c>
      <c r="B648" s="21" t="s">
        <v>235</v>
      </c>
      <c r="C648" s="21" t="s">
        <v>244</v>
      </c>
      <c r="D648" s="21" t="s">
        <v>245</v>
      </c>
      <c r="E648" s="21" t="s">
        <v>245</v>
      </c>
      <c r="F648" s="21" t="s">
        <v>239</v>
      </c>
      <c r="G648" s="22">
        <v>60014</v>
      </c>
      <c r="H648" s="22">
        <v>6786</v>
      </c>
      <c r="I648" s="20">
        <v>2021</v>
      </c>
    </row>
    <row r="649" spans="1:9">
      <c r="A649" s="20">
        <v>58866</v>
      </c>
      <c r="B649" s="21" t="s">
        <v>235</v>
      </c>
      <c r="C649" s="21" t="s">
        <v>244</v>
      </c>
      <c r="D649" s="21" t="s">
        <v>245</v>
      </c>
      <c r="E649" s="21" t="s">
        <v>245</v>
      </c>
      <c r="F649" s="21" t="s">
        <v>239</v>
      </c>
      <c r="G649" s="22">
        <v>59804</v>
      </c>
      <c r="H649" s="22">
        <v>6762</v>
      </c>
      <c r="I649" s="20">
        <v>2021</v>
      </c>
    </row>
    <row r="650" spans="1:9">
      <c r="A650" s="20">
        <v>63444</v>
      </c>
      <c r="B650" s="21" t="s">
        <v>235</v>
      </c>
      <c r="C650" s="21" t="s">
        <v>244</v>
      </c>
      <c r="D650" s="21" t="s">
        <v>245</v>
      </c>
      <c r="E650" s="21" t="s">
        <v>245</v>
      </c>
      <c r="F650" s="21" t="s">
        <v>252</v>
      </c>
      <c r="G650" s="22">
        <v>59671</v>
      </c>
      <c r="H650" s="22">
        <v>6747</v>
      </c>
      <c r="I650" s="20">
        <v>2021</v>
      </c>
    </row>
    <row r="651" spans="1:9">
      <c r="A651" s="20">
        <v>58314</v>
      </c>
      <c r="B651" s="21" t="s">
        <v>235</v>
      </c>
      <c r="C651" s="21" t="s">
        <v>244</v>
      </c>
      <c r="D651" s="21" t="s">
        <v>245</v>
      </c>
      <c r="E651" s="21" t="s">
        <v>245</v>
      </c>
      <c r="F651" s="21" t="s">
        <v>239</v>
      </c>
      <c r="G651" s="22">
        <v>59599</v>
      </c>
      <c r="H651" s="22">
        <v>6739</v>
      </c>
      <c r="I651" s="20">
        <v>2021</v>
      </c>
    </row>
    <row r="652" spans="1:9">
      <c r="A652" s="20">
        <v>63015</v>
      </c>
      <c r="B652" s="21" t="s">
        <v>235</v>
      </c>
      <c r="C652" s="21" t="s">
        <v>244</v>
      </c>
      <c r="D652" s="21" t="s">
        <v>245</v>
      </c>
      <c r="E652" s="21" t="s">
        <v>245</v>
      </c>
      <c r="F652" s="21" t="s">
        <v>239</v>
      </c>
      <c r="G652" s="22">
        <v>59433</v>
      </c>
      <c r="H652" s="22">
        <v>6720</v>
      </c>
      <c r="I652" s="20">
        <v>2021</v>
      </c>
    </row>
    <row r="653" spans="1:9">
      <c r="A653" s="20">
        <v>64367</v>
      </c>
      <c r="B653" s="21" t="s">
        <v>235</v>
      </c>
      <c r="C653" s="21" t="s">
        <v>244</v>
      </c>
      <c r="D653" s="21" t="s">
        <v>245</v>
      </c>
      <c r="E653" s="21" t="s">
        <v>245</v>
      </c>
      <c r="F653" s="21" t="s">
        <v>252</v>
      </c>
      <c r="G653" s="22">
        <v>59149</v>
      </c>
      <c r="H653" s="22">
        <v>6688</v>
      </c>
      <c r="I653" s="20">
        <v>2021</v>
      </c>
    </row>
    <row r="654" spans="1:9">
      <c r="A654" s="20">
        <v>58453</v>
      </c>
      <c r="B654" s="21" t="s">
        <v>235</v>
      </c>
      <c r="C654" s="21" t="s">
        <v>244</v>
      </c>
      <c r="D654" s="21" t="s">
        <v>245</v>
      </c>
      <c r="E654" s="21" t="s">
        <v>245</v>
      </c>
      <c r="F654" s="21" t="s">
        <v>252</v>
      </c>
      <c r="G654" s="22">
        <v>59121</v>
      </c>
      <c r="H654" s="22">
        <v>6685</v>
      </c>
      <c r="I654" s="20">
        <v>2021</v>
      </c>
    </row>
    <row r="655" spans="1:9">
      <c r="A655" s="20">
        <v>57366</v>
      </c>
      <c r="B655" s="21" t="s">
        <v>235</v>
      </c>
      <c r="C655" s="21" t="s">
        <v>257</v>
      </c>
      <c r="D655" s="21" t="s">
        <v>274</v>
      </c>
      <c r="E655" s="21" t="s">
        <v>275</v>
      </c>
      <c r="F655" s="21" t="s">
        <v>239</v>
      </c>
      <c r="G655" s="22">
        <v>71321</v>
      </c>
      <c r="H655" s="22">
        <v>6678</v>
      </c>
      <c r="I655" s="20">
        <v>2021</v>
      </c>
    </row>
    <row r="656" spans="1:9">
      <c r="A656" s="20">
        <v>63381</v>
      </c>
      <c r="B656" s="21" t="s">
        <v>235</v>
      </c>
      <c r="C656" s="21" t="s">
        <v>244</v>
      </c>
      <c r="D656" s="21" t="s">
        <v>245</v>
      </c>
      <c r="E656" s="21" t="s">
        <v>245</v>
      </c>
      <c r="F656" s="21" t="s">
        <v>239</v>
      </c>
      <c r="G656" s="22">
        <v>58848</v>
      </c>
      <c r="H656" s="22">
        <v>6654</v>
      </c>
      <c r="I656" s="20">
        <v>2021</v>
      </c>
    </row>
    <row r="657" spans="1:9">
      <c r="A657" s="20">
        <v>64450</v>
      </c>
      <c r="B657" s="21" t="s">
        <v>235</v>
      </c>
      <c r="C657" s="21" t="s">
        <v>244</v>
      </c>
      <c r="D657" s="21" t="s">
        <v>245</v>
      </c>
      <c r="E657" s="21" t="s">
        <v>245</v>
      </c>
      <c r="F657" s="21" t="s">
        <v>253</v>
      </c>
      <c r="G657" s="22">
        <v>58777</v>
      </c>
      <c r="H657" s="22">
        <v>6646</v>
      </c>
      <c r="I657" s="20">
        <v>2021</v>
      </c>
    </row>
    <row r="658" spans="1:9">
      <c r="A658" s="20">
        <v>63974</v>
      </c>
      <c r="B658" s="21" t="s">
        <v>235</v>
      </c>
      <c r="C658" s="21" t="s">
        <v>244</v>
      </c>
      <c r="D658" s="21" t="s">
        <v>245</v>
      </c>
      <c r="E658" s="21" t="s">
        <v>245</v>
      </c>
      <c r="F658" s="21" t="s">
        <v>252</v>
      </c>
      <c r="G658" s="22">
        <v>58681</v>
      </c>
      <c r="H658" s="22">
        <v>6635</v>
      </c>
      <c r="I658" s="20">
        <v>2021</v>
      </c>
    </row>
    <row r="659" spans="1:9">
      <c r="A659" s="20">
        <v>63446</v>
      </c>
      <c r="B659" s="21" t="s">
        <v>235</v>
      </c>
      <c r="C659" s="21" t="s">
        <v>244</v>
      </c>
      <c r="D659" s="21" t="s">
        <v>245</v>
      </c>
      <c r="E659" s="21" t="s">
        <v>245</v>
      </c>
      <c r="F659" s="21" t="s">
        <v>252</v>
      </c>
      <c r="G659" s="22">
        <v>58663</v>
      </c>
      <c r="H659" s="22">
        <v>6633</v>
      </c>
      <c r="I659" s="20">
        <v>2021</v>
      </c>
    </row>
    <row r="660" spans="1:9">
      <c r="A660" s="20">
        <v>63345</v>
      </c>
      <c r="B660" s="21" t="s">
        <v>235</v>
      </c>
      <c r="C660" s="21" t="s">
        <v>244</v>
      </c>
      <c r="D660" s="21" t="s">
        <v>245</v>
      </c>
      <c r="E660" s="21" t="s">
        <v>245</v>
      </c>
      <c r="F660" s="21" t="s">
        <v>239</v>
      </c>
      <c r="G660" s="22">
        <v>58529</v>
      </c>
      <c r="H660" s="22">
        <v>6618</v>
      </c>
      <c r="I660" s="20">
        <v>2021</v>
      </c>
    </row>
    <row r="661" spans="1:9">
      <c r="A661" s="20">
        <v>63447</v>
      </c>
      <c r="B661" s="21" t="s">
        <v>235</v>
      </c>
      <c r="C661" s="21" t="s">
        <v>244</v>
      </c>
      <c r="D661" s="21" t="s">
        <v>245</v>
      </c>
      <c r="E661" s="21" t="s">
        <v>245</v>
      </c>
      <c r="F661" s="21" t="s">
        <v>252</v>
      </c>
      <c r="G661" s="22">
        <v>58476</v>
      </c>
      <c r="H661" s="22">
        <v>6612</v>
      </c>
      <c r="I661" s="20">
        <v>2021</v>
      </c>
    </row>
    <row r="662" spans="1:9">
      <c r="A662" s="20">
        <v>58843</v>
      </c>
      <c r="B662" s="21" t="s">
        <v>235</v>
      </c>
      <c r="C662" s="21" t="s">
        <v>244</v>
      </c>
      <c r="D662" s="21" t="s">
        <v>245</v>
      </c>
      <c r="E662" s="21" t="s">
        <v>245</v>
      </c>
      <c r="F662" s="21" t="s">
        <v>253</v>
      </c>
      <c r="G662" s="22">
        <v>57593</v>
      </c>
      <c r="H662" s="22">
        <v>6512</v>
      </c>
      <c r="I662" s="20">
        <v>2021</v>
      </c>
    </row>
    <row r="663" spans="1:9">
      <c r="A663" s="20">
        <v>61127</v>
      </c>
      <c r="B663" s="21" t="s">
        <v>235</v>
      </c>
      <c r="C663" s="21" t="s">
        <v>244</v>
      </c>
      <c r="D663" s="21" t="s">
        <v>245</v>
      </c>
      <c r="E663" s="21" t="s">
        <v>245</v>
      </c>
      <c r="F663" s="21" t="s">
        <v>252</v>
      </c>
      <c r="G663" s="22">
        <v>57548</v>
      </c>
      <c r="H663" s="22">
        <v>6507</v>
      </c>
      <c r="I663" s="20">
        <v>2021</v>
      </c>
    </row>
    <row r="664" spans="1:9">
      <c r="A664" s="20">
        <v>60048</v>
      </c>
      <c r="B664" s="21" t="s">
        <v>235</v>
      </c>
      <c r="C664" s="21" t="s">
        <v>244</v>
      </c>
      <c r="D664" s="21" t="s">
        <v>245</v>
      </c>
      <c r="E664" s="21" t="s">
        <v>245</v>
      </c>
      <c r="F664" s="21" t="s">
        <v>252</v>
      </c>
      <c r="G664" s="22">
        <v>57380</v>
      </c>
      <c r="H664" s="22">
        <v>6488</v>
      </c>
      <c r="I664" s="20">
        <v>2021</v>
      </c>
    </row>
    <row r="665" spans="1:9">
      <c r="A665" s="20">
        <v>60157</v>
      </c>
      <c r="B665" s="21" t="s">
        <v>235</v>
      </c>
      <c r="C665" s="21" t="s">
        <v>244</v>
      </c>
      <c r="D665" s="21" t="s">
        <v>245</v>
      </c>
      <c r="E665" s="21" t="s">
        <v>245</v>
      </c>
      <c r="F665" s="21" t="s">
        <v>252</v>
      </c>
      <c r="G665" s="22">
        <v>57310</v>
      </c>
      <c r="H665" s="22">
        <v>6480</v>
      </c>
      <c r="I665" s="20">
        <v>2021</v>
      </c>
    </row>
    <row r="666" spans="1:9">
      <c r="A666" s="20">
        <v>59511</v>
      </c>
      <c r="B666" s="21" t="s">
        <v>235</v>
      </c>
      <c r="C666" s="21" t="s">
        <v>244</v>
      </c>
      <c r="D666" s="21" t="s">
        <v>245</v>
      </c>
      <c r="E666" s="21" t="s">
        <v>245</v>
      </c>
      <c r="F666" s="21" t="s">
        <v>252</v>
      </c>
      <c r="G666" s="22">
        <v>57107</v>
      </c>
      <c r="H666" s="22">
        <v>6457</v>
      </c>
      <c r="I666" s="20">
        <v>2021</v>
      </c>
    </row>
    <row r="667" spans="1:9">
      <c r="A667" s="20">
        <v>59934</v>
      </c>
      <c r="B667" s="21" t="s">
        <v>235</v>
      </c>
      <c r="C667" s="21" t="s">
        <v>244</v>
      </c>
      <c r="D667" s="21" t="s">
        <v>245</v>
      </c>
      <c r="E667" s="21" t="s">
        <v>245</v>
      </c>
      <c r="F667" s="21" t="s">
        <v>279</v>
      </c>
      <c r="G667" s="22">
        <v>57017</v>
      </c>
      <c r="H667" s="22">
        <v>6447</v>
      </c>
      <c r="I667" s="20">
        <v>2021</v>
      </c>
    </row>
    <row r="668" spans="1:9">
      <c r="A668" s="20">
        <v>60438</v>
      </c>
      <c r="B668" s="21" t="s">
        <v>235</v>
      </c>
      <c r="C668" s="21" t="s">
        <v>244</v>
      </c>
      <c r="D668" s="21" t="s">
        <v>245</v>
      </c>
      <c r="E668" s="21" t="s">
        <v>245</v>
      </c>
      <c r="F668" s="21" t="s">
        <v>253</v>
      </c>
      <c r="G668" s="22">
        <v>56283</v>
      </c>
      <c r="H668" s="22">
        <v>6364</v>
      </c>
      <c r="I668" s="20">
        <v>2021</v>
      </c>
    </row>
    <row r="669" spans="1:9">
      <c r="A669" s="20">
        <v>59439</v>
      </c>
      <c r="B669" s="21" t="s">
        <v>235</v>
      </c>
      <c r="C669" s="21" t="s">
        <v>257</v>
      </c>
      <c r="D669" s="21" t="s">
        <v>274</v>
      </c>
      <c r="E669" s="21" t="s">
        <v>275</v>
      </c>
      <c r="F669" s="21" t="s">
        <v>252</v>
      </c>
      <c r="G669" s="22">
        <v>71706</v>
      </c>
      <c r="H669" s="22">
        <v>6313</v>
      </c>
      <c r="I669" s="20">
        <v>2021</v>
      </c>
    </row>
    <row r="670" spans="1:9">
      <c r="A670" s="20">
        <v>58493</v>
      </c>
      <c r="B670" s="21" t="s">
        <v>235</v>
      </c>
      <c r="C670" s="21" t="s">
        <v>244</v>
      </c>
      <c r="D670" s="21" t="s">
        <v>245</v>
      </c>
      <c r="E670" s="21" t="s">
        <v>245</v>
      </c>
      <c r="F670" s="21" t="s">
        <v>239</v>
      </c>
      <c r="G670" s="22">
        <v>55231</v>
      </c>
      <c r="H670" s="22">
        <v>6245</v>
      </c>
      <c r="I670" s="20">
        <v>2021</v>
      </c>
    </row>
    <row r="671" spans="1:9">
      <c r="A671" s="20">
        <v>59052</v>
      </c>
      <c r="B671" s="21" t="s">
        <v>235</v>
      </c>
      <c r="C671" s="21" t="s">
        <v>244</v>
      </c>
      <c r="D671" s="21" t="s">
        <v>245</v>
      </c>
      <c r="E671" s="21" t="s">
        <v>245</v>
      </c>
      <c r="F671" s="21" t="s">
        <v>252</v>
      </c>
      <c r="G671" s="22">
        <v>55034</v>
      </c>
      <c r="H671" s="22">
        <v>6223</v>
      </c>
      <c r="I671" s="20">
        <v>2021</v>
      </c>
    </row>
    <row r="672" spans="1:9">
      <c r="A672" s="20">
        <v>59950</v>
      </c>
      <c r="B672" s="21" t="s">
        <v>235</v>
      </c>
      <c r="C672" s="21" t="s">
        <v>244</v>
      </c>
      <c r="D672" s="21" t="s">
        <v>245</v>
      </c>
      <c r="E672" s="21" t="s">
        <v>245</v>
      </c>
      <c r="F672" s="21" t="s">
        <v>252</v>
      </c>
      <c r="G672" s="22">
        <v>54967</v>
      </c>
      <c r="H672" s="22">
        <v>6215</v>
      </c>
      <c r="I672" s="20">
        <v>2021</v>
      </c>
    </row>
    <row r="673" spans="1:9">
      <c r="A673" s="20">
        <v>58735</v>
      </c>
      <c r="B673" s="21" t="s">
        <v>235</v>
      </c>
      <c r="C673" s="21" t="s">
        <v>244</v>
      </c>
      <c r="D673" s="21" t="s">
        <v>245</v>
      </c>
      <c r="E673" s="21" t="s">
        <v>245</v>
      </c>
      <c r="F673" s="21" t="s">
        <v>252</v>
      </c>
      <c r="G673" s="22">
        <v>54753</v>
      </c>
      <c r="H673" s="22">
        <v>6191</v>
      </c>
      <c r="I673" s="20">
        <v>2021</v>
      </c>
    </row>
    <row r="674" spans="1:9">
      <c r="A674" s="20">
        <v>58492</v>
      </c>
      <c r="B674" s="21" t="s">
        <v>235</v>
      </c>
      <c r="C674" s="21" t="s">
        <v>244</v>
      </c>
      <c r="D674" s="21" t="s">
        <v>245</v>
      </c>
      <c r="E674" s="21" t="s">
        <v>245</v>
      </c>
      <c r="F674" s="21" t="s">
        <v>252</v>
      </c>
      <c r="G674" s="22">
        <v>53435</v>
      </c>
      <c r="H674" s="22">
        <v>6042</v>
      </c>
      <c r="I674" s="20">
        <v>2021</v>
      </c>
    </row>
    <row r="675" spans="1:9">
      <c r="A675" s="20">
        <v>60429</v>
      </c>
      <c r="B675" s="21" t="s">
        <v>235</v>
      </c>
      <c r="C675" s="21" t="s">
        <v>244</v>
      </c>
      <c r="D675" s="21" t="s">
        <v>245</v>
      </c>
      <c r="E675" s="21" t="s">
        <v>245</v>
      </c>
      <c r="F675" s="21" t="s">
        <v>239</v>
      </c>
      <c r="G675" s="22">
        <v>53398</v>
      </c>
      <c r="H675" s="22">
        <v>6038</v>
      </c>
      <c r="I675" s="20">
        <v>2021</v>
      </c>
    </row>
    <row r="676" spans="1:9">
      <c r="A676" s="20">
        <v>62661</v>
      </c>
      <c r="B676" s="21" t="s">
        <v>235</v>
      </c>
      <c r="C676" s="21" t="s">
        <v>244</v>
      </c>
      <c r="D676" s="21" t="s">
        <v>245</v>
      </c>
      <c r="E676" s="21" t="s">
        <v>245</v>
      </c>
      <c r="F676" s="21" t="s">
        <v>252</v>
      </c>
      <c r="G676" s="22">
        <v>53223</v>
      </c>
      <c r="H676" s="22">
        <v>6018</v>
      </c>
      <c r="I676" s="20">
        <v>2021</v>
      </c>
    </row>
    <row r="677" spans="1:9">
      <c r="A677" s="20">
        <v>59551</v>
      </c>
      <c r="B677" s="21" t="s">
        <v>235</v>
      </c>
      <c r="C677" s="21" t="s">
        <v>244</v>
      </c>
      <c r="D677" s="21" t="s">
        <v>245</v>
      </c>
      <c r="E677" s="21" t="s">
        <v>245</v>
      </c>
      <c r="F677" s="21" t="s">
        <v>239</v>
      </c>
      <c r="G677" s="22">
        <v>52932</v>
      </c>
      <c r="H677" s="22">
        <v>5985</v>
      </c>
      <c r="I677" s="20">
        <v>2021</v>
      </c>
    </row>
    <row r="678" spans="1:9">
      <c r="A678" s="20">
        <v>60191</v>
      </c>
      <c r="B678" s="21" t="s">
        <v>235</v>
      </c>
      <c r="C678" s="21" t="s">
        <v>244</v>
      </c>
      <c r="D678" s="21" t="s">
        <v>245</v>
      </c>
      <c r="E678" s="21" t="s">
        <v>245</v>
      </c>
      <c r="F678" s="21" t="s">
        <v>252</v>
      </c>
      <c r="G678" s="22">
        <v>52595</v>
      </c>
      <c r="H678" s="22">
        <v>5947</v>
      </c>
      <c r="I678" s="20">
        <v>2021</v>
      </c>
    </row>
    <row r="679" spans="1:9">
      <c r="A679" s="20">
        <v>64311</v>
      </c>
      <c r="B679" s="21" t="s">
        <v>235</v>
      </c>
      <c r="C679" s="21" t="s">
        <v>244</v>
      </c>
      <c r="D679" s="21" t="s">
        <v>245</v>
      </c>
      <c r="E679" s="21" t="s">
        <v>245</v>
      </c>
      <c r="F679" s="21" t="s">
        <v>253</v>
      </c>
      <c r="G679" s="22">
        <v>52435</v>
      </c>
      <c r="H679" s="22">
        <v>5929</v>
      </c>
      <c r="I679" s="20">
        <v>2021</v>
      </c>
    </row>
    <row r="680" spans="1:9">
      <c r="A680" s="20">
        <v>58495</v>
      </c>
      <c r="B680" s="21" t="s">
        <v>235</v>
      </c>
      <c r="C680" s="21" t="s">
        <v>244</v>
      </c>
      <c r="D680" s="21" t="s">
        <v>245</v>
      </c>
      <c r="E680" s="21" t="s">
        <v>245</v>
      </c>
      <c r="F680" s="21" t="s">
        <v>239</v>
      </c>
      <c r="G680" s="22">
        <v>52234</v>
      </c>
      <c r="H680" s="22">
        <v>5906</v>
      </c>
      <c r="I680" s="20">
        <v>2021</v>
      </c>
    </row>
    <row r="681" spans="1:9">
      <c r="A681" s="20">
        <v>59519</v>
      </c>
      <c r="B681" s="21" t="s">
        <v>235</v>
      </c>
      <c r="C681" s="21" t="s">
        <v>244</v>
      </c>
      <c r="D681" s="21" t="s">
        <v>245</v>
      </c>
      <c r="E681" s="21" t="s">
        <v>245</v>
      </c>
      <c r="F681" s="21" t="s">
        <v>252</v>
      </c>
      <c r="G681" s="22">
        <v>52196</v>
      </c>
      <c r="H681" s="22">
        <v>5902</v>
      </c>
      <c r="I681" s="20">
        <v>2021</v>
      </c>
    </row>
    <row r="682" spans="1:9">
      <c r="A682" s="20">
        <v>59587</v>
      </c>
      <c r="B682" s="21" t="s">
        <v>235</v>
      </c>
      <c r="C682" s="21" t="s">
        <v>244</v>
      </c>
      <c r="D682" s="21" t="s">
        <v>245</v>
      </c>
      <c r="E682" s="21" t="s">
        <v>245</v>
      </c>
      <c r="F682" s="21" t="s">
        <v>252</v>
      </c>
      <c r="G682" s="22">
        <v>51851</v>
      </c>
      <c r="H682" s="22">
        <v>5863</v>
      </c>
      <c r="I682" s="20">
        <v>2021</v>
      </c>
    </row>
    <row r="683" spans="1:9">
      <c r="A683" s="20">
        <v>59123</v>
      </c>
      <c r="B683" s="21" t="s">
        <v>235</v>
      </c>
      <c r="C683" s="21" t="s">
        <v>244</v>
      </c>
      <c r="D683" s="21" t="s">
        <v>245</v>
      </c>
      <c r="E683" s="21" t="s">
        <v>245</v>
      </c>
      <c r="F683" s="21" t="s">
        <v>239</v>
      </c>
      <c r="G683" s="22">
        <v>51570</v>
      </c>
      <c r="H683" s="22">
        <v>5831</v>
      </c>
      <c r="I683" s="20">
        <v>2021</v>
      </c>
    </row>
    <row r="684" spans="1:9">
      <c r="A684" s="20">
        <v>58730</v>
      </c>
      <c r="B684" s="21" t="s">
        <v>235</v>
      </c>
      <c r="C684" s="21" t="s">
        <v>244</v>
      </c>
      <c r="D684" s="21" t="s">
        <v>245</v>
      </c>
      <c r="E684" s="21" t="s">
        <v>245</v>
      </c>
      <c r="F684" s="21" t="s">
        <v>252</v>
      </c>
      <c r="G684" s="22">
        <v>51523</v>
      </c>
      <c r="H684" s="22">
        <v>5826</v>
      </c>
      <c r="I684" s="20">
        <v>2021</v>
      </c>
    </row>
    <row r="685" spans="1:9">
      <c r="A685" s="20">
        <v>63732</v>
      </c>
      <c r="B685" s="21" t="s">
        <v>235</v>
      </c>
      <c r="C685" s="21" t="s">
        <v>244</v>
      </c>
      <c r="D685" s="21" t="s">
        <v>245</v>
      </c>
      <c r="E685" s="21" t="s">
        <v>245</v>
      </c>
      <c r="F685" s="21" t="s">
        <v>239</v>
      </c>
      <c r="G685" s="22">
        <v>51445</v>
      </c>
      <c r="H685" s="22">
        <v>5817</v>
      </c>
      <c r="I685" s="20">
        <v>2021</v>
      </c>
    </row>
    <row r="686" spans="1:9">
      <c r="A686" s="20">
        <v>54801</v>
      </c>
      <c r="B686" s="21" t="s">
        <v>235</v>
      </c>
      <c r="C686" s="21" t="s">
        <v>246</v>
      </c>
      <c r="D686" s="21" t="s">
        <v>247</v>
      </c>
      <c r="E686" s="21" t="s">
        <v>248</v>
      </c>
      <c r="F686" s="21" t="s">
        <v>252</v>
      </c>
      <c r="G686" s="22">
        <v>51428</v>
      </c>
      <c r="H686" s="22">
        <v>5815</v>
      </c>
      <c r="I686" s="20">
        <v>2021</v>
      </c>
    </row>
    <row r="687" spans="1:9">
      <c r="A687" s="20">
        <v>60131</v>
      </c>
      <c r="B687" s="21" t="s">
        <v>235</v>
      </c>
      <c r="C687" s="21" t="s">
        <v>244</v>
      </c>
      <c r="D687" s="21" t="s">
        <v>245</v>
      </c>
      <c r="E687" s="21" t="s">
        <v>245</v>
      </c>
      <c r="F687" s="21" t="s">
        <v>252</v>
      </c>
      <c r="G687" s="22">
        <v>51287</v>
      </c>
      <c r="H687" s="22">
        <v>5799</v>
      </c>
      <c r="I687" s="20">
        <v>2021</v>
      </c>
    </row>
    <row r="688" spans="1:9">
      <c r="A688" s="20">
        <v>59898</v>
      </c>
      <c r="B688" s="21" t="s">
        <v>235</v>
      </c>
      <c r="C688" s="21" t="s">
        <v>244</v>
      </c>
      <c r="D688" s="21" t="s">
        <v>245</v>
      </c>
      <c r="E688" s="21" t="s">
        <v>245</v>
      </c>
      <c r="F688" s="21" t="s">
        <v>253</v>
      </c>
      <c r="G688" s="22">
        <v>51128</v>
      </c>
      <c r="H688" s="22">
        <v>5781</v>
      </c>
      <c r="I688" s="20">
        <v>2021</v>
      </c>
    </row>
    <row r="689" spans="1:9">
      <c r="A689" s="20">
        <v>58739</v>
      </c>
      <c r="B689" s="21" t="s">
        <v>235</v>
      </c>
      <c r="C689" s="21" t="s">
        <v>244</v>
      </c>
      <c r="D689" s="21" t="s">
        <v>245</v>
      </c>
      <c r="E689" s="21" t="s">
        <v>245</v>
      </c>
      <c r="F689" s="21" t="s">
        <v>252</v>
      </c>
      <c r="G689" s="22">
        <v>49675</v>
      </c>
      <c r="H689" s="22">
        <v>5617</v>
      </c>
      <c r="I689" s="20">
        <v>2021</v>
      </c>
    </row>
    <row r="690" spans="1:9">
      <c r="A690" s="20">
        <v>58732</v>
      </c>
      <c r="B690" s="21" t="s">
        <v>235</v>
      </c>
      <c r="C690" s="21" t="s">
        <v>244</v>
      </c>
      <c r="D690" s="21" t="s">
        <v>245</v>
      </c>
      <c r="E690" s="21" t="s">
        <v>245</v>
      </c>
      <c r="F690" s="21" t="s">
        <v>252</v>
      </c>
      <c r="G690" s="22">
        <v>49606</v>
      </c>
      <c r="H690" s="22">
        <v>5609</v>
      </c>
      <c r="I690" s="20">
        <v>2021</v>
      </c>
    </row>
    <row r="691" spans="1:9">
      <c r="A691" s="20">
        <v>61274</v>
      </c>
      <c r="B691" s="21" t="s">
        <v>235</v>
      </c>
      <c r="C691" s="21" t="s">
        <v>244</v>
      </c>
      <c r="D691" s="21" t="s">
        <v>245</v>
      </c>
      <c r="E691" s="21" t="s">
        <v>245</v>
      </c>
      <c r="F691" s="21" t="s">
        <v>239</v>
      </c>
      <c r="G691" s="22">
        <v>49013</v>
      </c>
      <c r="H691" s="22">
        <v>5542</v>
      </c>
      <c r="I691" s="20">
        <v>2021</v>
      </c>
    </row>
    <row r="692" spans="1:9">
      <c r="A692" s="20">
        <v>58668</v>
      </c>
      <c r="B692" s="21" t="s">
        <v>235</v>
      </c>
      <c r="C692" s="21" t="s">
        <v>244</v>
      </c>
      <c r="D692" s="21" t="s">
        <v>245</v>
      </c>
      <c r="E692" s="21" t="s">
        <v>245</v>
      </c>
      <c r="F692" s="21" t="s">
        <v>252</v>
      </c>
      <c r="G692" s="22">
        <v>48960</v>
      </c>
      <c r="H692" s="22">
        <v>5536</v>
      </c>
      <c r="I692" s="20">
        <v>2021</v>
      </c>
    </row>
    <row r="693" spans="1:9">
      <c r="A693" s="20">
        <v>58315</v>
      </c>
      <c r="B693" s="21" t="s">
        <v>235</v>
      </c>
      <c r="C693" s="21" t="s">
        <v>244</v>
      </c>
      <c r="D693" s="21" t="s">
        <v>245</v>
      </c>
      <c r="E693" s="21" t="s">
        <v>245</v>
      </c>
      <c r="F693" s="21" t="s">
        <v>252</v>
      </c>
      <c r="G693" s="22">
        <v>48800</v>
      </c>
      <c r="H693" s="22">
        <v>5518</v>
      </c>
      <c r="I693" s="20">
        <v>2021</v>
      </c>
    </row>
    <row r="694" spans="1:9">
      <c r="A694" s="20">
        <v>59124</v>
      </c>
      <c r="B694" s="21" t="s">
        <v>235</v>
      </c>
      <c r="C694" s="21" t="s">
        <v>244</v>
      </c>
      <c r="D694" s="21" t="s">
        <v>245</v>
      </c>
      <c r="E694" s="21" t="s">
        <v>245</v>
      </c>
      <c r="F694" s="21" t="s">
        <v>239</v>
      </c>
      <c r="G694" s="22">
        <v>48518</v>
      </c>
      <c r="H694" s="22">
        <v>5486</v>
      </c>
      <c r="I694" s="20">
        <v>2021</v>
      </c>
    </row>
    <row r="695" spans="1:9">
      <c r="A695" s="20">
        <v>59542</v>
      </c>
      <c r="B695" s="21" t="s">
        <v>235</v>
      </c>
      <c r="C695" s="21" t="s">
        <v>244</v>
      </c>
      <c r="D695" s="21" t="s">
        <v>245</v>
      </c>
      <c r="E695" s="21" t="s">
        <v>245</v>
      </c>
      <c r="F695" s="21" t="s">
        <v>239</v>
      </c>
      <c r="G695" s="22">
        <v>48404</v>
      </c>
      <c r="H695" s="22">
        <v>5473</v>
      </c>
      <c r="I695" s="20">
        <v>2021</v>
      </c>
    </row>
    <row r="696" spans="1:9">
      <c r="A696" s="20">
        <v>2727</v>
      </c>
      <c r="B696" s="21" t="s">
        <v>235</v>
      </c>
      <c r="C696" s="21" t="s">
        <v>249</v>
      </c>
      <c r="D696" s="21" t="s">
        <v>241</v>
      </c>
      <c r="E696" s="21" t="s">
        <v>241</v>
      </c>
      <c r="F696" s="21" t="s">
        <v>252</v>
      </c>
      <c r="G696" s="22">
        <v>54706</v>
      </c>
      <c r="H696" s="22">
        <v>5466.3090000000002</v>
      </c>
      <c r="I696" s="20">
        <v>2021</v>
      </c>
    </row>
    <row r="697" spans="1:9">
      <c r="A697" s="20">
        <v>58494</v>
      </c>
      <c r="B697" s="21" t="s">
        <v>235</v>
      </c>
      <c r="C697" s="21" t="s">
        <v>244</v>
      </c>
      <c r="D697" s="21" t="s">
        <v>245</v>
      </c>
      <c r="E697" s="21" t="s">
        <v>245</v>
      </c>
      <c r="F697" s="21" t="s">
        <v>239</v>
      </c>
      <c r="G697" s="22">
        <v>48323</v>
      </c>
      <c r="H697" s="22">
        <v>5464</v>
      </c>
      <c r="I697" s="20">
        <v>2021</v>
      </c>
    </row>
    <row r="698" spans="1:9">
      <c r="A698" s="20">
        <v>58740</v>
      </c>
      <c r="B698" s="21" t="s">
        <v>235</v>
      </c>
      <c r="C698" s="21" t="s">
        <v>244</v>
      </c>
      <c r="D698" s="21" t="s">
        <v>245</v>
      </c>
      <c r="E698" s="21" t="s">
        <v>245</v>
      </c>
      <c r="F698" s="21" t="s">
        <v>252</v>
      </c>
      <c r="G698" s="22">
        <v>48245</v>
      </c>
      <c r="H698" s="22">
        <v>5455</v>
      </c>
      <c r="I698" s="20">
        <v>2021</v>
      </c>
    </row>
    <row r="699" spans="1:9">
      <c r="A699" s="20">
        <v>10258</v>
      </c>
      <c r="B699" s="21" t="s">
        <v>235</v>
      </c>
      <c r="C699" s="21" t="s">
        <v>246</v>
      </c>
      <c r="D699" s="21" t="s">
        <v>247</v>
      </c>
      <c r="E699" s="21" t="s">
        <v>248</v>
      </c>
      <c r="F699" s="21" t="s">
        <v>252</v>
      </c>
      <c r="G699" s="22">
        <v>47582</v>
      </c>
      <c r="H699" s="22">
        <v>5380</v>
      </c>
      <c r="I699" s="20">
        <v>2021</v>
      </c>
    </row>
    <row r="700" spans="1:9">
      <c r="A700" s="20">
        <v>59038</v>
      </c>
      <c r="B700" s="21" t="s">
        <v>235</v>
      </c>
      <c r="C700" s="21" t="s">
        <v>244</v>
      </c>
      <c r="D700" s="21" t="s">
        <v>245</v>
      </c>
      <c r="E700" s="21" t="s">
        <v>245</v>
      </c>
      <c r="F700" s="21" t="s">
        <v>252</v>
      </c>
      <c r="G700" s="22">
        <v>47333</v>
      </c>
      <c r="H700" s="22">
        <v>5352</v>
      </c>
      <c r="I700" s="20">
        <v>2021</v>
      </c>
    </row>
    <row r="701" spans="1:9">
      <c r="A701" s="20">
        <v>59606</v>
      </c>
      <c r="B701" s="21" t="s">
        <v>235</v>
      </c>
      <c r="C701" s="21" t="s">
        <v>244</v>
      </c>
      <c r="D701" s="21" t="s">
        <v>245</v>
      </c>
      <c r="E701" s="21" t="s">
        <v>245</v>
      </c>
      <c r="F701" s="21" t="s">
        <v>239</v>
      </c>
      <c r="G701" s="22">
        <v>46659</v>
      </c>
      <c r="H701" s="22">
        <v>5276</v>
      </c>
      <c r="I701" s="20">
        <v>2021</v>
      </c>
    </row>
    <row r="702" spans="1:9">
      <c r="A702" s="20">
        <v>59999</v>
      </c>
      <c r="B702" s="21" t="s">
        <v>235</v>
      </c>
      <c r="C702" s="21" t="s">
        <v>244</v>
      </c>
      <c r="D702" s="21" t="s">
        <v>245</v>
      </c>
      <c r="E702" s="21" t="s">
        <v>245</v>
      </c>
      <c r="F702" s="21" t="s">
        <v>252</v>
      </c>
      <c r="G702" s="22">
        <v>46317</v>
      </c>
      <c r="H702" s="22">
        <v>5237</v>
      </c>
      <c r="I702" s="20">
        <v>2021</v>
      </c>
    </row>
    <row r="703" spans="1:9">
      <c r="A703" s="20">
        <v>63293</v>
      </c>
      <c r="B703" s="21" t="s">
        <v>235</v>
      </c>
      <c r="C703" s="21" t="s">
        <v>244</v>
      </c>
      <c r="D703" s="21" t="s">
        <v>245</v>
      </c>
      <c r="E703" s="21" t="s">
        <v>245</v>
      </c>
      <c r="F703" s="21" t="s">
        <v>253</v>
      </c>
      <c r="G703" s="22">
        <v>46113</v>
      </c>
      <c r="H703" s="22">
        <v>5214</v>
      </c>
      <c r="I703" s="20">
        <v>2021</v>
      </c>
    </row>
    <row r="704" spans="1:9">
      <c r="A704" s="20">
        <v>64273</v>
      </c>
      <c r="B704" s="21" t="s">
        <v>235</v>
      </c>
      <c r="C704" s="21" t="s">
        <v>244</v>
      </c>
      <c r="D704" s="21" t="s">
        <v>245</v>
      </c>
      <c r="E704" s="21" t="s">
        <v>245</v>
      </c>
      <c r="F704" s="21" t="s">
        <v>239</v>
      </c>
      <c r="G704" s="22">
        <v>45892</v>
      </c>
      <c r="H704" s="22">
        <v>5189</v>
      </c>
      <c r="I704" s="20">
        <v>2021</v>
      </c>
    </row>
    <row r="705" spans="1:9">
      <c r="A705" s="20">
        <v>60782</v>
      </c>
      <c r="B705" s="21" t="s">
        <v>235</v>
      </c>
      <c r="C705" s="21" t="s">
        <v>244</v>
      </c>
      <c r="D705" s="21" t="s">
        <v>245</v>
      </c>
      <c r="E705" s="21" t="s">
        <v>245</v>
      </c>
      <c r="F705" s="21" t="s">
        <v>253</v>
      </c>
      <c r="G705" s="22">
        <v>45424</v>
      </c>
      <c r="H705" s="22">
        <v>5136</v>
      </c>
      <c r="I705" s="20">
        <v>2021</v>
      </c>
    </row>
    <row r="706" spans="1:9">
      <c r="A706" s="20">
        <v>61131</v>
      </c>
      <c r="B706" s="21" t="s">
        <v>235</v>
      </c>
      <c r="C706" s="21" t="s">
        <v>244</v>
      </c>
      <c r="D706" s="21" t="s">
        <v>245</v>
      </c>
      <c r="E706" s="21" t="s">
        <v>245</v>
      </c>
      <c r="F706" s="21" t="s">
        <v>253</v>
      </c>
      <c r="G706" s="22">
        <v>44873</v>
      </c>
      <c r="H706" s="22">
        <v>5074</v>
      </c>
      <c r="I706" s="20">
        <v>2021</v>
      </c>
    </row>
    <row r="707" spans="1:9">
      <c r="A707" s="20">
        <v>58480</v>
      </c>
      <c r="B707" s="21" t="s">
        <v>235</v>
      </c>
      <c r="C707" s="21" t="s">
        <v>244</v>
      </c>
      <c r="D707" s="21" t="s">
        <v>245</v>
      </c>
      <c r="E707" s="21" t="s">
        <v>245</v>
      </c>
      <c r="F707" s="21" t="s">
        <v>253</v>
      </c>
      <c r="G707" s="22">
        <v>44567</v>
      </c>
      <c r="H707" s="22">
        <v>5039</v>
      </c>
      <c r="I707" s="20">
        <v>2021</v>
      </c>
    </row>
    <row r="708" spans="1:9">
      <c r="A708" s="20">
        <v>58487</v>
      </c>
      <c r="B708" s="21" t="s">
        <v>235</v>
      </c>
      <c r="C708" s="21" t="s">
        <v>244</v>
      </c>
      <c r="D708" s="21" t="s">
        <v>245</v>
      </c>
      <c r="E708" s="21" t="s">
        <v>245</v>
      </c>
      <c r="F708" s="21" t="s">
        <v>239</v>
      </c>
      <c r="G708" s="22">
        <v>43157</v>
      </c>
      <c r="H708" s="22">
        <v>4880</v>
      </c>
      <c r="I708" s="20">
        <v>2021</v>
      </c>
    </row>
    <row r="709" spans="1:9">
      <c r="A709" s="20">
        <v>2745</v>
      </c>
      <c r="B709" s="21" t="s">
        <v>235</v>
      </c>
      <c r="C709" s="21" t="s">
        <v>246</v>
      </c>
      <c r="D709" s="21" t="s">
        <v>247</v>
      </c>
      <c r="E709" s="21" t="s">
        <v>248</v>
      </c>
      <c r="F709" s="21" t="s">
        <v>252</v>
      </c>
      <c r="G709" s="22">
        <v>41990</v>
      </c>
      <c r="H709" s="22">
        <v>4748</v>
      </c>
      <c r="I709" s="20">
        <v>2021</v>
      </c>
    </row>
    <row r="710" spans="1:9">
      <c r="A710" s="20">
        <v>59507</v>
      </c>
      <c r="B710" s="21" t="s">
        <v>235</v>
      </c>
      <c r="C710" s="21" t="s">
        <v>244</v>
      </c>
      <c r="D710" s="21" t="s">
        <v>245</v>
      </c>
      <c r="E710" s="21" t="s">
        <v>245</v>
      </c>
      <c r="F710" s="21" t="s">
        <v>239</v>
      </c>
      <c r="G710" s="22">
        <v>41213</v>
      </c>
      <c r="H710" s="22">
        <v>4660</v>
      </c>
      <c r="I710" s="20">
        <v>2021</v>
      </c>
    </row>
    <row r="711" spans="1:9">
      <c r="A711" s="20">
        <v>64271</v>
      </c>
      <c r="B711" s="21" t="s">
        <v>235</v>
      </c>
      <c r="C711" s="21" t="s">
        <v>244</v>
      </c>
      <c r="D711" s="21" t="s">
        <v>245</v>
      </c>
      <c r="E711" s="21" t="s">
        <v>245</v>
      </c>
      <c r="F711" s="21" t="s">
        <v>252</v>
      </c>
      <c r="G711" s="22">
        <v>40975</v>
      </c>
      <c r="H711" s="22">
        <v>4633</v>
      </c>
      <c r="I711" s="20">
        <v>2021</v>
      </c>
    </row>
    <row r="712" spans="1:9">
      <c r="A712" s="20">
        <v>64174</v>
      </c>
      <c r="B712" s="21" t="s">
        <v>235</v>
      </c>
      <c r="C712" s="21" t="s">
        <v>244</v>
      </c>
      <c r="D712" s="21" t="s">
        <v>245</v>
      </c>
      <c r="E712" s="21" t="s">
        <v>245</v>
      </c>
      <c r="F712" s="21" t="s">
        <v>252</v>
      </c>
      <c r="G712" s="22">
        <v>40329</v>
      </c>
      <c r="H712" s="22">
        <v>4560</v>
      </c>
      <c r="I712" s="20">
        <v>2021</v>
      </c>
    </row>
    <row r="713" spans="1:9">
      <c r="A713" s="20">
        <v>64477</v>
      </c>
      <c r="B713" s="21" t="s">
        <v>235</v>
      </c>
      <c r="C713" s="21" t="s">
        <v>244</v>
      </c>
      <c r="D713" s="21" t="s">
        <v>245</v>
      </c>
      <c r="E713" s="21" t="s">
        <v>245</v>
      </c>
      <c r="F713" s="21" t="s">
        <v>239</v>
      </c>
      <c r="G713" s="22">
        <v>40188</v>
      </c>
      <c r="H713" s="22">
        <v>4544</v>
      </c>
      <c r="I713" s="20">
        <v>2021</v>
      </c>
    </row>
    <row r="714" spans="1:9">
      <c r="A714" s="20">
        <v>63693</v>
      </c>
      <c r="B714" s="21" t="s">
        <v>235</v>
      </c>
      <c r="C714" s="21" t="s">
        <v>244</v>
      </c>
      <c r="D714" s="21" t="s">
        <v>245</v>
      </c>
      <c r="E714" s="21" t="s">
        <v>245</v>
      </c>
      <c r="F714" s="21" t="s">
        <v>239</v>
      </c>
      <c r="G714" s="22">
        <v>39957</v>
      </c>
      <c r="H714" s="22">
        <v>4518</v>
      </c>
      <c r="I714" s="20">
        <v>2021</v>
      </c>
    </row>
    <row r="715" spans="1:9">
      <c r="A715" s="20">
        <v>63979</v>
      </c>
      <c r="B715" s="21" t="s">
        <v>235</v>
      </c>
      <c r="C715" s="21" t="s">
        <v>244</v>
      </c>
      <c r="D715" s="21" t="s">
        <v>245</v>
      </c>
      <c r="E715" s="21" t="s">
        <v>245</v>
      </c>
      <c r="F715" s="21" t="s">
        <v>239</v>
      </c>
      <c r="G715" s="22">
        <v>39366</v>
      </c>
      <c r="H715" s="22">
        <v>4451</v>
      </c>
      <c r="I715" s="20">
        <v>2021</v>
      </c>
    </row>
    <row r="716" spans="1:9">
      <c r="A716" s="20">
        <v>62204</v>
      </c>
      <c r="B716" s="21" t="s">
        <v>235</v>
      </c>
      <c r="C716" s="21" t="s">
        <v>244</v>
      </c>
      <c r="D716" s="21" t="s">
        <v>245</v>
      </c>
      <c r="E716" s="21" t="s">
        <v>245</v>
      </c>
      <c r="F716" s="21" t="s">
        <v>239</v>
      </c>
      <c r="G716" s="22">
        <v>39151</v>
      </c>
      <c r="H716" s="22">
        <v>4427</v>
      </c>
      <c r="I716" s="20">
        <v>2021</v>
      </c>
    </row>
    <row r="717" spans="1:9">
      <c r="A717" s="20">
        <v>10550</v>
      </c>
      <c r="B717" s="21" t="s">
        <v>235</v>
      </c>
      <c r="C717" s="21" t="s">
        <v>246</v>
      </c>
      <c r="D717" s="21" t="s">
        <v>247</v>
      </c>
      <c r="E717" s="21" t="s">
        <v>248</v>
      </c>
      <c r="F717" s="21" t="s">
        <v>252</v>
      </c>
      <c r="G717" s="22">
        <v>38983</v>
      </c>
      <c r="H717" s="22">
        <v>4408</v>
      </c>
      <c r="I717" s="20">
        <v>2021</v>
      </c>
    </row>
    <row r="718" spans="1:9">
      <c r="A718" s="20">
        <v>63695</v>
      </c>
      <c r="B718" s="21" t="s">
        <v>235</v>
      </c>
      <c r="C718" s="21" t="s">
        <v>244</v>
      </c>
      <c r="D718" s="21" t="s">
        <v>245</v>
      </c>
      <c r="E718" s="21" t="s">
        <v>245</v>
      </c>
      <c r="F718" s="21" t="s">
        <v>239</v>
      </c>
      <c r="G718" s="22">
        <v>38438</v>
      </c>
      <c r="H718" s="22">
        <v>4346</v>
      </c>
      <c r="I718" s="20">
        <v>2021</v>
      </c>
    </row>
    <row r="719" spans="1:9">
      <c r="A719" s="20">
        <v>62127</v>
      </c>
      <c r="B719" s="21" t="s">
        <v>235</v>
      </c>
      <c r="C719" s="21" t="s">
        <v>244</v>
      </c>
      <c r="D719" s="21" t="s">
        <v>245</v>
      </c>
      <c r="E719" s="21" t="s">
        <v>245</v>
      </c>
      <c r="F719" s="21" t="s">
        <v>239</v>
      </c>
      <c r="G719" s="22">
        <v>38251</v>
      </c>
      <c r="H719" s="22">
        <v>4325</v>
      </c>
      <c r="I719" s="20">
        <v>2021</v>
      </c>
    </row>
    <row r="720" spans="1:9">
      <c r="A720" s="20">
        <v>64035</v>
      </c>
      <c r="B720" s="21" t="s">
        <v>235</v>
      </c>
      <c r="C720" s="21" t="s">
        <v>244</v>
      </c>
      <c r="D720" s="21" t="s">
        <v>245</v>
      </c>
      <c r="E720" s="21" t="s">
        <v>245</v>
      </c>
      <c r="F720" s="21" t="s">
        <v>239</v>
      </c>
      <c r="G720" s="22">
        <v>37136</v>
      </c>
      <c r="H720" s="22">
        <v>4199</v>
      </c>
      <c r="I720" s="20">
        <v>2021</v>
      </c>
    </row>
    <row r="721" spans="1:9">
      <c r="A721" s="20">
        <v>59451</v>
      </c>
      <c r="B721" s="21" t="s">
        <v>235</v>
      </c>
      <c r="C721" s="21" t="s">
        <v>244</v>
      </c>
      <c r="D721" s="21" t="s">
        <v>245</v>
      </c>
      <c r="E721" s="21" t="s">
        <v>245</v>
      </c>
      <c r="F721" s="21" t="s">
        <v>239</v>
      </c>
      <c r="G721" s="22">
        <v>36393</v>
      </c>
      <c r="H721" s="22">
        <v>4115</v>
      </c>
      <c r="I721" s="20">
        <v>2021</v>
      </c>
    </row>
    <row r="722" spans="1:9">
      <c r="A722" s="20">
        <v>61351</v>
      </c>
      <c r="B722" s="21" t="s">
        <v>235</v>
      </c>
      <c r="C722" s="21" t="s">
        <v>244</v>
      </c>
      <c r="D722" s="21" t="s">
        <v>245</v>
      </c>
      <c r="E722" s="21" t="s">
        <v>245</v>
      </c>
      <c r="F722" s="21" t="s">
        <v>239</v>
      </c>
      <c r="G722" s="22">
        <v>36048</v>
      </c>
      <c r="H722" s="22">
        <v>4076</v>
      </c>
      <c r="I722" s="20">
        <v>2021</v>
      </c>
    </row>
    <row r="723" spans="1:9">
      <c r="A723" s="20">
        <v>62131</v>
      </c>
      <c r="B723" s="21" t="s">
        <v>235</v>
      </c>
      <c r="C723" s="21" t="s">
        <v>244</v>
      </c>
      <c r="D723" s="21" t="s">
        <v>245</v>
      </c>
      <c r="E723" s="21" t="s">
        <v>245</v>
      </c>
      <c r="F723" s="21" t="s">
        <v>239</v>
      </c>
      <c r="G723" s="22">
        <v>36023</v>
      </c>
      <c r="H723" s="22">
        <v>4073</v>
      </c>
      <c r="I723" s="20">
        <v>2021</v>
      </c>
    </row>
    <row r="724" spans="1:9">
      <c r="A724" s="20">
        <v>6438</v>
      </c>
      <c r="B724" s="21" t="s">
        <v>235</v>
      </c>
      <c r="C724" s="21" t="s">
        <v>246</v>
      </c>
      <c r="D724" s="21" t="s">
        <v>247</v>
      </c>
      <c r="E724" s="21" t="s">
        <v>248</v>
      </c>
      <c r="F724" s="21" t="s">
        <v>252</v>
      </c>
      <c r="G724" s="22">
        <v>35941</v>
      </c>
      <c r="H724" s="22">
        <v>4064</v>
      </c>
      <c r="I724" s="20">
        <v>2021</v>
      </c>
    </row>
    <row r="725" spans="1:9">
      <c r="A725" s="20">
        <v>62129</v>
      </c>
      <c r="B725" s="21" t="s">
        <v>235</v>
      </c>
      <c r="C725" s="21" t="s">
        <v>244</v>
      </c>
      <c r="D725" s="21" t="s">
        <v>245</v>
      </c>
      <c r="E725" s="21" t="s">
        <v>245</v>
      </c>
      <c r="F725" s="21" t="s">
        <v>239</v>
      </c>
      <c r="G725" s="22">
        <v>35845</v>
      </c>
      <c r="H725" s="22">
        <v>4053</v>
      </c>
      <c r="I725" s="20">
        <v>2021</v>
      </c>
    </row>
    <row r="726" spans="1:9">
      <c r="A726" s="20">
        <v>63346</v>
      </c>
      <c r="B726" s="21" t="s">
        <v>235</v>
      </c>
      <c r="C726" s="21" t="s">
        <v>244</v>
      </c>
      <c r="D726" s="21" t="s">
        <v>245</v>
      </c>
      <c r="E726" s="21" t="s">
        <v>245</v>
      </c>
      <c r="F726" s="21" t="s">
        <v>239</v>
      </c>
      <c r="G726" s="22">
        <v>35571</v>
      </c>
      <c r="H726" s="22">
        <v>4022</v>
      </c>
      <c r="I726" s="20">
        <v>2021</v>
      </c>
    </row>
    <row r="727" spans="1:9">
      <c r="A727" s="20">
        <v>59114</v>
      </c>
      <c r="B727" s="21" t="s">
        <v>235</v>
      </c>
      <c r="C727" s="21" t="s">
        <v>244</v>
      </c>
      <c r="D727" s="21" t="s">
        <v>245</v>
      </c>
      <c r="E727" s="21" t="s">
        <v>245</v>
      </c>
      <c r="F727" s="21" t="s">
        <v>252</v>
      </c>
      <c r="G727" s="22">
        <v>35368</v>
      </c>
      <c r="H727" s="22">
        <v>3999</v>
      </c>
      <c r="I727" s="20">
        <v>2021</v>
      </c>
    </row>
    <row r="728" spans="1:9">
      <c r="A728" s="20">
        <v>61195</v>
      </c>
      <c r="B728" s="21" t="s">
        <v>235</v>
      </c>
      <c r="C728" s="21" t="s">
        <v>244</v>
      </c>
      <c r="D728" s="21" t="s">
        <v>245</v>
      </c>
      <c r="E728" s="21" t="s">
        <v>245</v>
      </c>
      <c r="F728" s="21" t="s">
        <v>239</v>
      </c>
      <c r="G728" s="22">
        <v>35164</v>
      </c>
      <c r="H728" s="22">
        <v>3976</v>
      </c>
      <c r="I728" s="20">
        <v>2021</v>
      </c>
    </row>
    <row r="729" spans="1:9">
      <c r="A729" s="20">
        <v>61347</v>
      </c>
      <c r="B729" s="21" t="s">
        <v>235</v>
      </c>
      <c r="C729" s="21" t="s">
        <v>244</v>
      </c>
      <c r="D729" s="21" t="s">
        <v>245</v>
      </c>
      <c r="E729" s="21" t="s">
        <v>245</v>
      </c>
      <c r="F729" s="21" t="s">
        <v>239</v>
      </c>
      <c r="G729" s="22">
        <v>35164</v>
      </c>
      <c r="H729" s="22">
        <v>3976</v>
      </c>
      <c r="I729" s="20">
        <v>2021</v>
      </c>
    </row>
    <row r="730" spans="1:9">
      <c r="A730" s="20">
        <v>61284</v>
      </c>
      <c r="B730" s="21" t="s">
        <v>235</v>
      </c>
      <c r="C730" s="21" t="s">
        <v>244</v>
      </c>
      <c r="D730" s="21" t="s">
        <v>245</v>
      </c>
      <c r="E730" s="21" t="s">
        <v>245</v>
      </c>
      <c r="F730" s="21" t="s">
        <v>252</v>
      </c>
      <c r="G730" s="22">
        <v>35120</v>
      </c>
      <c r="H730" s="22">
        <v>3971</v>
      </c>
      <c r="I730" s="20">
        <v>2021</v>
      </c>
    </row>
    <row r="731" spans="1:9">
      <c r="A731" s="20">
        <v>63448</v>
      </c>
      <c r="B731" s="21" t="s">
        <v>235</v>
      </c>
      <c r="C731" s="21" t="s">
        <v>244</v>
      </c>
      <c r="D731" s="21" t="s">
        <v>245</v>
      </c>
      <c r="E731" s="21" t="s">
        <v>245</v>
      </c>
      <c r="F731" s="21" t="s">
        <v>252</v>
      </c>
      <c r="G731" s="22">
        <v>35040</v>
      </c>
      <c r="H731" s="22">
        <v>3962</v>
      </c>
      <c r="I731" s="20">
        <v>2021</v>
      </c>
    </row>
    <row r="732" spans="1:9">
      <c r="A732" s="20">
        <v>62128</v>
      </c>
      <c r="B732" s="21" t="s">
        <v>235</v>
      </c>
      <c r="C732" s="21" t="s">
        <v>244</v>
      </c>
      <c r="D732" s="21" t="s">
        <v>245</v>
      </c>
      <c r="E732" s="21" t="s">
        <v>245</v>
      </c>
      <c r="F732" s="21" t="s">
        <v>239</v>
      </c>
      <c r="G732" s="22">
        <v>34961</v>
      </c>
      <c r="H732" s="22">
        <v>3953</v>
      </c>
      <c r="I732" s="20">
        <v>2021</v>
      </c>
    </row>
    <row r="733" spans="1:9">
      <c r="A733" s="20">
        <v>61520</v>
      </c>
      <c r="B733" s="21" t="s">
        <v>235</v>
      </c>
      <c r="C733" s="21" t="s">
        <v>244</v>
      </c>
      <c r="D733" s="21" t="s">
        <v>245</v>
      </c>
      <c r="E733" s="21" t="s">
        <v>245</v>
      </c>
      <c r="F733" s="21" t="s">
        <v>239</v>
      </c>
      <c r="G733" s="22">
        <v>34924</v>
      </c>
      <c r="H733" s="22">
        <v>3949</v>
      </c>
      <c r="I733" s="20">
        <v>2021</v>
      </c>
    </row>
    <row r="734" spans="1:9">
      <c r="A734" s="20">
        <v>60921</v>
      </c>
      <c r="B734" s="21" t="s">
        <v>235</v>
      </c>
      <c r="C734" s="21" t="s">
        <v>244</v>
      </c>
      <c r="D734" s="21" t="s">
        <v>245</v>
      </c>
      <c r="E734" s="21" t="s">
        <v>245</v>
      </c>
      <c r="F734" s="21" t="s">
        <v>239</v>
      </c>
      <c r="G734" s="22">
        <v>34836</v>
      </c>
      <c r="H734" s="22">
        <v>3939</v>
      </c>
      <c r="I734" s="20">
        <v>2021</v>
      </c>
    </row>
    <row r="735" spans="1:9">
      <c r="A735" s="20">
        <v>63225</v>
      </c>
      <c r="B735" s="21" t="s">
        <v>235</v>
      </c>
      <c r="C735" s="21" t="s">
        <v>244</v>
      </c>
      <c r="D735" s="21" t="s">
        <v>245</v>
      </c>
      <c r="E735" s="21" t="s">
        <v>245</v>
      </c>
      <c r="F735" s="21" t="s">
        <v>239</v>
      </c>
      <c r="G735" s="22">
        <v>34810</v>
      </c>
      <c r="H735" s="22">
        <v>3936</v>
      </c>
      <c r="I735" s="20">
        <v>2021</v>
      </c>
    </row>
    <row r="736" spans="1:9">
      <c r="A736" s="20">
        <v>59115</v>
      </c>
      <c r="B736" s="21" t="s">
        <v>235</v>
      </c>
      <c r="C736" s="21" t="s">
        <v>244</v>
      </c>
      <c r="D736" s="21" t="s">
        <v>245</v>
      </c>
      <c r="E736" s="21" t="s">
        <v>245</v>
      </c>
      <c r="F736" s="21" t="s">
        <v>239</v>
      </c>
      <c r="G736" s="22">
        <v>34696</v>
      </c>
      <c r="H736" s="22">
        <v>3923</v>
      </c>
      <c r="I736" s="20">
        <v>2021</v>
      </c>
    </row>
    <row r="737" spans="1:9">
      <c r="A737" s="20">
        <v>58538</v>
      </c>
      <c r="B737" s="21" t="s">
        <v>235</v>
      </c>
      <c r="C737" s="21" t="s">
        <v>244</v>
      </c>
      <c r="D737" s="21" t="s">
        <v>245</v>
      </c>
      <c r="E737" s="21" t="s">
        <v>245</v>
      </c>
      <c r="F737" s="21" t="s">
        <v>252</v>
      </c>
      <c r="G737" s="22">
        <v>34652</v>
      </c>
      <c r="H737" s="22">
        <v>3918</v>
      </c>
      <c r="I737" s="20">
        <v>2021</v>
      </c>
    </row>
    <row r="738" spans="1:9">
      <c r="A738" s="20">
        <v>60920</v>
      </c>
      <c r="B738" s="21" t="s">
        <v>235</v>
      </c>
      <c r="C738" s="21" t="s">
        <v>244</v>
      </c>
      <c r="D738" s="21" t="s">
        <v>245</v>
      </c>
      <c r="E738" s="21" t="s">
        <v>245</v>
      </c>
      <c r="F738" s="21" t="s">
        <v>239</v>
      </c>
      <c r="G738" s="22">
        <v>34642</v>
      </c>
      <c r="H738" s="22">
        <v>3917</v>
      </c>
      <c r="I738" s="20">
        <v>2021</v>
      </c>
    </row>
    <row r="739" spans="1:9">
      <c r="A739" s="20">
        <v>60129</v>
      </c>
      <c r="B739" s="21" t="s">
        <v>235</v>
      </c>
      <c r="C739" s="21" t="s">
        <v>244</v>
      </c>
      <c r="D739" s="21" t="s">
        <v>245</v>
      </c>
      <c r="E739" s="21" t="s">
        <v>245</v>
      </c>
      <c r="F739" s="21" t="s">
        <v>252</v>
      </c>
      <c r="G739" s="22">
        <v>34597</v>
      </c>
      <c r="H739" s="22">
        <v>3912</v>
      </c>
      <c r="I739" s="20">
        <v>2021</v>
      </c>
    </row>
    <row r="740" spans="1:9">
      <c r="A740" s="20">
        <v>62627</v>
      </c>
      <c r="B740" s="21" t="s">
        <v>235</v>
      </c>
      <c r="C740" s="21" t="s">
        <v>244</v>
      </c>
      <c r="D740" s="21" t="s">
        <v>245</v>
      </c>
      <c r="E740" s="21" t="s">
        <v>245</v>
      </c>
      <c r="F740" s="21" t="s">
        <v>239</v>
      </c>
      <c r="G740" s="22">
        <v>34553</v>
      </c>
      <c r="H740" s="22">
        <v>3907</v>
      </c>
      <c r="I740" s="20">
        <v>2021</v>
      </c>
    </row>
    <row r="741" spans="1:9">
      <c r="A741" s="20">
        <v>60288</v>
      </c>
      <c r="B741" s="21" t="s">
        <v>235</v>
      </c>
      <c r="C741" s="21" t="s">
        <v>244</v>
      </c>
      <c r="D741" s="21" t="s">
        <v>245</v>
      </c>
      <c r="E741" s="21" t="s">
        <v>245</v>
      </c>
      <c r="F741" s="21" t="s">
        <v>252</v>
      </c>
      <c r="G741" s="22">
        <v>34502</v>
      </c>
      <c r="H741" s="22">
        <v>3901</v>
      </c>
      <c r="I741" s="20">
        <v>2021</v>
      </c>
    </row>
    <row r="742" spans="1:9">
      <c r="A742" s="20">
        <v>62601</v>
      </c>
      <c r="B742" s="21" t="s">
        <v>235</v>
      </c>
      <c r="C742" s="21" t="s">
        <v>244</v>
      </c>
      <c r="D742" s="21" t="s">
        <v>245</v>
      </c>
      <c r="E742" s="21" t="s">
        <v>245</v>
      </c>
      <c r="F742" s="21" t="s">
        <v>239</v>
      </c>
      <c r="G742" s="22">
        <v>34475</v>
      </c>
      <c r="H742" s="22">
        <v>3898</v>
      </c>
      <c r="I742" s="20">
        <v>2021</v>
      </c>
    </row>
    <row r="743" spans="1:9">
      <c r="A743" s="20">
        <v>65583</v>
      </c>
      <c r="B743" s="21" t="s">
        <v>235</v>
      </c>
      <c r="C743" s="21" t="s">
        <v>244</v>
      </c>
      <c r="D743" s="21" t="s">
        <v>245</v>
      </c>
      <c r="E743" s="21" t="s">
        <v>245</v>
      </c>
      <c r="F743" s="21" t="s">
        <v>239</v>
      </c>
      <c r="G743" s="22">
        <v>34474</v>
      </c>
      <c r="H743" s="22">
        <v>3898</v>
      </c>
      <c r="I743" s="20">
        <v>2021</v>
      </c>
    </row>
    <row r="744" spans="1:9">
      <c r="A744" s="20">
        <v>65584</v>
      </c>
      <c r="B744" s="21" t="s">
        <v>235</v>
      </c>
      <c r="C744" s="21" t="s">
        <v>244</v>
      </c>
      <c r="D744" s="21" t="s">
        <v>245</v>
      </c>
      <c r="E744" s="21" t="s">
        <v>245</v>
      </c>
      <c r="F744" s="21" t="s">
        <v>239</v>
      </c>
      <c r="G744" s="22">
        <v>34103</v>
      </c>
      <c r="H744" s="22">
        <v>3856</v>
      </c>
      <c r="I744" s="20">
        <v>2021</v>
      </c>
    </row>
    <row r="745" spans="1:9">
      <c r="A745" s="20">
        <v>61534</v>
      </c>
      <c r="B745" s="21" t="s">
        <v>235</v>
      </c>
      <c r="C745" s="21" t="s">
        <v>244</v>
      </c>
      <c r="D745" s="21" t="s">
        <v>245</v>
      </c>
      <c r="E745" s="21" t="s">
        <v>245</v>
      </c>
      <c r="F745" s="21" t="s">
        <v>252</v>
      </c>
      <c r="G745" s="22">
        <v>34093</v>
      </c>
      <c r="H745" s="22">
        <v>3855</v>
      </c>
      <c r="I745" s="20">
        <v>2021</v>
      </c>
    </row>
    <row r="746" spans="1:9">
      <c r="A746" s="20">
        <v>60633</v>
      </c>
      <c r="B746" s="21" t="s">
        <v>235</v>
      </c>
      <c r="C746" s="21" t="s">
        <v>244</v>
      </c>
      <c r="D746" s="21" t="s">
        <v>245</v>
      </c>
      <c r="E746" s="21" t="s">
        <v>245</v>
      </c>
      <c r="F746" s="21" t="s">
        <v>252</v>
      </c>
      <c r="G746" s="22">
        <v>34007</v>
      </c>
      <c r="H746" s="22">
        <v>3845</v>
      </c>
      <c r="I746" s="20">
        <v>2021</v>
      </c>
    </row>
    <row r="747" spans="1:9">
      <c r="A747" s="20">
        <v>63692</v>
      </c>
      <c r="B747" s="21" t="s">
        <v>235</v>
      </c>
      <c r="C747" s="21" t="s">
        <v>244</v>
      </c>
      <c r="D747" s="21" t="s">
        <v>245</v>
      </c>
      <c r="E747" s="21" t="s">
        <v>245</v>
      </c>
      <c r="F747" s="21" t="s">
        <v>239</v>
      </c>
      <c r="G747" s="22">
        <v>34007</v>
      </c>
      <c r="H747" s="22">
        <v>3845</v>
      </c>
      <c r="I747" s="20">
        <v>2021</v>
      </c>
    </row>
    <row r="748" spans="1:9">
      <c r="A748" s="20">
        <v>62786</v>
      </c>
      <c r="B748" s="21" t="s">
        <v>235</v>
      </c>
      <c r="C748" s="21" t="s">
        <v>244</v>
      </c>
      <c r="D748" s="21" t="s">
        <v>245</v>
      </c>
      <c r="E748" s="21" t="s">
        <v>245</v>
      </c>
      <c r="F748" s="21" t="s">
        <v>239</v>
      </c>
      <c r="G748" s="22">
        <v>33997</v>
      </c>
      <c r="H748" s="22">
        <v>3844</v>
      </c>
      <c r="I748" s="20">
        <v>2021</v>
      </c>
    </row>
    <row r="749" spans="1:9">
      <c r="A749" s="20">
        <v>60922</v>
      </c>
      <c r="B749" s="21" t="s">
        <v>235</v>
      </c>
      <c r="C749" s="21" t="s">
        <v>244</v>
      </c>
      <c r="D749" s="21" t="s">
        <v>245</v>
      </c>
      <c r="E749" s="21" t="s">
        <v>245</v>
      </c>
      <c r="F749" s="21" t="s">
        <v>239</v>
      </c>
      <c r="G749" s="22">
        <v>33774</v>
      </c>
      <c r="H749" s="22">
        <v>3819</v>
      </c>
      <c r="I749" s="20">
        <v>2021</v>
      </c>
    </row>
    <row r="750" spans="1:9">
      <c r="A750" s="20">
        <v>64674</v>
      </c>
      <c r="B750" s="21" t="s">
        <v>235</v>
      </c>
      <c r="C750" s="21" t="s">
        <v>244</v>
      </c>
      <c r="D750" s="21" t="s">
        <v>245</v>
      </c>
      <c r="E750" s="21" t="s">
        <v>245</v>
      </c>
      <c r="F750" s="21" t="s">
        <v>239</v>
      </c>
      <c r="G750" s="22">
        <v>33775</v>
      </c>
      <c r="H750" s="22">
        <v>3819</v>
      </c>
      <c r="I750" s="20">
        <v>2021</v>
      </c>
    </row>
    <row r="751" spans="1:9">
      <c r="A751" s="20">
        <v>60200</v>
      </c>
      <c r="B751" s="21" t="s">
        <v>235</v>
      </c>
      <c r="C751" s="21" t="s">
        <v>244</v>
      </c>
      <c r="D751" s="21" t="s">
        <v>245</v>
      </c>
      <c r="E751" s="21" t="s">
        <v>245</v>
      </c>
      <c r="F751" s="21" t="s">
        <v>252</v>
      </c>
      <c r="G751" s="22">
        <v>33636</v>
      </c>
      <c r="H751" s="22">
        <v>3803</v>
      </c>
      <c r="I751" s="20">
        <v>2021</v>
      </c>
    </row>
    <row r="752" spans="1:9">
      <c r="A752" s="20">
        <v>61260</v>
      </c>
      <c r="B752" s="21" t="s">
        <v>235</v>
      </c>
      <c r="C752" s="21" t="s">
        <v>244</v>
      </c>
      <c r="D752" s="21" t="s">
        <v>245</v>
      </c>
      <c r="E752" s="21" t="s">
        <v>245</v>
      </c>
      <c r="F752" s="21" t="s">
        <v>252</v>
      </c>
      <c r="G752" s="22">
        <v>33618</v>
      </c>
      <c r="H752" s="22">
        <v>3801</v>
      </c>
      <c r="I752" s="20">
        <v>2021</v>
      </c>
    </row>
    <row r="753" spans="1:9">
      <c r="A753" s="20">
        <v>62126</v>
      </c>
      <c r="B753" s="21" t="s">
        <v>235</v>
      </c>
      <c r="C753" s="21" t="s">
        <v>244</v>
      </c>
      <c r="D753" s="21" t="s">
        <v>245</v>
      </c>
      <c r="E753" s="21" t="s">
        <v>245</v>
      </c>
      <c r="F753" s="21" t="s">
        <v>239</v>
      </c>
      <c r="G753" s="22">
        <v>33415</v>
      </c>
      <c r="H753" s="22">
        <v>3778</v>
      </c>
      <c r="I753" s="20">
        <v>2021</v>
      </c>
    </row>
    <row r="754" spans="1:9">
      <c r="A754" s="20">
        <v>63266</v>
      </c>
      <c r="B754" s="21" t="s">
        <v>235</v>
      </c>
      <c r="C754" s="21" t="s">
        <v>244</v>
      </c>
      <c r="D754" s="21" t="s">
        <v>245</v>
      </c>
      <c r="E754" s="21" t="s">
        <v>245</v>
      </c>
      <c r="F754" s="21" t="s">
        <v>253</v>
      </c>
      <c r="G754" s="22">
        <v>33415</v>
      </c>
      <c r="H754" s="22">
        <v>3778</v>
      </c>
      <c r="I754" s="20">
        <v>2021</v>
      </c>
    </row>
    <row r="755" spans="1:9">
      <c r="A755" s="20">
        <v>60992</v>
      </c>
      <c r="B755" s="21" t="s">
        <v>235</v>
      </c>
      <c r="C755" s="21" t="s">
        <v>244</v>
      </c>
      <c r="D755" s="21" t="s">
        <v>245</v>
      </c>
      <c r="E755" s="21" t="s">
        <v>245</v>
      </c>
      <c r="F755" s="21" t="s">
        <v>253</v>
      </c>
      <c r="G755" s="22">
        <v>33386</v>
      </c>
      <c r="H755" s="22">
        <v>3775</v>
      </c>
      <c r="I755" s="20">
        <v>2021</v>
      </c>
    </row>
    <row r="756" spans="1:9">
      <c r="A756" s="20">
        <v>59189</v>
      </c>
      <c r="B756" s="21" t="s">
        <v>235</v>
      </c>
      <c r="C756" s="21" t="s">
        <v>244</v>
      </c>
      <c r="D756" s="21" t="s">
        <v>245</v>
      </c>
      <c r="E756" s="21" t="s">
        <v>245</v>
      </c>
      <c r="F756" s="21" t="s">
        <v>239</v>
      </c>
      <c r="G756" s="22">
        <v>33286</v>
      </c>
      <c r="H756" s="22">
        <v>3764</v>
      </c>
      <c r="I756" s="20">
        <v>2021</v>
      </c>
    </row>
    <row r="757" spans="1:9">
      <c r="A757" s="20">
        <v>59106</v>
      </c>
      <c r="B757" s="21" t="s">
        <v>235</v>
      </c>
      <c r="C757" s="21" t="s">
        <v>244</v>
      </c>
      <c r="D757" s="21" t="s">
        <v>245</v>
      </c>
      <c r="E757" s="21" t="s">
        <v>245</v>
      </c>
      <c r="F757" s="21" t="s">
        <v>239</v>
      </c>
      <c r="G757" s="22">
        <v>33075</v>
      </c>
      <c r="H757" s="22">
        <v>3740</v>
      </c>
      <c r="I757" s="20">
        <v>2021</v>
      </c>
    </row>
    <row r="758" spans="1:9">
      <c r="A758" s="20">
        <v>59579</v>
      </c>
      <c r="B758" s="21" t="s">
        <v>235</v>
      </c>
      <c r="C758" s="21" t="s">
        <v>244</v>
      </c>
      <c r="D758" s="21" t="s">
        <v>245</v>
      </c>
      <c r="E758" s="21" t="s">
        <v>245</v>
      </c>
      <c r="F758" s="21" t="s">
        <v>239</v>
      </c>
      <c r="G758" s="22">
        <v>33032</v>
      </c>
      <c r="H758" s="22">
        <v>3735</v>
      </c>
      <c r="I758" s="20">
        <v>2021</v>
      </c>
    </row>
    <row r="759" spans="1:9">
      <c r="A759" s="20">
        <v>60629</v>
      </c>
      <c r="B759" s="21" t="s">
        <v>235</v>
      </c>
      <c r="C759" s="21" t="s">
        <v>244</v>
      </c>
      <c r="D759" s="21" t="s">
        <v>245</v>
      </c>
      <c r="E759" s="21" t="s">
        <v>245</v>
      </c>
      <c r="F759" s="21" t="s">
        <v>252</v>
      </c>
      <c r="G759" s="22">
        <v>33024</v>
      </c>
      <c r="H759" s="22">
        <v>3734</v>
      </c>
      <c r="I759" s="20">
        <v>2021</v>
      </c>
    </row>
    <row r="760" spans="1:9">
      <c r="A760" s="20">
        <v>59190</v>
      </c>
      <c r="B760" s="21" t="s">
        <v>235</v>
      </c>
      <c r="C760" s="21" t="s">
        <v>244</v>
      </c>
      <c r="D760" s="21" t="s">
        <v>245</v>
      </c>
      <c r="E760" s="21" t="s">
        <v>245</v>
      </c>
      <c r="F760" s="21" t="s">
        <v>239</v>
      </c>
      <c r="G760" s="22">
        <v>32838</v>
      </c>
      <c r="H760" s="22">
        <v>3713</v>
      </c>
      <c r="I760" s="20">
        <v>2021</v>
      </c>
    </row>
    <row r="761" spans="1:9">
      <c r="A761" s="20">
        <v>59125</v>
      </c>
      <c r="B761" s="21" t="s">
        <v>235</v>
      </c>
      <c r="C761" s="21" t="s">
        <v>244</v>
      </c>
      <c r="D761" s="21" t="s">
        <v>245</v>
      </c>
      <c r="E761" s="21" t="s">
        <v>245</v>
      </c>
      <c r="F761" s="21" t="s">
        <v>239</v>
      </c>
      <c r="G761" s="22">
        <v>32730</v>
      </c>
      <c r="H761" s="22">
        <v>3701</v>
      </c>
      <c r="I761" s="20">
        <v>2021</v>
      </c>
    </row>
    <row r="762" spans="1:9">
      <c r="A762" s="20">
        <v>61881</v>
      </c>
      <c r="B762" s="21" t="s">
        <v>235</v>
      </c>
      <c r="C762" s="21" t="s">
        <v>244</v>
      </c>
      <c r="D762" s="21" t="s">
        <v>245</v>
      </c>
      <c r="E762" s="21" t="s">
        <v>245</v>
      </c>
      <c r="F762" s="21" t="s">
        <v>239</v>
      </c>
      <c r="G762" s="22">
        <v>32713</v>
      </c>
      <c r="H762" s="22">
        <v>3699</v>
      </c>
      <c r="I762" s="20">
        <v>2021</v>
      </c>
    </row>
    <row r="763" spans="1:9">
      <c r="A763" s="20">
        <v>63272</v>
      </c>
      <c r="B763" s="21" t="s">
        <v>235</v>
      </c>
      <c r="C763" s="21" t="s">
        <v>244</v>
      </c>
      <c r="D763" s="21" t="s">
        <v>245</v>
      </c>
      <c r="E763" s="21" t="s">
        <v>245</v>
      </c>
      <c r="F763" s="21" t="s">
        <v>252</v>
      </c>
      <c r="G763" s="22">
        <v>32632</v>
      </c>
      <c r="H763" s="22">
        <v>3690</v>
      </c>
      <c r="I763" s="20">
        <v>2021</v>
      </c>
    </row>
    <row r="764" spans="1:9">
      <c r="A764" s="20">
        <v>61258</v>
      </c>
      <c r="B764" s="21" t="s">
        <v>235</v>
      </c>
      <c r="C764" s="21" t="s">
        <v>244</v>
      </c>
      <c r="D764" s="21" t="s">
        <v>245</v>
      </c>
      <c r="E764" s="21" t="s">
        <v>245</v>
      </c>
      <c r="F764" s="21" t="s">
        <v>239</v>
      </c>
      <c r="G764" s="22">
        <v>32563</v>
      </c>
      <c r="H764" s="22">
        <v>3682</v>
      </c>
      <c r="I764" s="20">
        <v>2021</v>
      </c>
    </row>
    <row r="765" spans="1:9">
      <c r="A765" s="20">
        <v>57029</v>
      </c>
      <c r="B765" s="21" t="s">
        <v>235</v>
      </c>
      <c r="C765" s="21" t="s">
        <v>243</v>
      </c>
      <c r="D765" s="21" t="s">
        <v>241</v>
      </c>
      <c r="E765" s="21" t="s">
        <v>241</v>
      </c>
      <c r="F765" s="21" t="s">
        <v>252</v>
      </c>
      <c r="G765" s="22">
        <v>38583</v>
      </c>
      <c r="H765" s="22">
        <v>3660.1350000000002</v>
      </c>
      <c r="I765" s="20">
        <v>2021</v>
      </c>
    </row>
    <row r="766" spans="1:9">
      <c r="A766" s="20">
        <v>60051</v>
      </c>
      <c r="B766" s="21" t="s">
        <v>235</v>
      </c>
      <c r="C766" s="21" t="s">
        <v>244</v>
      </c>
      <c r="D766" s="21" t="s">
        <v>245</v>
      </c>
      <c r="E766" s="21" t="s">
        <v>245</v>
      </c>
      <c r="F766" s="21" t="s">
        <v>252</v>
      </c>
      <c r="G766" s="22">
        <v>32122</v>
      </c>
      <c r="H766" s="22">
        <v>3632</v>
      </c>
      <c r="I766" s="20">
        <v>2021</v>
      </c>
    </row>
    <row r="767" spans="1:9">
      <c r="A767" s="20">
        <v>63267</v>
      </c>
      <c r="B767" s="21" t="s">
        <v>235</v>
      </c>
      <c r="C767" s="21" t="s">
        <v>244</v>
      </c>
      <c r="D767" s="21" t="s">
        <v>245</v>
      </c>
      <c r="E767" s="21" t="s">
        <v>245</v>
      </c>
      <c r="F767" s="21" t="s">
        <v>253</v>
      </c>
      <c r="G767" s="22">
        <v>32103</v>
      </c>
      <c r="H767" s="22">
        <v>3630</v>
      </c>
      <c r="I767" s="20">
        <v>2021</v>
      </c>
    </row>
    <row r="768" spans="1:9">
      <c r="A768" s="20">
        <v>63299</v>
      </c>
      <c r="B768" s="21" t="s">
        <v>235</v>
      </c>
      <c r="C768" s="21" t="s">
        <v>244</v>
      </c>
      <c r="D768" s="21" t="s">
        <v>245</v>
      </c>
      <c r="E768" s="21" t="s">
        <v>245</v>
      </c>
      <c r="F768" s="21" t="s">
        <v>239</v>
      </c>
      <c r="G768" s="22">
        <v>32087</v>
      </c>
      <c r="H768" s="22">
        <v>3628</v>
      </c>
      <c r="I768" s="20">
        <v>2021</v>
      </c>
    </row>
    <row r="769" spans="1:9">
      <c r="A769" s="20">
        <v>60052</v>
      </c>
      <c r="B769" s="21" t="s">
        <v>235</v>
      </c>
      <c r="C769" s="21" t="s">
        <v>244</v>
      </c>
      <c r="D769" s="21" t="s">
        <v>245</v>
      </c>
      <c r="E769" s="21" t="s">
        <v>245</v>
      </c>
      <c r="F769" s="21" t="s">
        <v>252</v>
      </c>
      <c r="G769" s="22">
        <v>31907</v>
      </c>
      <c r="H769" s="22">
        <v>3608</v>
      </c>
      <c r="I769" s="20">
        <v>2021</v>
      </c>
    </row>
    <row r="770" spans="1:9">
      <c r="A770" s="20">
        <v>58849</v>
      </c>
      <c r="B770" s="21" t="s">
        <v>235</v>
      </c>
      <c r="C770" s="21" t="s">
        <v>244</v>
      </c>
      <c r="D770" s="21" t="s">
        <v>245</v>
      </c>
      <c r="E770" s="21" t="s">
        <v>245</v>
      </c>
      <c r="F770" s="21" t="s">
        <v>239</v>
      </c>
      <c r="G770" s="22">
        <v>31838</v>
      </c>
      <c r="H770" s="22">
        <v>3600</v>
      </c>
      <c r="I770" s="20">
        <v>2021</v>
      </c>
    </row>
    <row r="771" spans="1:9">
      <c r="A771" s="20">
        <v>59670</v>
      </c>
      <c r="B771" s="21" t="s">
        <v>235</v>
      </c>
      <c r="C771" s="21" t="s">
        <v>244</v>
      </c>
      <c r="D771" s="21" t="s">
        <v>245</v>
      </c>
      <c r="E771" s="21" t="s">
        <v>245</v>
      </c>
      <c r="F771" s="21" t="s">
        <v>252</v>
      </c>
      <c r="G771" s="22">
        <v>31813</v>
      </c>
      <c r="H771" s="22">
        <v>3597</v>
      </c>
      <c r="I771" s="20">
        <v>2021</v>
      </c>
    </row>
    <row r="772" spans="1:9">
      <c r="A772" s="20">
        <v>61259</v>
      </c>
      <c r="B772" s="21" t="s">
        <v>235</v>
      </c>
      <c r="C772" s="21" t="s">
        <v>244</v>
      </c>
      <c r="D772" s="21" t="s">
        <v>245</v>
      </c>
      <c r="E772" s="21" t="s">
        <v>245</v>
      </c>
      <c r="F772" s="21" t="s">
        <v>239</v>
      </c>
      <c r="G772" s="22">
        <v>31733</v>
      </c>
      <c r="H772" s="22">
        <v>3588</v>
      </c>
      <c r="I772" s="20">
        <v>2021</v>
      </c>
    </row>
    <row r="773" spans="1:9">
      <c r="A773" s="20">
        <v>61658</v>
      </c>
      <c r="B773" s="21" t="s">
        <v>235</v>
      </c>
      <c r="C773" s="21" t="s">
        <v>244</v>
      </c>
      <c r="D773" s="21" t="s">
        <v>245</v>
      </c>
      <c r="E773" s="21" t="s">
        <v>245</v>
      </c>
      <c r="F773" s="21" t="s">
        <v>239</v>
      </c>
      <c r="G773" s="22">
        <v>31539</v>
      </c>
      <c r="H773" s="22">
        <v>3566</v>
      </c>
      <c r="I773" s="20">
        <v>2021</v>
      </c>
    </row>
    <row r="774" spans="1:9">
      <c r="A774" s="20">
        <v>62873</v>
      </c>
      <c r="B774" s="21" t="s">
        <v>235</v>
      </c>
      <c r="C774" s="21" t="s">
        <v>249</v>
      </c>
      <c r="D774" s="21" t="s">
        <v>270</v>
      </c>
      <c r="E774" s="21" t="s">
        <v>262</v>
      </c>
      <c r="F774" s="21" t="s">
        <v>279</v>
      </c>
      <c r="G774" s="22">
        <v>72822</v>
      </c>
      <c r="H774" s="22">
        <v>3560</v>
      </c>
      <c r="I774" s="20">
        <v>2021</v>
      </c>
    </row>
    <row r="775" spans="1:9">
      <c r="A775" s="20">
        <v>60800</v>
      </c>
      <c r="B775" s="21" t="s">
        <v>235</v>
      </c>
      <c r="C775" s="21" t="s">
        <v>244</v>
      </c>
      <c r="D775" s="21" t="s">
        <v>245</v>
      </c>
      <c r="E775" s="21" t="s">
        <v>245</v>
      </c>
      <c r="F775" s="21" t="s">
        <v>252</v>
      </c>
      <c r="G775" s="22">
        <v>31104</v>
      </c>
      <c r="H775" s="22">
        <v>3517</v>
      </c>
      <c r="I775" s="20">
        <v>2021</v>
      </c>
    </row>
    <row r="776" spans="1:9">
      <c r="A776" s="20">
        <v>59376</v>
      </c>
      <c r="B776" s="21" t="s">
        <v>235</v>
      </c>
      <c r="C776" s="21" t="s">
        <v>244</v>
      </c>
      <c r="D776" s="21" t="s">
        <v>245</v>
      </c>
      <c r="E776" s="21" t="s">
        <v>245</v>
      </c>
      <c r="F776" s="21" t="s">
        <v>239</v>
      </c>
      <c r="G776" s="22">
        <v>30925</v>
      </c>
      <c r="H776" s="22">
        <v>3497</v>
      </c>
      <c r="I776" s="20">
        <v>2021</v>
      </c>
    </row>
    <row r="777" spans="1:9">
      <c r="A777" s="20">
        <v>62996</v>
      </c>
      <c r="B777" s="21" t="s">
        <v>235</v>
      </c>
      <c r="C777" s="21" t="s">
        <v>244</v>
      </c>
      <c r="D777" s="21" t="s">
        <v>245</v>
      </c>
      <c r="E777" s="21" t="s">
        <v>245</v>
      </c>
      <c r="F777" s="21" t="s">
        <v>239</v>
      </c>
      <c r="G777" s="22">
        <v>30865</v>
      </c>
      <c r="H777" s="22">
        <v>3490</v>
      </c>
      <c r="I777" s="20">
        <v>2021</v>
      </c>
    </row>
    <row r="778" spans="1:9">
      <c r="A778" s="20">
        <v>60199</v>
      </c>
      <c r="B778" s="21" t="s">
        <v>235</v>
      </c>
      <c r="C778" s="21" t="s">
        <v>244</v>
      </c>
      <c r="D778" s="21" t="s">
        <v>245</v>
      </c>
      <c r="E778" s="21" t="s">
        <v>245</v>
      </c>
      <c r="F778" s="21" t="s">
        <v>252</v>
      </c>
      <c r="G778" s="22">
        <v>30831</v>
      </c>
      <c r="H778" s="22">
        <v>3486</v>
      </c>
      <c r="I778" s="20">
        <v>2021</v>
      </c>
    </row>
    <row r="779" spans="1:9">
      <c r="A779" s="20">
        <v>62096</v>
      </c>
      <c r="B779" s="21" t="s">
        <v>235</v>
      </c>
      <c r="C779" s="21" t="s">
        <v>244</v>
      </c>
      <c r="D779" s="21" t="s">
        <v>245</v>
      </c>
      <c r="E779" s="21" t="s">
        <v>245</v>
      </c>
      <c r="F779" s="21" t="s">
        <v>239</v>
      </c>
      <c r="G779" s="22">
        <v>30803</v>
      </c>
      <c r="H779" s="22">
        <v>3483</v>
      </c>
      <c r="I779" s="20">
        <v>2021</v>
      </c>
    </row>
    <row r="780" spans="1:9">
      <c r="A780" s="20">
        <v>60134</v>
      </c>
      <c r="B780" s="21" t="s">
        <v>235</v>
      </c>
      <c r="C780" s="21" t="s">
        <v>244</v>
      </c>
      <c r="D780" s="21" t="s">
        <v>245</v>
      </c>
      <c r="E780" s="21" t="s">
        <v>245</v>
      </c>
      <c r="F780" s="21" t="s">
        <v>252</v>
      </c>
      <c r="G780" s="22">
        <v>30760</v>
      </c>
      <c r="H780" s="22">
        <v>3478</v>
      </c>
      <c r="I780" s="20">
        <v>2021</v>
      </c>
    </row>
    <row r="781" spans="1:9">
      <c r="A781" s="20">
        <v>61882</v>
      </c>
      <c r="B781" s="21" t="s">
        <v>235</v>
      </c>
      <c r="C781" s="21" t="s">
        <v>244</v>
      </c>
      <c r="D781" s="21" t="s">
        <v>245</v>
      </c>
      <c r="E781" s="21" t="s">
        <v>245</v>
      </c>
      <c r="F781" s="21" t="s">
        <v>239</v>
      </c>
      <c r="G781" s="22">
        <v>30555</v>
      </c>
      <c r="H781" s="22">
        <v>3455</v>
      </c>
      <c r="I781" s="20">
        <v>2021</v>
      </c>
    </row>
    <row r="782" spans="1:9">
      <c r="A782" s="20">
        <v>59120</v>
      </c>
      <c r="B782" s="21" t="s">
        <v>235</v>
      </c>
      <c r="C782" s="21" t="s">
        <v>244</v>
      </c>
      <c r="D782" s="21" t="s">
        <v>245</v>
      </c>
      <c r="E782" s="21" t="s">
        <v>245</v>
      </c>
      <c r="F782" s="21" t="s">
        <v>252</v>
      </c>
      <c r="G782" s="22">
        <v>30539</v>
      </c>
      <c r="H782" s="22">
        <v>3453</v>
      </c>
      <c r="I782" s="20">
        <v>2021</v>
      </c>
    </row>
    <row r="783" spans="1:9">
      <c r="A783" s="20">
        <v>59051</v>
      </c>
      <c r="B783" s="21" t="s">
        <v>235</v>
      </c>
      <c r="C783" s="21" t="s">
        <v>244</v>
      </c>
      <c r="D783" s="21" t="s">
        <v>245</v>
      </c>
      <c r="E783" s="21" t="s">
        <v>245</v>
      </c>
      <c r="F783" s="21" t="s">
        <v>252</v>
      </c>
      <c r="G783" s="22">
        <v>30379</v>
      </c>
      <c r="H783" s="22">
        <v>3435</v>
      </c>
      <c r="I783" s="20">
        <v>2021</v>
      </c>
    </row>
    <row r="784" spans="1:9">
      <c r="A784" s="20">
        <v>60072</v>
      </c>
      <c r="B784" s="21" t="s">
        <v>235</v>
      </c>
      <c r="C784" s="21" t="s">
        <v>244</v>
      </c>
      <c r="D784" s="21" t="s">
        <v>245</v>
      </c>
      <c r="E784" s="21" t="s">
        <v>245</v>
      </c>
      <c r="F784" s="21" t="s">
        <v>252</v>
      </c>
      <c r="G784" s="22">
        <v>30107</v>
      </c>
      <c r="H784" s="22">
        <v>3404</v>
      </c>
      <c r="I784" s="20">
        <v>2021</v>
      </c>
    </row>
    <row r="785" spans="1:9">
      <c r="A785" s="20">
        <v>60055</v>
      </c>
      <c r="B785" s="21" t="s">
        <v>235</v>
      </c>
      <c r="C785" s="21" t="s">
        <v>244</v>
      </c>
      <c r="D785" s="21" t="s">
        <v>245</v>
      </c>
      <c r="E785" s="21" t="s">
        <v>245</v>
      </c>
      <c r="F785" s="21" t="s">
        <v>252</v>
      </c>
      <c r="G785" s="22">
        <v>30061</v>
      </c>
      <c r="H785" s="22">
        <v>3399</v>
      </c>
      <c r="I785" s="20">
        <v>2021</v>
      </c>
    </row>
    <row r="786" spans="1:9">
      <c r="A786" s="20">
        <v>59552</v>
      </c>
      <c r="B786" s="21" t="s">
        <v>235</v>
      </c>
      <c r="C786" s="21" t="s">
        <v>244</v>
      </c>
      <c r="D786" s="21" t="s">
        <v>245</v>
      </c>
      <c r="E786" s="21" t="s">
        <v>245</v>
      </c>
      <c r="F786" s="21" t="s">
        <v>239</v>
      </c>
      <c r="G786" s="22">
        <v>29921</v>
      </c>
      <c r="H786" s="22">
        <v>3383</v>
      </c>
      <c r="I786" s="20">
        <v>2021</v>
      </c>
    </row>
    <row r="787" spans="1:9">
      <c r="A787" s="20">
        <v>60101</v>
      </c>
      <c r="B787" s="21" t="s">
        <v>235</v>
      </c>
      <c r="C787" s="21" t="s">
        <v>244</v>
      </c>
      <c r="D787" s="21" t="s">
        <v>245</v>
      </c>
      <c r="E787" s="21" t="s">
        <v>245</v>
      </c>
      <c r="F787" s="21" t="s">
        <v>252</v>
      </c>
      <c r="G787" s="22">
        <v>29841</v>
      </c>
      <c r="H787" s="22">
        <v>3374</v>
      </c>
      <c r="I787" s="20">
        <v>2021</v>
      </c>
    </row>
    <row r="788" spans="1:9">
      <c r="A788" s="20">
        <v>59908</v>
      </c>
      <c r="B788" s="21" t="s">
        <v>235</v>
      </c>
      <c r="C788" s="21" t="s">
        <v>244</v>
      </c>
      <c r="D788" s="21" t="s">
        <v>245</v>
      </c>
      <c r="E788" s="21" t="s">
        <v>245</v>
      </c>
      <c r="F788" s="21" t="s">
        <v>239</v>
      </c>
      <c r="G788" s="22">
        <v>29821</v>
      </c>
      <c r="H788" s="22">
        <v>3372</v>
      </c>
      <c r="I788" s="20">
        <v>2021</v>
      </c>
    </row>
    <row r="789" spans="1:9">
      <c r="A789" s="20">
        <v>62540</v>
      </c>
      <c r="B789" s="21" t="s">
        <v>235</v>
      </c>
      <c r="C789" s="21" t="s">
        <v>244</v>
      </c>
      <c r="D789" s="21" t="s">
        <v>245</v>
      </c>
      <c r="E789" s="21" t="s">
        <v>245</v>
      </c>
      <c r="F789" s="21" t="s">
        <v>239</v>
      </c>
      <c r="G789" s="22">
        <v>29714</v>
      </c>
      <c r="H789" s="22">
        <v>3360</v>
      </c>
      <c r="I789" s="20">
        <v>2021</v>
      </c>
    </row>
    <row r="790" spans="1:9">
      <c r="A790" s="20">
        <v>60121</v>
      </c>
      <c r="B790" s="21" t="s">
        <v>235</v>
      </c>
      <c r="C790" s="21" t="s">
        <v>244</v>
      </c>
      <c r="D790" s="21" t="s">
        <v>245</v>
      </c>
      <c r="E790" s="21" t="s">
        <v>245</v>
      </c>
      <c r="F790" s="21" t="s">
        <v>252</v>
      </c>
      <c r="G790" s="22">
        <v>29673</v>
      </c>
      <c r="H790" s="22">
        <v>3355</v>
      </c>
      <c r="I790" s="20">
        <v>2021</v>
      </c>
    </row>
    <row r="791" spans="1:9">
      <c r="A791" s="20">
        <v>59375</v>
      </c>
      <c r="B791" s="21" t="s">
        <v>235</v>
      </c>
      <c r="C791" s="21" t="s">
        <v>244</v>
      </c>
      <c r="D791" s="21" t="s">
        <v>245</v>
      </c>
      <c r="E791" s="21" t="s">
        <v>245</v>
      </c>
      <c r="F791" s="21" t="s">
        <v>239</v>
      </c>
      <c r="G791" s="22">
        <v>29627</v>
      </c>
      <c r="H791" s="22">
        <v>3350</v>
      </c>
      <c r="I791" s="20">
        <v>2021</v>
      </c>
    </row>
    <row r="792" spans="1:9">
      <c r="A792" s="20">
        <v>58531</v>
      </c>
      <c r="B792" s="21" t="s">
        <v>235</v>
      </c>
      <c r="C792" s="21" t="s">
        <v>244</v>
      </c>
      <c r="D792" s="21" t="s">
        <v>245</v>
      </c>
      <c r="E792" s="21" t="s">
        <v>245</v>
      </c>
      <c r="F792" s="21" t="s">
        <v>239</v>
      </c>
      <c r="G792" s="22">
        <v>29601</v>
      </c>
      <c r="H792" s="22">
        <v>3347</v>
      </c>
      <c r="I792" s="20">
        <v>2021</v>
      </c>
    </row>
    <row r="793" spans="1:9">
      <c r="A793" s="20">
        <v>58803</v>
      </c>
      <c r="B793" s="21" t="s">
        <v>235</v>
      </c>
      <c r="C793" s="21" t="s">
        <v>244</v>
      </c>
      <c r="D793" s="21" t="s">
        <v>245</v>
      </c>
      <c r="E793" s="21" t="s">
        <v>245</v>
      </c>
      <c r="F793" s="21" t="s">
        <v>252</v>
      </c>
      <c r="G793" s="22">
        <v>29546</v>
      </c>
      <c r="H793" s="22">
        <v>3341</v>
      </c>
      <c r="I793" s="20">
        <v>2021</v>
      </c>
    </row>
    <row r="794" spans="1:9">
      <c r="A794" s="20">
        <v>59050</v>
      </c>
      <c r="B794" s="21" t="s">
        <v>235</v>
      </c>
      <c r="C794" s="21" t="s">
        <v>244</v>
      </c>
      <c r="D794" s="21" t="s">
        <v>245</v>
      </c>
      <c r="E794" s="21" t="s">
        <v>245</v>
      </c>
      <c r="F794" s="21" t="s">
        <v>252</v>
      </c>
      <c r="G794" s="22">
        <v>29221</v>
      </c>
      <c r="H794" s="22">
        <v>3304</v>
      </c>
      <c r="I794" s="20">
        <v>2021</v>
      </c>
    </row>
    <row r="795" spans="1:9">
      <c r="A795" s="20">
        <v>62122</v>
      </c>
      <c r="B795" s="21" t="s">
        <v>235</v>
      </c>
      <c r="C795" s="21" t="s">
        <v>244</v>
      </c>
      <c r="D795" s="21" t="s">
        <v>245</v>
      </c>
      <c r="E795" s="21" t="s">
        <v>245</v>
      </c>
      <c r="F795" s="21" t="s">
        <v>239</v>
      </c>
      <c r="G795" s="22">
        <v>29204</v>
      </c>
      <c r="H795" s="22">
        <v>3302</v>
      </c>
      <c r="I795" s="20">
        <v>2021</v>
      </c>
    </row>
    <row r="796" spans="1:9">
      <c r="A796" s="20">
        <v>59553</v>
      </c>
      <c r="B796" s="21" t="s">
        <v>235</v>
      </c>
      <c r="C796" s="21" t="s">
        <v>244</v>
      </c>
      <c r="D796" s="21" t="s">
        <v>245</v>
      </c>
      <c r="E796" s="21" t="s">
        <v>245</v>
      </c>
      <c r="F796" s="21" t="s">
        <v>239</v>
      </c>
      <c r="G796" s="22">
        <v>29044</v>
      </c>
      <c r="H796" s="22">
        <v>3284</v>
      </c>
      <c r="I796" s="20">
        <v>2021</v>
      </c>
    </row>
    <row r="797" spans="1:9">
      <c r="A797" s="20">
        <v>60107</v>
      </c>
      <c r="B797" s="21" t="s">
        <v>235</v>
      </c>
      <c r="C797" s="21" t="s">
        <v>244</v>
      </c>
      <c r="D797" s="21" t="s">
        <v>245</v>
      </c>
      <c r="E797" s="21" t="s">
        <v>245</v>
      </c>
      <c r="F797" s="21" t="s">
        <v>252</v>
      </c>
      <c r="G797" s="22">
        <v>28886</v>
      </c>
      <c r="H797" s="22">
        <v>3266</v>
      </c>
      <c r="I797" s="20">
        <v>2021</v>
      </c>
    </row>
    <row r="798" spans="1:9">
      <c r="A798" s="20">
        <v>56966</v>
      </c>
      <c r="B798" s="21" t="s">
        <v>235</v>
      </c>
      <c r="C798" s="21" t="s">
        <v>244</v>
      </c>
      <c r="D798" s="21" t="s">
        <v>245</v>
      </c>
      <c r="E798" s="21" t="s">
        <v>245</v>
      </c>
      <c r="F798" s="21" t="s">
        <v>253</v>
      </c>
      <c r="G798" s="22">
        <v>28567</v>
      </c>
      <c r="H798" s="22">
        <v>3230</v>
      </c>
      <c r="I798" s="20">
        <v>2021</v>
      </c>
    </row>
    <row r="799" spans="1:9">
      <c r="A799" s="20">
        <v>59039</v>
      </c>
      <c r="B799" s="21" t="s">
        <v>235</v>
      </c>
      <c r="C799" s="21" t="s">
        <v>244</v>
      </c>
      <c r="D799" s="21" t="s">
        <v>245</v>
      </c>
      <c r="E799" s="21" t="s">
        <v>245</v>
      </c>
      <c r="F799" s="21" t="s">
        <v>252</v>
      </c>
      <c r="G799" s="22">
        <v>28459</v>
      </c>
      <c r="H799" s="22">
        <v>3218</v>
      </c>
      <c r="I799" s="20">
        <v>2021</v>
      </c>
    </row>
    <row r="800" spans="1:9">
      <c r="A800" s="20">
        <v>60105</v>
      </c>
      <c r="B800" s="21" t="s">
        <v>235</v>
      </c>
      <c r="C800" s="21" t="s">
        <v>244</v>
      </c>
      <c r="D800" s="21" t="s">
        <v>245</v>
      </c>
      <c r="E800" s="21" t="s">
        <v>245</v>
      </c>
      <c r="F800" s="21" t="s">
        <v>252</v>
      </c>
      <c r="G800" s="22">
        <v>28168</v>
      </c>
      <c r="H800" s="22">
        <v>3185</v>
      </c>
      <c r="I800" s="20">
        <v>2021</v>
      </c>
    </row>
    <row r="801" spans="1:9">
      <c r="A801" s="20">
        <v>59119</v>
      </c>
      <c r="B801" s="21" t="s">
        <v>235</v>
      </c>
      <c r="C801" s="21" t="s">
        <v>244</v>
      </c>
      <c r="D801" s="21" t="s">
        <v>245</v>
      </c>
      <c r="E801" s="21" t="s">
        <v>245</v>
      </c>
      <c r="F801" s="21" t="s">
        <v>252</v>
      </c>
      <c r="G801" s="22">
        <v>28135</v>
      </c>
      <c r="H801" s="22">
        <v>3181</v>
      </c>
      <c r="I801" s="20">
        <v>2021</v>
      </c>
    </row>
    <row r="802" spans="1:9">
      <c r="A802" s="20">
        <v>59042</v>
      </c>
      <c r="B802" s="21" t="s">
        <v>235</v>
      </c>
      <c r="C802" s="21" t="s">
        <v>244</v>
      </c>
      <c r="D802" s="21" t="s">
        <v>245</v>
      </c>
      <c r="E802" s="21" t="s">
        <v>245</v>
      </c>
      <c r="F802" s="21" t="s">
        <v>252</v>
      </c>
      <c r="G802" s="22">
        <v>28009</v>
      </c>
      <c r="H802" s="22">
        <v>3167</v>
      </c>
      <c r="I802" s="20">
        <v>2021</v>
      </c>
    </row>
    <row r="803" spans="1:9">
      <c r="A803" s="20">
        <v>59333</v>
      </c>
      <c r="B803" s="21" t="s">
        <v>235</v>
      </c>
      <c r="C803" s="21" t="s">
        <v>244</v>
      </c>
      <c r="D803" s="21" t="s">
        <v>245</v>
      </c>
      <c r="E803" s="21" t="s">
        <v>245</v>
      </c>
      <c r="F803" s="21" t="s">
        <v>239</v>
      </c>
      <c r="G803" s="22">
        <v>27832</v>
      </c>
      <c r="H803" s="22">
        <v>3147</v>
      </c>
      <c r="I803" s="20">
        <v>2021</v>
      </c>
    </row>
    <row r="804" spans="1:9">
      <c r="A804" s="20">
        <v>59554</v>
      </c>
      <c r="B804" s="21" t="s">
        <v>235</v>
      </c>
      <c r="C804" s="21" t="s">
        <v>244</v>
      </c>
      <c r="D804" s="21" t="s">
        <v>245</v>
      </c>
      <c r="E804" s="21" t="s">
        <v>245</v>
      </c>
      <c r="F804" s="21" t="s">
        <v>252</v>
      </c>
      <c r="G804" s="22">
        <v>27814</v>
      </c>
      <c r="H804" s="22">
        <v>3145</v>
      </c>
      <c r="I804" s="20">
        <v>2021</v>
      </c>
    </row>
    <row r="805" spans="1:9">
      <c r="A805" s="20">
        <v>62539</v>
      </c>
      <c r="B805" s="21" t="s">
        <v>235</v>
      </c>
      <c r="C805" s="21" t="s">
        <v>244</v>
      </c>
      <c r="D805" s="21" t="s">
        <v>245</v>
      </c>
      <c r="E805" s="21" t="s">
        <v>245</v>
      </c>
      <c r="F805" s="21" t="s">
        <v>239</v>
      </c>
      <c r="G805" s="22">
        <v>27682</v>
      </c>
      <c r="H805" s="22">
        <v>3130</v>
      </c>
      <c r="I805" s="20">
        <v>2021</v>
      </c>
    </row>
    <row r="806" spans="1:9">
      <c r="A806" s="20">
        <v>62121</v>
      </c>
      <c r="B806" s="21" t="s">
        <v>235</v>
      </c>
      <c r="C806" s="21" t="s">
        <v>244</v>
      </c>
      <c r="D806" s="21" t="s">
        <v>245</v>
      </c>
      <c r="E806" s="21" t="s">
        <v>245</v>
      </c>
      <c r="F806" s="21" t="s">
        <v>239</v>
      </c>
      <c r="G806" s="22">
        <v>27673</v>
      </c>
      <c r="H806" s="22">
        <v>3129</v>
      </c>
      <c r="I806" s="20">
        <v>2021</v>
      </c>
    </row>
    <row r="807" spans="1:9">
      <c r="A807" s="20">
        <v>62120</v>
      </c>
      <c r="B807" s="21" t="s">
        <v>235</v>
      </c>
      <c r="C807" s="21" t="s">
        <v>244</v>
      </c>
      <c r="D807" s="21" t="s">
        <v>245</v>
      </c>
      <c r="E807" s="21" t="s">
        <v>245</v>
      </c>
      <c r="F807" s="21" t="s">
        <v>239</v>
      </c>
      <c r="G807" s="22">
        <v>27664</v>
      </c>
      <c r="H807" s="22">
        <v>3128</v>
      </c>
      <c r="I807" s="20">
        <v>2021</v>
      </c>
    </row>
    <row r="808" spans="1:9">
      <c r="A808" s="20">
        <v>54618</v>
      </c>
      <c r="B808" s="21" t="s">
        <v>235</v>
      </c>
      <c r="C808" s="21" t="s">
        <v>249</v>
      </c>
      <c r="D808" s="21" t="s">
        <v>62</v>
      </c>
      <c r="E808" s="21" t="s">
        <v>62</v>
      </c>
      <c r="F808" s="21" t="s">
        <v>252</v>
      </c>
      <c r="G808" s="22">
        <v>22111</v>
      </c>
      <c r="H808" s="22">
        <v>3100.0349999999999</v>
      </c>
      <c r="I808" s="20">
        <v>2021</v>
      </c>
    </row>
    <row r="809" spans="1:9">
      <c r="A809" s="20">
        <v>59835</v>
      </c>
      <c r="B809" s="21" t="s">
        <v>235</v>
      </c>
      <c r="C809" s="21" t="s">
        <v>244</v>
      </c>
      <c r="D809" s="21" t="s">
        <v>245</v>
      </c>
      <c r="E809" s="21" t="s">
        <v>245</v>
      </c>
      <c r="F809" s="21" t="s">
        <v>239</v>
      </c>
      <c r="G809" s="22">
        <v>26994</v>
      </c>
      <c r="H809" s="22">
        <v>3052</v>
      </c>
      <c r="I809" s="20">
        <v>2021</v>
      </c>
    </row>
    <row r="810" spans="1:9">
      <c r="A810" s="20">
        <v>58529</v>
      </c>
      <c r="B810" s="21" t="s">
        <v>235</v>
      </c>
      <c r="C810" s="21" t="s">
        <v>244</v>
      </c>
      <c r="D810" s="21" t="s">
        <v>245</v>
      </c>
      <c r="E810" s="21" t="s">
        <v>245</v>
      </c>
      <c r="F810" s="21" t="s">
        <v>239</v>
      </c>
      <c r="G810" s="22">
        <v>26319</v>
      </c>
      <c r="H810" s="22">
        <v>2976</v>
      </c>
      <c r="I810" s="20">
        <v>2021</v>
      </c>
    </row>
    <row r="811" spans="1:9">
      <c r="A811" s="20">
        <v>64535</v>
      </c>
      <c r="B811" s="21" t="s">
        <v>235</v>
      </c>
      <c r="C811" s="21" t="s">
        <v>244</v>
      </c>
      <c r="D811" s="21" t="s">
        <v>245</v>
      </c>
      <c r="E811" s="21" t="s">
        <v>245</v>
      </c>
      <c r="F811" s="21" t="s">
        <v>253</v>
      </c>
      <c r="G811" s="22">
        <v>26240</v>
      </c>
      <c r="H811" s="22">
        <v>2967</v>
      </c>
      <c r="I811" s="20">
        <v>2021</v>
      </c>
    </row>
    <row r="812" spans="1:9">
      <c r="A812" s="20">
        <v>59818</v>
      </c>
      <c r="B812" s="21" t="s">
        <v>235</v>
      </c>
      <c r="C812" s="21" t="s">
        <v>244</v>
      </c>
      <c r="D812" s="21" t="s">
        <v>245</v>
      </c>
      <c r="E812" s="21" t="s">
        <v>245</v>
      </c>
      <c r="F812" s="21" t="s">
        <v>252</v>
      </c>
      <c r="G812" s="22">
        <v>26230</v>
      </c>
      <c r="H812" s="22">
        <v>2966</v>
      </c>
      <c r="I812" s="20">
        <v>2021</v>
      </c>
    </row>
    <row r="813" spans="1:9">
      <c r="A813" s="20">
        <v>61675</v>
      </c>
      <c r="B813" s="21" t="s">
        <v>235</v>
      </c>
      <c r="C813" s="21" t="s">
        <v>249</v>
      </c>
      <c r="D813" s="21" t="s">
        <v>62</v>
      </c>
      <c r="E813" s="21" t="s">
        <v>62</v>
      </c>
      <c r="F813" s="21" t="s">
        <v>239</v>
      </c>
      <c r="G813" s="22">
        <v>37440</v>
      </c>
      <c r="H813" s="22">
        <v>2940</v>
      </c>
      <c r="I813" s="20">
        <v>2021</v>
      </c>
    </row>
    <row r="814" spans="1:9">
      <c r="A814" s="20">
        <v>60480</v>
      </c>
      <c r="B814" s="21" t="s">
        <v>235</v>
      </c>
      <c r="C814" s="21" t="s">
        <v>244</v>
      </c>
      <c r="D814" s="21" t="s">
        <v>245</v>
      </c>
      <c r="E814" s="21" t="s">
        <v>245</v>
      </c>
      <c r="F814" s="21" t="s">
        <v>252</v>
      </c>
      <c r="G814" s="22">
        <v>25966</v>
      </c>
      <c r="H814" s="22">
        <v>2936</v>
      </c>
      <c r="I814" s="20">
        <v>2021</v>
      </c>
    </row>
    <row r="815" spans="1:9">
      <c r="A815" s="20">
        <v>60798</v>
      </c>
      <c r="B815" s="21" t="s">
        <v>235</v>
      </c>
      <c r="C815" s="21" t="s">
        <v>244</v>
      </c>
      <c r="D815" s="21" t="s">
        <v>245</v>
      </c>
      <c r="E815" s="21" t="s">
        <v>245</v>
      </c>
      <c r="F815" s="21" t="s">
        <v>252</v>
      </c>
      <c r="G815" s="22">
        <v>25532</v>
      </c>
      <c r="H815" s="22">
        <v>2887</v>
      </c>
      <c r="I815" s="20">
        <v>2021</v>
      </c>
    </row>
    <row r="816" spans="1:9">
      <c r="A816" s="20">
        <v>59955</v>
      </c>
      <c r="B816" s="21" t="s">
        <v>235</v>
      </c>
      <c r="C816" s="21" t="s">
        <v>244</v>
      </c>
      <c r="D816" s="21" t="s">
        <v>245</v>
      </c>
      <c r="E816" s="21" t="s">
        <v>245</v>
      </c>
      <c r="F816" s="21" t="s">
        <v>239</v>
      </c>
      <c r="G816" s="22">
        <v>25294</v>
      </c>
      <c r="H816" s="22">
        <v>2860</v>
      </c>
      <c r="I816" s="20">
        <v>2021</v>
      </c>
    </row>
    <row r="817" spans="1:9">
      <c r="A817" s="20">
        <v>62125</v>
      </c>
      <c r="B817" s="21" t="s">
        <v>235</v>
      </c>
      <c r="C817" s="21" t="s">
        <v>244</v>
      </c>
      <c r="D817" s="21" t="s">
        <v>245</v>
      </c>
      <c r="E817" s="21" t="s">
        <v>245</v>
      </c>
      <c r="F817" s="21" t="s">
        <v>239</v>
      </c>
      <c r="G817" s="22">
        <v>24364</v>
      </c>
      <c r="H817" s="22">
        <v>2755</v>
      </c>
      <c r="I817" s="20">
        <v>2021</v>
      </c>
    </row>
    <row r="818" spans="1:9">
      <c r="A818" s="20">
        <v>59956</v>
      </c>
      <c r="B818" s="21" t="s">
        <v>235</v>
      </c>
      <c r="C818" s="21" t="s">
        <v>244</v>
      </c>
      <c r="D818" s="21" t="s">
        <v>245</v>
      </c>
      <c r="E818" s="21" t="s">
        <v>245</v>
      </c>
      <c r="F818" s="21" t="s">
        <v>239</v>
      </c>
      <c r="G818" s="22">
        <v>23933</v>
      </c>
      <c r="H818" s="22">
        <v>2706</v>
      </c>
      <c r="I818" s="20">
        <v>2021</v>
      </c>
    </row>
    <row r="819" spans="1:9">
      <c r="A819" s="20">
        <v>61096</v>
      </c>
      <c r="B819" s="21" t="s">
        <v>235</v>
      </c>
      <c r="C819" s="21" t="s">
        <v>244</v>
      </c>
      <c r="D819" s="21" t="s">
        <v>245</v>
      </c>
      <c r="E819" s="21" t="s">
        <v>245</v>
      </c>
      <c r="F819" s="21" t="s">
        <v>239</v>
      </c>
      <c r="G819" s="22">
        <v>23224</v>
      </c>
      <c r="H819" s="22">
        <v>2626</v>
      </c>
      <c r="I819" s="20">
        <v>2021</v>
      </c>
    </row>
    <row r="820" spans="1:9">
      <c r="A820" s="20">
        <v>62018</v>
      </c>
      <c r="B820" s="21" t="s">
        <v>235</v>
      </c>
      <c r="C820" s="21" t="s">
        <v>244</v>
      </c>
      <c r="D820" s="21" t="s">
        <v>245</v>
      </c>
      <c r="E820" s="21" t="s">
        <v>245</v>
      </c>
      <c r="F820" s="21" t="s">
        <v>239</v>
      </c>
      <c r="G820" s="22">
        <v>22791</v>
      </c>
      <c r="H820" s="22">
        <v>2577</v>
      </c>
      <c r="I820" s="20">
        <v>2021</v>
      </c>
    </row>
    <row r="821" spans="1:9">
      <c r="A821" s="20">
        <v>59406</v>
      </c>
      <c r="B821" s="21" t="s">
        <v>235</v>
      </c>
      <c r="C821" s="21" t="s">
        <v>244</v>
      </c>
      <c r="D821" s="21" t="s">
        <v>245</v>
      </c>
      <c r="E821" s="21" t="s">
        <v>245</v>
      </c>
      <c r="F821" s="21" t="s">
        <v>252</v>
      </c>
      <c r="G821" s="22">
        <v>22155</v>
      </c>
      <c r="H821" s="22">
        <v>2505</v>
      </c>
      <c r="I821" s="20">
        <v>2021</v>
      </c>
    </row>
    <row r="822" spans="1:9">
      <c r="A822" s="20">
        <v>63296</v>
      </c>
      <c r="B822" s="21" t="s">
        <v>235</v>
      </c>
      <c r="C822" s="21" t="s">
        <v>244</v>
      </c>
      <c r="D822" s="21" t="s">
        <v>245</v>
      </c>
      <c r="E822" s="21" t="s">
        <v>245</v>
      </c>
      <c r="F822" s="21" t="s">
        <v>252</v>
      </c>
      <c r="G822" s="22">
        <v>21907</v>
      </c>
      <c r="H822" s="22">
        <v>2477</v>
      </c>
      <c r="I822" s="20">
        <v>2021</v>
      </c>
    </row>
    <row r="823" spans="1:9">
      <c r="A823" s="20">
        <v>58801</v>
      </c>
      <c r="B823" s="21" t="s">
        <v>235</v>
      </c>
      <c r="C823" s="21" t="s">
        <v>244</v>
      </c>
      <c r="D823" s="21" t="s">
        <v>245</v>
      </c>
      <c r="E823" s="21" t="s">
        <v>245</v>
      </c>
      <c r="F823" s="21" t="s">
        <v>252</v>
      </c>
      <c r="G823" s="22">
        <v>21189</v>
      </c>
      <c r="H823" s="22">
        <v>2396</v>
      </c>
      <c r="I823" s="20">
        <v>2021</v>
      </c>
    </row>
    <row r="824" spans="1:9">
      <c r="A824" s="20">
        <v>60050</v>
      </c>
      <c r="B824" s="21" t="s">
        <v>235</v>
      </c>
      <c r="C824" s="21" t="s">
        <v>244</v>
      </c>
      <c r="D824" s="21" t="s">
        <v>245</v>
      </c>
      <c r="E824" s="21" t="s">
        <v>245</v>
      </c>
      <c r="F824" s="21" t="s">
        <v>252</v>
      </c>
      <c r="G824" s="22">
        <v>20199</v>
      </c>
      <c r="H824" s="22">
        <v>2284</v>
      </c>
      <c r="I824" s="20">
        <v>2021</v>
      </c>
    </row>
    <row r="825" spans="1:9">
      <c r="A825" s="20">
        <v>64677</v>
      </c>
      <c r="B825" s="21" t="s">
        <v>235</v>
      </c>
      <c r="C825" s="21" t="s">
        <v>244</v>
      </c>
      <c r="D825" s="21" t="s">
        <v>245</v>
      </c>
      <c r="E825" s="21" t="s">
        <v>245</v>
      </c>
      <c r="F825" s="21" t="s">
        <v>253</v>
      </c>
      <c r="G825" s="22">
        <v>20182</v>
      </c>
      <c r="H825" s="22">
        <v>2282</v>
      </c>
      <c r="I825" s="20">
        <v>2021</v>
      </c>
    </row>
    <row r="826" spans="1:9">
      <c r="A826" s="20">
        <v>61883</v>
      </c>
      <c r="B826" s="21" t="s">
        <v>235</v>
      </c>
      <c r="C826" s="21" t="s">
        <v>244</v>
      </c>
      <c r="D826" s="21" t="s">
        <v>245</v>
      </c>
      <c r="E826" s="21" t="s">
        <v>245</v>
      </c>
      <c r="F826" s="21" t="s">
        <v>239</v>
      </c>
      <c r="G826" s="22">
        <v>19696</v>
      </c>
      <c r="H826" s="22">
        <v>2227</v>
      </c>
      <c r="I826" s="20">
        <v>2021</v>
      </c>
    </row>
    <row r="827" spans="1:9">
      <c r="A827" s="20">
        <v>59377</v>
      </c>
      <c r="B827" s="21" t="s">
        <v>235</v>
      </c>
      <c r="C827" s="21" t="s">
        <v>244</v>
      </c>
      <c r="D827" s="21" t="s">
        <v>245</v>
      </c>
      <c r="E827" s="21" t="s">
        <v>245</v>
      </c>
      <c r="F827" s="21" t="s">
        <v>239</v>
      </c>
      <c r="G827" s="22">
        <v>19687</v>
      </c>
      <c r="H827" s="22">
        <v>2226</v>
      </c>
      <c r="I827" s="20">
        <v>2021</v>
      </c>
    </row>
    <row r="828" spans="1:9">
      <c r="A828" s="20">
        <v>60393</v>
      </c>
      <c r="B828" s="21" t="s">
        <v>235</v>
      </c>
      <c r="C828" s="21" t="s">
        <v>244</v>
      </c>
      <c r="D828" s="21" t="s">
        <v>245</v>
      </c>
      <c r="E828" s="21" t="s">
        <v>245</v>
      </c>
      <c r="F828" s="21" t="s">
        <v>252</v>
      </c>
      <c r="G828" s="22">
        <v>18378</v>
      </c>
      <c r="H828" s="22">
        <v>2078</v>
      </c>
      <c r="I828" s="20">
        <v>2021</v>
      </c>
    </row>
    <row r="829" spans="1:9">
      <c r="A829" s="20">
        <v>2706</v>
      </c>
      <c r="B829" s="21" t="s">
        <v>235</v>
      </c>
      <c r="C829" s="21" t="s">
        <v>242</v>
      </c>
      <c r="D829" s="21" t="s">
        <v>241</v>
      </c>
      <c r="E829" s="21" t="s">
        <v>241</v>
      </c>
      <c r="F829" s="21" t="s">
        <v>239</v>
      </c>
      <c r="G829" s="22">
        <v>20820</v>
      </c>
      <c r="H829" s="22">
        <v>2040.617</v>
      </c>
      <c r="I829" s="20">
        <v>2021</v>
      </c>
    </row>
    <row r="830" spans="1:9">
      <c r="A830" s="20">
        <v>58491</v>
      </c>
      <c r="B830" s="21" t="s">
        <v>235</v>
      </c>
      <c r="C830" s="21" t="s">
        <v>244</v>
      </c>
      <c r="D830" s="21" t="s">
        <v>245</v>
      </c>
      <c r="E830" s="21" t="s">
        <v>245</v>
      </c>
      <c r="F830" s="21" t="s">
        <v>239</v>
      </c>
      <c r="G830" s="22">
        <v>18017</v>
      </c>
      <c r="H830" s="22">
        <v>2037</v>
      </c>
      <c r="I830" s="20">
        <v>2021</v>
      </c>
    </row>
    <row r="831" spans="1:9">
      <c r="A831" s="20">
        <v>57334</v>
      </c>
      <c r="B831" s="21" t="s">
        <v>235</v>
      </c>
      <c r="C831" s="21" t="s">
        <v>244</v>
      </c>
      <c r="D831" s="21" t="s">
        <v>245</v>
      </c>
      <c r="E831" s="21" t="s">
        <v>245</v>
      </c>
      <c r="F831" s="21" t="s">
        <v>252</v>
      </c>
      <c r="G831" s="22">
        <v>17713</v>
      </c>
      <c r="H831" s="22">
        <v>2003</v>
      </c>
      <c r="I831" s="20">
        <v>2021</v>
      </c>
    </row>
    <row r="832" spans="1:9">
      <c r="A832" s="20">
        <v>58697</v>
      </c>
      <c r="B832" s="21" t="s">
        <v>235</v>
      </c>
      <c r="C832" s="21" t="s">
        <v>243</v>
      </c>
      <c r="D832" s="21" t="s">
        <v>241</v>
      </c>
      <c r="E832" s="21" t="s">
        <v>241</v>
      </c>
      <c r="F832" s="21" t="s">
        <v>239</v>
      </c>
      <c r="G832" s="22">
        <v>20179</v>
      </c>
      <c r="H832" s="22">
        <v>1994.883</v>
      </c>
      <c r="I832" s="20">
        <v>2021</v>
      </c>
    </row>
    <row r="833" spans="1:9">
      <c r="A833" s="20">
        <v>58215</v>
      </c>
      <c r="B833" s="21" t="s">
        <v>235</v>
      </c>
      <c r="C833" s="21" t="s">
        <v>242</v>
      </c>
      <c r="D833" s="21" t="s">
        <v>241</v>
      </c>
      <c r="E833" s="21" t="s">
        <v>241</v>
      </c>
      <c r="F833" s="21" t="s">
        <v>252</v>
      </c>
      <c r="G833" s="22">
        <v>18207</v>
      </c>
      <c r="H833" s="22">
        <v>1957.585</v>
      </c>
      <c r="I833" s="20">
        <v>2021</v>
      </c>
    </row>
    <row r="834" spans="1:9">
      <c r="A834" s="20">
        <v>54618</v>
      </c>
      <c r="B834" s="21" t="s">
        <v>235</v>
      </c>
      <c r="C834" s="21" t="s">
        <v>249</v>
      </c>
      <c r="D834" s="21" t="s">
        <v>250</v>
      </c>
      <c r="E834" s="21" t="s">
        <v>251</v>
      </c>
      <c r="F834" s="21" t="s">
        <v>252</v>
      </c>
      <c r="G834" s="22">
        <v>13115</v>
      </c>
      <c r="H834" s="22">
        <v>1838.5150000000001</v>
      </c>
      <c r="I834" s="20">
        <v>2021</v>
      </c>
    </row>
    <row r="835" spans="1:9">
      <c r="A835" s="20">
        <v>56915</v>
      </c>
      <c r="B835" s="21" t="s">
        <v>235</v>
      </c>
      <c r="C835" s="21" t="s">
        <v>244</v>
      </c>
      <c r="D835" s="21" t="s">
        <v>245</v>
      </c>
      <c r="E835" s="21" t="s">
        <v>245</v>
      </c>
      <c r="F835" s="21" t="s">
        <v>239</v>
      </c>
      <c r="G835" s="22">
        <v>16096</v>
      </c>
      <c r="H835" s="22">
        <v>1820</v>
      </c>
      <c r="I835" s="20">
        <v>2021</v>
      </c>
    </row>
    <row r="836" spans="1:9">
      <c r="A836" s="20">
        <v>62089</v>
      </c>
      <c r="B836" s="21" t="s">
        <v>235</v>
      </c>
      <c r="C836" s="21" t="s">
        <v>244</v>
      </c>
      <c r="D836" s="21" t="s">
        <v>245</v>
      </c>
      <c r="E836" s="21" t="s">
        <v>245</v>
      </c>
      <c r="F836" s="21" t="s">
        <v>239</v>
      </c>
      <c r="G836" s="22">
        <v>15603</v>
      </c>
      <c r="H836" s="22">
        <v>1764</v>
      </c>
      <c r="I836" s="20">
        <v>2021</v>
      </c>
    </row>
    <row r="837" spans="1:9">
      <c r="A837" s="20">
        <v>58305</v>
      </c>
      <c r="B837" s="21" t="s">
        <v>235</v>
      </c>
      <c r="C837" s="21" t="s">
        <v>244</v>
      </c>
      <c r="D837" s="21" t="s">
        <v>245</v>
      </c>
      <c r="E837" s="21" t="s">
        <v>245</v>
      </c>
      <c r="F837" s="21" t="s">
        <v>239</v>
      </c>
      <c r="G837" s="22">
        <v>15513</v>
      </c>
      <c r="H837" s="22">
        <v>1754</v>
      </c>
      <c r="I837" s="20">
        <v>2021</v>
      </c>
    </row>
    <row r="838" spans="1:9">
      <c r="A838" s="20">
        <v>63976</v>
      </c>
      <c r="B838" s="21" t="s">
        <v>235</v>
      </c>
      <c r="C838" s="21" t="s">
        <v>244</v>
      </c>
      <c r="D838" s="21" t="s">
        <v>245</v>
      </c>
      <c r="E838" s="21" t="s">
        <v>245</v>
      </c>
      <c r="F838" s="21" t="s">
        <v>239</v>
      </c>
      <c r="G838" s="22">
        <v>15397</v>
      </c>
      <c r="H838" s="22">
        <v>1741</v>
      </c>
      <c r="I838" s="20">
        <v>2021</v>
      </c>
    </row>
    <row r="839" spans="1:9">
      <c r="A839" s="20">
        <v>60881</v>
      </c>
      <c r="B839" s="21" t="s">
        <v>235</v>
      </c>
      <c r="C839" s="21" t="s">
        <v>244</v>
      </c>
      <c r="D839" s="21" t="s">
        <v>245</v>
      </c>
      <c r="E839" s="21" t="s">
        <v>245</v>
      </c>
      <c r="F839" s="21" t="s">
        <v>252</v>
      </c>
      <c r="G839" s="22">
        <v>14991</v>
      </c>
      <c r="H839" s="22">
        <v>1695</v>
      </c>
      <c r="I839" s="20">
        <v>2021</v>
      </c>
    </row>
    <row r="840" spans="1:9">
      <c r="A840" s="20">
        <v>62123</v>
      </c>
      <c r="B840" s="21" t="s">
        <v>235</v>
      </c>
      <c r="C840" s="21" t="s">
        <v>244</v>
      </c>
      <c r="D840" s="21" t="s">
        <v>245</v>
      </c>
      <c r="E840" s="21" t="s">
        <v>245</v>
      </c>
      <c r="F840" s="21" t="s">
        <v>239</v>
      </c>
      <c r="G840" s="22">
        <v>14991</v>
      </c>
      <c r="H840" s="22">
        <v>1695</v>
      </c>
      <c r="I840" s="20">
        <v>2021</v>
      </c>
    </row>
    <row r="841" spans="1:9">
      <c r="A841" s="20">
        <v>62124</v>
      </c>
      <c r="B841" s="21" t="s">
        <v>235</v>
      </c>
      <c r="C841" s="21" t="s">
        <v>244</v>
      </c>
      <c r="D841" s="21" t="s">
        <v>245</v>
      </c>
      <c r="E841" s="21" t="s">
        <v>245</v>
      </c>
      <c r="F841" s="21" t="s">
        <v>239</v>
      </c>
      <c r="G841" s="22">
        <v>14203</v>
      </c>
      <c r="H841" s="22">
        <v>1606</v>
      </c>
      <c r="I841" s="20">
        <v>2021</v>
      </c>
    </row>
    <row r="842" spans="1:9">
      <c r="A842" s="20">
        <v>57321</v>
      </c>
      <c r="B842" s="21" t="s">
        <v>235</v>
      </c>
      <c r="C842" s="21" t="s">
        <v>244</v>
      </c>
      <c r="D842" s="21" t="s">
        <v>245</v>
      </c>
      <c r="E842" s="21" t="s">
        <v>245</v>
      </c>
      <c r="F842" s="21" t="s">
        <v>252</v>
      </c>
      <c r="G842" s="22">
        <v>14035</v>
      </c>
      <c r="H842" s="22">
        <v>1587</v>
      </c>
      <c r="I842" s="20">
        <v>2021</v>
      </c>
    </row>
    <row r="843" spans="1:9">
      <c r="A843" s="20">
        <v>61271</v>
      </c>
      <c r="B843" s="21" t="s">
        <v>235</v>
      </c>
      <c r="C843" s="21" t="s">
        <v>244</v>
      </c>
      <c r="D843" s="21" t="s">
        <v>245</v>
      </c>
      <c r="E843" s="21" t="s">
        <v>245</v>
      </c>
      <c r="F843" s="21" t="s">
        <v>280</v>
      </c>
      <c r="G843" s="22">
        <v>14027</v>
      </c>
      <c r="H843" s="22">
        <v>1586</v>
      </c>
      <c r="I843" s="20">
        <v>2021</v>
      </c>
    </row>
    <row r="844" spans="1:9">
      <c r="A844" s="20">
        <v>58575</v>
      </c>
      <c r="B844" s="21" t="s">
        <v>235</v>
      </c>
      <c r="C844" s="21" t="s">
        <v>257</v>
      </c>
      <c r="D844" s="21" t="s">
        <v>241</v>
      </c>
      <c r="E844" s="21" t="s">
        <v>241</v>
      </c>
      <c r="F844" s="21" t="s">
        <v>239</v>
      </c>
      <c r="G844" s="22">
        <v>11488</v>
      </c>
      <c r="H844" s="22">
        <v>1583.68</v>
      </c>
      <c r="I844" s="20">
        <v>2021</v>
      </c>
    </row>
    <row r="845" spans="1:9">
      <c r="A845" s="20">
        <v>59146</v>
      </c>
      <c r="B845" s="21" t="s">
        <v>235</v>
      </c>
      <c r="C845" s="21" t="s">
        <v>244</v>
      </c>
      <c r="D845" s="21" t="s">
        <v>245</v>
      </c>
      <c r="E845" s="21" t="s">
        <v>245</v>
      </c>
      <c r="F845" s="21" t="s">
        <v>252</v>
      </c>
      <c r="G845" s="22">
        <v>13619</v>
      </c>
      <c r="H845" s="22">
        <v>1540</v>
      </c>
      <c r="I845" s="20">
        <v>2021</v>
      </c>
    </row>
    <row r="846" spans="1:9">
      <c r="A846" s="20">
        <v>57402</v>
      </c>
      <c r="B846" s="21" t="s">
        <v>235</v>
      </c>
      <c r="C846" s="21" t="s">
        <v>244</v>
      </c>
      <c r="D846" s="21" t="s">
        <v>245</v>
      </c>
      <c r="E846" s="21" t="s">
        <v>245</v>
      </c>
      <c r="F846" s="21" t="s">
        <v>252</v>
      </c>
      <c r="G846" s="22">
        <v>13601</v>
      </c>
      <c r="H846" s="22">
        <v>1538</v>
      </c>
      <c r="I846" s="20">
        <v>2021</v>
      </c>
    </row>
    <row r="847" spans="1:9">
      <c r="A847" s="20">
        <v>57200</v>
      </c>
      <c r="B847" s="21" t="s">
        <v>235</v>
      </c>
      <c r="C847" s="21" t="s">
        <v>244</v>
      </c>
      <c r="D847" s="21" t="s">
        <v>245</v>
      </c>
      <c r="E847" s="21" t="s">
        <v>245</v>
      </c>
      <c r="F847" s="21" t="s">
        <v>252</v>
      </c>
      <c r="G847" s="22">
        <v>13577</v>
      </c>
      <c r="H847" s="22">
        <v>1535</v>
      </c>
      <c r="I847" s="20">
        <v>2021</v>
      </c>
    </row>
    <row r="848" spans="1:9">
      <c r="A848" s="20">
        <v>57363</v>
      </c>
      <c r="B848" s="21" t="s">
        <v>235</v>
      </c>
      <c r="C848" s="21" t="s">
        <v>244</v>
      </c>
      <c r="D848" s="21" t="s">
        <v>245</v>
      </c>
      <c r="E848" s="21" t="s">
        <v>245</v>
      </c>
      <c r="F848" s="21" t="s">
        <v>253</v>
      </c>
      <c r="G848" s="22">
        <v>12994</v>
      </c>
      <c r="H848" s="22">
        <v>1469</v>
      </c>
      <c r="I848" s="20">
        <v>2021</v>
      </c>
    </row>
    <row r="849" spans="1:9">
      <c r="A849" s="20">
        <v>58318</v>
      </c>
      <c r="B849" s="21" t="s">
        <v>235</v>
      </c>
      <c r="C849" s="21" t="s">
        <v>244</v>
      </c>
      <c r="D849" s="21" t="s">
        <v>245</v>
      </c>
      <c r="E849" s="21" t="s">
        <v>245</v>
      </c>
      <c r="F849" s="21" t="s">
        <v>239</v>
      </c>
      <c r="G849" s="22">
        <v>12976</v>
      </c>
      <c r="H849" s="22">
        <v>1467</v>
      </c>
      <c r="I849" s="20">
        <v>2021</v>
      </c>
    </row>
    <row r="850" spans="1:9">
      <c r="A850" s="20">
        <v>59688</v>
      </c>
      <c r="B850" s="21" t="s">
        <v>235</v>
      </c>
      <c r="C850" s="21" t="s">
        <v>257</v>
      </c>
      <c r="D850" s="21" t="s">
        <v>241</v>
      </c>
      <c r="E850" s="21" t="s">
        <v>241</v>
      </c>
      <c r="F850" s="21" t="s">
        <v>239</v>
      </c>
      <c r="G850" s="22">
        <v>18186</v>
      </c>
      <c r="H850" s="22">
        <v>1460.9359999999999</v>
      </c>
      <c r="I850" s="20">
        <v>2021</v>
      </c>
    </row>
    <row r="851" spans="1:9">
      <c r="A851" s="20">
        <v>58524</v>
      </c>
      <c r="B851" s="21" t="s">
        <v>235</v>
      </c>
      <c r="C851" s="21" t="s">
        <v>244</v>
      </c>
      <c r="D851" s="21" t="s">
        <v>245</v>
      </c>
      <c r="E851" s="21" t="s">
        <v>245</v>
      </c>
      <c r="F851" s="21" t="s">
        <v>252</v>
      </c>
      <c r="G851" s="22">
        <v>12381</v>
      </c>
      <c r="H851" s="22">
        <v>1400</v>
      </c>
      <c r="I851" s="20">
        <v>2021</v>
      </c>
    </row>
    <row r="852" spans="1:9">
      <c r="A852" s="20">
        <v>1016</v>
      </c>
      <c r="B852" s="21" t="s">
        <v>235</v>
      </c>
      <c r="C852" s="21" t="s">
        <v>242</v>
      </c>
      <c r="D852" s="21" t="s">
        <v>62</v>
      </c>
      <c r="E852" s="21" t="s">
        <v>62</v>
      </c>
      <c r="F852" s="21" t="s">
        <v>239</v>
      </c>
      <c r="G852" s="22">
        <v>38821</v>
      </c>
      <c r="H852" s="22">
        <v>1361.9190000000001</v>
      </c>
      <c r="I852" s="20">
        <v>2021</v>
      </c>
    </row>
    <row r="853" spans="1:9">
      <c r="A853" s="20">
        <v>57335</v>
      </c>
      <c r="B853" s="21" t="s">
        <v>235</v>
      </c>
      <c r="C853" s="21" t="s">
        <v>244</v>
      </c>
      <c r="D853" s="21" t="s">
        <v>245</v>
      </c>
      <c r="E853" s="21" t="s">
        <v>245</v>
      </c>
      <c r="F853" s="21" t="s">
        <v>252</v>
      </c>
      <c r="G853" s="22">
        <v>11949</v>
      </c>
      <c r="H853" s="22">
        <v>1351</v>
      </c>
      <c r="I853" s="20">
        <v>2021</v>
      </c>
    </row>
    <row r="854" spans="1:9">
      <c r="A854" s="20">
        <v>56938</v>
      </c>
      <c r="B854" s="21" t="s">
        <v>235</v>
      </c>
      <c r="C854" s="21" t="s">
        <v>244</v>
      </c>
      <c r="D854" s="21" t="s">
        <v>245</v>
      </c>
      <c r="E854" s="21" t="s">
        <v>245</v>
      </c>
      <c r="F854" s="21" t="s">
        <v>239</v>
      </c>
      <c r="G854" s="22">
        <v>11763</v>
      </c>
      <c r="H854" s="22">
        <v>1330</v>
      </c>
      <c r="I854" s="20">
        <v>2021</v>
      </c>
    </row>
    <row r="855" spans="1:9">
      <c r="A855" s="20">
        <v>58802</v>
      </c>
      <c r="B855" s="21" t="s">
        <v>235</v>
      </c>
      <c r="C855" s="21" t="s">
        <v>244</v>
      </c>
      <c r="D855" s="21" t="s">
        <v>245</v>
      </c>
      <c r="E855" s="21" t="s">
        <v>245</v>
      </c>
      <c r="F855" s="21" t="s">
        <v>239</v>
      </c>
      <c r="G855" s="22">
        <v>11329</v>
      </c>
      <c r="H855" s="22">
        <v>1281</v>
      </c>
      <c r="I855" s="20">
        <v>2021</v>
      </c>
    </row>
    <row r="856" spans="1:9">
      <c r="A856" s="20">
        <v>57687</v>
      </c>
      <c r="B856" s="21" t="s">
        <v>235</v>
      </c>
      <c r="C856" s="21" t="s">
        <v>244</v>
      </c>
      <c r="D856" s="21" t="s">
        <v>245</v>
      </c>
      <c r="E856" s="21" t="s">
        <v>245</v>
      </c>
      <c r="F856" s="21" t="s">
        <v>252</v>
      </c>
      <c r="G856" s="22">
        <v>11091</v>
      </c>
      <c r="H856" s="22">
        <v>1254</v>
      </c>
      <c r="I856" s="20">
        <v>2021</v>
      </c>
    </row>
    <row r="857" spans="1:9">
      <c r="A857" s="20">
        <v>57677</v>
      </c>
      <c r="B857" s="21" t="s">
        <v>235</v>
      </c>
      <c r="C857" s="21" t="s">
        <v>244</v>
      </c>
      <c r="D857" s="21" t="s">
        <v>245</v>
      </c>
      <c r="E857" s="21" t="s">
        <v>245</v>
      </c>
      <c r="F857" s="21" t="s">
        <v>252</v>
      </c>
      <c r="G857" s="22">
        <v>10789</v>
      </c>
      <c r="H857" s="22">
        <v>1220</v>
      </c>
      <c r="I857" s="20">
        <v>2021</v>
      </c>
    </row>
    <row r="858" spans="1:9">
      <c r="A858" s="20">
        <v>64678</v>
      </c>
      <c r="B858" s="21" t="s">
        <v>235</v>
      </c>
      <c r="C858" s="21" t="s">
        <v>244</v>
      </c>
      <c r="D858" s="21" t="s">
        <v>245</v>
      </c>
      <c r="E858" s="21" t="s">
        <v>245</v>
      </c>
      <c r="F858" s="21" t="s">
        <v>253</v>
      </c>
      <c r="G858" s="22">
        <v>10790</v>
      </c>
      <c r="H858" s="22">
        <v>1220</v>
      </c>
      <c r="I858" s="20">
        <v>2021</v>
      </c>
    </row>
    <row r="859" spans="1:9">
      <c r="A859" s="20">
        <v>7805</v>
      </c>
      <c r="B859" s="21" t="s">
        <v>235</v>
      </c>
      <c r="C859" s="21" t="s">
        <v>242</v>
      </c>
      <c r="D859" s="21" t="s">
        <v>241</v>
      </c>
      <c r="E859" s="21" t="s">
        <v>241</v>
      </c>
      <c r="F859" s="21" t="s">
        <v>239</v>
      </c>
      <c r="G859" s="22">
        <v>12136</v>
      </c>
      <c r="H859" s="22">
        <v>1170.107</v>
      </c>
      <c r="I859" s="20">
        <v>2021</v>
      </c>
    </row>
    <row r="860" spans="1:9">
      <c r="A860" s="20">
        <v>57461</v>
      </c>
      <c r="B860" s="21" t="s">
        <v>235</v>
      </c>
      <c r="C860" s="21" t="s">
        <v>244</v>
      </c>
      <c r="D860" s="21" t="s">
        <v>245</v>
      </c>
      <c r="E860" s="21" t="s">
        <v>245</v>
      </c>
      <c r="F860" s="21" t="s">
        <v>252</v>
      </c>
      <c r="G860" s="22">
        <v>10259</v>
      </c>
      <c r="H860" s="22">
        <v>1160</v>
      </c>
      <c r="I860" s="20">
        <v>2021</v>
      </c>
    </row>
    <row r="861" spans="1:9">
      <c r="A861" s="20">
        <v>2710</v>
      </c>
      <c r="B861" s="21" t="s">
        <v>235</v>
      </c>
      <c r="C861" s="21" t="s">
        <v>246</v>
      </c>
      <c r="D861" s="21" t="s">
        <v>247</v>
      </c>
      <c r="E861" s="21" t="s">
        <v>248</v>
      </c>
      <c r="F861" s="21" t="s">
        <v>239</v>
      </c>
      <c r="G861" s="22">
        <v>9870</v>
      </c>
      <c r="H861" s="22">
        <v>1116</v>
      </c>
      <c r="I861" s="20">
        <v>2021</v>
      </c>
    </row>
    <row r="862" spans="1:9">
      <c r="A862" s="20">
        <v>2706</v>
      </c>
      <c r="B862" s="21" t="s">
        <v>235</v>
      </c>
      <c r="C862" s="21" t="s">
        <v>240</v>
      </c>
      <c r="D862" s="21" t="s">
        <v>241</v>
      </c>
      <c r="E862" s="21" t="s">
        <v>241</v>
      </c>
      <c r="F862" s="21" t="s">
        <v>239</v>
      </c>
      <c r="G862" s="22">
        <v>0</v>
      </c>
      <c r="H862" s="22">
        <v>1042.133</v>
      </c>
      <c r="I862" s="20">
        <v>2021</v>
      </c>
    </row>
    <row r="863" spans="1:9">
      <c r="A863" s="20">
        <v>58215</v>
      </c>
      <c r="B863" s="21" t="s">
        <v>235</v>
      </c>
      <c r="C863" s="21" t="s">
        <v>240</v>
      </c>
      <c r="D863" s="21" t="s">
        <v>241</v>
      </c>
      <c r="E863" s="21" t="s">
        <v>241</v>
      </c>
      <c r="F863" s="21" t="s">
        <v>252</v>
      </c>
      <c r="G863" s="22">
        <v>0</v>
      </c>
      <c r="H863" s="22">
        <v>959.56</v>
      </c>
      <c r="I863" s="20">
        <v>2021</v>
      </c>
    </row>
    <row r="864" spans="1:9">
      <c r="A864" s="20">
        <v>64522</v>
      </c>
      <c r="B864" s="21" t="s">
        <v>235</v>
      </c>
      <c r="C864" s="21" t="s">
        <v>244</v>
      </c>
      <c r="D864" s="21" t="s">
        <v>245</v>
      </c>
      <c r="E864" s="21" t="s">
        <v>245</v>
      </c>
      <c r="F864" s="21" t="s">
        <v>239</v>
      </c>
      <c r="G864" s="22">
        <v>8092</v>
      </c>
      <c r="H864" s="22">
        <v>915</v>
      </c>
      <c r="I864" s="20">
        <v>2021</v>
      </c>
    </row>
    <row r="865" spans="1:9">
      <c r="A865" s="20">
        <v>57336</v>
      </c>
      <c r="B865" s="21" t="s">
        <v>235</v>
      </c>
      <c r="C865" s="21" t="s">
        <v>244</v>
      </c>
      <c r="D865" s="21" t="s">
        <v>245</v>
      </c>
      <c r="E865" s="21" t="s">
        <v>245</v>
      </c>
      <c r="F865" s="21" t="s">
        <v>252</v>
      </c>
      <c r="G865" s="22">
        <v>7199</v>
      </c>
      <c r="H865" s="22">
        <v>814</v>
      </c>
      <c r="I865" s="20">
        <v>2021</v>
      </c>
    </row>
    <row r="866" spans="1:9">
      <c r="A866" s="20">
        <v>2716</v>
      </c>
      <c r="B866" s="21" t="s">
        <v>235</v>
      </c>
      <c r="C866" s="21" t="s">
        <v>243</v>
      </c>
      <c r="D866" s="21" t="s">
        <v>241</v>
      </c>
      <c r="E866" s="21" t="s">
        <v>241</v>
      </c>
      <c r="F866" s="21" t="s">
        <v>239</v>
      </c>
      <c r="G866" s="22">
        <v>30594</v>
      </c>
      <c r="H866" s="22">
        <v>813</v>
      </c>
      <c r="I866" s="20">
        <v>2021</v>
      </c>
    </row>
    <row r="867" spans="1:9">
      <c r="A867" s="20">
        <v>56249</v>
      </c>
      <c r="B867" s="21" t="s">
        <v>235</v>
      </c>
      <c r="C867" s="21" t="s">
        <v>243</v>
      </c>
      <c r="D867" s="21" t="s">
        <v>241</v>
      </c>
      <c r="E867" s="21" t="s">
        <v>241</v>
      </c>
      <c r="F867" s="21" t="s">
        <v>239</v>
      </c>
      <c r="G867" s="22">
        <v>7831</v>
      </c>
      <c r="H867" s="22">
        <v>667.82399999999996</v>
      </c>
      <c r="I867" s="20">
        <v>2021</v>
      </c>
    </row>
    <row r="868" spans="1:9">
      <c r="A868" s="20">
        <v>7805</v>
      </c>
      <c r="B868" s="21" t="s">
        <v>235</v>
      </c>
      <c r="C868" s="21" t="s">
        <v>240</v>
      </c>
      <c r="D868" s="21" t="s">
        <v>241</v>
      </c>
      <c r="E868" s="21" t="s">
        <v>241</v>
      </c>
      <c r="F868" s="21" t="s">
        <v>239</v>
      </c>
      <c r="G868" s="22">
        <v>0</v>
      </c>
      <c r="H868" s="22">
        <v>656.86099999999999</v>
      </c>
      <c r="I868" s="20">
        <v>2021</v>
      </c>
    </row>
    <row r="869" spans="1:9">
      <c r="A869" s="20">
        <v>7826</v>
      </c>
      <c r="B869" s="21" t="s">
        <v>235</v>
      </c>
      <c r="C869" s="21" t="s">
        <v>243</v>
      </c>
      <c r="D869" s="21" t="s">
        <v>241</v>
      </c>
      <c r="E869" s="21" t="s">
        <v>241</v>
      </c>
      <c r="F869" s="21" t="s">
        <v>252</v>
      </c>
      <c r="G869" s="22">
        <v>6247</v>
      </c>
      <c r="H869" s="22">
        <v>589.51900000000001</v>
      </c>
      <c r="I869" s="20">
        <v>2021</v>
      </c>
    </row>
    <row r="870" spans="1:9">
      <c r="A870" s="20">
        <v>50254</v>
      </c>
      <c r="B870" s="21" t="s">
        <v>235</v>
      </c>
      <c r="C870" s="21" t="s">
        <v>249</v>
      </c>
      <c r="D870" s="21" t="s">
        <v>267</v>
      </c>
      <c r="E870" s="21" t="s">
        <v>267</v>
      </c>
      <c r="F870" s="21" t="s">
        <v>253</v>
      </c>
      <c r="G870" s="22">
        <v>2611</v>
      </c>
      <c r="H870" s="22">
        <v>563.11800000000005</v>
      </c>
      <c r="I870" s="20">
        <v>2021</v>
      </c>
    </row>
    <row r="871" spans="1:9">
      <c r="A871" s="20">
        <v>1016</v>
      </c>
      <c r="B871" s="21" t="s">
        <v>235</v>
      </c>
      <c r="C871" s="21" t="s">
        <v>242</v>
      </c>
      <c r="D871" s="21" t="s">
        <v>241</v>
      </c>
      <c r="E871" s="21" t="s">
        <v>241</v>
      </c>
      <c r="F871" s="21" t="s">
        <v>239</v>
      </c>
      <c r="G871" s="22">
        <v>10667</v>
      </c>
      <c r="H871" s="22">
        <v>527.08100000000002</v>
      </c>
      <c r="I871" s="20">
        <v>2021</v>
      </c>
    </row>
    <row r="872" spans="1:9">
      <c r="A872" s="20">
        <v>56688</v>
      </c>
      <c r="B872" s="21" t="s">
        <v>235</v>
      </c>
      <c r="C872" s="21" t="s">
        <v>257</v>
      </c>
      <c r="D872" s="21" t="s">
        <v>241</v>
      </c>
      <c r="E872" s="21" t="s">
        <v>241</v>
      </c>
      <c r="F872" s="21" t="s">
        <v>239</v>
      </c>
      <c r="G872" s="22">
        <v>5633</v>
      </c>
      <c r="H872" s="22">
        <v>458.14299999999997</v>
      </c>
      <c r="I872" s="20">
        <v>2021</v>
      </c>
    </row>
    <row r="873" spans="1:9">
      <c r="A873" s="20">
        <v>57606</v>
      </c>
      <c r="B873" s="21" t="s">
        <v>235</v>
      </c>
      <c r="C873" s="21" t="s">
        <v>257</v>
      </c>
      <c r="D873" s="21" t="s">
        <v>241</v>
      </c>
      <c r="E873" s="21" t="s">
        <v>241</v>
      </c>
      <c r="F873" s="21" t="s">
        <v>252</v>
      </c>
      <c r="G873" s="22">
        <v>4143</v>
      </c>
      <c r="H873" s="22">
        <v>434</v>
      </c>
      <c r="I873" s="20">
        <v>2021</v>
      </c>
    </row>
    <row r="874" spans="1:9">
      <c r="A874" s="20">
        <v>54887</v>
      </c>
      <c r="B874" s="21" t="s">
        <v>235</v>
      </c>
      <c r="C874" s="21" t="s">
        <v>243</v>
      </c>
      <c r="D874" s="21" t="s">
        <v>241</v>
      </c>
      <c r="E874" s="21" t="s">
        <v>241</v>
      </c>
      <c r="F874" s="21" t="s">
        <v>239</v>
      </c>
      <c r="G874" s="22">
        <v>3870</v>
      </c>
      <c r="H874" s="22">
        <v>419.613</v>
      </c>
      <c r="I874" s="20">
        <v>2021</v>
      </c>
    </row>
    <row r="875" spans="1:9">
      <c r="A875" s="20">
        <v>54887</v>
      </c>
      <c r="B875" s="21" t="s">
        <v>235</v>
      </c>
      <c r="C875" s="21" t="s">
        <v>257</v>
      </c>
      <c r="D875" s="21" t="s">
        <v>241</v>
      </c>
      <c r="E875" s="21" t="s">
        <v>241</v>
      </c>
      <c r="F875" s="21" t="s">
        <v>239</v>
      </c>
      <c r="G875" s="22">
        <v>2998</v>
      </c>
      <c r="H875" s="22">
        <v>369</v>
      </c>
      <c r="I875" s="20">
        <v>2021</v>
      </c>
    </row>
    <row r="876" spans="1:9">
      <c r="A876" s="20">
        <v>56035</v>
      </c>
      <c r="B876" s="21" t="s">
        <v>235</v>
      </c>
      <c r="C876" s="21" t="s">
        <v>257</v>
      </c>
      <c r="D876" s="21" t="s">
        <v>241</v>
      </c>
      <c r="E876" s="21" t="s">
        <v>241</v>
      </c>
      <c r="F876" s="21" t="s">
        <v>239</v>
      </c>
      <c r="G876" s="22">
        <v>2679</v>
      </c>
      <c r="H876" s="22">
        <v>314</v>
      </c>
      <c r="I876" s="20">
        <v>2021</v>
      </c>
    </row>
    <row r="877" spans="1:9">
      <c r="A877" s="20">
        <v>57630</v>
      </c>
      <c r="B877" s="21" t="s">
        <v>235</v>
      </c>
      <c r="C877" s="21" t="s">
        <v>257</v>
      </c>
      <c r="D877" s="21" t="s">
        <v>241</v>
      </c>
      <c r="E877" s="21" t="s">
        <v>241</v>
      </c>
      <c r="F877" s="21" t="s">
        <v>252</v>
      </c>
      <c r="G877" s="22">
        <v>2438</v>
      </c>
      <c r="H877" s="22">
        <v>285</v>
      </c>
      <c r="I877" s="20">
        <v>2021</v>
      </c>
    </row>
    <row r="878" spans="1:9">
      <c r="A878" s="20">
        <v>57505</v>
      </c>
      <c r="B878" s="21" t="s">
        <v>235</v>
      </c>
      <c r="C878" s="21" t="s">
        <v>243</v>
      </c>
      <c r="D878" s="21" t="s">
        <v>62</v>
      </c>
      <c r="E878" s="21" t="s">
        <v>62</v>
      </c>
      <c r="F878" s="21" t="s">
        <v>252</v>
      </c>
      <c r="G878" s="22">
        <v>6920</v>
      </c>
      <c r="H878" s="22">
        <v>228.143</v>
      </c>
      <c r="I878" s="20">
        <v>2021</v>
      </c>
    </row>
    <row r="879" spans="1:9">
      <c r="A879" s="20">
        <v>2783</v>
      </c>
      <c r="B879" s="21" t="s">
        <v>235</v>
      </c>
      <c r="C879" s="21" t="s">
        <v>257</v>
      </c>
      <c r="D879" s="21" t="s">
        <v>241</v>
      </c>
      <c r="E879" s="21" t="s">
        <v>241</v>
      </c>
      <c r="F879" s="21" t="s">
        <v>253</v>
      </c>
      <c r="G879" s="22">
        <v>6112</v>
      </c>
      <c r="H879" s="22">
        <v>228</v>
      </c>
      <c r="I879" s="20">
        <v>2021</v>
      </c>
    </row>
    <row r="880" spans="1:9">
      <c r="A880" s="20">
        <v>7429</v>
      </c>
      <c r="B880" s="21" t="s">
        <v>235</v>
      </c>
      <c r="C880" s="21" t="s">
        <v>257</v>
      </c>
      <c r="D880" s="21" t="s">
        <v>241</v>
      </c>
      <c r="E880" s="21" t="s">
        <v>241</v>
      </c>
      <c r="F880" s="21" t="s">
        <v>253</v>
      </c>
      <c r="G880" s="22">
        <v>3887</v>
      </c>
      <c r="H880" s="22">
        <v>174</v>
      </c>
      <c r="I880" s="20">
        <v>2021</v>
      </c>
    </row>
    <row r="881" spans="1:9">
      <c r="A881" s="20">
        <v>61676</v>
      </c>
      <c r="B881" s="21" t="s">
        <v>235</v>
      </c>
      <c r="C881" s="21" t="s">
        <v>243</v>
      </c>
      <c r="D881" s="21" t="s">
        <v>241</v>
      </c>
      <c r="E881" s="21" t="s">
        <v>241</v>
      </c>
      <c r="F881" s="21" t="s">
        <v>239</v>
      </c>
      <c r="G881" s="22">
        <v>1701</v>
      </c>
      <c r="H881" s="22">
        <v>141.62899999999999</v>
      </c>
      <c r="I881" s="20">
        <v>2021</v>
      </c>
    </row>
    <row r="882" spans="1:9">
      <c r="A882" s="20">
        <v>56260</v>
      </c>
      <c r="B882" s="21" t="s">
        <v>235</v>
      </c>
      <c r="C882" s="21" t="s">
        <v>257</v>
      </c>
      <c r="D882" s="21" t="s">
        <v>241</v>
      </c>
      <c r="E882" s="21" t="s">
        <v>241</v>
      </c>
      <c r="F882" s="21" t="s">
        <v>252</v>
      </c>
      <c r="G882" s="22">
        <v>1960</v>
      </c>
      <c r="H882" s="22">
        <v>129</v>
      </c>
      <c r="I882" s="20">
        <v>2021</v>
      </c>
    </row>
    <row r="883" spans="1:9">
      <c r="A883" s="20">
        <v>50254</v>
      </c>
      <c r="B883" s="21" t="s">
        <v>235</v>
      </c>
      <c r="C883" s="21" t="s">
        <v>249</v>
      </c>
      <c r="D883" s="21" t="s">
        <v>241</v>
      </c>
      <c r="E883" s="21" t="s">
        <v>241</v>
      </c>
      <c r="F883" s="21" t="s">
        <v>253</v>
      </c>
      <c r="G883" s="22">
        <v>593</v>
      </c>
      <c r="H883" s="22">
        <v>128.001</v>
      </c>
      <c r="I883" s="20">
        <v>2021</v>
      </c>
    </row>
    <row r="884" spans="1:9">
      <c r="A884" s="20">
        <v>56262</v>
      </c>
      <c r="B884" s="21" t="s">
        <v>235</v>
      </c>
      <c r="C884" s="21" t="s">
        <v>257</v>
      </c>
      <c r="D884" s="21" t="s">
        <v>241</v>
      </c>
      <c r="E884" s="21" t="s">
        <v>241</v>
      </c>
      <c r="F884" s="21" t="s">
        <v>252</v>
      </c>
      <c r="G884" s="22">
        <v>1842</v>
      </c>
      <c r="H884" s="22">
        <v>101</v>
      </c>
      <c r="I884" s="20">
        <v>2021</v>
      </c>
    </row>
    <row r="885" spans="1:9">
      <c r="A885" s="20">
        <v>56263</v>
      </c>
      <c r="B885" s="21" t="s">
        <v>235</v>
      </c>
      <c r="C885" s="21" t="s">
        <v>257</v>
      </c>
      <c r="D885" s="21" t="s">
        <v>241</v>
      </c>
      <c r="E885" s="21" t="s">
        <v>241</v>
      </c>
      <c r="F885" s="21" t="s">
        <v>252</v>
      </c>
      <c r="G885" s="22">
        <v>1823</v>
      </c>
      <c r="H885" s="22">
        <v>99</v>
      </c>
      <c r="I885" s="20">
        <v>2021</v>
      </c>
    </row>
    <row r="886" spans="1:9">
      <c r="A886" s="20">
        <v>57608</v>
      </c>
      <c r="B886" s="21" t="s">
        <v>235</v>
      </c>
      <c r="C886" s="21" t="s">
        <v>257</v>
      </c>
      <c r="D886" s="21" t="s">
        <v>241</v>
      </c>
      <c r="E886" s="21" t="s">
        <v>241</v>
      </c>
      <c r="F886" s="21" t="s">
        <v>252</v>
      </c>
      <c r="G886" s="22">
        <v>1315</v>
      </c>
      <c r="H886" s="22">
        <v>95</v>
      </c>
      <c r="I886" s="20">
        <v>2021</v>
      </c>
    </row>
    <row r="887" spans="1:9">
      <c r="A887" s="20">
        <v>56339</v>
      </c>
      <c r="B887" s="21" t="s">
        <v>235</v>
      </c>
      <c r="C887" s="21" t="s">
        <v>257</v>
      </c>
      <c r="D887" s="21" t="s">
        <v>241</v>
      </c>
      <c r="E887" s="21" t="s">
        <v>241</v>
      </c>
      <c r="F887" s="21" t="s">
        <v>252</v>
      </c>
      <c r="G887" s="22">
        <v>1030</v>
      </c>
      <c r="H887" s="22">
        <v>70</v>
      </c>
      <c r="I887" s="20">
        <v>2021</v>
      </c>
    </row>
    <row r="888" spans="1:9">
      <c r="A888" s="20">
        <v>56342</v>
      </c>
      <c r="B888" s="21" t="s">
        <v>235</v>
      </c>
      <c r="C888" s="21" t="s">
        <v>257</v>
      </c>
      <c r="D888" s="21" t="s">
        <v>241</v>
      </c>
      <c r="E888" s="21" t="s">
        <v>241</v>
      </c>
      <c r="F888" s="21" t="s">
        <v>252</v>
      </c>
      <c r="G888" s="22">
        <v>1048</v>
      </c>
      <c r="H888" s="22">
        <v>68</v>
      </c>
      <c r="I888" s="20">
        <v>2021</v>
      </c>
    </row>
    <row r="889" spans="1:9">
      <c r="A889" s="20">
        <v>56340</v>
      </c>
      <c r="B889" s="21" t="s">
        <v>235</v>
      </c>
      <c r="C889" s="21" t="s">
        <v>257</v>
      </c>
      <c r="D889" s="21" t="s">
        <v>241</v>
      </c>
      <c r="E889" s="21" t="s">
        <v>241</v>
      </c>
      <c r="F889" s="21" t="s">
        <v>252</v>
      </c>
      <c r="G889" s="22">
        <v>856</v>
      </c>
      <c r="H889" s="22">
        <v>64</v>
      </c>
      <c r="I889" s="20">
        <v>2021</v>
      </c>
    </row>
    <row r="890" spans="1:9">
      <c r="A890" s="20">
        <v>57607</v>
      </c>
      <c r="B890" s="21" t="s">
        <v>235</v>
      </c>
      <c r="C890" s="21" t="s">
        <v>257</v>
      </c>
      <c r="D890" s="21" t="s">
        <v>241</v>
      </c>
      <c r="E890" s="21" t="s">
        <v>241</v>
      </c>
      <c r="F890" s="21" t="s">
        <v>252</v>
      </c>
      <c r="G890" s="22">
        <v>612</v>
      </c>
      <c r="H890" s="22">
        <v>55</v>
      </c>
      <c r="I890" s="20">
        <v>2021</v>
      </c>
    </row>
    <row r="891" spans="1:9">
      <c r="A891" s="20">
        <v>56343</v>
      </c>
      <c r="B891" s="21" t="s">
        <v>235</v>
      </c>
      <c r="C891" s="21" t="s">
        <v>257</v>
      </c>
      <c r="D891" s="21" t="s">
        <v>241</v>
      </c>
      <c r="E891" s="21" t="s">
        <v>241</v>
      </c>
      <c r="F891" s="21" t="s">
        <v>252</v>
      </c>
      <c r="G891" s="22">
        <v>957</v>
      </c>
      <c r="H891" s="22">
        <v>54</v>
      </c>
      <c r="I891" s="20">
        <v>2021</v>
      </c>
    </row>
    <row r="892" spans="1:9">
      <c r="A892" s="20">
        <v>56548</v>
      </c>
      <c r="B892" s="21" t="s">
        <v>235</v>
      </c>
      <c r="C892" s="21" t="s">
        <v>257</v>
      </c>
      <c r="D892" s="21" t="s">
        <v>241</v>
      </c>
      <c r="E892" s="21" t="s">
        <v>241</v>
      </c>
      <c r="F892" s="21" t="s">
        <v>252</v>
      </c>
      <c r="G892" s="22">
        <v>1005</v>
      </c>
      <c r="H892" s="22">
        <v>53</v>
      </c>
      <c r="I892" s="20">
        <v>2021</v>
      </c>
    </row>
    <row r="893" spans="1:9">
      <c r="A893" s="20">
        <v>54823</v>
      </c>
      <c r="B893" s="21" t="s">
        <v>235</v>
      </c>
      <c r="C893" s="21" t="s">
        <v>257</v>
      </c>
      <c r="D893" s="21" t="s">
        <v>241</v>
      </c>
      <c r="E893" s="21" t="s">
        <v>241</v>
      </c>
      <c r="F893" s="21" t="s">
        <v>239</v>
      </c>
      <c r="G893" s="22">
        <v>580</v>
      </c>
      <c r="H893" s="22">
        <v>52</v>
      </c>
      <c r="I893" s="20">
        <v>2021</v>
      </c>
    </row>
    <row r="894" spans="1:9">
      <c r="A894" s="20">
        <v>57196</v>
      </c>
      <c r="B894" s="21" t="s">
        <v>235</v>
      </c>
      <c r="C894" s="21" t="s">
        <v>257</v>
      </c>
      <c r="D894" s="21" t="s">
        <v>241</v>
      </c>
      <c r="E894" s="21" t="s">
        <v>241</v>
      </c>
      <c r="F894" s="21" t="s">
        <v>252</v>
      </c>
      <c r="G894" s="22">
        <v>1086</v>
      </c>
      <c r="H894" s="22">
        <v>48</v>
      </c>
      <c r="I894" s="20">
        <v>2021</v>
      </c>
    </row>
    <row r="895" spans="1:9">
      <c r="A895" s="20">
        <v>56549</v>
      </c>
      <c r="B895" s="21" t="s">
        <v>235</v>
      </c>
      <c r="C895" s="21" t="s">
        <v>257</v>
      </c>
      <c r="D895" s="21" t="s">
        <v>241</v>
      </c>
      <c r="E895" s="21" t="s">
        <v>241</v>
      </c>
      <c r="F895" s="21" t="s">
        <v>252</v>
      </c>
      <c r="G895" s="22">
        <v>975</v>
      </c>
      <c r="H895" s="22">
        <v>47</v>
      </c>
      <c r="I895" s="20">
        <v>2021</v>
      </c>
    </row>
    <row r="896" spans="1:9">
      <c r="A896" s="20">
        <v>1016</v>
      </c>
      <c r="B896" s="21" t="s">
        <v>235</v>
      </c>
      <c r="C896" s="21" t="s">
        <v>243</v>
      </c>
      <c r="D896" s="21" t="s">
        <v>241</v>
      </c>
      <c r="E896" s="21" t="s">
        <v>241</v>
      </c>
      <c r="F896" s="21" t="s">
        <v>239</v>
      </c>
      <c r="G896" s="22">
        <v>1084</v>
      </c>
      <c r="H896" s="22">
        <v>42.173000000000002</v>
      </c>
      <c r="I896" s="20">
        <v>2021</v>
      </c>
    </row>
    <row r="897" spans="1:9">
      <c r="A897" s="20">
        <v>56341</v>
      </c>
      <c r="B897" s="21" t="s">
        <v>235</v>
      </c>
      <c r="C897" s="21" t="s">
        <v>257</v>
      </c>
      <c r="D897" s="21" t="s">
        <v>241</v>
      </c>
      <c r="E897" s="21" t="s">
        <v>241</v>
      </c>
      <c r="F897" s="21" t="s">
        <v>252</v>
      </c>
      <c r="G897" s="22">
        <v>938</v>
      </c>
      <c r="H897" s="22">
        <v>41</v>
      </c>
      <c r="I897" s="20">
        <v>2021</v>
      </c>
    </row>
    <row r="898" spans="1:9" ht="26">
      <c r="A898" s="20">
        <v>99999</v>
      </c>
      <c r="B898" s="21" t="s">
        <v>235</v>
      </c>
      <c r="C898" s="21" t="s">
        <v>243</v>
      </c>
      <c r="D898" s="21" t="s">
        <v>241</v>
      </c>
      <c r="E898" s="21" t="s">
        <v>241</v>
      </c>
      <c r="F898" s="21" t="s">
        <v>281</v>
      </c>
      <c r="G898" s="22">
        <v>714</v>
      </c>
      <c r="H898" s="22">
        <v>39.64</v>
      </c>
      <c r="I898" s="20">
        <v>2021</v>
      </c>
    </row>
    <row r="899" spans="1:9">
      <c r="A899" s="20">
        <v>58697</v>
      </c>
      <c r="B899" s="21" t="s">
        <v>235</v>
      </c>
      <c r="C899" s="21" t="s">
        <v>242</v>
      </c>
      <c r="D899" s="21" t="s">
        <v>241</v>
      </c>
      <c r="E899" s="21" t="s">
        <v>241</v>
      </c>
      <c r="F899" s="21" t="s">
        <v>239</v>
      </c>
      <c r="G899" s="22">
        <v>429</v>
      </c>
      <c r="H899" s="22">
        <v>34.18</v>
      </c>
      <c r="I899" s="20">
        <v>2021</v>
      </c>
    </row>
    <row r="900" spans="1:9">
      <c r="A900" s="20">
        <v>58697</v>
      </c>
      <c r="B900" s="21" t="s">
        <v>235</v>
      </c>
      <c r="C900" s="21" t="s">
        <v>240</v>
      </c>
      <c r="D900" s="21" t="s">
        <v>241</v>
      </c>
      <c r="E900" s="21" t="s">
        <v>241</v>
      </c>
      <c r="F900" s="21" t="s">
        <v>239</v>
      </c>
      <c r="G900" s="22">
        <v>0</v>
      </c>
      <c r="H900" s="22">
        <v>21.486000000000001</v>
      </c>
      <c r="I900" s="20">
        <v>2021</v>
      </c>
    </row>
    <row r="901" spans="1:9">
      <c r="A901" s="20">
        <v>57505</v>
      </c>
      <c r="B901" s="21" t="s">
        <v>235</v>
      </c>
      <c r="C901" s="21" t="s">
        <v>243</v>
      </c>
      <c r="D901" s="21" t="s">
        <v>241</v>
      </c>
      <c r="E901" s="21" t="s">
        <v>241</v>
      </c>
      <c r="F901" s="21" t="s">
        <v>252</v>
      </c>
      <c r="G901" s="22">
        <v>362</v>
      </c>
      <c r="H901" s="22">
        <v>11.856999999999999</v>
      </c>
      <c r="I901" s="20">
        <v>2021</v>
      </c>
    </row>
    <row r="902" spans="1:9">
      <c r="A902" s="20">
        <v>55002</v>
      </c>
      <c r="B902" s="21" t="s">
        <v>235</v>
      </c>
      <c r="C902" s="21" t="s">
        <v>257</v>
      </c>
      <c r="D902" s="21" t="s">
        <v>241</v>
      </c>
      <c r="E902" s="21" t="s">
        <v>241</v>
      </c>
      <c r="F902" s="21" t="s">
        <v>239</v>
      </c>
      <c r="G902" s="22">
        <v>235</v>
      </c>
      <c r="H902" s="22">
        <v>9</v>
      </c>
      <c r="I902" s="20">
        <v>2021</v>
      </c>
    </row>
    <row r="903" spans="1:9">
      <c r="A903" s="20">
        <v>57629</v>
      </c>
      <c r="B903" s="21" t="s">
        <v>235</v>
      </c>
      <c r="C903" s="21" t="s">
        <v>257</v>
      </c>
      <c r="D903" s="21" t="s">
        <v>241</v>
      </c>
      <c r="E903" s="21" t="s">
        <v>241</v>
      </c>
      <c r="F903" s="21" t="s">
        <v>252</v>
      </c>
      <c r="G903" s="22">
        <v>93</v>
      </c>
      <c r="H903" s="22">
        <v>9</v>
      </c>
      <c r="I903" s="20">
        <v>2021</v>
      </c>
    </row>
    <row r="904" spans="1:9">
      <c r="A904" s="20">
        <v>56553</v>
      </c>
      <c r="B904" s="21" t="s">
        <v>235</v>
      </c>
      <c r="C904" s="21" t="s">
        <v>257</v>
      </c>
      <c r="D904" s="21" t="s">
        <v>241</v>
      </c>
      <c r="E904" s="21" t="s">
        <v>241</v>
      </c>
      <c r="F904" s="21" t="s">
        <v>252</v>
      </c>
      <c r="G904" s="22">
        <v>596</v>
      </c>
      <c r="H904" s="22">
        <v>4</v>
      </c>
      <c r="I904" s="20">
        <v>2021</v>
      </c>
    </row>
    <row r="905" spans="1:9">
      <c r="A905" s="20">
        <v>65110</v>
      </c>
      <c r="B905" s="21" t="s">
        <v>235</v>
      </c>
      <c r="C905" s="21" t="s">
        <v>244</v>
      </c>
      <c r="D905" s="21" t="s">
        <v>245</v>
      </c>
      <c r="E905" s="21" t="s">
        <v>245</v>
      </c>
      <c r="F905" s="21" t="s">
        <v>239</v>
      </c>
      <c r="G905" s="22">
        <v>27</v>
      </c>
      <c r="H905" s="22">
        <v>3</v>
      </c>
      <c r="I905" s="20">
        <v>2021</v>
      </c>
    </row>
    <row r="906" spans="1:9">
      <c r="A906" s="20">
        <v>61675</v>
      </c>
      <c r="B906" s="21" t="s">
        <v>235</v>
      </c>
      <c r="C906" s="21" t="s">
        <v>243</v>
      </c>
      <c r="D906" s="21" t="s">
        <v>241</v>
      </c>
      <c r="E906" s="21" t="s">
        <v>241</v>
      </c>
      <c r="F906" s="21" t="s">
        <v>239</v>
      </c>
      <c r="G906" s="22">
        <v>27</v>
      </c>
      <c r="H906" s="22">
        <v>2.2949999999999999</v>
      </c>
      <c r="I906" s="20">
        <v>2021</v>
      </c>
    </row>
    <row r="907" spans="1:9">
      <c r="A907" s="20">
        <v>54887</v>
      </c>
      <c r="B907" s="21" t="s">
        <v>235</v>
      </c>
      <c r="C907" s="21" t="s">
        <v>243</v>
      </c>
      <c r="D907" s="21" t="s">
        <v>62</v>
      </c>
      <c r="E907" s="21" t="s">
        <v>62</v>
      </c>
      <c r="F907" s="21" t="s">
        <v>239</v>
      </c>
      <c r="G907" s="22">
        <v>13</v>
      </c>
      <c r="H907" s="22">
        <v>1.387</v>
      </c>
      <c r="I907" s="20">
        <v>2021</v>
      </c>
    </row>
    <row r="908" spans="1:9">
      <c r="A908" s="20">
        <v>1016</v>
      </c>
      <c r="B908" s="21" t="s">
        <v>235</v>
      </c>
      <c r="C908" s="21" t="s">
        <v>236</v>
      </c>
      <c r="D908" s="21" t="s">
        <v>237</v>
      </c>
      <c r="E908" s="21" t="s">
        <v>238</v>
      </c>
      <c r="F908" s="21" t="s">
        <v>239</v>
      </c>
      <c r="G908" s="22">
        <v>0</v>
      </c>
      <c r="H908" s="22">
        <v>0</v>
      </c>
      <c r="I908" s="20">
        <v>2021</v>
      </c>
    </row>
    <row r="909" spans="1:9">
      <c r="A909" s="20">
        <v>1016</v>
      </c>
      <c r="B909" s="21" t="s">
        <v>235</v>
      </c>
      <c r="C909" s="21" t="s">
        <v>244</v>
      </c>
      <c r="D909" s="21" t="s">
        <v>245</v>
      </c>
      <c r="E909" s="21" t="s">
        <v>245</v>
      </c>
      <c r="F909" s="21" t="s">
        <v>239</v>
      </c>
      <c r="G909" s="22">
        <v>0</v>
      </c>
      <c r="H909" s="22">
        <v>0</v>
      </c>
      <c r="I909" s="20">
        <v>2021</v>
      </c>
    </row>
    <row r="910" spans="1:9">
      <c r="A910" s="20">
        <v>2716</v>
      </c>
      <c r="B910" s="21" t="s">
        <v>235</v>
      </c>
      <c r="C910" s="21" t="s">
        <v>243</v>
      </c>
      <c r="D910" s="21" t="s">
        <v>250</v>
      </c>
      <c r="E910" s="21" t="s">
        <v>251</v>
      </c>
      <c r="F910" s="21" t="s">
        <v>239</v>
      </c>
      <c r="G910" s="22">
        <v>0</v>
      </c>
      <c r="H910" s="22">
        <v>0</v>
      </c>
      <c r="I910" s="20">
        <v>2021</v>
      </c>
    </row>
    <row r="911" spans="1:9">
      <c r="A911" s="20">
        <v>2716</v>
      </c>
      <c r="B911" s="21" t="s">
        <v>235</v>
      </c>
      <c r="C911" s="21" t="s">
        <v>243</v>
      </c>
      <c r="D911" s="21" t="s">
        <v>62</v>
      </c>
      <c r="E911" s="21" t="s">
        <v>62</v>
      </c>
      <c r="F911" s="21" t="s">
        <v>239</v>
      </c>
      <c r="G911" s="22">
        <v>0</v>
      </c>
      <c r="H911" s="22">
        <v>0</v>
      </c>
      <c r="I911" s="20">
        <v>2021</v>
      </c>
    </row>
    <row r="912" spans="1:9">
      <c r="A912" s="20">
        <v>2720</v>
      </c>
      <c r="B912" s="21" t="s">
        <v>235</v>
      </c>
      <c r="C912" s="21" t="s">
        <v>240</v>
      </c>
      <c r="D912" s="21" t="s">
        <v>241</v>
      </c>
      <c r="E912" s="21" t="s">
        <v>241</v>
      </c>
      <c r="F912" s="21" t="s">
        <v>252</v>
      </c>
      <c r="G912" s="22">
        <v>0</v>
      </c>
      <c r="H912" s="22">
        <v>0</v>
      </c>
      <c r="I912" s="20">
        <v>2021</v>
      </c>
    </row>
    <row r="913" spans="1:9">
      <c r="A913" s="20">
        <v>2720</v>
      </c>
      <c r="B913" s="21" t="s">
        <v>235</v>
      </c>
      <c r="C913" s="21" t="s">
        <v>242</v>
      </c>
      <c r="D913" s="21" t="s">
        <v>241</v>
      </c>
      <c r="E913" s="21" t="s">
        <v>241</v>
      </c>
      <c r="F913" s="21" t="s">
        <v>252</v>
      </c>
      <c r="G913" s="22">
        <v>0</v>
      </c>
      <c r="H913" s="22">
        <v>0</v>
      </c>
      <c r="I913" s="20">
        <v>2021</v>
      </c>
    </row>
    <row r="914" spans="1:9">
      <c r="A914" s="20">
        <v>2723</v>
      </c>
      <c r="B914" s="21" t="s">
        <v>235</v>
      </c>
      <c r="C914" s="21" t="s">
        <v>240</v>
      </c>
      <c r="D914" s="21" t="s">
        <v>241</v>
      </c>
      <c r="E914" s="21" t="s">
        <v>241</v>
      </c>
      <c r="F914" s="21" t="s">
        <v>252</v>
      </c>
      <c r="G914" s="22">
        <v>0</v>
      </c>
      <c r="H914" s="22">
        <v>0</v>
      </c>
      <c r="I914" s="20">
        <v>2021</v>
      </c>
    </row>
    <row r="915" spans="1:9">
      <c r="A915" s="20">
        <v>2723</v>
      </c>
      <c r="B915" s="21" t="s">
        <v>235</v>
      </c>
      <c r="C915" s="21" t="s">
        <v>242</v>
      </c>
      <c r="D915" s="21" t="s">
        <v>241</v>
      </c>
      <c r="E915" s="21" t="s">
        <v>241</v>
      </c>
      <c r="F915" s="21" t="s">
        <v>252</v>
      </c>
      <c r="G915" s="22">
        <v>0</v>
      </c>
      <c r="H915" s="22">
        <v>0</v>
      </c>
      <c r="I915" s="20">
        <v>2021</v>
      </c>
    </row>
    <row r="916" spans="1:9">
      <c r="A916" s="20">
        <v>2780</v>
      </c>
      <c r="B916" s="21" t="s">
        <v>235</v>
      </c>
      <c r="C916" s="21" t="s">
        <v>255</v>
      </c>
      <c r="D916" s="21" t="s">
        <v>247</v>
      </c>
      <c r="E916" s="21" t="s">
        <v>256</v>
      </c>
      <c r="F916" s="21" t="s">
        <v>254</v>
      </c>
      <c r="G916" s="22">
        <v>0</v>
      </c>
      <c r="H916" s="22">
        <v>0</v>
      </c>
      <c r="I916" s="20">
        <v>2021</v>
      </c>
    </row>
    <row r="917" spans="1:9">
      <c r="A917" s="20">
        <v>7826</v>
      </c>
      <c r="B917" s="21" t="s">
        <v>235</v>
      </c>
      <c r="C917" s="21" t="s">
        <v>240</v>
      </c>
      <c r="D917" s="21" t="s">
        <v>241</v>
      </c>
      <c r="E917" s="21" t="s">
        <v>241</v>
      </c>
      <c r="F917" s="21" t="s">
        <v>252</v>
      </c>
      <c r="G917" s="22">
        <v>0</v>
      </c>
      <c r="H917" s="22">
        <v>0</v>
      </c>
      <c r="I917" s="20">
        <v>2021</v>
      </c>
    </row>
    <row r="918" spans="1:9">
      <c r="A918" s="20">
        <v>7826</v>
      </c>
      <c r="B918" s="21" t="s">
        <v>235</v>
      </c>
      <c r="C918" s="21" t="s">
        <v>242</v>
      </c>
      <c r="D918" s="21" t="s">
        <v>241</v>
      </c>
      <c r="E918" s="21" t="s">
        <v>241</v>
      </c>
      <c r="F918" s="21" t="s">
        <v>252</v>
      </c>
      <c r="G918" s="22">
        <v>0</v>
      </c>
      <c r="H918" s="22">
        <v>0</v>
      </c>
      <c r="I918" s="20">
        <v>2021</v>
      </c>
    </row>
    <row r="919" spans="1:9">
      <c r="A919" s="20">
        <v>8042</v>
      </c>
      <c r="B919" s="21" t="s">
        <v>235</v>
      </c>
      <c r="C919" s="21" t="s">
        <v>249</v>
      </c>
      <c r="D919" s="21" t="s">
        <v>241</v>
      </c>
      <c r="E919" s="21" t="s">
        <v>241</v>
      </c>
      <c r="F919" s="21" t="s">
        <v>252</v>
      </c>
      <c r="G919" s="22">
        <v>0</v>
      </c>
      <c r="H919" s="22">
        <v>0</v>
      </c>
      <c r="I919" s="20">
        <v>2021</v>
      </c>
    </row>
    <row r="920" spans="1:9">
      <c r="A920" s="20">
        <v>10051</v>
      </c>
      <c r="B920" s="21" t="s">
        <v>235</v>
      </c>
      <c r="C920" s="21" t="s">
        <v>246</v>
      </c>
      <c r="D920" s="21" t="s">
        <v>247</v>
      </c>
      <c r="E920" s="21" t="s">
        <v>248</v>
      </c>
      <c r="F920" s="21" t="s">
        <v>239</v>
      </c>
      <c r="G920" s="22">
        <v>0</v>
      </c>
      <c r="H920" s="22">
        <v>0</v>
      </c>
      <c r="I920" s="20">
        <v>2021</v>
      </c>
    </row>
    <row r="921" spans="1:9">
      <c r="A921" s="20">
        <v>10382</v>
      </c>
      <c r="B921" s="21" t="s">
        <v>235</v>
      </c>
      <c r="C921" s="21" t="s">
        <v>249</v>
      </c>
      <c r="D921" s="21" t="s">
        <v>250</v>
      </c>
      <c r="E921" s="21" t="s">
        <v>251</v>
      </c>
      <c r="F921" s="21" t="s">
        <v>239</v>
      </c>
      <c r="G921" s="22">
        <v>0</v>
      </c>
      <c r="H921" s="22">
        <v>0</v>
      </c>
      <c r="I921" s="20">
        <v>2021</v>
      </c>
    </row>
    <row r="922" spans="1:9">
      <c r="A922" s="20">
        <v>10382</v>
      </c>
      <c r="B922" s="21" t="s">
        <v>235</v>
      </c>
      <c r="C922" s="21" t="s">
        <v>249</v>
      </c>
      <c r="D922" s="21" t="s">
        <v>241</v>
      </c>
      <c r="E922" s="21" t="s">
        <v>241</v>
      </c>
      <c r="F922" s="21" t="s">
        <v>239</v>
      </c>
      <c r="G922" s="22">
        <v>0</v>
      </c>
      <c r="H922" s="22">
        <v>0</v>
      </c>
      <c r="I922" s="20">
        <v>2021</v>
      </c>
    </row>
    <row r="923" spans="1:9">
      <c r="A923" s="20">
        <v>10382</v>
      </c>
      <c r="B923" s="21" t="s">
        <v>235</v>
      </c>
      <c r="C923" s="21" t="s">
        <v>249</v>
      </c>
      <c r="D923" s="21" t="s">
        <v>261</v>
      </c>
      <c r="E923" s="21" t="s">
        <v>262</v>
      </c>
      <c r="F923" s="21" t="s">
        <v>239</v>
      </c>
      <c r="G923" s="22">
        <v>0</v>
      </c>
      <c r="H923" s="22">
        <v>0</v>
      </c>
      <c r="I923" s="20">
        <v>2021</v>
      </c>
    </row>
    <row r="924" spans="1:9">
      <c r="A924" s="20">
        <v>10382</v>
      </c>
      <c r="B924" s="21" t="s">
        <v>235</v>
      </c>
      <c r="C924" s="21" t="s">
        <v>249</v>
      </c>
      <c r="D924" s="21" t="s">
        <v>259</v>
      </c>
      <c r="E924" s="21" t="s">
        <v>260</v>
      </c>
      <c r="F924" s="21" t="s">
        <v>239</v>
      </c>
      <c r="G924" s="22">
        <v>0</v>
      </c>
      <c r="H924" s="22">
        <v>0</v>
      </c>
      <c r="I924" s="20">
        <v>2021</v>
      </c>
    </row>
    <row r="925" spans="1:9">
      <c r="A925" s="20">
        <v>10525</v>
      </c>
      <c r="B925" s="21" t="s">
        <v>235</v>
      </c>
      <c r="C925" s="21" t="s">
        <v>249</v>
      </c>
      <c r="D925" s="21" t="s">
        <v>62</v>
      </c>
      <c r="E925" s="21" t="s">
        <v>62</v>
      </c>
      <c r="F925" s="21" t="s">
        <v>239</v>
      </c>
      <c r="G925" s="22">
        <v>0</v>
      </c>
      <c r="H925" s="22">
        <v>0</v>
      </c>
      <c r="I925" s="20">
        <v>2021</v>
      </c>
    </row>
    <row r="926" spans="1:9">
      <c r="A926" s="20">
        <v>10525</v>
      </c>
      <c r="B926" s="21" t="s">
        <v>235</v>
      </c>
      <c r="C926" s="21" t="s">
        <v>249</v>
      </c>
      <c r="D926" s="21" t="s">
        <v>263</v>
      </c>
      <c r="E926" s="21" t="s">
        <v>264</v>
      </c>
      <c r="F926" s="21" t="s">
        <v>239</v>
      </c>
      <c r="G926" s="22">
        <v>0</v>
      </c>
      <c r="H926" s="22">
        <v>0</v>
      </c>
      <c r="I926" s="20">
        <v>2021</v>
      </c>
    </row>
    <row r="927" spans="1:9">
      <c r="A927" s="20">
        <v>50188</v>
      </c>
      <c r="B927" s="21" t="s">
        <v>235</v>
      </c>
      <c r="C927" s="21" t="s">
        <v>249</v>
      </c>
      <c r="D927" s="21" t="s">
        <v>241</v>
      </c>
      <c r="E927" s="21" t="s">
        <v>241</v>
      </c>
      <c r="F927" s="21" t="s">
        <v>239</v>
      </c>
      <c r="G927" s="22">
        <v>0</v>
      </c>
      <c r="H927" s="22">
        <v>0</v>
      </c>
      <c r="I927" s="20">
        <v>2021</v>
      </c>
    </row>
    <row r="928" spans="1:9">
      <c r="A928" s="20">
        <v>50188</v>
      </c>
      <c r="B928" s="21" t="s">
        <v>235</v>
      </c>
      <c r="C928" s="21" t="s">
        <v>249</v>
      </c>
      <c r="D928" s="21" t="s">
        <v>266</v>
      </c>
      <c r="E928" s="21" t="s">
        <v>262</v>
      </c>
      <c r="F928" s="21" t="s">
        <v>239</v>
      </c>
      <c r="G928" s="22">
        <v>0</v>
      </c>
      <c r="H928" s="22">
        <v>0</v>
      </c>
      <c r="I928" s="20">
        <v>2021</v>
      </c>
    </row>
    <row r="929" spans="1:9">
      <c r="A929" s="20">
        <v>50188</v>
      </c>
      <c r="B929" s="21" t="s">
        <v>235</v>
      </c>
      <c r="C929" s="21" t="s">
        <v>249</v>
      </c>
      <c r="D929" s="21" t="s">
        <v>267</v>
      </c>
      <c r="E929" s="21" t="s">
        <v>267</v>
      </c>
      <c r="F929" s="21" t="s">
        <v>239</v>
      </c>
      <c r="G929" s="22">
        <v>0</v>
      </c>
      <c r="H929" s="22">
        <v>0</v>
      </c>
      <c r="I929" s="20">
        <v>2021</v>
      </c>
    </row>
    <row r="930" spans="1:9">
      <c r="A930" s="20">
        <v>50189</v>
      </c>
      <c r="B930" s="21" t="s">
        <v>235</v>
      </c>
      <c r="C930" s="21" t="s">
        <v>249</v>
      </c>
      <c r="D930" s="21" t="s">
        <v>250</v>
      </c>
      <c r="E930" s="21" t="s">
        <v>251</v>
      </c>
      <c r="F930" s="21" t="s">
        <v>253</v>
      </c>
      <c r="G930" s="22">
        <v>0</v>
      </c>
      <c r="H930" s="22">
        <v>0</v>
      </c>
      <c r="I930" s="20">
        <v>2021</v>
      </c>
    </row>
    <row r="931" spans="1:9">
      <c r="A931" s="20">
        <v>50189</v>
      </c>
      <c r="B931" s="21" t="s">
        <v>235</v>
      </c>
      <c r="C931" s="21" t="s">
        <v>249</v>
      </c>
      <c r="D931" s="21" t="s">
        <v>267</v>
      </c>
      <c r="E931" s="21" t="s">
        <v>267</v>
      </c>
      <c r="F931" s="21" t="s">
        <v>253</v>
      </c>
      <c r="G931" s="22">
        <v>0</v>
      </c>
      <c r="H931" s="22">
        <v>0</v>
      </c>
      <c r="I931" s="20">
        <v>2021</v>
      </c>
    </row>
    <row r="932" spans="1:9">
      <c r="A932" s="20">
        <v>50244</v>
      </c>
      <c r="B932" s="21" t="s">
        <v>235</v>
      </c>
      <c r="C932" s="21" t="s">
        <v>249</v>
      </c>
      <c r="D932" s="21" t="s">
        <v>268</v>
      </c>
      <c r="E932" s="21" t="s">
        <v>264</v>
      </c>
      <c r="F932" s="21" t="s">
        <v>239</v>
      </c>
      <c r="G932" s="22">
        <v>0</v>
      </c>
      <c r="H932" s="22">
        <v>0</v>
      </c>
      <c r="I932" s="20">
        <v>2021</v>
      </c>
    </row>
    <row r="933" spans="1:9">
      <c r="A933" s="20">
        <v>50244</v>
      </c>
      <c r="B933" s="21" t="s">
        <v>235</v>
      </c>
      <c r="C933" s="21" t="s">
        <v>249</v>
      </c>
      <c r="D933" s="21" t="s">
        <v>269</v>
      </c>
      <c r="E933" s="21" t="s">
        <v>264</v>
      </c>
      <c r="F933" s="21" t="s">
        <v>239</v>
      </c>
      <c r="G933" s="22">
        <v>0</v>
      </c>
      <c r="H933" s="22">
        <v>0</v>
      </c>
      <c r="I933" s="20">
        <v>2021</v>
      </c>
    </row>
    <row r="934" spans="1:9">
      <c r="A934" s="20">
        <v>50254</v>
      </c>
      <c r="B934" s="21" t="s">
        <v>235</v>
      </c>
      <c r="C934" s="21" t="s">
        <v>249</v>
      </c>
      <c r="D934" s="21" t="s">
        <v>270</v>
      </c>
      <c r="E934" s="21" t="s">
        <v>262</v>
      </c>
      <c r="F934" s="21" t="s">
        <v>253</v>
      </c>
      <c r="G934" s="22">
        <v>0</v>
      </c>
      <c r="H934" s="22">
        <v>0</v>
      </c>
      <c r="I934" s="20">
        <v>2021</v>
      </c>
    </row>
    <row r="935" spans="1:9">
      <c r="A935" s="20">
        <v>50468</v>
      </c>
      <c r="B935" s="21" t="s">
        <v>235</v>
      </c>
      <c r="C935" s="21" t="s">
        <v>246</v>
      </c>
      <c r="D935" s="21" t="s">
        <v>247</v>
      </c>
      <c r="E935" s="21" t="s">
        <v>248</v>
      </c>
      <c r="F935" s="21" t="s">
        <v>239</v>
      </c>
      <c r="G935" s="22">
        <v>0</v>
      </c>
      <c r="H935" s="22">
        <v>0</v>
      </c>
      <c r="I935" s="20">
        <v>2021</v>
      </c>
    </row>
    <row r="936" spans="1:9">
      <c r="A936" s="20">
        <v>50555</v>
      </c>
      <c r="B936" s="21" t="s">
        <v>235</v>
      </c>
      <c r="C936" s="21" t="s">
        <v>240</v>
      </c>
      <c r="D936" s="21" t="s">
        <v>241</v>
      </c>
      <c r="E936" s="21" t="s">
        <v>241</v>
      </c>
      <c r="F936" s="21" t="s">
        <v>253</v>
      </c>
      <c r="G936" s="22">
        <v>0</v>
      </c>
      <c r="H936" s="22">
        <v>0</v>
      </c>
      <c r="I936" s="20">
        <v>2021</v>
      </c>
    </row>
    <row r="937" spans="1:9">
      <c r="A937" s="20">
        <v>50555</v>
      </c>
      <c r="B937" s="21" t="s">
        <v>235</v>
      </c>
      <c r="C937" s="21" t="s">
        <v>240</v>
      </c>
      <c r="D937" s="21" t="s">
        <v>62</v>
      </c>
      <c r="E937" s="21" t="s">
        <v>62</v>
      </c>
      <c r="F937" s="21" t="s">
        <v>253</v>
      </c>
      <c r="G937" s="22">
        <v>0</v>
      </c>
      <c r="H937" s="22">
        <v>0</v>
      </c>
      <c r="I937" s="20">
        <v>2021</v>
      </c>
    </row>
    <row r="938" spans="1:9">
      <c r="A938" s="20">
        <v>50555</v>
      </c>
      <c r="B938" s="21" t="s">
        <v>235</v>
      </c>
      <c r="C938" s="21" t="s">
        <v>242</v>
      </c>
      <c r="D938" s="21" t="s">
        <v>62</v>
      </c>
      <c r="E938" s="21" t="s">
        <v>62</v>
      </c>
      <c r="F938" s="21" t="s">
        <v>253</v>
      </c>
      <c r="G938" s="22">
        <v>0</v>
      </c>
      <c r="H938" s="22">
        <v>0</v>
      </c>
      <c r="I938" s="20">
        <v>2021</v>
      </c>
    </row>
    <row r="939" spans="1:9">
      <c r="A939" s="20">
        <v>54276</v>
      </c>
      <c r="B939" s="21" t="s">
        <v>235</v>
      </c>
      <c r="C939" s="21" t="s">
        <v>257</v>
      </c>
      <c r="D939" s="21" t="s">
        <v>241</v>
      </c>
      <c r="E939" s="21" t="s">
        <v>241</v>
      </c>
      <c r="F939" s="21" t="s">
        <v>252</v>
      </c>
      <c r="G939" s="22">
        <v>0</v>
      </c>
      <c r="H939" s="22">
        <v>0</v>
      </c>
      <c r="I939" s="20">
        <v>2021</v>
      </c>
    </row>
    <row r="940" spans="1:9">
      <c r="A940" s="20">
        <v>54276</v>
      </c>
      <c r="B940" s="21" t="s">
        <v>235</v>
      </c>
      <c r="C940" s="21" t="s">
        <v>249</v>
      </c>
      <c r="D940" s="21" t="s">
        <v>241</v>
      </c>
      <c r="E940" s="21" t="s">
        <v>241</v>
      </c>
      <c r="F940" s="21" t="s">
        <v>252</v>
      </c>
      <c r="G940" s="22">
        <v>0</v>
      </c>
      <c r="H940" s="22">
        <v>0</v>
      </c>
      <c r="I940" s="20">
        <v>2021</v>
      </c>
    </row>
    <row r="941" spans="1:9">
      <c r="A941" s="20">
        <v>54316</v>
      </c>
      <c r="B941" s="21" t="s">
        <v>235</v>
      </c>
      <c r="C941" s="21" t="s">
        <v>243</v>
      </c>
      <c r="D941" s="21" t="s">
        <v>241</v>
      </c>
      <c r="E941" s="21" t="s">
        <v>241</v>
      </c>
      <c r="F941" s="21" t="s">
        <v>239</v>
      </c>
      <c r="G941" s="22">
        <v>0</v>
      </c>
      <c r="H941" s="22">
        <v>0</v>
      </c>
      <c r="I941" s="20">
        <v>2021</v>
      </c>
    </row>
    <row r="942" spans="1:9">
      <c r="A942" s="20">
        <v>54316</v>
      </c>
      <c r="B942" s="21" t="s">
        <v>235</v>
      </c>
      <c r="C942" s="21" t="s">
        <v>243</v>
      </c>
      <c r="D942" s="21" t="s">
        <v>62</v>
      </c>
      <c r="E942" s="21" t="s">
        <v>62</v>
      </c>
      <c r="F942" s="21" t="s">
        <v>239</v>
      </c>
      <c r="G942" s="22">
        <v>0</v>
      </c>
      <c r="H942" s="22">
        <v>0</v>
      </c>
      <c r="I942" s="20">
        <v>2021</v>
      </c>
    </row>
    <row r="943" spans="1:9">
      <c r="A943" s="20">
        <v>54363</v>
      </c>
      <c r="B943" s="21" t="s">
        <v>235</v>
      </c>
      <c r="C943" s="21" t="s">
        <v>257</v>
      </c>
      <c r="D943" s="21" t="s">
        <v>241</v>
      </c>
      <c r="E943" s="21" t="s">
        <v>241</v>
      </c>
      <c r="F943" s="21" t="s">
        <v>252</v>
      </c>
      <c r="G943" s="22">
        <v>204</v>
      </c>
      <c r="H943" s="22">
        <v>0</v>
      </c>
      <c r="I943" s="20">
        <v>2021</v>
      </c>
    </row>
    <row r="944" spans="1:9">
      <c r="A944" s="20">
        <v>54656</v>
      </c>
      <c r="B944" s="21" t="s">
        <v>235</v>
      </c>
      <c r="C944" s="21" t="s">
        <v>249</v>
      </c>
      <c r="D944" s="21" t="s">
        <v>250</v>
      </c>
      <c r="E944" s="21" t="s">
        <v>251</v>
      </c>
      <c r="F944" s="21" t="s">
        <v>239</v>
      </c>
      <c r="G944" s="22">
        <v>0</v>
      </c>
      <c r="H944" s="22">
        <v>0</v>
      </c>
      <c r="I944" s="20">
        <v>2021</v>
      </c>
    </row>
    <row r="945" spans="1:9">
      <c r="A945" s="20">
        <v>54656</v>
      </c>
      <c r="B945" s="21" t="s">
        <v>235</v>
      </c>
      <c r="C945" s="21" t="s">
        <v>249</v>
      </c>
      <c r="D945" s="21" t="s">
        <v>267</v>
      </c>
      <c r="E945" s="21" t="s">
        <v>267</v>
      </c>
      <c r="F945" s="21" t="s">
        <v>239</v>
      </c>
      <c r="G945" s="22">
        <v>0</v>
      </c>
      <c r="H945" s="22">
        <v>0</v>
      </c>
      <c r="I945" s="20">
        <v>2021</v>
      </c>
    </row>
    <row r="946" spans="1:9">
      <c r="A946" s="20">
        <v>54656</v>
      </c>
      <c r="B946" s="21" t="s">
        <v>235</v>
      </c>
      <c r="C946" s="21" t="s">
        <v>249</v>
      </c>
      <c r="D946" s="21" t="s">
        <v>272</v>
      </c>
      <c r="E946" s="21" t="s">
        <v>262</v>
      </c>
      <c r="F946" s="21" t="s">
        <v>239</v>
      </c>
      <c r="G946" s="22">
        <v>0</v>
      </c>
      <c r="H946" s="22">
        <v>0</v>
      </c>
      <c r="I946" s="20">
        <v>2021</v>
      </c>
    </row>
    <row r="947" spans="1:9">
      <c r="A947" s="20">
        <v>54656</v>
      </c>
      <c r="B947" s="21" t="s">
        <v>235</v>
      </c>
      <c r="C947" s="21" t="s">
        <v>249</v>
      </c>
      <c r="D947" s="21" t="s">
        <v>259</v>
      </c>
      <c r="E947" s="21" t="s">
        <v>260</v>
      </c>
      <c r="F947" s="21" t="s">
        <v>239</v>
      </c>
      <c r="G947" s="22">
        <v>0</v>
      </c>
      <c r="H947" s="22">
        <v>0</v>
      </c>
      <c r="I947" s="20">
        <v>2021</v>
      </c>
    </row>
    <row r="948" spans="1:9">
      <c r="A948" s="20">
        <v>54882</v>
      </c>
      <c r="B948" s="21" t="s">
        <v>235</v>
      </c>
      <c r="C948" s="21" t="s">
        <v>257</v>
      </c>
      <c r="D948" s="21" t="s">
        <v>241</v>
      </c>
      <c r="E948" s="21" t="s">
        <v>241</v>
      </c>
      <c r="F948" s="21" t="s">
        <v>239</v>
      </c>
      <c r="G948" s="22">
        <v>0</v>
      </c>
      <c r="H948" s="22">
        <v>0</v>
      </c>
      <c r="I948" s="20">
        <v>2021</v>
      </c>
    </row>
    <row r="949" spans="1:9">
      <c r="A949" s="20">
        <v>54887</v>
      </c>
      <c r="B949" s="21" t="s">
        <v>235</v>
      </c>
      <c r="C949" s="21" t="s">
        <v>243</v>
      </c>
      <c r="D949" s="21" t="s">
        <v>267</v>
      </c>
      <c r="E949" s="21" t="s">
        <v>267</v>
      </c>
      <c r="F949" s="21" t="s">
        <v>239</v>
      </c>
      <c r="G949" s="22">
        <v>0</v>
      </c>
      <c r="H949" s="22">
        <v>0</v>
      </c>
      <c r="I949" s="20">
        <v>2021</v>
      </c>
    </row>
    <row r="950" spans="1:9">
      <c r="A950" s="20">
        <v>54984</v>
      </c>
      <c r="B950" s="21" t="s">
        <v>235</v>
      </c>
      <c r="C950" s="21" t="s">
        <v>243</v>
      </c>
      <c r="D950" s="21" t="s">
        <v>241</v>
      </c>
      <c r="E950" s="21" t="s">
        <v>241</v>
      </c>
      <c r="F950" s="21" t="s">
        <v>252</v>
      </c>
      <c r="G950" s="22">
        <v>0</v>
      </c>
      <c r="H950" s="22">
        <v>0</v>
      </c>
      <c r="I950" s="20">
        <v>2021</v>
      </c>
    </row>
    <row r="951" spans="1:9">
      <c r="A951" s="20">
        <v>55534</v>
      </c>
      <c r="B951" s="21" t="s">
        <v>235</v>
      </c>
      <c r="C951" s="21" t="s">
        <v>257</v>
      </c>
      <c r="D951" s="21" t="s">
        <v>241</v>
      </c>
      <c r="E951" s="21" t="s">
        <v>241</v>
      </c>
      <c r="F951" s="21" t="s">
        <v>252</v>
      </c>
      <c r="G951" s="22">
        <v>0</v>
      </c>
      <c r="H951" s="22">
        <v>0</v>
      </c>
      <c r="I951" s="20">
        <v>2021</v>
      </c>
    </row>
    <row r="952" spans="1:9">
      <c r="A952" s="20">
        <v>55599</v>
      </c>
      <c r="B952" s="21" t="s">
        <v>235</v>
      </c>
      <c r="C952" s="21" t="s">
        <v>243</v>
      </c>
      <c r="D952" s="21" t="s">
        <v>241</v>
      </c>
      <c r="E952" s="21" t="s">
        <v>241</v>
      </c>
      <c r="F952" s="21" t="s">
        <v>252</v>
      </c>
      <c r="G952" s="22">
        <v>0</v>
      </c>
      <c r="H952" s="22">
        <v>0</v>
      </c>
      <c r="I952" s="20">
        <v>2021</v>
      </c>
    </row>
    <row r="953" spans="1:9">
      <c r="A953" s="20">
        <v>56292</v>
      </c>
      <c r="B953" s="21" t="s">
        <v>235</v>
      </c>
      <c r="C953" s="21" t="s">
        <v>243</v>
      </c>
      <c r="D953" s="21" t="s">
        <v>241</v>
      </c>
      <c r="E953" s="21" t="s">
        <v>241</v>
      </c>
      <c r="F953" s="21" t="s">
        <v>239</v>
      </c>
      <c r="G953" s="22">
        <v>0</v>
      </c>
      <c r="H953" s="22">
        <v>0</v>
      </c>
      <c r="I953" s="20">
        <v>2021</v>
      </c>
    </row>
    <row r="954" spans="1:9">
      <c r="A954" s="20">
        <v>57629</v>
      </c>
      <c r="B954" s="21" t="s">
        <v>235</v>
      </c>
      <c r="C954" s="21" t="s">
        <v>257</v>
      </c>
      <c r="D954" s="21" t="s">
        <v>62</v>
      </c>
      <c r="E954" s="21" t="s">
        <v>62</v>
      </c>
      <c r="F954" s="21" t="s">
        <v>252</v>
      </c>
      <c r="G954" s="22">
        <v>0</v>
      </c>
      <c r="H954" s="22">
        <v>0</v>
      </c>
      <c r="I954" s="20">
        <v>2021</v>
      </c>
    </row>
    <row r="955" spans="1:9">
      <c r="A955" s="20">
        <v>57896</v>
      </c>
      <c r="B955" s="21" t="s">
        <v>235</v>
      </c>
      <c r="C955" s="21" t="s">
        <v>243</v>
      </c>
      <c r="D955" s="21" t="s">
        <v>241</v>
      </c>
      <c r="E955" s="21" t="s">
        <v>241</v>
      </c>
      <c r="F955" s="21" t="s">
        <v>252</v>
      </c>
      <c r="G955" s="22">
        <v>0</v>
      </c>
      <c r="H955" s="22">
        <v>0</v>
      </c>
      <c r="I955" s="20">
        <v>2021</v>
      </c>
    </row>
    <row r="956" spans="1:9">
      <c r="A956" s="20">
        <v>58046</v>
      </c>
      <c r="B956" s="21" t="s">
        <v>235</v>
      </c>
      <c r="C956" s="21" t="s">
        <v>257</v>
      </c>
      <c r="D956" s="21" t="s">
        <v>241</v>
      </c>
      <c r="E956" s="21" t="s">
        <v>241</v>
      </c>
      <c r="F956" s="21" t="s">
        <v>252</v>
      </c>
      <c r="G956" s="22">
        <v>0</v>
      </c>
      <c r="H956" s="22">
        <v>0</v>
      </c>
      <c r="I956" s="20">
        <v>2021</v>
      </c>
    </row>
    <row r="957" spans="1:9">
      <c r="A957" s="20">
        <v>59763</v>
      </c>
      <c r="B957" s="21" t="s">
        <v>235</v>
      </c>
      <c r="C957" s="21" t="s">
        <v>257</v>
      </c>
      <c r="D957" s="21" t="s">
        <v>274</v>
      </c>
      <c r="E957" s="21" t="s">
        <v>275</v>
      </c>
      <c r="F957" s="21" t="s">
        <v>239</v>
      </c>
      <c r="G957" s="22">
        <v>0</v>
      </c>
      <c r="H957" s="22">
        <v>0</v>
      </c>
      <c r="I957" s="20">
        <v>2021</v>
      </c>
    </row>
    <row r="958" spans="1:9">
      <c r="A958" s="20">
        <v>59825</v>
      </c>
      <c r="B958" s="21" t="s">
        <v>235</v>
      </c>
      <c r="C958" s="21" t="s">
        <v>244</v>
      </c>
      <c r="D958" s="21" t="s">
        <v>245</v>
      </c>
      <c r="E958" s="21" t="s">
        <v>245</v>
      </c>
      <c r="F958" s="21" t="s">
        <v>239</v>
      </c>
      <c r="G958" s="22">
        <v>0</v>
      </c>
      <c r="H958" s="22">
        <v>0</v>
      </c>
      <c r="I958" s="20">
        <v>2021</v>
      </c>
    </row>
    <row r="959" spans="1:9">
      <c r="A959" s="20">
        <v>60627</v>
      </c>
      <c r="B959" s="21" t="s">
        <v>235</v>
      </c>
      <c r="C959" s="21" t="s">
        <v>244</v>
      </c>
      <c r="D959" s="21" t="s">
        <v>245</v>
      </c>
      <c r="E959" s="21" t="s">
        <v>245</v>
      </c>
      <c r="F959" s="21" t="s">
        <v>239</v>
      </c>
      <c r="G959" s="22">
        <v>0</v>
      </c>
      <c r="H959" s="22">
        <v>0</v>
      </c>
      <c r="I959" s="20">
        <v>2021</v>
      </c>
    </row>
    <row r="960" spans="1:9">
      <c r="A960" s="20">
        <v>61160</v>
      </c>
      <c r="B960" s="21" t="s">
        <v>235</v>
      </c>
      <c r="C960" s="21" t="s">
        <v>244</v>
      </c>
      <c r="D960" s="21" t="s">
        <v>245</v>
      </c>
      <c r="E960" s="21" t="s">
        <v>245</v>
      </c>
      <c r="F960" s="21" t="s">
        <v>252</v>
      </c>
      <c r="G960" s="22">
        <v>0</v>
      </c>
      <c r="H960" s="22">
        <v>0</v>
      </c>
      <c r="I960" s="20">
        <v>2021</v>
      </c>
    </row>
    <row r="961" spans="1:9">
      <c r="A961" s="20">
        <v>61187</v>
      </c>
      <c r="B961" s="21" t="s">
        <v>235</v>
      </c>
      <c r="C961" s="21" t="s">
        <v>244</v>
      </c>
      <c r="D961" s="21" t="s">
        <v>245</v>
      </c>
      <c r="E961" s="21" t="s">
        <v>245</v>
      </c>
      <c r="F961" s="21" t="s">
        <v>239</v>
      </c>
      <c r="G961" s="22">
        <v>0</v>
      </c>
      <c r="H961" s="22">
        <v>0</v>
      </c>
      <c r="I961" s="20">
        <v>2021</v>
      </c>
    </row>
    <row r="962" spans="1:9">
      <c r="A962" s="20">
        <v>62821</v>
      </c>
      <c r="B962" s="21" t="s">
        <v>235</v>
      </c>
      <c r="C962" s="21" t="s">
        <v>244</v>
      </c>
      <c r="D962" s="21" t="s">
        <v>245</v>
      </c>
      <c r="E962" s="21" t="s">
        <v>245</v>
      </c>
      <c r="F962" s="21" t="s">
        <v>252</v>
      </c>
      <c r="G962" s="22">
        <v>0</v>
      </c>
      <c r="H962" s="22">
        <v>0</v>
      </c>
      <c r="I962" s="20">
        <v>2021</v>
      </c>
    </row>
    <row r="963" spans="1:9">
      <c r="A963" s="20">
        <v>62822</v>
      </c>
      <c r="B963" s="21" t="s">
        <v>235</v>
      </c>
      <c r="C963" s="21" t="s">
        <v>244</v>
      </c>
      <c r="D963" s="21" t="s">
        <v>245</v>
      </c>
      <c r="E963" s="21" t="s">
        <v>245</v>
      </c>
      <c r="F963" s="21" t="s">
        <v>252</v>
      </c>
      <c r="G963" s="22">
        <v>0</v>
      </c>
      <c r="H963" s="22">
        <v>0</v>
      </c>
      <c r="I963" s="20">
        <v>2021</v>
      </c>
    </row>
    <row r="964" spans="1:9">
      <c r="A964" s="20">
        <v>63807</v>
      </c>
      <c r="B964" s="21" t="s">
        <v>235</v>
      </c>
      <c r="C964" s="21" t="s">
        <v>244</v>
      </c>
      <c r="D964" s="21" t="s">
        <v>245</v>
      </c>
      <c r="E964" s="21" t="s">
        <v>245</v>
      </c>
      <c r="F964" s="21" t="s">
        <v>252</v>
      </c>
      <c r="G964" s="22">
        <v>0</v>
      </c>
      <c r="H964" s="22">
        <v>0</v>
      </c>
      <c r="I964" s="20">
        <v>2021</v>
      </c>
    </row>
    <row r="965" spans="1:9">
      <c r="A965" s="20">
        <v>64820</v>
      </c>
      <c r="B965" s="21" t="s">
        <v>235</v>
      </c>
      <c r="C965" s="21" t="s">
        <v>244</v>
      </c>
      <c r="D965" s="21" t="s">
        <v>245</v>
      </c>
      <c r="E965" s="21" t="s">
        <v>245</v>
      </c>
      <c r="F965" s="21" t="s">
        <v>239</v>
      </c>
      <c r="G965" s="22">
        <v>0</v>
      </c>
      <c r="H965" s="22">
        <v>0</v>
      </c>
      <c r="I965" s="20">
        <v>2021</v>
      </c>
    </row>
    <row r="966" spans="1:9">
      <c r="A966" s="20">
        <v>64822</v>
      </c>
      <c r="B966" s="21" t="s">
        <v>235</v>
      </c>
      <c r="C966" s="21" t="s">
        <v>244</v>
      </c>
      <c r="D966" s="21" t="s">
        <v>245</v>
      </c>
      <c r="E966" s="21" t="s">
        <v>245</v>
      </c>
      <c r="F966" s="21" t="s">
        <v>239</v>
      </c>
      <c r="G966" s="22">
        <v>0</v>
      </c>
      <c r="H966" s="22">
        <v>0</v>
      </c>
      <c r="I966" s="20">
        <v>2021</v>
      </c>
    </row>
    <row r="967" spans="1:9">
      <c r="A967" s="20">
        <v>65111</v>
      </c>
      <c r="B967" s="21" t="s">
        <v>235</v>
      </c>
      <c r="C967" s="21" t="s">
        <v>244</v>
      </c>
      <c r="D967" s="21" t="s">
        <v>245</v>
      </c>
      <c r="E967" s="21" t="s">
        <v>245</v>
      </c>
      <c r="F967" s="21" t="s">
        <v>239</v>
      </c>
      <c r="G967" s="22">
        <v>0</v>
      </c>
      <c r="H967" s="22">
        <v>0</v>
      </c>
      <c r="I967" s="20">
        <v>2021</v>
      </c>
    </row>
    <row r="968" spans="1:9">
      <c r="A968" s="20">
        <v>64522</v>
      </c>
      <c r="B968" s="21" t="s">
        <v>235</v>
      </c>
      <c r="C968" s="21" t="s">
        <v>236</v>
      </c>
      <c r="D968" s="21" t="s">
        <v>237</v>
      </c>
      <c r="E968" s="21" t="s">
        <v>238</v>
      </c>
      <c r="F968" s="21" t="s">
        <v>239</v>
      </c>
      <c r="G968" s="22">
        <v>0</v>
      </c>
      <c r="H968" s="22">
        <v>-12</v>
      </c>
      <c r="I968" s="20">
        <v>2021</v>
      </c>
    </row>
    <row r="969" spans="1:9">
      <c r="A969" s="20">
        <v>6377</v>
      </c>
      <c r="B969" s="21" t="s">
        <v>235</v>
      </c>
      <c r="C969" s="21" t="s">
        <v>236</v>
      </c>
      <c r="D969" s="21" t="s">
        <v>237</v>
      </c>
      <c r="E969" s="21" t="s">
        <v>238</v>
      </c>
      <c r="F969" s="21" t="s">
        <v>253</v>
      </c>
      <c r="G969" s="22">
        <v>0</v>
      </c>
      <c r="H969" s="22">
        <v>-13</v>
      </c>
      <c r="I969" s="20">
        <v>2021</v>
      </c>
    </row>
    <row r="970" spans="1:9">
      <c r="A970" s="20">
        <v>56547</v>
      </c>
      <c r="B970" s="21" t="s">
        <v>235</v>
      </c>
      <c r="C970" s="21" t="s">
        <v>257</v>
      </c>
      <c r="D970" s="21" t="s">
        <v>241</v>
      </c>
      <c r="E970" s="21" t="s">
        <v>241</v>
      </c>
      <c r="F970" s="21" t="s">
        <v>252</v>
      </c>
      <c r="G970" s="22">
        <v>12</v>
      </c>
      <c r="H970" s="22">
        <v>-13</v>
      </c>
      <c r="I970" s="20">
        <v>2021</v>
      </c>
    </row>
    <row r="971" spans="1:9">
      <c r="A971" s="20">
        <v>56063</v>
      </c>
      <c r="B971" s="21" t="s">
        <v>235</v>
      </c>
      <c r="C971" s="21" t="s">
        <v>257</v>
      </c>
      <c r="D971" s="21" t="s">
        <v>241</v>
      </c>
      <c r="E971" s="21" t="s">
        <v>241</v>
      </c>
      <c r="F971" s="21" t="s">
        <v>252</v>
      </c>
      <c r="G971" s="22">
        <v>25</v>
      </c>
      <c r="H971" s="22">
        <v>-30</v>
      </c>
      <c r="I971" s="20">
        <v>2021</v>
      </c>
    </row>
    <row r="972" spans="1:9">
      <c r="A972" s="20">
        <v>56344</v>
      </c>
      <c r="B972" s="21" t="s">
        <v>235</v>
      </c>
      <c r="C972" s="21" t="s">
        <v>257</v>
      </c>
      <c r="D972" s="21" t="s">
        <v>241</v>
      </c>
      <c r="E972" s="21" t="s">
        <v>241</v>
      </c>
      <c r="F972" s="21" t="s">
        <v>252</v>
      </c>
      <c r="G972" s="22">
        <v>43</v>
      </c>
      <c r="H972" s="22">
        <v>-31</v>
      </c>
      <c r="I972" s="20">
        <v>2021</v>
      </c>
    </row>
    <row r="973" spans="1:9">
      <c r="A973" s="20">
        <v>6377</v>
      </c>
      <c r="B973" s="21" t="s">
        <v>235</v>
      </c>
      <c r="C973" s="21" t="s">
        <v>257</v>
      </c>
      <c r="D973" s="21" t="s">
        <v>241</v>
      </c>
      <c r="E973" s="21" t="s">
        <v>241</v>
      </c>
      <c r="F973" s="21" t="s">
        <v>253</v>
      </c>
      <c r="G973" s="22">
        <v>915</v>
      </c>
      <c r="H973" s="22">
        <v>-32</v>
      </c>
      <c r="I973" s="20">
        <v>2021</v>
      </c>
    </row>
    <row r="974" spans="1:9">
      <c r="A974" s="20">
        <v>56345</v>
      </c>
      <c r="B974" s="21" t="s">
        <v>235</v>
      </c>
      <c r="C974" s="21" t="s">
        <v>257</v>
      </c>
      <c r="D974" s="21" t="s">
        <v>241</v>
      </c>
      <c r="E974" s="21" t="s">
        <v>241</v>
      </c>
      <c r="F974" s="21" t="s">
        <v>252</v>
      </c>
      <c r="G974" s="22">
        <v>37</v>
      </c>
      <c r="H974" s="22">
        <v>-34</v>
      </c>
      <c r="I974" s="20">
        <v>2021</v>
      </c>
    </row>
    <row r="975" spans="1:9">
      <c r="A975" s="20">
        <v>56954</v>
      </c>
      <c r="B975" s="21" t="s">
        <v>235</v>
      </c>
      <c r="C975" s="21" t="s">
        <v>257</v>
      </c>
      <c r="D975" s="21" t="s">
        <v>241</v>
      </c>
      <c r="E975" s="21" t="s">
        <v>241</v>
      </c>
      <c r="F975" s="21" t="s">
        <v>252</v>
      </c>
      <c r="G975" s="22">
        <v>2558</v>
      </c>
      <c r="H975" s="22">
        <v>-37</v>
      </c>
      <c r="I975" s="20">
        <v>2021</v>
      </c>
    </row>
    <row r="976" spans="1:9">
      <c r="A976" s="20">
        <v>56550</v>
      </c>
      <c r="B976" s="21" t="s">
        <v>235</v>
      </c>
      <c r="C976" s="21" t="s">
        <v>257</v>
      </c>
      <c r="D976" s="21" t="s">
        <v>241</v>
      </c>
      <c r="E976" s="21" t="s">
        <v>241</v>
      </c>
      <c r="F976" s="21" t="s">
        <v>252</v>
      </c>
      <c r="G976" s="22">
        <v>55</v>
      </c>
      <c r="H976" s="22">
        <v>-42</v>
      </c>
      <c r="I976" s="20">
        <v>2021</v>
      </c>
    </row>
    <row r="977" spans="1:9">
      <c r="A977" s="20">
        <v>56062</v>
      </c>
      <c r="B977" s="21" t="s">
        <v>235</v>
      </c>
      <c r="C977" s="21" t="s">
        <v>257</v>
      </c>
      <c r="D977" s="21" t="s">
        <v>241</v>
      </c>
      <c r="E977" s="21" t="s">
        <v>241</v>
      </c>
      <c r="F977" s="21" t="s">
        <v>252</v>
      </c>
      <c r="G977" s="22">
        <v>50</v>
      </c>
      <c r="H977" s="22">
        <v>-43</v>
      </c>
      <c r="I977" s="20">
        <v>2021</v>
      </c>
    </row>
    <row r="978" spans="1:9">
      <c r="A978" s="20">
        <v>56064</v>
      </c>
      <c r="B978" s="21" t="s">
        <v>235</v>
      </c>
      <c r="C978" s="21" t="s">
        <v>257</v>
      </c>
      <c r="D978" s="21" t="s">
        <v>241</v>
      </c>
      <c r="E978" s="21" t="s">
        <v>241</v>
      </c>
      <c r="F978" s="21" t="s">
        <v>252</v>
      </c>
      <c r="G978" s="22">
        <v>43</v>
      </c>
      <c r="H978" s="22">
        <v>-43</v>
      </c>
      <c r="I978" s="20">
        <v>2021</v>
      </c>
    </row>
    <row r="979" spans="1:9">
      <c r="A979" s="20">
        <v>56546</v>
      </c>
      <c r="B979" s="21" t="s">
        <v>235</v>
      </c>
      <c r="C979" s="21" t="s">
        <v>257</v>
      </c>
      <c r="D979" s="21" t="s">
        <v>241</v>
      </c>
      <c r="E979" s="21" t="s">
        <v>241</v>
      </c>
      <c r="F979" s="21" t="s">
        <v>252</v>
      </c>
      <c r="G979" s="22">
        <v>43</v>
      </c>
      <c r="H979" s="22">
        <v>-43</v>
      </c>
      <c r="I979" s="20">
        <v>2021</v>
      </c>
    </row>
    <row r="980" spans="1:9">
      <c r="A980" s="20">
        <v>56551</v>
      </c>
      <c r="B980" s="21" t="s">
        <v>235</v>
      </c>
      <c r="C980" s="21" t="s">
        <v>257</v>
      </c>
      <c r="D980" s="21" t="s">
        <v>241</v>
      </c>
      <c r="E980" s="21" t="s">
        <v>241</v>
      </c>
      <c r="F980" s="21" t="s">
        <v>252</v>
      </c>
      <c r="G980" s="22">
        <v>25</v>
      </c>
      <c r="H980" s="22">
        <v>-46</v>
      </c>
      <c r="I980" s="20">
        <v>2021</v>
      </c>
    </row>
    <row r="981" spans="1:9">
      <c r="A981" s="20">
        <v>56067</v>
      </c>
      <c r="B981" s="21" t="s">
        <v>235</v>
      </c>
      <c r="C981" s="21" t="s">
        <v>257</v>
      </c>
      <c r="D981" s="21" t="s">
        <v>241</v>
      </c>
      <c r="E981" s="21" t="s">
        <v>241</v>
      </c>
      <c r="F981" s="21" t="s">
        <v>252</v>
      </c>
      <c r="G981" s="22">
        <v>43</v>
      </c>
      <c r="H981" s="22">
        <v>-47</v>
      </c>
      <c r="I981" s="20">
        <v>2021</v>
      </c>
    </row>
    <row r="982" spans="1:9">
      <c r="A982" s="20">
        <v>56261</v>
      </c>
      <c r="B982" s="21" t="s">
        <v>235</v>
      </c>
      <c r="C982" s="21" t="s">
        <v>257</v>
      </c>
      <c r="D982" s="21" t="s">
        <v>241</v>
      </c>
      <c r="E982" s="21" t="s">
        <v>241</v>
      </c>
      <c r="F982" s="21" t="s">
        <v>252</v>
      </c>
      <c r="G982" s="22">
        <v>74</v>
      </c>
      <c r="H982" s="22">
        <v>-50</v>
      </c>
      <c r="I982" s="20">
        <v>2021</v>
      </c>
    </row>
    <row r="983" spans="1:9">
      <c r="A983" s="20">
        <v>56552</v>
      </c>
      <c r="B983" s="21" t="s">
        <v>235</v>
      </c>
      <c r="C983" s="21" t="s">
        <v>257</v>
      </c>
      <c r="D983" s="21" t="s">
        <v>241</v>
      </c>
      <c r="E983" s="21" t="s">
        <v>241</v>
      </c>
      <c r="F983" s="21" t="s">
        <v>252</v>
      </c>
      <c r="G983" s="22">
        <v>55</v>
      </c>
      <c r="H983" s="22">
        <v>-50</v>
      </c>
      <c r="I983" s="20">
        <v>2021</v>
      </c>
    </row>
    <row r="984" spans="1:9">
      <c r="A984" s="20">
        <v>56059</v>
      </c>
      <c r="B984" s="21" t="s">
        <v>235</v>
      </c>
      <c r="C984" s="21" t="s">
        <v>257</v>
      </c>
      <c r="D984" s="21" t="s">
        <v>241</v>
      </c>
      <c r="E984" s="21" t="s">
        <v>241</v>
      </c>
      <c r="F984" s="21" t="s">
        <v>252</v>
      </c>
      <c r="G984" s="22">
        <v>43</v>
      </c>
      <c r="H984" s="22">
        <v>-54</v>
      </c>
      <c r="I984" s="20">
        <v>2021</v>
      </c>
    </row>
    <row r="985" spans="1:9">
      <c r="A985" s="20">
        <v>2707</v>
      </c>
      <c r="B985" s="21" t="s">
        <v>235</v>
      </c>
      <c r="C985" s="21" t="s">
        <v>243</v>
      </c>
      <c r="D985" s="21" t="s">
        <v>241</v>
      </c>
      <c r="E985" s="21" t="s">
        <v>241</v>
      </c>
      <c r="F985" s="21" t="s">
        <v>239</v>
      </c>
      <c r="G985" s="22">
        <v>4165</v>
      </c>
      <c r="H985" s="22">
        <v>-147</v>
      </c>
      <c r="I985" s="20">
        <v>2021</v>
      </c>
    </row>
    <row r="986" spans="1:9">
      <c r="A986" s="20">
        <v>1016</v>
      </c>
      <c r="B986" s="21" t="s">
        <v>235</v>
      </c>
      <c r="C986" s="21" t="s">
        <v>243</v>
      </c>
      <c r="D986" s="21" t="s">
        <v>62</v>
      </c>
      <c r="E986" s="21" t="s">
        <v>62</v>
      </c>
      <c r="F986" s="21" t="s">
        <v>239</v>
      </c>
      <c r="G986" s="22">
        <v>2278</v>
      </c>
      <c r="H986" s="22">
        <v>-195.173</v>
      </c>
      <c r="I986" s="20">
        <v>2021</v>
      </c>
    </row>
    <row r="987" spans="1:9">
      <c r="A987" s="20">
        <v>63064</v>
      </c>
      <c r="B987" s="21" t="s">
        <v>235</v>
      </c>
      <c r="C987" s="21" t="s">
        <v>236</v>
      </c>
      <c r="D987" s="21" t="s">
        <v>237</v>
      </c>
      <c r="E987" s="21" t="s">
        <v>238</v>
      </c>
      <c r="F987" s="21" t="s">
        <v>280</v>
      </c>
      <c r="G987" s="22">
        <v>0</v>
      </c>
      <c r="H987" s="22">
        <v>-205</v>
      </c>
      <c r="I987" s="20">
        <v>2021</v>
      </c>
    </row>
    <row r="988" spans="1:9">
      <c r="A988" s="20">
        <v>1016</v>
      </c>
      <c r="B988" s="21" t="s">
        <v>235</v>
      </c>
      <c r="C988" s="21" t="s">
        <v>240</v>
      </c>
      <c r="D988" s="21" t="s">
        <v>241</v>
      </c>
      <c r="E988" s="21" t="s">
        <v>241</v>
      </c>
      <c r="F988" s="21" t="s">
        <v>239</v>
      </c>
      <c r="G988" s="22">
        <v>0</v>
      </c>
      <c r="H988" s="22">
        <v>-530.13699999999994</v>
      </c>
      <c r="I988" s="20">
        <v>2021</v>
      </c>
    </row>
    <row r="989" spans="1:9">
      <c r="A989" s="20">
        <v>2718</v>
      </c>
      <c r="B989" s="21" t="s">
        <v>235</v>
      </c>
      <c r="C989" s="21" t="s">
        <v>249</v>
      </c>
      <c r="D989" s="21" t="s">
        <v>241</v>
      </c>
      <c r="E989" s="21" t="s">
        <v>241</v>
      </c>
      <c r="F989" s="21" t="s">
        <v>252</v>
      </c>
      <c r="G989" s="22">
        <v>35955</v>
      </c>
      <c r="H989" s="22">
        <v>-2293.056</v>
      </c>
      <c r="I989" s="20">
        <v>2021</v>
      </c>
    </row>
    <row r="990" spans="1:9">
      <c r="A990" s="20">
        <v>1016</v>
      </c>
      <c r="B990" s="21" t="s">
        <v>235</v>
      </c>
      <c r="C990" s="21" t="s">
        <v>240</v>
      </c>
      <c r="D990" s="21" t="s">
        <v>62</v>
      </c>
      <c r="E990" s="21" t="s">
        <v>62</v>
      </c>
      <c r="F990" s="21" t="s">
        <v>239</v>
      </c>
      <c r="G990" s="22">
        <v>0</v>
      </c>
      <c r="H990" s="22">
        <v>-3089.8629999999998</v>
      </c>
      <c r="I990" s="20">
        <v>2021</v>
      </c>
    </row>
    <row r="991" spans="1:9">
      <c r="G991" s="23"/>
    </row>
  </sheetData>
  <sortState xmlns:xlrd2="http://schemas.microsoft.com/office/spreadsheetml/2017/richdata2" ref="A40:I990">
    <sortCondition descending="1" ref="H40:H990"/>
  </sortState>
  <mergeCells count="2">
    <mergeCell ref="A16:D16"/>
    <mergeCell ref="A2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47CB8-26D7-4384-B67F-C99C96CB6C80}">
  <dimension ref="A1:F13"/>
  <sheetViews>
    <sheetView workbookViewId="0">
      <selection activeCell="F25" sqref="F25"/>
    </sheetView>
  </sheetViews>
  <sheetFormatPr defaultColWidth="9.08984375" defaultRowHeight="14.5"/>
  <cols>
    <col min="1" max="1" width="11.08984375" customWidth="1"/>
    <col min="2" max="4" width="12.6328125" style="1" customWidth="1"/>
    <col min="5" max="5" width="17.6328125" style="1" customWidth="1"/>
    <col min="6" max="6" width="76.6328125" style="1" customWidth="1"/>
    <col min="7" max="16384" width="9.08984375" style="1"/>
  </cols>
  <sheetData>
    <row r="1" spans="1:6" s="2" customFormat="1">
      <c r="A1" s="2" t="s">
        <v>80</v>
      </c>
      <c r="B1" s="2" t="s">
        <v>90</v>
      </c>
      <c r="C1" s="2" t="s">
        <v>88</v>
      </c>
      <c r="D1" s="2" t="s">
        <v>84</v>
      </c>
      <c r="E1" s="2" t="s">
        <v>85</v>
      </c>
      <c r="F1" s="2" t="s">
        <v>89</v>
      </c>
    </row>
    <row r="2" spans="1:6">
      <c r="A2" s="1" t="s">
        <v>87</v>
      </c>
      <c r="B2" s="1">
        <v>2030</v>
      </c>
      <c r="C2" s="5" t="s">
        <v>150</v>
      </c>
      <c r="D2" s="1">
        <f>80.15*0.3*1000</f>
        <v>24045</v>
      </c>
      <c r="E2" s="1" t="s">
        <v>98</v>
      </c>
      <c r="F2" s="1" t="s">
        <v>286</v>
      </c>
    </row>
    <row r="3" spans="1:6">
      <c r="A3" s="1" t="s">
        <v>87</v>
      </c>
      <c r="B3" s="1">
        <v>2035</v>
      </c>
      <c r="C3" s="5" t="s">
        <v>150</v>
      </c>
      <c r="D3" s="1">
        <f t="shared" ref="D3:D5" si="0">80.15*0.3*1000</f>
        <v>24045</v>
      </c>
      <c r="E3" s="1" t="s">
        <v>98</v>
      </c>
      <c r="F3" s="1" t="s">
        <v>286</v>
      </c>
    </row>
    <row r="4" spans="1:6">
      <c r="A4" s="1" t="s">
        <v>87</v>
      </c>
      <c r="B4" s="1">
        <v>2040</v>
      </c>
      <c r="C4" s="5" t="s">
        <v>150</v>
      </c>
      <c r="D4" s="1">
        <f t="shared" si="0"/>
        <v>24045</v>
      </c>
      <c r="E4" s="1" t="s">
        <v>98</v>
      </c>
      <c r="F4" s="1" t="s">
        <v>286</v>
      </c>
    </row>
    <row r="5" spans="1:6">
      <c r="A5" s="1" t="s">
        <v>87</v>
      </c>
      <c r="B5" s="1">
        <v>2045</v>
      </c>
      <c r="C5" s="5" t="s">
        <v>150</v>
      </c>
      <c r="D5" s="1">
        <f t="shared" si="0"/>
        <v>24045</v>
      </c>
      <c r="E5" s="1" t="s">
        <v>98</v>
      </c>
      <c r="F5" s="1" t="s">
        <v>286</v>
      </c>
    </row>
    <row r="6" spans="1:6">
      <c r="A6" s="1" t="s">
        <v>87</v>
      </c>
      <c r="B6" s="1">
        <v>2050</v>
      </c>
      <c r="C6" s="5" t="s">
        <v>150</v>
      </c>
      <c r="D6" s="1">
        <v>0</v>
      </c>
      <c r="E6" s="1" t="s">
        <v>98</v>
      </c>
      <c r="F6" s="1" t="s">
        <v>86</v>
      </c>
    </row>
    <row r="7" spans="1:6">
      <c r="A7" s="1" t="s">
        <v>87</v>
      </c>
      <c r="B7" s="1">
        <v>2023</v>
      </c>
      <c r="C7" s="5" t="s">
        <v>149</v>
      </c>
      <c r="D7" s="1">
        <v>0</v>
      </c>
      <c r="E7" s="1" t="s">
        <v>98</v>
      </c>
      <c r="F7" s="1" t="s">
        <v>161</v>
      </c>
    </row>
    <row r="8" spans="1:6">
      <c r="A8" s="1" t="s">
        <v>87</v>
      </c>
      <c r="B8" s="1">
        <v>2025</v>
      </c>
      <c r="C8" s="5" t="s">
        <v>149</v>
      </c>
      <c r="D8" s="1">
        <v>0</v>
      </c>
      <c r="E8" s="1" t="s">
        <v>98</v>
      </c>
      <c r="F8" s="1" t="s">
        <v>161</v>
      </c>
    </row>
    <row r="9" spans="1:6">
      <c r="A9" s="1" t="s">
        <v>87</v>
      </c>
      <c r="B9" s="1">
        <v>2030</v>
      </c>
      <c r="C9" s="5" t="s">
        <v>149</v>
      </c>
      <c r="D9" s="1">
        <v>0</v>
      </c>
      <c r="E9" s="1" t="s">
        <v>98</v>
      </c>
      <c r="F9" s="1" t="s">
        <v>161</v>
      </c>
    </row>
    <row r="10" spans="1:6">
      <c r="A10" s="1" t="s">
        <v>87</v>
      </c>
      <c r="B10" s="1">
        <v>2035</v>
      </c>
      <c r="C10" s="5" t="s">
        <v>149</v>
      </c>
      <c r="D10" s="1">
        <v>0</v>
      </c>
      <c r="E10" s="1" t="s">
        <v>98</v>
      </c>
      <c r="F10" s="1" t="s">
        <v>161</v>
      </c>
    </row>
    <row r="11" spans="1:6">
      <c r="A11" s="1" t="s">
        <v>87</v>
      </c>
      <c r="B11" s="1">
        <v>2040</v>
      </c>
      <c r="C11" s="5" t="s">
        <v>149</v>
      </c>
      <c r="D11" s="1">
        <v>0</v>
      </c>
      <c r="E11" s="1" t="s">
        <v>98</v>
      </c>
      <c r="F11" s="1" t="s">
        <v>161</v>
      </c>
    </row>
    <row r="12" spans="1:6">
      <c r="A12" s="1" t="s">
        <v>87</v>
      </c>
      <c r="B12" s="1">
        <v>2045</v>
      </c>
      <c r="C12" s="5" t="s">
        <v>149</v>
      </c>
      <c r="D12" s="1">
        <v>0</v>
      </c>
      <c r="E12" s="1" t="s">
        <v>98</v>
      </c>
      <c r="F12" s="1" t="s">
        <v>161</v>
      </c>
    </row>
    <row r="13" spans="1:6">
      <c r="A13" s="1" t="s">
        <v>87</v>
      </c>
      <c r="B13" s="1">
        <v>2050</v>
      </c>
      <c r="C13" s="5" t="s">
        <v>149</v>
      </c>
      <c r="D13" s="1">
        <v>0</v>
      </c>
      <c r="E13" s="1" t="s">
        <v>98</v>
      </c>
      <c r="F13" s="1" t="s">
        <v>161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7A83-05BB-4B3C-8DF8-E9284C1E7CDB}">
  <dimension ref="A1:AK20"/>
  <sheetViews>
    <sheetView tabSelected="1" zoomScale="130" zoomScaleNormal="130" workbookViewId="0">
      <selection activeCell="K27" sqref="K27"/>
    </sheetView>
  </sheetViews>
  <sheetFormatPr defaultColWidth="9.08984375" defaultRowHeight="12"/>
  <cols>
    <col min="1" max="2" width="11.36328125" style="4" customWidth="1"/>
    <col min="3" max="3" width="27.81640625" style="4" customWidth="1"/>
    <col min="4" max="4" width="21.26953125" style="4" customWidth="1"/>
    <col min="5" max="5" width="11.08984375" style="4" customWidth="1"/>
    <col min="6" max="6" width="10.08984375" style="4" customWidth="1"/>
    <col min="7" max="7" width="12" style="4" customWidth="1"/>
    <col min="8" max="38" width="6.08984375" style="4" customWidth="1"/>
    <col min="39" max="16384" width="9.08984375" style="4"/>
  </cols>
  <sheetData>
    <row r="1" spans="1:37">
      <c r="A1" s="4" t="s">
        <v>41</v>
      </c>
      <c r="B1" s="3" t="s">
        <v>36</v>
      </c>
      <c r="C1" s="3" t="s">
        <v>40</v>
      </c>
      <c r="D1" s="3" t="s">
        <v>7</v>
      </c>
      <c r="E1" s="3" t="s">
        <v>35</v>
      </c>
      <c r="F1" s="3" t="s">
        <v>8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  <c r="L1" s="3">
        <v>2025</v>
      </c>
      <c r="M1" s="3">
        <v>2026</v>
      </c>
      <c r="N1" s="3">
        <v>2027</v>
      </c>
      <c r="O1" s="3">
        <v>2028</v>
      </c>
      <c r="P1" s="3">
        <v>2029</v>
      </c>
      <c r="Q1" s="3">
        <v>2030</v>
      </c>
      <c r="R1" s="3">
        <v>2031</v>
      </c>
      <c r="S1" s="3">
        <v>2032</v>
      </c>
      <c r="T1" s="3">
        <v>2033</v>
      </c>
      <c r="U1" s="3">
        <v>2034</v>
      </c>
      <c r="V1" s="3">
        <v>2035</v>
      </c>
      <c r="W1" s="3">
        <v>2036</v>
      </c>
      <c r="X1" s="3">
        <v>2037</v>
      </c>
      <c r="Y1" s="3">
        <v>2038</v>
      </c>
      <c r="Z1" s="3">
        <v>2039</v>
      </c>
      <c r="AA1" s="3">
        <v>2040</v>
      </c>
      <c r="AB1" s="3">
        <v>2041</v>
      </c>
      <c r="AC1" s="3">
        <v>2042</v>
      </c>
      <c r="AD1" s="3">
        <v>2043</v>
      </c>
      <c r="AE1" s="3">
        <v>2044</v>
      </c>
      <c r="AF1" s="3">
        <v>2045</v>
      </c>
      <c r="AG1" s="3">
        <v>2046</v>
      </c>
      <c r="AH1" s="3">
        <v>2047</v>
      </c>
      <c r="AI1" s="3">
        <v>2048</v>
      </c>
      <c r="AJ1" s="3">
        <v>2049</v>
      </c>
      <c r="AK1" s="3">
        <v>2050</v>
      </c>
    </row>
    <row r="2" spans="1:37">
      <c r="A2" s="4" t="s">
        <v>6</v>
      </c>
      <c r="B2" s="4" t="s">
        <v>37</v>
      </c>
      <c r="C2" s="4" t="s">
        <v>289</v>
      </c>
      <c r="D2" s="7" t="s">
        <v>177</v>
      </c>
      <c r="E2" s="4" t="s">
        <v>67</v>
      </c>
      <c r="F2" s="4" t="s">
        <v>66</v>
      </c>
      <c r="G2" s="4">
        <v>0.14025633364233248</v>
      </c>
      <c r="H2" s="4">
        <v>0.14275814063666789</v>
      </c>
      <c r="I2" s="4">
        <v>0.14525994763100325</v>
      </c>
      <c r="J2" s="4">
        <v>0.14776175462533864</v>
      </c>
      <c r="K2" s="4">
        <v>0.15026356161967402</v>
      </c>
      <c r="L2" s="4">
        <v>0.15276536861400944</v>
      </c>
      <c r="M2" s="4">
        <v>0.1552671756083448</v>
      </c>
      <c r="N2" s="4">
        <v>0.15776898260268019</v>
      </c>
      <c r="O2" s="4">
        <v>0.16027078959701554</v>
      </c>
      <c r="P2" s="4">
        <v>0.16277259659135096</v>
      </c>
      <c r="Q2" s="4">
        <v>0.16527440358568637</v>
      </c>
      <c r="R2" s="4">
        <v>0.1656336957673944</v>
      </c>
      <c r="S2" s="4">
        <v>0.16599298794910239</v>
      </c>
      <c r="T2" s="4">
        <v>0.16635228013081038</v>
      </c>
      <c r="U2" s="4">
        <v>0.16671157231251846</v>
      </c>
      <c r="V2" s="4">
        <v>0.16707086449422645</v>
      </c>
      <c r="W2" s="4">
        <v>0.16743015667593447</v>
      </c>
      <c r="X2" s="4">
        <v>0.16778944885764246</v>
      </c>
      <c r="Y2" s="4">
        <v>0.16814874103935051</v>
      </c>
      <c r="Z2" s="4">
        <v>0.16850803322105853</v>
      </c>
      <c r="AA2" s="4">
        <v>0.16886732540276653</v>
      </c>
      <c r="AB2" s="4">
        <v>0.16922661758447455</v>
      </c>
      <c r="AC2" s="4">
        <v>0.16958590976618254</v>
      </c>
      <c r="AD2" s="4">
        <v>0.16994520194789059</v>
      </c>
      <c r="AE2" s="4">
        <v>0.17030449412959858</v>
      </c>
      <c r="AF2" s="4">
        <v>0.17066378631130663</v>
      </c>
      <c r="AG2" s="4">
        <v>0.17102307849301465</v>
      </c>
      <c r="AH2" s="4">
        <v>0.17138237067472264</v>
      </c>
      <c r="AI2" s="4">
        <v>0.17174166285643067</v>
      </c>
      <c r="AJ2" s="4">
        <v>0.17210095503813866</v>
      </c>
      <c r="AK2" s="4">
        <v>0.17246024721984662</v>
      </c>
    </row>
    <row r="3" spans="1:37">
      <c r="A3" s="4" t="s">
        <v>6</v>
      </c>
      <c r="B3" s="4" t="s">
        <v>38</v>
      </c>
      <c r="C3" s="4" t="s">
        <v>289</v>
      </c>
      <c r="D3" s="7" t="s">
        <v>177</v>
      </c>
      <c r="E3" s="4" t="s">
        <v>67</v>
      </c>
      <c r="F3" s="4" t="s">
        <v>66</v>
      </c>
      <c r="G3" s="4">
        <v>0.14025633364233248</v>
      </c>
      <c r="H3" s="4">
        <v>0.14175392858887551</v>
      </c>
      <c r="I3" s="4">
        <v>0.14325152353541851</v>
      </c>
      <c r="J3" s="4">
        <v>0.14474911848196154</v>
      </c>
      <c r="K3" s="4">
        <v>0.14624671342850454</v>
      </c>
      <c r="L3" s="4">
        <v>0.14774430837504757</v>
      </c>
      <c r="M3" s="4">
        <v>0.14924190332159057</v>
      </c>
      <c r="N3" s="4">
        <v>0.1507394982681336</v>
      </c>
      <c r="O3" s="4">
        <v>0.1522370932146766</v>
      </c>
      <c r="P3" s="4">
        <v>0.15373468816121963</v>
      </c>
      <c r="Q3" s="4">
        <v>0.15523228310776266</v>
      </c>
      <c r="R3" s="4">
        <v>0.15579463054488535</v>
      </c>
      <c r="S3" s="4">
        <v>0.15635697798200801</v>
      </c>
      <c r="T3" s="4">
        <v>0.1569193254191307</v>
      </c>
      <c r="U3" s="4">
        <v>0.15748167285625336</v>
      </c>
      <c r="V3" s="4">
        <v>0.15804402029337605</v>
      </c>
      <c r="W3" s="4">
        <v>0.15860636773049874</v>
      </c>
      <c r="X3" s="4">
        <v>0.15916871516762143</v>
      </c>
      <c r="Y3" s="4">
        <v>0.1597310626047441</v>
      </c>
      <c r="Z3" s="4">
        <v>0.16029341004186679</v>
      </c>
      <c r="AA3" s="4">
        <v>0.16085575747898948</v>
      </c>
      <c r="AB3" s="4">
        <v>0.16141810491611217</v>
      </c>
      <c r="AC3" s="4">
        <v>0.16198045235323486</v>
      </c>
      <c r="AD3" s="4">
        <v>0.16254279979035752</v>
      </c>
      <c r="AE3" s="4">
        <v>0.16310514722748023</v>
      </c>
      <c r="AF3" s="4">
        <v>0.1636674946646029</v>
      </c>
      <c r="AG3" s="4">
        <v>0.16422984210172556</v>
      </c>
      <c r="AH3" s="4">
        <v>0.16479218953884828</v>
      </c>
      <c r="AI3" s="4">
        <v>0.16535453697597094</v>
      </c>
      <c r="AJ3" s="4">
        <v>0.16591688441309363</v>
      </c>
      <c r="AK3" s="4">
        <v>0.16647923185021626</v>
      </c>
    </row>
    <row r="4" spans="1:37">
      <c r="A4" s="4" t="s">
        <v>6</v>
      </c>
      <c r="B4" s="4" t="s">
        <v>39</v>
      </c>
      <c r="C4" s="4" t="s">
        <v>289</v>
      </c>
      <c r="D4" s="7" t="s">
        <v>177</v>
      </c>
      <c r="E4" s="4" t="s">
        <v>67</v>
      </c>
      <c r="F4" s="4" t="s">
        <v>66</v>
      </c>
      <c r="G4" s="4">
        <v>0.14025633364233248</v>
      </c>
      <c r="H4" s="4">
        <v>0.14025633364233248</v>
      </c>
      <c r="I4" s="4">
        <v>0.14025633364233248</v>
      </c>
      <c r="J4" s="4">
        <v>0.14025633364233248</v>
      </c>
      <c r="K4" s="4">
        <v>0.14025633364233248</v>
      </c>
      <c r="L4" s="4">
        <v>0.14025633364233248</v>
      </c>
      <c r="M4" s="4">
        <v>0.14025633364233248</v>
      </c>
      <c r="N4" s="4">
        <v>0.14025633364233248</v>
      </c>
      <c r="O4" s="4">
        <v>0.14025633364233248</v>
      </c>
      <c r="P4" s="4">
        <v>0.14025633364233248</v>
      </c>
      <c r="Q4" s="4">
        <v>0.14025633364233248</v>
      </c>
      <c r="R4" s="4">
        <v>0.14108890064425045</v>
      </c>
      <c r="S4" s="4">
        <v>0.14192146764616845</v>
      </c>
      <c r="T4" s="4">
        <v>0.14275403464808642</v>
      </c>
      <c r="U4" s="4">
        <v>0.14358660165000442</v>
      </c>
      <c r="V4" s="4">
        <v>0.14441916865192236</v>
      </c>
      <c r="W4" s="4">
        <v>0.14525173565384036</v>
      </c>
      <c r="X4" s="4">
        <v>0.14608430265575831</v>
      </c>
      <c r="Y4" s="4">
        <v>0.14691686965767628</v>
      </c>
      <c r="Z4" s="4">
        <v>0.14774943665959431</v>
      </c>
      <c r="AA4" s="4">
        <v>0.14858200366151225</v>
      </c>
      <c r="AB4" s="4">
        <v>0.14941457066343025</v>
      </c>
      <c r="AC4" s="4">
        <v>0.15024713766534822</v>
      </c>
      <c r="AD4" s="4">
        <v>0.15107970466726617</v>
      </c>
      <c r="AE4" s="4">
        <v>0.15191227166918414</v>
      </c>
      <c r="AF4" s="4">
        <v>0.15274483867110214</v>
      </c>
      <c r="AG4" s="4">
        <v>0.15357740567302011</v>
      </c>
      <c r="AH4" s="4">
        <v>0.15440997267493811</v>
      </c>
      <c r="AI4" s="4">
        <v>0.15524253967685606</v>
      </c>
      <c r="AJ4" s="4">
        <v>0.15607510667877403</v>
      </c>
      <c r="AK4" s="4">
        <v>0.15690767368069219</v>
      </c>
    </row>
    <row r="5" spans="1:37">
      <c r="A5" s="4" t="s">
        <v>6</v>
      </c>
      <c r="B5" s="4" t="s">
        <v>37</v>
      </c>
      <c r="C5" s="4" t="s">
        <v>289</v>
      </c>
      <c r="D5" s="7" t="s">
        <v>205</v>
      </c>
      <c r="E5" s="4" t="s">
        <v>67</v>
      </c>
      <c r="F5" s="4" t="s">
        <v>66</v>
      </c>
      <c r="G5" s="4">
        <v>0.1367929252363807</v>
      </c>
      <c r="H5" s="4">
        <v>0.13732906344322279</v>
      </c>
      <c r="I5" s="4">
        <v>0.13786520165006488</v>
      </c>
      <c r="J5" s="4">
        <v>0.13840133985690697</v>
      </c>
      <c r="K5" s="4">
        <v>0.13893747806374904</v>
      </c>
      <c r="L5" s="4">
        <v>0.13947361627059113</v>
      </c>
      <c r="M5" s="4">
        <v>0.14000975447743319</v>
      </c>
      <c r="N5" s="4">
        <v>0.14054589268427528</v>
      </c>
      <c r="O5" s="4">
        <v>0.14108203089111737</v>
      </c>
      <c r="P5" s="4">
        <v>0.14161816909795946</v>
      </c>
      <c r="Q5" s="4">
        <v>0.14215430730480152</v>
      </c>
      <c r="R5" s="4">
        <v>0.14215430730480155</v>
      </c>
      <c r="S5" s="4">
        <v>0.1421543073048015</v>
      </c>
      <c r="T5" s="4">
        <v>0.1421543073048015</v>
      </c>
      <c r="U5" s="4">
        <v>0.14215430730480155</v>
      </c>
      <c r="V5" s="4">
        <v>0.14215430730480152</v>
      </c>
      <c r="W5" s="4">
        <v>0.14215430730480152</v>
      </c>
      <c r="X5" s="4">
        <v>0.1421543073048015</v>
      </c>
      <c r="Y5" s="4">
        <v>0.14215430730480152</v>
      </c>
      <c r="Z5" s="4">
        <v>0.14215430730480155</v>
      </c>
      <c r="AA5" s="4">
        <v>0.14215430730480152</v>
      </c>
      <c r="AB5" s="4">
        <v>0.14215430730480152</v>
      </c>
      <c r="AC5" s="4">
        <v>0.1421543073048015</v>
      </c>
      <c r="AD5" s="4">
        <v>0.14215430730480152</v>
      </c>
      <c r="AE5" s="4">
        <v>0.1421543073048015</v>
      </c>
      <c r="AF5" s="4">
        <v>0.14215430730480155</v>
      </c>
      <c r="AG5" s="4">
        <v>0.14215430730480152</v>
      </c>
      <c r="AH5" s="4">
        <v>0.14215430730480152</v>
      </c>
      <c r="AI5" s="4">
        <v>0.14215430730480152</v>
      </c>
      <c r="AJ5" s="4">
        <v>0.1421543073048015</v>
      </c>
      <c r="AK5" s="4">
        <v>0.1421543073048015</v>
      </c>
    </row>
    <row r="6" spans="1:37">
      <c r="A6" s="4" t="s">
        <v>6</v>
      </c>
      <c r="B6" s="4" t="s">
        <v>38</v>
      </c>
      <c r="C6" s="4" t="s">
        <v>289</v>
      </c>
      <c r="D6" s="7" t="s">
        <v>205</v>
      </c>
      <c r="E6" s="4" t="s">
        <v>67</v>
      </c>
      <c r="F6" s="4" t="s">
        <v>66</v>
      </c>
      <c r="G6" s="4">
        <v>0.13746243012000287</v>
      </c>
      <c r="H6" s="4">
        <v>0.13767477948387918</v>
      </c>
      <c r="I6" s="4">
        <v>0.13788712884775553</v>
      </c>
      <c r="J6" s="4">
        <v>0.13809947821163185</v>
      </c>
      <c r="K6" s="4">
        <v>0.13831182757550817</v>
      </c>
      <c r="L6" s="4">
        <v>0.13852417693938451</v>
      </c>
      <c r="M6" s="4">
        <v>0.13873652630326083</v>
      </c>
      <c r="N6" s="4">
        <v>0.13894887566713718</v>
      </c>
      <c r="O6" s="4">
        <v>0.13916122503101347</v>
      </c>
      <c r="P6" s="4">
        <v>0.13937357439488982</v>
      </c>
      <c r="Q6" s="4">
        <v>0.13958592375876608</v>
      </c>
      <c r="R6" s="4">
        <v>0.13976615722904054</v>
      </c>
      <c r="S6" s="4">
        <v>0.13994639069931497</v>
      </c>
      <c r="T6" s="4">
        <v>0.14012662416958943</v>
      </c>
      <c r="U6" s="4">
        <v>0.14030685763986389</v>
      </c>
      <c r="V6" s="4">
        <v>0.14048709111013832</v>
      </c>
      <c r="W6" s="4">
        <v>0.14066732458041278</v>
      </c>
      <c r="X6" s="4">
        <v>0.14084755805068724</v>
      </c>
      <c r="Y6" s="4">
        <v>0.14102779152096168</v>
      </c>
      <c r="Z6" s="4">
        <v>0.14120802499123614</v>
      </c>
      <c r="AA6" s="4">
        <v>0.1413882584615106</v>
      </c>
      <c r="AB6" s="4">
        <v>0.14156849193178503</v>
      </c>
      <c r="AC6" s="4">
        <v>0.14174872540205946</v>
      </c>
      <c r="AD6" s="4">
        <v>0.14192895887233392</v>
      </c>
      <c r="AE6" s="4">
        <v>0.14210919234260838</v>
      </c>
      <c r="AF6" s="4">
        <v>0.14228942581288284</v>
      </c>
      <c r="AG6" s="4">
        <v>0.14246965928315725</v>
      </c>
      <c r="AH6" s="4">
        <v>0.14264989275343173</v>
      </c>
      <c r="AI6" s="4">
        <v>0.14283012622370617</v>
      </c>
      <c r="AJ6" s="4">
        <v>0.14301035969398063</v>
      </c>
      <c r="AK6" s="4">
        <v>0.14319059316425525</v>
      </c>
    </row>
    <row r="7" spans="1:37">
      <c r="A7" s="4" t="s">
        <v>6</v>
      </c>
      <c r="B7" s="4" t="s">
        <v>39</v>
      </c>
      <c r="C7" s="4" t="s">
        <v>289</v>
      </c>
      <c r="D7" s="7" t="s">
        <v>205</v>
      </c>
      <c r="E7" s="4" t="s">
        <v>67</v>
      </c>
      <c r="F7" s="4" t="s">
        <v>66</v>
      </c>
      <c r="G7" s="4">
        <v>0.13873139306326435</v>
      </c>
      <c r="H7" s="4">
        <v>0.13873139306326435</v>
      </c>
      <c r="I7" s="4">
        <v>0.13873139306326435</v>
      </c>
      <c r="J7" s="4">
        <v>0.13873139306326435</v>
      </c>
      <c r="K7" s="4">
        <v>0.13873139306326435</v>
      </c>
      <c r="L7" s="4">
        <v>0.13873139306326435</v>
      </c>
      <c r="M7" s="4">
        <v>0.13873139306326435</v>
      </c>
      <c r="N7" s="4">
        <v>0.13873139306326435</v>
      </c>
      <c r="O7" s="4">
        <v>0.13873139306326435</v>
      </c>
      <c r="P7" s="4">
        <v>0.13873139306326435</v>
      </c>
      <c r="Q7" s="4">
        <v>0.13873139306326435</v>
      </c>
      <c r="R7" s="4">
        <v>0.13884944572740418</v>
      </c>
      <c r="S7" s="4">
        <v>0.13896749839154396</v>
      </c>
      <c r="T7" s="4">
        <v>0.13908555105568379</v>
      </c>
      <c r="U7" s="4">
        <v>0.13920360371982363</v>
      </c>
      <c r="V7" s="4">
        <v>0.13932165638396343</v>
      </c>
      <c r="W7" s="4">
        <v>0.13943970904810321</v>
      </c>
      <c r="X7" s="4">
        <v>0.13955776171224302</v>
      </c>
      <c r="Y7" s="4">
        <v>0.13967581437638285</v>
      </c>
      <c r="Z7" s="4">
        <v>0.13979386704052266</v>
      </c>
      <c r="AA7" s="4">
        <v>0.13991191970466246</v>
      </c>
      <c r="AB7" s="4">
        <v>0.1400299723688023</v>
      </c>
      <c r="AC7" s="4">
        <v>0.14014802503294208</v>
      </c>
      <c r="AD7" s="4">
        <v>0.14026607769708188</v>
      </c>
      <c r="AE7" s="4">
        <v>0.14038413036122172</v>
      </c>
      <c r="AF7" s="4">
        <v>0.14050218302536155</v>
      </c>
      <c r="AG7" s="4">
        <v>0.14062023568950133</v>
      </c>
      <c r="AH7" s="4">
        <v>0.14073828835364113</v>
      </c>
      <c r="AI7" s="4">
        <v>0.14085634101778097</v>
      </c>
      <c r="AJ7" s="4">
        <v>0.14097439368192077</v>
      </c>
      <c r="AK7" s="4">
        <v>0.1410924463460603</v>
      </c>
    </row>
    <row r="8" spans="1:37">
      <c r="A8" s="4" t="s">
        <v>6</v>
      </c>
      <c r="B8" s="4" t="s">
        <v>37</v>
      </c>
      <c r="C8" s="4" t="s">
        <v>288</v>
      </c>
      <c r="D8" s="7" t="s">
        <v>209</v>
      </c>
      <c r="E8" s="4" t="s">
        <v>67</v>
      </c>
      <c r="F8" s="4" t="s">
        <v>66</v>
      </c>
      <c r="G8" s="4">
        <v>0.215</v>
      </c>
      <c r="H8" s="4">
        <v>0.2188350389591231</v>
      </c>
      <c r="I8" s="4">
        <v>0.22267007791824614</v>
      </c>
      <c r="J8" s="4">
        <v>0.22650511687736924</v>
      </c>
      <c r="K8" s="4">
        <v>0.23034015583649228</v>
      </c>
      <c r="L8" s="4">
        <v>0.23417519479561538</v>
      </c>
      <c r="M8" s="4">
        <v>0.23801023375473843</v>
      </c>
      <c r="N8" s="4">
        <v>0.24184527271386153</v>
      </c>
      <c r="O8" s="4">
        <v>0.24568031167298457</v>
      </c>
      <c r="P8" s="4">
        <v>0.24951535063210767</v>
      </c>
      <c r="Q8" s="4">
        <v>0.25335038959123063</v>
      </c>
      <c r="R8" s="4">
        <v>0.25390115130773333</v>
      </c>
      <c r="S8" s="4">
        <v>0.25445191302423598</v>
      </c>
      <c r="T8" s="4">
        <v>0.25500267474073862</v>
      </c>
      <c r="U8" s="4">
        <v>0.25555343645724138</v>
      </c>
      <c r="V8" s="4">
        <v>0.25610419817374402</v>
      </c>
      <c r="W8" s="4">
        <v>0.25665495989024673</v>
      </c>
      <c r="X8" s="4">
        <v>0.25720572160674937</v>
      </c>
      <c r="Y8" s="4">
        <v>0.25775648332325207</v>
      </c>
      <c r="Z8" s="4">
        <v>0.25830724503975477</v>
      </c>
      <c r="AA8" s="4">
        <v>0.25885800675625742</v>
      </c>
      <c r="AB8" s="4">
        <v>0.25940876847276012</v>
      </c>
      <c r="AC8" s="4">
        <v>0.25995953018926277</v>
      </c>
      <c r="AD8" s="4">
        <v>0.26051029190576547</v>
      </c>
      <c r="AE8" s="4">
        <v>0.26106105362226811</v>
      </c>
      <c r="AF8" s="4">
        <v>0.26161181533877087</v>
      </c>
      <c r="AG8" s="4">
        <v>0.26216257705527352</v>
      </c>
      <c r="AH8" s="4">
        <v>0.26271333877177616</v>
      </c>
      <c r="AI8" s="4">
        <v>0.26326410048827886</v>
      </c>
      <c r="AJ8" s="4">
        <v>0.26381486220478151</v>
      </c>
      <c r="AK8" s="4">
        <v>0.2643656239212841</v>
      </c>
    </row>
    <row r="9" spans="1:37">
      <c r="A9" s="4" t="s">
        <v>6</v>
      </c>
      <c r="B9" s="4" t="s">
        <v>38</v>
      </c>
      <c r="C9" s="4" t="s">
        <v>288</v>
      </c>
      <c r="D9" s="7" t="s">
        <v>209</v>
      </c>
      <c r="E9" s="4" t="s">
        <v>67</v>
      </c>
      <c r="F9" s="4" t="s">
        <v>66</v>
      </c>
      <c r="G9" s="4">
        <v>0.215</v>
      </c>
      <c r="H9" s="4">
        <v>0.21729567467753605</v>
      </c>
      <c r="I9" s="4">
        <v>0.21959134935507207</v>
      </c>
      <c r="J9" s="4">
        <v>0.22188702403260813</v>
      </c>
      <c r="K9" s="4">
        <v>0.22418269871014415</v>
      </c>
      <c r="L9" s="4">
        <v>0.2264783733876802</v>
      </c>
      <c r="M9" s="4">
        <v>0.2287740480652162</v>
      </c>
      <c r="N9" s="4">
        <v>0.23106972274275228</v>
      </c>
      <c r="O9" s="4">
        <v>0.23336539742028828</v>
      </c>
      <c r="P9" s="4">
        <v>0.23566107209782433</v>
      </c>
      <c r="Q9" s="4">
        <v>0.23795674677536036</v>
      </c>
      <c r="R9" s="4">
        <v>0.23881877343641436</v>
      </c>
      <c r="S9" s="4">
        <v>0.23968080009746837</v>
      </c>
      <c r="T9" s="4">
        <v>0.24054282675852237</v>
      </c>
      <c r="U9" s="4">
        <v>0.2414048534195764</v>
      </c>
      <c r="V9" s="4">
        <v>0.24226688008063041</v>
      </c>
      <c r="W9" s="4">
        <v>0.24312890674168441</v>
      </c>
      <c r="X9" s="4">
        <v>0.24399093340273842</v>
      </c>
      <c r="Y9" s="4">
        <v>0.24485296006379242</v>
      </c>
      <c r="Z9" s="4">
        <v>0.24571498672484643</v>
      </c>
      <c r="AA9" s="4">
        <v>0.24657701338590046</v>
      </c>
      <c r="AB9" s="4">
        <v>0.24743904004695447</v>
      </c>
      <c r="AC9" s="4">
        <v>0.24830106670800847</v>
      </c>
      <c r="AD9" s="4">
        <v>0.24916309336906248</v>
      </c>
      <c r="AE9" s="4">
        <v>0.25002512003011651</v>
      </c>
      <c r="AF9" s="4">
        <v>0.25088714669117052</v>
      </c>
      <c r="AG9" s="4">
        <v>0.25174917335222446</v>
      </c>
      <c r="AH9" s="4">
        <v>0.25261120001327853</v>
      </c>
      <c r="AI9" s="4">
        <v>0.25347322667433253</v>
      </c>
      <c r="AJ9" s="4">
        <v>0.25433525333538654</v>
      </c>
      <c r="AK9" s="4">
        <v>0.25519727999644043</v>
      </c>
    </row>
    <row r="10" spans="1:37">
      <c r="A10" s="4" t="s">
        <v>6</v>
      </c>
      <c r="B10" s="4" t="s">
        <v>39</v>
      </c>
      <c r="C10" s="4" t="s">
        <v>288</v>
      </c>
      <c r="D10" s="7" t="s">
        <v>209</v>
      </c>
      <c r="E10" s="4" t="s">
        <v>67</v>
      </c>
      <c r="F10" s="4" t="s">
        <v>66</v>
      </c>
      <c r="G10" s="4">
        <v>0.215</v>
      </c>
      <c r="H10" s="4">
        <v>0.215</v>
      </c>
      <c r="I10" s="4">
        <v>0.215</v>
      </c>
      <c r="J10" s="4">
        <v>0.215</v>
      </c>
      <c r="K10" s="4">
        <v>0.215</v>
      </c>
      <c r="L10" s="4">
        <v>0.215</v>
      </c>
      <c r="M10" s="4">
        <v>0.215</v>
      </c>
      <c r="N10" s="4">
        <v>0.215</v>
      </c>
      <c r="O10" s="4">
        <v>0.215</v>
      </c>
      <c r="P10" s="4">
        <v>0.215</v>
      </c>
      <c r="Q10" s="4">
        <v>0.215</v>
      </c>
      <c r="R10" s="4">
        <v>0.21627624828600495</v>
      </c>
      <c r="S10" s="4">
        <v>0.2175524965720099</v>
      </c>
      <c r="T10" s="4">
        <v>0.2188287448580149</v>
      </c>
      <c r="U10" s="4">
        <v>0.22010499314401988</v>
      </c>
      <c r="V10" s="4">
        <v>0.22138124143002483</v>
      </c>
      <c r="W10" s="4">
        <v>0.22265748971602978</v>
      </c>
      <c r="X10" s="4">
        <v>0.22393373800203473</v>
      </c>
      <c r="Y10" s="4">
        <v>0.22520998628803968</v>
      </c>
      <c r="Z10" s="4">
        <v>0.22648623457404468</v>
      </c>
      <c r="AA10" s="4">
        <v>0.22776248286004963</v>
      </c>
      <c r="AB10" s="4">
        <v>0.22903873114605461</v>
      </c>
      <c r="AC10" s="4">
        <v>0.23031497943205956</v>
      </c>
      <c r="AD10" s="4">
        <v>0.23159122771806451</v>
      </c>
      <c r="AE10" s="4">
        <v>0.23286747600406946</v>
      </c>
      <c r="AF10" s="4">
        <v>0.23414372429007446</v>
      </c>
      <c r="AG10" s="4">
        <v>0.23541997257607941</v>
      </c>
      <c r="AH10" s="4">
        <v>0.23669622086208439</v>
      </c>
      <c r="AI10" s="4">
        <v>0.23797246914808934</v>
      </c>
      <c r="AJ10" s="4">
        <v>0.23924871743409429</v>
      </c>
      <c r="AK10" s="4">
        <v>0.24052496572009918</v>
      </c>
    </row>
    <row r="11" spans="1:37">
      <c r="A11" s="4" t="s">
        <v>6</v>
      </c>
      <c r="B11" s="4" t="s">
        <v>6</v>
      </c>
      <c r="C11" s="4" t="s">
        <v>287</v>
      </c>
      <c r="D11" s="7" t="s">
        <v>206</v>
      </c>
      <c r="E11" s="4" t="s">
        <v>67</v>
      </c>
      <c r="F11" s="4" t="s">
        <v>66</v>
      </c>
      <c r="G11" s="4">
        <v>0.215</v>
      </c>
      <c r="H11" s="4">
        <v>0.215</v>
      </c>
      <c r="I11" s="4">
        <v>0.215</v>
      </c>
      <c r="J11" s="4">
        <v>0.215</v>
      </c>
      <c r="K11" s="4">
        <v>0.215</v>
      </c>
      <c r="L11" s="4">
        <v>0.215</v>
      </c>
      <c r="M11" s="4">
        <v>0.215</v>
      </c>
      <c r="N11" s="4">
        <v>0.215</v>
      </c>
      <c r="O11" s="4">
        <v>0.215</v>
      </c>
      <c r="P11" s="4">
        <v>0.215</v>
      </c>
      <c r="Q11" s="4">
        <v>0.215</v>
      </c>
      <c r="R11" s="4">
        <v>0.215</v>
      </c>
      <c r="S11" s="4">
        <v>0.215</v>
      </c>
      <c r="T11" s="4">
        <v>0.215</v>
      </c>
      <c r="U11" s="4">
        <v>0.215</v>
      </c>
      <c r="V11" s="4">
        <v>0.215</v>
      </c>
      <c r="W11" s="4">
        <v>0.215</v>
      </c>
      <c r="X11" s="4">
        <v>0.215</v>
      </c>
      <c r="Y11" s="4">
        <v>0.215</v>
      </c>
      <c r="Z11" s="4">
        <v>0.215</v>
      </c>
      <c r="AA11" s="4">
        <v>0.215</v>
      </c>
      <c r="AB11" s="4">
        <v>0.215</v>
      </c>
      <c r="AC11" s="4">
        <v>0.215</v>
      </c>
      <c r="AD11" s="4">
        <v>0.215</v>
      </c>
      <c r="AE11" s="4">
        <v>0.215</v>
      </c>
      <c r="AF11" s="4">
        <v>0.215</v>
      </c>
      <c r="AG11" s="4">
        <v>0.215</v>
      </c>
      <c r="AH11" s="4">
        <v>0.215</v>
      </c>
      <c r="AI11" s="4">
        <v>0.215</v>
      </c>
      <c r="AJ11" s="4">
        <v>0.215</v>
      </c>
      <c r="AK11" s="4">
        <v>0.215</v>
      </c>
    </row>
    <row r="12" spans="1:37">
      <c r="A12" s="4" t="s">
        <v>6</v>
      </c>
      <c r="B12" s="4" t="s">
        <v>37</v>
      </c>
      <c r="C12" s="4" t="s">
        <v>44</v>
      </c>
      <c r="D12" s="7" t="s">
        <v>185</v>
      </c>
      <c r="E12" s="4" t="s">
        <v>42</v>
      </c>
      <c r="F12" s="4" t="s">
        <v>18</v>
      </c>
      <c r="G12" s="4">
        <v>0.32200000000000001</v>
      </c>
      <c r="H12" s="4">
        <v>0.32686029999999999</v>
      </c>
      <c r="I12" s="4">
        <v>0.33172060000000003</v>
      </c>
      <c r="J12" s="4">
        <v>0.33658090000000002</v>
      </c>
      <c r="K12" s="4">
        <v>0.3414412</v>
      </c>
      <c r="L12" s="4">
        <v>0.34630150000000004</v>
      </c>
      <c r="M12" s="4">
        <v>0.35116180000000002</v>
      </c>
      <c r="N12" s="4">
        <v>0.35602210000000001</v>
      </c>
      <c r="O12" s="4">
        <v>0.36088240000000005</v>
      </c>
      <c r="P12" s="4">
        <v>0.36574270000000003</v>
      </c>
      <c r="Q12" s="4">
        <v>0.37060300000000002</v>
      </c>
      <c r="R12" s="4">
        <v>0.37227071350000002</v>
      </c>
      <c r="S12" s="4">
        <v>0.37393842700000002</v>
      </c>
      <c r="T12" s="4">
        <v>0.37560614050000002</v>
      </c>
      <c r="U12" s="4">
        <v>0.37727385400000002</v>
      </c>
      <c r="V12" s="4">
        <v>0.37894156750000002</v>
      </c>
      <c r="W12" s="4">
        <v>0.38060928100000002</v>
      </c>
      <c r="X12" s="4">
        <v>0.38227699450000002</v>
      </c>
      <c r="Y12" s="4">
        <v>0.38394470800000002</v>
      </c>
      <c r="Z12" s="4">
        <v>0.38561242150000002</v>
      </c>
      <c r="AA12" s="4">
        <v>0.38728013500000003</v>
      </c>
      <c r="AB12" s="4">
        <v>0.38894784850000003</v>
      </c>
      <c r="AC12" s="4">
        <v>0.39061556200000003</v>
      </c>
      <c r="AD12" s="4">
        <v>0.39228327550000003</v>
      </c>
      <c r="AE12" s="4">
        <v>0.39395098900000003</v>
      </c>
      <c r="AF12" s="4">
        <v>0.39561870250000003</v>
      </c>
      <c r="AG12" s="4">
        <v>0.39728641600000003</v>
      </c>
      <c r="AH12" s="4">
        <v>0.39895412950000003</v>
      </c>
      <c r="AI12" s="4">
        <v>0.40062184300000003</v>
      </c>
      <c r="AJ12" s="4">
        <v>0.40228955650000009</v>
      </c>
      <c r="AK12" s="4">
        <v>0.40395727000000003</v>
      </c>
    </row>
    <row r="13" spans="1:37">
      <c r="A13" s="4" t="s">
        <v>6</v>
      </c>
      <c r="B13" s="4" t="s">
        <v>38</v>
      </c>
      <c r="C13" s="4" t="s">
        <v>44</v>
      </c>
      <c r="D13" s="7" t="s">
        <v>185</v>
      </c>
      <c r="E13" s="4" t="s">
        <v>42</v>
      </c>
      <c r="F13" s="4" t="s">
        <v>18</v>
      </c>
      <c r="G13" s="4">
        <v>0.32200000000000001</v>
      </c>
      <c r="H13" s="4">
        <v>0.32439899999999999</v>
      </c>
      <c r="I13" s="4">
        <v>0.32679800000000003</v>
      </c>
      <c r="J13" s="4">
        <v>0.32919700000000002</v>
      </c>
      <c r="K13" s="4">
        <v>0.331596</v>
      </c>
      <c r="L13" s="4">
        <v>0.33399499999999999</v>
      </c>
      <c r="M13" s="4">
        <v>0.33639400000000003</v>
      </c>
      <c r="N13" s="4">
        <v>0.33879300000000001</v>
      </c>
      <c r="O13" s="4">
        <v>0.34119200000000005</v>
      </c>
      <c r="P13" s="4">
        <v>0.34359100000000004</v>
      </c>
      <c r="Q13" s="4">
        <v>0.34599000000000002</v>
      </c>
      <c r="R13" s="4">
        <v>0.34676847750000001</v>
      </c>
      <c r="S13" s="4">
        <v>0.34754695499999999</v>
      </c>
      <c r="T13" s="4">
        <v>0.34832543250000003</v>
      </c>
      <c r="U13" s="4">
        <v>0.34910391000000002</v>
      </c>
      <c r="V13" s="4">
        <v>0.3498823875</v>
      </c>
      <c r="W13" s="4">
        <v>0.35066086500000004</v>
      </c>
      <c r="X13" s="4">
        <v>0.35143934250000008</v>
      </c>
      <c r="Y13" s="4">
        <v>0.35221782000000001</v>
      </c>
      <c r="Z13" s="4">
        <v>0.3529962975</v>
      </c>
      <c r="AA13" s="4">
        <v>0.35377477500000004</v>
      </c>
      <c r="AB13" s="4">
        <v>0.35455325250000003</v>
      </c>
      <c r="AC13" s="4">
        <v>0.35533173000000001</v>
      </c>
      <c r="AD13" s="4">
        <v>0.3561102075</v>
      </c>
      <c r="AE13" s="4">
        <v>0.35688868500000004</v>
      </c>
      <c r="AF13" s="4">
        <v>0.35766716250000002</v>
      </c>
      <c r="AG13" s="4">
        <v>0.35844564000000001</v>
      </c>
      <c r="AH13" s="4">
        <v>0.3592241175</v>
      </c>
      <c r="AI13" s="4">
        <v>0.36000259499999998</v>
      </c>
      <c r="AJ13" s="4">
        <v>0.36078107250000002</v>
      </c>
      <c r="AK13" s="4">
        <v>0.36155955000000001</v>
      </c>
    </row>
    <row r="14" spans="1:37">
      <c r="A14" s="4" t="s">
        <v>6</v>
      </c>
      <c r="B14" s="4" t="s">
        <v>39</v>
      </c>
      <c r="C14" s="4" t="s">
        <v>44</v>
      </c>
      <c r="D14" s="7" t="s">
        <v>185</v>
      </c>
      <c r="E14" s="4" t="s">
        <v>42</v>
      </c>
      <c r="F14" s="4" t="s">
        <v>18</v>
      </c>
      <c r="G14" s="4">
        <v>0.32200000000000001</v>
      </c>
      <c r="H14" s="4">
        <v>0.32200060000000003</v>
      </c>
      <c r="I14" s="4">
        <v>0.32200119999999999</v>
      </c>
      <c r="J14" s="4">
        <v>0.3220018</v>
      </c>
      <c r="K14" s="4">
        <v>0.32200240000000002</v>
      </c>
      <c r="L14" s="4">
        <v>0.32200300000000004</v>
      </c>
      <c r="M14" s="4">
        <v>0.32200360000000006</v>
      </c>
      <c r="N14" s="4">
        <v>0.32200420000000002</v>
      </c>
      <c r="O14" s="4">
        <v>0.32200480000000004</v>
      </c>
      <c r="P14" s="4">
        <v>0.3220054</v>
      </c>
      <c r="Q14" s="4">
        <v>0.32200600000000001</v>
      </c>
      <c r="R14" s="4">
        <v>0.32236825675000003</v>
      </c>
      <c r="S14" s="4">
        <v>0.32273051349999998</v>
      </c>
      <c r="T14" s="4">
        <v>0.32309277025000005</v>
      </c>
      <c r="U14" s="4">
        <v>0.32345502700000001</v>
      </c>
      <c r="V14" s="4">
        <v>0.32381728375000002</v>
      </c>
      <c r="W14" s="4">
        <v>0.32417954050000003</v>
      </c>
      <c r="X14" s="4">
        <v>0.32454179725000004</v>
      </c>
      <c r="Y14" s="4">
        <v>0.324904054</v>
      </c>
      <c r="Z14" s="4">
        <v>0.32526631075000001</v>
      </c>
      <c r="AA14" s="4">
        <v>0.32562856750000002</v>
      </c>
      <c r="AB14" s="4">
        <v>0.32599082425000003</v>
      </c>
      <c r="AC14" s="4">
        <v>0.32635308100000004</v>
      </c>
      <c r="AD14" s="4">
        <v>0.32671533775</v>
      </c>
      <c r="AE14" s="4">
        <v>0.32707759450000007</v>
      </c>
      <c r="AF14" s="4">
        <v>0.32743985125000002</v>
      </c>
      <c r="AG14" s="4">
        <v>0.32780210800000004</v>
      </c>
      <c r="AH14" s="4">
        <v>0.32816436474999999</v>
      </c>
      <c r="AI14" s="4">
        <v>0.3285266215</v>
      </c>
      <c r="AJ14" s="4">
        <v>0.32888887825000002</v>
      </c>
      <c r="AK14" s="4">
        <v>0.32925113500000003</v>
      </c>
    </row>
    <row r="15" spans="1:37">
      <c r="A15" s="4" t="s">
        <v>6</v>
      </c>
      <c r="B15" s="4" t="s">
        <v>37</v>
      </c>
      <c r="C15" s="4" t="s">
        <v>44</v>
      </c>
      <c r="D15" s="7" t="s">
        <v>204</v>
      </c>
      <c r="E15" s="4" t="s">
        <v>43</v>
      </c>
      <c r="F15" s="4" t="s">
        <v>18</v>
      </c>
      <c r="G15" s="4">
        <v>0.37934004705557728</v>
      </c>
      <c r="H15" s="4">
        <v>0.38782355480747793</v>
      </c>
      <c r="I15" s="4">
        <v>0.39530801736504489</v>
      </c>
      <c r="J15" s="4">
        <v>0.40215930589996962</v>
      </c>
      <c r="K15" s="4">
        <v>0.40857297586102703</v>
      </c>
      <c r="L15" s="4">
        <v>0.41466593658712181</v>
      </c>
      <c r="M15" s="4">
        <v>0.42051369192808141</v>
      </c>
      <c r="N15" s="4">
        <v>0.42616785013446634</v>
      </c>
      <c r="O15" s="4">
        <v>0.4316652550574272</v>
      </c>
      <c r="P15" s="4">
        <v>0.4370331328078037</v>
      </c>
      <c r="Q15" s="4">
        <v>0.44229217409971833</v>
      </c>
      <c r="R15" s="4">
        <v>0.44470847261799229</v>
      </c>
      <c r="S15" s="4">
        <v>0.44704479394281688</v>
      </c>
      <c r="T15" s="4">
        <v>0.44931143467365758</v>
      </c>
      <c r="U15" s="4">
        <v>0.45151682099863127</v>
      </c>
      <c r="V15" s="4">
        <v>0.45366793614903006</v>
      </c>
      <c r="W15" s="4">
        <v>0.45577063228678621</v>
      </c>
      <c r="X15" s="4">
        <v>0.45782986240861201</v>
      </c>
      <c r="Y15" s="4">
        <v>0.45984985568828601</v>
      </c>
      <c r="Z15" s="4">
        <v>0.46183425204714396</v>
      </c>
      <c r="AA15" s="4">
        <v>0.46378620682740812</v>
      </c>
      <c r="AB15" s="4">
        <v>0.46570847320228759</v>
      </c>
      <c r="AC15" s="4">
        <v>0.46760346777492712</v>
      </c>
      <c r="AD15" s="4">
        <v>0.46947332332130809</v>
      </c>
      <c r="AE15" s="4">
        <v>0.47131993158733965</v>
      </c>
      <c r="AF15" s="4">
        <v>0.47314497830954466</v>
      </c>
      <c r="AG15" s="4">
        <v>0.47494997209595202</v>
      </c>
      <c r="AH15" s="4">
        <v>0.47673626841546812</v>
      </c>
      <c r="AI15" s="4">
        <v>0.47850508965758959</v>
      </c>
      <c r="AJ15" s="4">
        <v>0.48025754201059023</v>
      </c>
      <c r="AK15" s="4">
        <v>0.48199462974524304</v>
      </c>
    </row>
    <row r="16" spans="1:37">
      <c r="A16" s="4" t="s">
        <v>6</v>
      </c>
      <c r="B16" s="4" t="s">
        <v>38</v>
      </c>
      <c r="C16" s="4" t="s">
        <v>44</v>
      </c>
      <c r="D16" s="7" t="s">
        <v>204</v>
      </c>
      <c r="E16" s="4" t="s">
        <v>43</v>
      </c>
      <c r="F16" s="4" t="s">
        <v>18</v>
      </c>
      <c r="G16" s="4">
        <v>0.37647775961851998</v>
      </c>
      <c r="H16" s="4">
        <v>0.38318582438075044</v>
      </c>
      <c r="I16" s="4">
        <v>0.38906202286088387</v>
      </c>
      <c r="J16" s="4">
        <v>0.39441204813142344</v>
      </c>
      <c r="K16" s="4">
        <v>0.39939896618672671</v>
      </c>
      <c r="L16" s="4">
        <v>0.40412011289365513</v>
      </c>
      <c r="M16" s="4">
        <v>0.40863827188209645</v>
      </c>
      <c r="N16" s="4">
        <v>0.41299631137378862</v>
      </c>
      <c r="O16" s="4">
        <v>0.41722480752651159</v>
      </c>
      <c r="P16" s="4">
        <v>0.42134633664432736</v>
      </c>
      <c r="Q16" s="4">
        <v>0.42537804342142516</v>
      </c>
      <c r="R16" s="4">
        <v>0.4273332546996314</v>
      </c>
      <c r="S16" s="4">
        <v>0.4292225351244614</v>
      </c>
      <c r="T16" s="4">
        <v>0.43105440140655948</v>
      </c>
      <c r="U16" s="4">
        <v>0.43283581966444867</v>
      </c>
      <c r="V16" s="4">
        <v>0.43457256039500103</v>
      </c>
      <c r="W16" s="4">
        <v>0.43626945734195161</v>
      </c>
      <c r="X16" s="4">
        <v>0.43793059988669281</v>
      </c>
      <c r="Y16" s="4">
        <v>0.43955947845030435</v>
      </c>
      <c r="Z16" s="4">
        <v>0.44115909603941594</v>
      </c>
      <c r="AA16" s="4">
        <v>0.44273205497635343</v>
      </c>
      <c r="AB16" s="4">
        <v>0.44428062515723227</v>
      </c>
      <c r="AC16" s="4">
        <v>0.44580679836682641</v>
      </c>
      <c r="AD16" s="4">
        <v>0.44731233193432951</v>
      </c>
      <c r="AE16" s="4">
        <v>0.44879878414567365</v>
      </c>
      <c r="AF16" s="4">
        <v>0.45026754321253537</v>
      </c>
      <c r="AG16" s="4">
        <v>0.45171985115561814</v>
      </c>
      <c r="AH16" s="4">
        <v>0.4531568236373657</v>
      </c>
      <c r="AI16" s="4">
        <v>0.45457946654150455</v>
      </c>
      <c r="AJ16" s="4">
        <v>0.45598868991946362</v>
      </c>
      <c r="AK16" s="4">
        <v>0.45738531979008845</v>
      </c>
    </row>
    <row r="17" spans="1:37">
      <c r="A17" s="4" t="s">
        <v>6</v>
      </c>
      <c r="B17" s="4" t="s">
        <v>39</v>
      </c>
      <c r="C17" s="4" t="s">
        <v>44</v>
      </c>
      <c r="D17" s="7" t="s">
        <v>204</v>
      </c>
      <c r="E17" s="4" t="s">
        <v>43</v>
      </c>
      <c r="F17" s="4" t="s">
        <v>18</v>
      </c>
      <c r="G17" s="4">
        <v>0.36936606079470824</v>
      </c>
      <c r="H17" s="4">
        <v>0.37218507033697829</v>
      </c>
      <c r="I17" s="4">
        <v>0.37458912312733494</v>
      </c>
      <c r="J17" s="4">
        <v>0.37673201096614739</v>
      </c>
      <c r="K17" s="4">
        <v>0.37869536289563877</v>
      </c>
      <c r="L17" s="4">
        <v>0.3805277162912829</v>
      </c>
      <c r="M17" s="4">
        <v>0.38226028029787856</v>
      </c>
      <c r="N17" s="4">
        <v>0.3839143077659728</v>
      </c>
      <c r="O17" s="4">
        <v>0.38550492273295284</v>
      </c>
      <c r="P17" s="4">
        <v>0.3870432696974121</v>
      </c>
      <c r="Q17" s="4">
        <v>0.38853779667425931</v>
      </c>
      <c r="R17" s="4">
        <v>0.38949505976540283</v>
      </c>
      <c r="S17" s="4">
        <v>0.3904202485222889</v>
      </c>
      <c r="T17" s="4">
        <v>0.39131754082519421</v>
      </c>
      <c r="U17" s="4">
        <v>0.39219034961718169</v>
      </c>
      <c r="V17" s="4">
        <v>0.39304149876441918</v>
      </c>
      <c r="W17" s="4">
        <v>0.39387335114238875</v>
      </c>
      <c r="X17" s="4">
        <v>0.39468790371688511</v>
      </c>
      <c r="Y17" s="4">
        <v>0.39548685932344563</v>
      </c>
      <c r="Z17" s="4">
        <v>0.3962716816762239</v>
      </c>
      <c r="AA17" s="4">
        <v>0.39704363809725263</v>
      </c>
      <c r="AB17" s="4">
        <v>0.3978038331140944</v>
      </c>
      <c r="AC17" s="4">
        <v>0.3985532351710756</v>
      </c>
      <c r="AD17" s="4">
        <v>0.39929269808071216</v>
      </c>
      <c r="AE17" s="4">
        <v>0.40002297841074425</v>
      </c>
      <c r="AF17" s="4">
        <v>0.40074474969684798</v>
      </c>
      <c r="AG17" s="4">
        <v>0.40145861415174433</v>
      </c>
      <c r="AH17" s="4">
        <v>0.40216511238173736</v>
      </c>
      <c r="AI17" s="4">
        <v>0.40286473150405272</v>
      </c>
      <c r="AJ17" s="4">
        <v>0.40355791197064339</v>
      </c>
      <c r="AK17" s="4">
        <v>0.40424505333809446</v>
      </c>
    </row>
    <row r="18" spans="1:37">
      <c r="A18" s="4" t="s">
        <v>6</v>
      </c>
      <c r="B18" s="4" t="s">
        <v>6</v>
      </c>
      <c r="C18" s="4" t="s">
        <v>45</v>
      </c>
      <c r="D18" s="7" t="s">
        <v>216</v>
      </c>
      <c r="E18" s="4" t="s">
        <v>42</v>
      </c>
      <c r="F18" s="4" t="s">
        <v>18</v>
      </c>
      <c r="G18" s="4">
        <v>0.27800000000000002</v>
      </c>
      <c r="H18" s="4">
        <v>0.27800000000000002</v>
      </c>
      <c r="I18" s="4">
        <v>0.27800000000000002</v>
      </c>
      <c r="J18" s="4">
        <v>0.27800000000000002</v>
      </c>
      <c r="K18" s="4">
        <v>0.27800000000000002</v>
      </c>
      <c r="L18" s="4">
        <v>0.27800000000000002</v>
      </c>
      <c r="M18" s="4">
        <v>0.27800000000000002</v>
      </c>
      <c r="N18" s="4">
        <v>0.27800000000000002</v>
      </c>
      <c r="O18" s="4">
        <v>0.27800000000000002</v>
      </c>
      <c r="P18" s="4">
        <v>0.27800000000000002</v>
      </c>
      <c r="Q18" s="4">
        <v>0.27800000000000002</v>
      </c>
      <c r="R18" s="4">
        <v>0.27800000000000002</v>
      </c>
      <c r="S18" s="4">
        <v>0.27800000000000002</v>
      </c>
      <c r="T18" s="4">
        <v>0.27800000000000002</v>
      </c>
      <c r="U18" s="4">
        <v>0.27800000000000002</v>
      </c>
      <c r="V18" s="4">
        <v>0.27800000000000002</v>
      </c>
      <c r="W18" s="4">
        <v>0.27800000000000002</v>
      </c>
      <c r="X18" s="4">
        <v>0.27800000000000002</v>
      </c>
      <c r="Y18" s="4">
        <v>0.27800000000000002</v>
      </c>
      <c r="Z18" s="4">
        <v>0.27800000000000002</v>
      </c>
      <c r="AA18" s="4">
        <v>0.27800000000000002</v>
      </c>
      <c r="AB18" s="4">
        <v>0.27800000000000002</v>
      </c>
      <c r="AC18" s="4">
        <v>0.27800000000000002</v>
      </c>
      <c r="AD18" s="4">
        <v>0.27800000000000002</v>
      </c>
      <c r="AE18" s="4">
        <v>0.27800000000000002</v>
      </c>
      <c r="AF18" s="4">
        <v>0.27800000000000002</v>
      </c>
      <c r="AG18" s="4">
        <v>0.27800000000000002</v>
      </c>
      <c r="AH18" s="4">
        <v>0.27800000000000002</v>
      </c>
      <c r="AI18" s="4">
        <v>0.27800000000000002</v>
      </c>
      <c r="AJ18" s="4">
        <v>0.27800000000000002</v>
      </c>
      <c r="AK18" s="4">
        <v>0.27800000000000002</v>
      </c>
    </row>
    <row r="19" spans="1:37">
      <c r="A19" s="4" t="s">
        <v>6</v>
      </c>
      <c r="B19" s="4" t="s">
        <v>6</v>
      </c>
      <c r="C19" s="4" t="s">
        <v>44</v>
      </c>
      <c r="D19" s="7" t="s">
        <v>210</v>
      </c>
      <c r="E19" s="4" t="s">
        <v>46</v>
      </c>
      <c r="F19" s="4" t="s">
        <v>23</v>
      </c>
      <c r="G19" s="4">
        <v>0.28499999999999998</v>
      </c>
      <c r="H19" s="4">
        <v>0.28499999999999998</v>
      </c>
      <c r="I19" s="4">
        <v>0.28499999999999998</v>
      </c>
      <c r="J19" s="4">
        <v>0.28499999999999998</v>
      </c>
      <c r="K19" s="4">
        <v>0.28499999999999998</v>
      </c>
      <c r="L19" s="4">
        <v>0.28499999999999998</v>
      </c>
      <c r="M19" s="4">
        <v>0.28499999999999998</v>
      </c>
      <c r="N19" s="4">
        <v>0.28499999999999998</v>
      </c>
      <c r="O19" s="4">
        <v>0.28499999999999998</v>
      </c>
      <c r="P19" s="4">
        <v>0.28499999999999998</v>
      </c>
      <c r="Q19" s="4">
        <v>0.28499999999999998</v>
      </c>
      <c r="R19" s="4">
        <v>0.28499999999999998</v>
      </c>
      <c r="S19" s="4">
        <v>0.28499999999999998</v>
      </c>
      <c r="T19" s="4">
        <v>0.28499999999999998</v>
      </c>
      <c r="U19" s="4">
        <v>0.28499999999999998</v>
      </c>
      <c r="V19" s="4">
        <v>0.28499999999999998</v>
      </c>
      <c r="W19" s="4">
        <v>0.28499999999999998</v>
      </c>
      <c r="X19" s="4">
        <v>0.28499999999999998</v>
      </c>
      <c r="Y19" s="4">
        <v>0.28499999999999998</v>
      </c>
      <c r="Z19" s="4">
        <v>0.28499999999999998</v>
      </c>
      <c r="AA19" s="4">
        <v>0.28499999999999998</v>
      </c>
      <c r="AB19" s="4">
        <v>0.28499999999999998</v>
      </c>
      <c r="AC19" s="4">
        <v>0.28499999999999998</v>
      </c>
      <c r="AD19" s="4">
        <v>0.28499999999999998</v>
      </c>
      <c r="AE19" s="4">
        <v>0.28499999999999998</v>
      </c>
      <c r="AF19" s="4">
        <v>0.28499999999999998</v>
      </c>
      <c r="AG19" s="4">
        <v>0.28499999999999998</v>
      </c>
      <c r="AH19" s="4">
        <v>0.28499999999999998</v>
      </c>
      <c r="AI19" s="4">
        <v>0.28499999999999998</v>
      </c>
      <c r="AJ19" s="4">
        <v>0.28499999999999998</v>
      </c>
      <c r="AK19" s="4">
        <v>0.28499999999999998</v>
      </c>
    </row>
    <row r="20" spans="1:37">
      <c r="A20" s="4" t="s">
        <v>6</v>
      </c>
      <c r="B20" s="4" t="s">
        <v>6</v>
      </c>
      <c r="C20" s="4" t="s">
        <v>44</v>
      </c>
      <c r="D20" s="7" t="s">
        <v>211</v>
      </c>
      <c r="E20" s="4" t="s">
        <v>46</v>
      </c>
      <c r="F20" s="4" t="s">
        <v>23</v>
      </c>
      <c r="G20" s="4">
        <v>0.28499999999999998</v>
      </c>
      <c r="H20" s="4">
        <v>0.28499999999999998</v>
      </c>
      <c r="I20" s="4">
        <v>0.28499999999999998</v>
      </c>
      <c r="J20" s="4">
        <v>0.28499999999999998</v>
      </c>
      <c r="K20" s="4">
        <v>0.28499999999999998</v>
      </c>
      <c r="L20" s="4">
        <v>0.28499999999999998</v>
      </c>
      <c r="M20" s="4">
        <v>0.28499999999999998</v>
      </c>
      <c r="N20" s="4">
        <v>0.28499999999999998</v>
      </c>
      <c r="O20" s="4">
        <v>0.28499999999999998</v>
      </c>
      <c r="P20" s="4">
        <v>0.28499999999999998</v>
      </c>
      <c r="Q20" s="4">
        <v>0.28499999999999998</v>
      </c>
      <c r="R20" s="4">
        <v>0.28499999999999998</v>
      </c>
      <c r="S20" s="4">
        <v>0.28499999999999998</v>
      </c>
      <c r="T20" s="4">
        <v>0.28499999999999998</v>
      </c>
      <c r="U20" s="4">
        <v>0.28499999999999998</v>
      </c>
      <c r="V20" s="4">
        <v>0.28499999999999998</v>
      </c>
      <c r="W20" s="4">
        <v>0.28499999999999998</v>
      </c>
      <c r="X20" s="4">
        <v>0.28499999999999998</v>
      </c>
      <c r="Y20" s="4">
        <v>0.28499999999999998</v>
      </c>
      <c r="Z20" s="4">
        <v>0.28499999999999998</v>
      </c>
      <c r="AA20" s="4">
        <v>0.28499999999999998</v>
      </c>
      <c r="AB20" s="4">
        <v>0.28499999999999998</v>
      </c>
      <c r="AC20" s="4">
        <v>0.28499999999999998</v>
      </c>
      <c r="AD20" s="4">
        <v>0.28499999999999998</v>
      </c>
      <c r="AE20" s="4">
        <v>0.28499999999999998</v>
      </c>
      <c r="AF20" s="4">
        <v>0.28499999999999998</v>
      </c>
      <c r="AG20" s="4">
        <v>0.28499999999999998</v>
      </c>
      <c r="AH20" s="4">
        <v>0.28499999999999998</v>
      </c>
      <c r="AI20" s="4">
        <v>0.28499999999999998</v>
      </c>
      <c r="AJ20" s="4">
        <v>0.28499999999999998</v>
      </c>
      <c r="AK20" s="4">
        <v>0.28499999999999998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C1FD3-1933-4825-94FA-30ED0724E508}">
  <dimension ref="A1:D9"/>
  <sheetViews>
    <sheetView workbookViewId="0">
      <selection activeCell="C16" sqref="C16"/>
    </sheetView>
  </sheetViews>
  <sheetFormatPr defaultColWidth="9.08984375" defaultRowHeight="14.5"/>
  <cols>
    <col min="1" max="1" width="9.08984375" style="1"/>
    <col min="2" max="2" width="21.26953125" style="1" customWidth="1"/>
    <col min="3" max="3" width="9.08984375" style="1"/>
    <col min="4" max="4" width="65.6328125" style="1" customWidth="1"/>
    <col min="5" max="16384" width="9.08984375" style="1"/>
  </cols>
  <sheetData>
    <row r="1" spans="1:4" s="2" customFormat="1">
      <c r="A1" s="2" t="s">
        <v>80</v>
      </c>
      <c r="B1" s="2" t="s">
        <v>7</v>
      </c>
      <c r="C1" s="2" t="s">
        <v>81</v>
      </c>
      <c r="D1" s="2" t="s">
        <v>82</v>
      </c>
    </row>
    <row r="2" spans="1:4">
      <c r="A2" s="1" t="s">
        <v>6</v>
      </c>
      <c r="B2" t="s">
        <v>165</v>
      </c>
      <c r="C2" s="1">
        <v>2</v>
      </c>
    </row>
    <row r="3" spans="1:4">
      <c r="A3" s="1" t="s">
        <v>6</v>
      </c>
      <c r="B3" t="s">
        <v>166</v>
      </c>
      <c r="C3" s="1">
        <v>4</v>
      </c>
    </row>
    <row r="4" spans="1:4">
      <c r="A4" s="1" t="s">
        <v>6</v>
      </c>
      <c r="B4" t="s">
        <v>167</v>
      </c>
      <c r="C4" s="1">
        <v>6</v>
      </c>
    </row>
    <row r="5" spans="1:4">
      <c r="A5" s="1" t="s">
        <v>6</v>
      </c>
      <c r="B5" t="s">
        <v>168</v>
      </c>
      <c r="C5" s="1">
        <v>8</v>
      </c>
    </row>
    <row r="6" spans="1:4">
      <c r="A6" s="1" t="s">
        <v>6</v>
      </c>
      <c r="B6" t="s">
        <v>188</v>
      </c>
      <c r="C6" s="1">
        <v>1</v>
      </c>
    </row>
    <row r="7" spans="1:4">
      <c r="A7" s="1" t="s">
        <v>6</v>
      </c>
      <c r="B7" t="s">
        <v>189</v>
      </c>
      <c r="C7" s="1">
        <v>2</v>
      </c>
    </row>
    <row r="8" spans="1:4">
      <c r="A8" s="1" t="s">
        <v>6</v>
      </c>
      <c r="B8" t="s">
        <v>213</v>
      </c>
      <c r="C8" s="1">
        <v>10</v>
      </c>
      <c r="D8" s="1" t="s">
        <v>83</v>
      </c>
    </row>
    <row r="9" spans="1:4">
      <c r="A9" s="1" t="s">
        <v>6</v>
      </c>
      <c r="B9" t="s">
        <v>212</v>
      </c>
      <c r="C9" s="1">
        <v>10</v>
      </c>
      <c r="D9" s="1" t="s">
        <v>83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BDD85-BE5C-43DC-B5E7-A7EA8EDFC2F3}">
  <dimension ref="A1:AH35"/>
  <sheetViews>
    <sheetView workbookViewId="0">
      <selection activeCell="F16" sqref="F16"/>
    </sheetView>
  </sheetViews>
  <sheetFormatPr defaultColWidth="9.08984375" defaultRowHeight="12"/>
  <cols>
    <col min="1" max="1" width="9.26953125" style="7" customWidth="1"/>
    <col min="2" max="2" width="29.81640625" style="7" customWidth="1"/>
    <col min="3" max="3" width="10.36328125" style="7" customWidth="1"/>
    <col min="4" max="34" width="6.81640625" style="7" customWidth="1"/>
    <col min="35" max="39" width="7.36328125" style="7" customWidth="1"/>
    <col min="40" max="16384" width="9.08984375" style="7"/>
  </cols>
  <sheetData>
    <row r="1" spans="1:34" s="3" customFormat="1">
      <c r="A1" s="3" t="s">
        <v>80</v>
      </c>
      <c r="B1" s="3" t="s">
        <v>7</v>
      </c>
      <c r="C1" s="3" t="s">
        <v>91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s="7" t="s">
        <v>6</v>
      </c>
      <c r="B2" s="7" t="s">
        <v>165</v>
      </c>
      <c r="C2" s="7" t="s">
        <v>93</v>
      </c>
      <c r="D2" s="7">
        <v>6.5000000000000002E-2</v>
      </c>
      <c r="E2" s="7">
        <v>6.5000000000000002E-2</v>
      </c>
      <c r="F2" s="7">
        <v>6.5000000000000002E-2</v>
      </c>
      <c r="G2" s="7">
        <v>6.5000000000000002E-2</v>
      </c>
      <c r="H2" s="7">
        <v>6.5000000000000002E-2</v>
      </c>
      <c r="I2" s="7">
        <v>6.5000000000000002E-2</v>
      </c>
      <c r="J2" s="7">
        <v>6.5000000000000002E-2</v>
      </c>
      <c r="K2" s="7">
        <v>6.5000000000000002E-2</v>
      </c>
      <c r="L2" s="7">
        <v>6.5000000000000002E-2</v>
      </c>
      <c r="M2" s="7">
        <v>6.5000000000000002E-2</v>
      </c>
      <c r="N2" s="7">
        <v>6.5000000000000002E-2</v>
      </c>
      <c r="O2" s="7">
        <v>6.5000000000000002E-2</v>
      </c>
      <c r="P2" s="7">
        <v>6.5000000000000002E-2</v>
      </c>
      <c r="Q2" s="7">
        <v>6.5000000000000002E-2</v>
      </c>
      <c r="R2" s="7">
        <v>6.5000000000000002E-2</v>
      </c>
      <c r="S2" s="7">
        <v>6.5000000000000002E-2</v>
      </c>
      <c r="T2" s="7">
        <v>6.5000000000000002E-2</v>
      </c>
      <c r="U2" s="7">
        <v>6.5000000000000002E-2</v>
      </c>
      <c r="V2" s="7">
        <v>6.5000000000000002E-2</v>
      </c>
      <c r="W2" s="7">
        <v>6.5000000000000002E-2</v>
      </c>
      <c r="X2" s="7">
        <v>6.5000000000000002E-2</v>
      </c>
      <c r="Y2" s="7">
        <v>6.5000000000000002E-2</v>
      </c>
      <c r="Z2" s="7">
        <v>6.5000000000000002E-2</v>
      </c>
      <c r="AA2" s="7">
        <v>6.5000000000000002E-2</v>
      </c>
      <c r="AB2" s="7">
        <v>6.5000000000000002E-2</v>
      </c>
      <c r="AC2" s="7">
        <v>6.5000000000000002E-2</v>
      </c>
      <c r="AD2" s="7">
        <v>6.5000000000000002E-2</v>
      </c>
      <c r="AE2" s="7">
        <v>6.5000000000000002E-2</v>
      </c>
      <c r="AF2" s="7">
        <v>6.5000000000000002E-2</v>
      </c>
      <c r="AG2" s="7">
        <v>6.5000000000000002E-2</v>
      </c>
      <c r="AH2" s="7">
        <v>6.5000000000000002E-2</v>
      </c>
    </row>
    <row r="3" spans="1:34">
      <c r="A3" s="7" t="s">
        <v>6</v>
      </c>
      <c r="B3" s="7" t="s">
        <v>166</v>
      </c>
      <c r="C3" s="7" t="s">
        <v>93</v>
      </c>
      <c r="D3" s="7">
        <v>6.5000000000000002E-2</v>
      </c>
      <c r="E3" s="7">
        <v>6.5000000000000002E-2</v>
      </c>
      <c r="F3" s="7">
        <v>6.5000000000000002E-2</v>
      </c>
      <c r="G3" s="7">
        <v>6.5000000000000002E-2</v>
      </c>
      <c r="H3" s="7">
        <v>6.5000000000000002E-2</v>
      </c>
      <c r="I3" s="7">
        <v>6.5000000000000002E-2</v>
      </c>
      <c r="J3" s="7">
        <v>6.5000000000000002E-2</v>
      </c>
      <c r="K3" s="7">
        <v>6.5000000000000002E-2</v>
      </c>
      <c r="L3" s="7">
        <v>6.5000000000000002E-2</v>
      </c>
      <c r="M3" s="7">
        <v>6.5000000000000002E-2</v>
      </c>
      <c r="N3" s="7">
        <v>6.5000000000000002E-2</v>
      </c>
      <c r="O3" s="7">
        <v>6.5000000000000002E-2</v>
      </c>
      <c r="P3" s="7">
        <v>6.5000000000000002E-2</v>
      </c>
      <c r="Q3" s="7">
        <v>6.5000000000000002E-2</v>
      </c>
      <c r="R3" s="7">
        <v>6.5000000000000002E-2</v>
      </c>
      <c r="S3" s="7">
        <v>6.5000000000000002E-2</v>
      </c>
      <c r="T3" s="7">
        <v>6.5000000000000002E-2</v>
      </c>
      <c r="U3" s="7">
        <v>6.5000000000000002E-2</v>
      </c>
      <c r="V3" s="7">
        <v>6.5000000000000002E-2</v>
      </c>
      <c r="W3" s="7">
        <v>6.5000000000000002E-2</v>
      </c>
      <c r="X3" s="7">
        <v>6.5000000000000002E-2</v>
      </c>
      <c r="Y3" s="7">
        <v>6.5000000000000002E-2</v>
      </c>
      <c r="Z3" s="7">
        <v>6.5000000000000002E-2</v>
      </c>
      <c r="AA3" s="7">
        <v>6.5000000000000002E-2</v>
      </c>
      <c r="AB3" s="7">
        <v>6.5000000000000002E-2</v>
      </c>
      <c r="AC3" s="7">
        <v>6.5000000000000002E-2</v>
      </c>
      <c r="AD3" s="7">
        <v>6.5000000000000002E-2</v>
      </c>
      <c r="AE3" s="7">
        <v>6.5000000000000002E-2</v>
      </c>
      <c r="AF3" s="7">
        <v>6.5000000000000002E-2</v>
      </c>
      <c r="AG3" s="7">
        <v>6.5000000000000002E-2</v>
      </c>
      <c r="AH3" s="7">
        <v>6.5000000000000002E-2</v>
      </c>
    </row>
    <row r="4" spans="1:34">
      <c r="A4" s="7" t="s">
        <v>6</v>
      </c>
      <c r="B4" s="7" t="s">
        <v>167</v>
      </c>
      <c r="C4" s="7" t="s">
        <v>93</v>
      </c>
      <c r="D4" s="7">
        <v>6.5000000000000002E-2</v>
      </c>
      <c r="E4" s="7">
        <v>6.5000000000000002E-2</v>
      </c>
      <c r="F4" s="7">
        <v>6.5000000000000002E-2</v>
      </c>
      <c r="G4" s="7">
        <v>6.5000000000000002E-2</v>
      </c>
      <c r="H4" s="7">
        <v>6.5000000000000002E-2</v>
      </c>
      <c r="I4" s="7">
        <v>6.5000000000000002E-2</v>
      </c>
      <c r="J4" s="7">
        <v>6.5000000000000002E-2</v>
      </c>
      <c r="K4" s="7">
        <v>6.5000000000000002E-2</v>
      </c>
      <c r="L4" s="7">
        <v>6.5000000000000002E-2</v>
      </c>
      <c r="M4" s="7">
        <v>6.5000000000000002E-2</v>
      </c>
      <c r="N4" s="7">
        <v>6.5000000000000002E-2</v>
      </c>
      <c r="O4" s="7">
        <v>6.5000000000000002E-2</v>
      </c>
      <c r="P4" s="7">
        <v>6.5000000000000002E-2</v>
      </c>
      <c r="Q4" s="7">
        <v>6.5000000000000002E-2</v>
      </c>
      <c r="R4" s="7">
        <v>6.5000000000000002E-2</v>
      </c>
      <c r="S4" s="7">
        <v>6.5000000000000002E-2</v>
      </c>
      <c r="T4" s="7">
        <v>6.5000000000000002E-2</v>
      </c>
      <c r="U4" s="7">
        <v>6.5000000000000002E-2</v>
      </c>
      <c r="V4" s="7">
        <v>6.5000000000000002E-2</v>
      </c>
      <c r="W4" s="7">
        <v>6.5000000000000002E-2</v>
      </c>
      <c r="X4" s="7">
        <v>6.5000000000000002E-2</v>
      </c>
      <c r="Y4" s="7">
        <v>6.5000000000000002E-2</v>
      </c>
      <c r="Z4" s="7">
        <v>6.5000000000000002E-2</v>
      </c>
      <c r="AA4" s="7">
        <v>6.5000000000000002E-2</v>
      </c>
      <c r="AB4" s="7">
        <v>6.5000000000000002E-2</v>
      </c>
      <c r="AC4" s="7">
        <v>6.5000000000000002E-2</v>
      </c>
      <c r="AD4" s="7">
        <v>6.5000000000000002E-2</v>
      </c>
      <c r="AE4" s="7">
        <v>6.5000000000000002E-2</v>
      </c>
      <c r="AF4" s="7">
        <v>6.5000000000000002E-2</v>
      </c>
      <c r="AG4" s="7">
        <v>6.5000000000000002E-2</v>
      </c>
      <c r="AH4" s="7">
        <v>6.5000000000000002E-2</v>
      </c>
    </row>
    <row r="5" spans="1:34">
      <c r="A5" s="7" t="s">
        <v>6</v>
      </c>
      <c r="B5" s="7" t="s">
        <v>168</v>
      </c>
      <c r="C5" s="7" t="s">
        <v>93</v>
      </c>
      <c r="D5" s="7">
        <v>6.5000000000000002E-2</v>
      </c>
      <c r="E5" s="7">
        <v>6.5000000000000002E-2</v>
      </c>
      <c r="F5" s="7">
        <v>6.5000000000000002E-2</v>
      </c>
      <c r="G5" s="7">
        <v>6.5000000000000002E-2</v>
      </c>
      <c r="H5" s="7">
        <v>6.5000000000000002E-2</v>
      </c>
      <c r="I5" s="7">
        <v>6.5000000000000002E-2</v>
      </c>
      <c r="J5" s="7">
        <v>6.5000000000000002E-2</v>
      </c>
      <c r="K5" s="7">
        <v>6.5000000000000002E-2</v>
      </c>
      <c r="L5" s="7">
        <v>6.5000000000000002E-2</v>
      </c>
      <c r="M5" s="7">
        <v>6.5000000000000002E-2</v>
      </c>
      <c r="N5" s="7">
        <v>6.5000000000000002E-2</v>
      </c>
      <c r="O5" s="7">
        <v>6.5000000000000002E-2</v>
      </c>
      <c r="P5" s="7">
        <v>6.5000000000000002E-2</v>
      </c>
      <c r="Q5" s="7">
        <v>6.5000000000000002E-2</v>
      </c>
      <c r="R5" s="7">
        <v>6.5000000000000002E-2</v>
      </c>
      <c r="S5" s="7">
        <v>6.5000000000000002E-2</v>
      </c>
      <c r="T5" s="7">
        <v>6.5000000000000002E-2</v>
      </c>
      <c r="U5" s="7">
        <v>6.5000000000000002E-2</v>
      </c>
      <c r="V5" s="7">
        <v>6.5000000000000002E-2</v>
      </c>
      <c r="W5" s="7">
        <v>6.5000000000000002E-2</v>
      </c>
      <c r="X5" s="7">
        <v>6.5000000000000002E-2</v>
      </c>
      <c r="Y5" s="7">
        <v>6.5000000000000002E-2</v>
      </c>
      <c r="Z5" s="7">
        <v>6.5000000000000002E-2</v>
      </c>
      <c r="AA5" s="7">
        <v>6.5000000000000002E-2</v>
      </c>
      <c r="AB5" s="7">
        <v>6.5000000000000002E-2</v>
      </c>
      <c r="AC5" s="7">
        <v>6.5000000000000002E-2</v>
      </c>
      <c r="AD5" s="7">
        <v>6.5000000000000002E-2</v>
      </c>
      <c r="AE5" s="7">
        <v>6.5000000000000002E-2</v>
      </c>
      <c r="AF5" s="7">
        <v>6.5000000000000002E-2</v>
      </c>
      <c r="AG5" s="7">
        <v>6.5000000000000002E-2</v>
      </c>
      <c r="AH5" s="7">
        <v>6.5000000000000002E-2</v>
      </c>
    </row>
    <row r="6" spans="1:34">
      <c r="A6" s="7" t="s">
        <v>6</v>
      </c>
      <c r="B6" s="7" t="s">
        <v>169</v>
      </c>
      <c r="C6" s="7" t="s">
        <v>92</v>
      </c>
      <c r="D6" s="7">
        <v>5.7877100000000001E-2</v>
      </c>
      <c r="E6" s="7">
        <v>5.7877100000000001E-2</v>
      </c>
      <c r="F6" s="7">
        <v>5.7877100000000001E-2</v>
      </c>
      <c r="G6" s="7">
        <v>5.7877100000000001E-2</v>
      </c>
      <c r="H6" s="7">
        <v>5.7877100000000001E-2</v>
      </c>
      <c r="I6" s="7">
        <v>5.7877100000000001E-2</v>
      </c>
      <c r="J6" s="7">
        <v>5.8074927246929288E-2</v>
      </c>
      <c r="K6" s="7">
        <v>5.8311333612130881E-2</v>
      </c>
      <c r="L6" s="7">
        <v>5.8586319095604758E-2</v>
      </c>
      <c r="M6" s="7">
        <v>5.8899883697350941E-2</v>
      </c>
      <c r="N6" s="7">
        <v>5.9252027417369402E-2</v>
      </c>
      <c r="O6" s="7">
        <v>5.9252027417369402E-2</v>
      </c>
      <c r="P6" s="7">
        <v>5.9252027417369402E-2</v>
      </c>
      <c r="Q6" s="7">
        <v>5.9252027417369402E-2</v>
      </c>
      <c r="R6" s="7">
        <v>5.9252027417369402E-2</v>
      </c>
      <c r="S6" s="7">
        <v>5.9252027417369402E-2</v>
      </c>
      <c r="T6" s="7">
        <v>5.9252027417369402E-2</v>
      </c>
      <c r="U6" s="7">
        <v>5.9252027417369402E-2</v>
      </c>
      <c r="V6" s="7">
        <v>5.9252027417369402E-2</v>
      </c>
      <c r="W6" s="7">
        <v>5.9252027417369402E-2</v>
      </c>
      <c r="X6" s="7">
        <v>5.9252027417369402E-2</v>
      </c>
      <c r="Y6" s="7">
        <v>5.9252027417369402E-2</v>
      </c>
      <c r="Z6" s="7">
        <v>5.9252027417369402E-2</v>
      </c>
      <c r="AA6" s="7">
        <v>5.9252027417369402E-2</v>
      </c>
      <c r="AB6" s="7">
        <v>5.9252027417369402E-2</v>
      </c>
      <c r="AC6" s="7">
        <v>5.9252027417369402E-2</v>
      </c>
      <c r="AD6" s="7">
        <v>5.9252027417369402E-2</v>
      </c>
      <c r="AE6" s="7">
        <v>5.9252027417369402E-2</v>
      </c>
      <c r="AF6" s="7">
        <v>5.9252027417369402E-2</v>
      </c>
      <c r="AG6" s="7">
        <v>5.9252027417369402E-2</v>
      </c>
      <c r="AH6" s="7">
        <v>5.9252027417369402E-2</v>
      </c>
    </row>
    <row r="7" spans="1:34">
      <c r="A7" s="7" t="s">
        <v>6</v>
      </c>
      <c r="B7" s="7" t="s">
        <v>170</v>
      </c>
      <c r="C7" s="7" t="s">
        <v>92</v>
      </c>
      <c r="D7" s="7">
        <v>5.7877100000000001E-2</v>
      </c>
      <c r="E7" s="7">
        <v>5.7877100000000001E-2</v>
      </c>
      <c r="F7" s="7">
        <v>5.7877100000000001E-2</v>
      </c>
      <c r="G7" s="7">
        <v>5.7877100000000001E-2</v>
      </c>
      <c r="H7" s="7">
        <v>5.7877100000000001E-2</v>
      </c>
      <c r="I7" s="7">
        <v>5.7877100000000001E-2</v>
      </c>
      <c r="J7" s="7">
        <v>5.8074927246929288E-2</v>
      </c>
      <c r="K7" s="7">
        <v>5.8311333612130881E-2</v>
      </c>
      <c r="L7" s="7">
        <v>5.8586319095604758E-2</v>
      </c>
      <c r="M7" s="7">
        <v>5.8899883697350941E-2</v>
      </c>
      <c r="N7" s="7">
        <v>5.9252027417369402E-2</v>
      </c>
      <c r="O7" s="7">
        <v>5.9252027417369402E-2</v>
      </c>
      <c r="P7" s="7">
        <v>5.9252027417369402E-2</v>
      </c>
      <c r="Q7" s="7">
        <v>5.9252027417369402E-2</v>
      </c>
      <c r="R7" s="7">
        <v>5.9252027417369402E-2</v>
      </c>
      <c r="S7" s="7">
        <v>5.9252027417369402E-2</v>
      </c>
      <c r="T7" s="7">
        <v>5.9252027417369402E-2</v>
      </c>
      <c r="U7" s="7">
        <v>5.9252027417369402E-2</v>
      </c>
      <c r="V7" s="7">
        <v>5.9252027417369402E-2</v>
      </c>
      <c r="W7" s="7">
        <v>5.9252027417369402E-2</v>
      </c>
      <c r="X7" s="7">
        <v>5.9252027417369402E-2</v>
      </c>
      <c r="Y7" s="7">
        <v>5.9252027417369402E-2</v>
      </c>
      <c r="Z7" s="7">
        <v>5.9252027417369402E-2</v>
      </c>
      <c r="AA7" s="7">
        <v>5.9252027417369402E-2</v>
      </c>
      <c r="AB7" s="7">
        <v>5.9252027417369402E-2</v>
      </c>
      <c r="AC7" s="7">
        <v>5.9252027417369402E-2</v>
      </c>
      <c r="AD7" s="7">
        <v>5.9252027417369402E-2</v>
      </c>
      <c r="AE7" s="7">
        <v>5.9252027417369402E-2</v>
      </c>
      <c r="AF7" s="7">
        <v>5.9252027417369402E-2</v>
      </c>
      <c r="AG7" s="7">
        <v>5.9252027417369402E-2</v>
      </c>
      <c r="AH7" s="7">
        <v>5.9252027417369402E-2</v>
      </c>
    </row>
    <row r="8" spans="1:34">
      <c r="A8" s="7" t="s">
        <v>6</v>
      </c>
      <c r="B8" s="7" t="s">
        <v>173</v>
      </c>
      <c r="C8" s="7" t="s">
        <v>136</v>
      </c>
      <c r="D8" s="7">
        <v>0.05</v>
      </c>
      <c r="E8" s="7">
        <v>0.05</v>
      </c>
      <c r="F8" s="7">
        <v>0.05</v>
      </c>
      <c r="G8" s="7">
        <v>0.05</v>
      </c>
      <c r="H8" s="7">
        <v>0.05</v>
      </c>
      <c r="I8" s="7">
        <v>0.05</v>
      </c>
      <c r="J8" s="7">
        <v>0.05</v>
      </c>
      <c r="K8" s="7">
        <v>0.05</v>
      </c>
      <c r="L8" s="7">
        <v>0.05</v>
      </c>
      <c r="M8" s="7">
        <v>0.05</v>
      </c>
      <c r="N8" s="7">
        <v>0.05</v>
      </c>
      <c r="O8" s="7">
        <v>0.05</v>
      </c>
      <c r="P8" s="7">
        <v>0.05</v>
      </c>
      <c r="Q8" s="7">
        <v>0.05</v>
      </c>
      <c r="R8" s="7">
        <v>0.05</v>
      </c>
      <c r="S8" s="7">
        <v>0.05</v>
      </c>
      <c r="T8" s="7">
        <v>0.05</v>
      </c>
      <c r="U8" s="7">
        <v>0.05</v>
      </c>
      <c r="V8" s="7">
        <v>0.05</v>
      </c>
      <c r="W8" s="7">
        <v>0.05</v>
      </c>
      <c r="X8" s="7">
        <v>0.05</v>
      </c>
      <c r="Y8" s="7">
        <v>0.05</v>
      </c>
      <c r="Z8" s="7">
        <v>0.05</v>
      </c>
      <c r="AA8" s="7">
        <v>0.05</v>
      </c>
      <c r="AB8" s="7">
        <v>0.05</v>
      </c>
      <c r="AC8" s="7">
        <v>0.05</v>
      </c>
      <c r="AD8" s="7">
        <v>0.05</v>
      </c>
      <c r="AE8" s="7">
        <v>0.05</v>
      </c>
      <c r="AF8" s="7">
        <v>0.05</v>
      </c>
      <c r="AG8" s="7">
        <v>0.05</v>
      </c>
      <c r="AH8" s="7">
        <v>0.05</v>
      </c>
    </row>
    <row r="9" spans="1:34">
      <c r="A9" s="7" t="s">
        <v>6</v>
      </c>
      <c r="B9" s="7" t="s">
        <v>174</v>
      </c>
      <c r="C9" s="7" t="s">
        <v>92</v>
      </c>
      <c r="D9" s="7">
        <v>6.5421499999999994E-2</v>
      </c>
      <c r="E9" s="7">
        <v>6.5421499999999994E-2</v>
      </c>
      <c r="F9" s="7">
        <v>6.5421499999999994E-2</v>
      </c>
      <c r="G9" s="7">
        <v>6.5421499999999994E-2</v>
      </c>
      <c r="H9" s="7">
        <v>6.5421499999999994E-2</v>
      </c>
      <c r="I9" s="7">
        <v>6.3483644739827622E-2</v>
      </c>
      <c r="J9" s="7">
        <v>6.2454206744882147E-2</v>
      </c>
      <c r="K9" s="7">
        <v>6.1516326015163603E-2</v>
      </c>
      <c r="L9" s="7">
        <v>6.0670002550671967E-2</v>
      </c>
      <c r="M9" s="7">
        <v>5.9915236351407233E-2</v>
      </c>
      <c r="N9" s="7">
        <v>5.9252027417369402E-2</v>
      </c>
      <c r="O9" s="7">
        <v>5.9252027417369402E-2</v>
      </c>
      <c r="P9" s="7">
        <v>5.9252027417369402E-2</v>
      </c>
      <c r="Q9" s="7">
        <v>5.9252027417369402E-2</v>
      </c>
      <c r="R9" s="7">
        <v>5.9252027417369402E-2</v>
      </c>
      <c r="S9" s="7">
        <v>5.9252027417369402E-2</v>
      </c>
      <c r="T9" s="7">
        <v>5.9252027417369402E-2</v>
      </c>
      <c r="U9" s="7">
        <v>5.9252027417369402E-2</v>
      </c>
      <c r="V9" s="7">
        <v>5.9252027417369402E-2</v>
      </c>
      <c r="W9" s="7">
        <v>5.9252027417369402E-2</v>
      </c>
      <c r="X9" s="7">
        <v>5.9252027417369402E-2</v>
      </c>
      <c r="Y9" s="7">
        <v>5.9252027417369402E-2</v>
      </c>
      <c r="Z9" s="7">
        <v>5.9252027417369402E-2</v>
      </c>
      <c r="AA9" s="7">
        <v>5.9252027417369402E-2</v>
      </c>
      <c r="AB9" s="7">
        <v>5.9252027417369402E-2</v>
      </c>
      <c r="AC9" s="7">
        <v>5.9252027417369402E-2</v>
      </c>
      <c r="AD9" s="7">
        <v>5.9252027417369402E-2</v>
      </c>
      <c r="AE9" s="7">
        <v>5.9252027417369402E-2</v>
      </c>
      <c r="AF9" s="7">
        <v>5.9252027417369402E-2</v>
      </c>
      <c r="AG9" s="7">
        <v>5.9252027417369402E-2</v>
      </c>
      <c r="AH9" s="7">
        <v>5.9252027417369402E-2</v>
      </c>
    </row>
    <row r="10" spans="1:34">
      <c r="A10" s="7" t="s">
        <v>6</v>
      </c>
      <c r="B10" s="7" t="s">
        <v>175</v>
      </c>
      <c r="C10" s="7" t="s">
        <v>92</v>
      </c>
      <c r="D10" s="7">
        <v>6.5421499999999994E-2</v>
      </c>
      <c r="E10" s="7">
        <v>6.5421499999999994E-2</v>
      </c>
      <c r="F10" s="7">
        <v>6.5421499999999994E-2</v>
      </c>
      <c r="G10" s="7">
        <v>6.5421499999999994E-2</v>
      </c>
      <c r="H10" s="7">
        <v>6.5421499999999994E-2</v>
      </c>
      <c r="I10" s="7">
        <v>6.3483644739827622E-2</v>
      </c>
      <c r="J10" s="7">
        <v>6.2454206744882147E-2</v>
      </c>
      <c r="K10" s="7">
        <v>6.1516326015163603E-2</v>
      </c>
      <c r="L10" s="7">
        <v>6.0670002550671967E-2</v>
      </c>
      <c r="M10" s="7">
        <v>5.9915236351407233E-2</v>
      </c>
      <c r="N10" s="7">
        <v>5.9252027417369402E-2</v>
      </c>
      <c r="O10" s="7">
        <v>5.9252027417369402E-2</v>
      </c>
      <c r="P10" s="7">
        <v>5.9252027417369402E-2</v>
      </c>
      <c r="Q10" s="7">
        <v>5.9252027417369402E-2</v>
      </c>
      <c r="R10" s="7">
        <v>5.9252027417369402E-2</v>
      </c>
      <c r="S10" s="7">
        <v>5.9252027417369402E-2</v>
      </c>
      <c r="T10" s="7">
        <v>5.9252027417369402E-2</v>
      </c>
      <c r="U10" s="7">
        <v>5.9252027417369402E-2</v>
      </c>
      <c r="V10" s="7">
        <v>5.9252027417369402E-2</v>
      </c>
      <c r="W10" s="7">
        <v>5.9252027417369402E-2</v>
      </c>
      <c r="X10" s="7">
        <v>5.9252027417369402E-2</v>
      </c>
      <c r="Y10" s="7">
        <v>5.9252027417369402E-2</v>
      </c>
      <c r="Z10" s="7">
        <v>5.9252027417369402E-2</v>
      </c>
      <c r="AA10" s="7">
        <v>5.9252027417369402E-2</v>
      </c>
      <c r="AB10" s="7">
        <v>5.9252027417369402E-2</v>
      </c>
      <c r="AC10" s="7">
        <v>5.9252027417369402E-2</v>
      </c>
      <c r="AD10" s="7">
        <v>5.9252027417369402E-2</v>
      </c>
      <c r="AE10" s="7">
        <v>5.9252027417369402E-2</v>
      </c>
      <c r="AF10" s="7">
        <v>5.9252027417369402E-2</v>
      </c>
      <c r="AG10" s="7">
        <v>5.9252027417369402E-2</v>
      </c>
      <c r="AH10" s="7">
        <v>5.9252027417369402E-2</v>
      </c>
    </row>
    <row r="11" spans="1:34">
      <c r="A11" s="7" t="s">
        <v>6</v>
      </c>
      <c r="B11" s="7" t="s">
        <v>176</v>
      </c>
      <c r="C11" s="7" t="s">
        <v>92</v>
      </c>
      <c r="D11" s="7">
        <v>6.5421499999999994E-2</v>
      </c>
      <c r="E11" s="7">
        <v>6.5421499999999994E-2</v>
      </c>
      <c r="F11" s="7">
        <v>6.5421499999999994E-2</v>
      </c>
      <c r="G11" s="7">
        <v>6.5421499999999994E-2</v>
      </c>
      <c r="H11" s="7">
        <v>6.5421499999999994E-2</v>
      </c>
      <c r="I11" s="7">
        <v>6.3483644739827622E-2</v>
      </c>
      <c r="J11" s="7">
        <v>6.2454206744882147E-2</v>
      </c>
      <c r="K11" s="7">
        <v>6.1516326015163603E-2</v>
      </c>
      <c r="L11" s="7">
        <v>6.0670002550671967E-2</v>
      </c>
      <c r="M11" s="7">
        <v>5.9915236351407233E-2</v>
      </c>
      <c r="N11" s="7">
        <v>5.9252027417369402E-2</v>
      </c>
      <c r="O11" s="7">
        <v>5.9252027417369402E-2</v>
      </c>
      <c r="P11" s="7">
        <v>5.9252027417369402E-2</v>
      </c>
      <c r="Q11" s="7">
        <v>5.9252027417369402E-2</v>
      </c>
      <c r="R11" s="7">
        <v>5.9252027417369402E-2</v>
      </c>
      <c r="S11" s="7">
        <v>5.9252027417369402E-2</v>
      </c>
      <c r="T11" s="7">
        <v>5.9252027417369402E-2</v>
      </c>
      <c r="U11" s="7">
        <v>5.9252027417369402E-2</v>
      </c>
      <c r="V11" s="7">
        <v>5.9252027417369402E-2</v>
      </c>
      <c r="W11" s="7">
        <v>5.9252027417369402E-2</v>
      </c>
      <c r="X11" s="7">
        <v>5.9252027417369402E-2</v>
      </c>
      <c r="Y11" s="7">
        <v>5.9252027417369402E-2</v>
      </c>
      <c r="Z11" s="7">
        <v>5.9252027417369402E-2</v>
      </c>
      <c r="AA11" s="7">
        <v>5.9252027417369402E-2</v>
      </c>
      <c r="AB11" s="7">
        <v>5.9252027417369402E-2</v>
      </c>
      <c r="AC11" s="7">
        <v>5.9252027417369402E-2</v>
      </c>
      <c r="AD11" s="7">
        <v>5.9252027417369402E-2</v>
      </c>
      <c r="AE11" s="7">
        <v>5.9252027417369402E-2</v>
      </c>
      <c r="AF11" s="7">
        <v>5.9252027417369402E-2</v>
      </c>
      <c r="AG11" s="7">
        <v>5.9252027417369402E-2</v>
      </c>
      <c r="AH11" s="7">
        <v>5.9252027417369402E-2</v>
      </c>
    </row>
    <row r="12" spans="1:34">
      <c r="A12" s="7" t="s">
        <v>6</v>
      </c>
      <c r="B12" s="7" t="s">
        <v>177</v>
      </c>
      <c r="C12" s="7" t="s">
        <v>92</v>
      </c>
      <c r="D12" s="7">
        <v>5.6412210360996473E-2</v>
      </c>
      <c r="E12" s="7">
        <v>5.6412210360996473E-2</v>
      </c>
      <c r="F12" s="7">
        <v>5.6412210360996473E-2</v>
      </c>
      <c r="G12" s="7">
        <v>5.6412210360996473E-2</v>
      </c>
      <c r="H12" s="7">
        <v>5.4717176867835497E-2</v>
      </c>
      <c r="I12" s="7">
        <v>5.4717176867835497E-2</v>
      </c>
      <c r="J12" s="7">
        <v>4.8953703285046599E-2</v>
      </c>
      <c r="K12" s="7">
        <v>5.017114625137091E-2</v>
      </c>
      <c r="L12" s="7">
        <v>5.1377711004503855E-2</v>
      </c>
      <c r="M12" s="7">
        <v>5.2573397544445441E-2</v>
      </c>
      <c r="N12" s="7">
        <v>5.3758205871195661E-2</v>
      </c>
      <c r="O12" s="7">
        <v>5.3758205871195661E-2</v>
      </c>
      <c r="P12" s="7">
        <v>5.3758205871195661E-2</v>
      </c>
      <c r="Q12" s="7">
        <v>5.3758205871195661E-2</v>
      </c>
      <c r="R12" s="7">
        <v>5.3758205871195661E-2</v>
      </c>
      <c r="S12" s="7">
        <v>5.3758205871195661E-2</v>
      </c>
      <c r="T12" s="7">
        <v>5.3758205871195661E-2</v>
      </c>
      <c r="U12" s="7">
        <v>5.3758205871195661E-2</v>
      </c>
      <c r="V12" s="7">
        <v>5.3758205871195661E-2</v>
      </c>
      <c r="W12" s="7">
        <v>5.3758205871195661E-2</v>
      </c>
      <c r="X12" s="7">
        <v>5.3758205871195661E-2</v>
      </c>
      <c r="Y12" s="7">
        <v>5.3758205871195661E-2</v>
      </c>
      <c r="Z12" s="7">
        <v>5.3758205871195661E-2</v>
      </c>
      <c r="AA12" s="7">
        <v>5.3758205871195661E-2</v>
      </c>
      <c r="AB12" s="7">
        <v>5.3758205871195661E-2</v>
      </c>
      <c r="AC12" s="7">
        <v>5.3758205871195661E-2</v>
      </c>
      <c r="AD12" s="7">
        <v>5.3758205871195661E-2</v>
      </c>
      <c r="AE12" s="7">
        <v>5.3758205871195661E-2</v>
      </c>
      <c r="AF12" s="7">
        <v>5.3758205871195661E-2</v>
      </c>
      <c r="AG12" s="7">
        <v>5.3758205871195661E-2</v>
      </c>
      <c r="AH12" s="7">
        <v>5.3758205871195661E-2</v>
      </c>
    </row>
    <row r="13" spans="1:34">
      <c r="A13" s="7" t="s">
        <v>6</v>
      </c>
      <c r="B13" s="7" t="s">
        <v>181</v>
      </c>
      <c r="C13" s="7" t="s">
        <v>94</v>
      </c>
      <c r="D13" s="7">
        <v>0.05</v>
      </c>
      <c r="E13" s="7">
        <v>0.05</v>
      </c>
      <c r="F13" s="7">
        <v>0.05</v>
      </c>
      <c r="G13" s="7">
        <v>0.05</v>
      </c>
      <c r="H13" s="7">
        <v>0.05</v>
      </c>
      <c r="I13" s="7">
        <v>0.05</v>
      </c>
      <c r="J13" s="7">
        <v>0.05</v>
      </c>
      <c r="K13" s="7">
        <v>0.05</v>
      </c>
      <c r="L13" s="7">
        <v>0.05</v>
      </c>
      <c r="M13" s="7">
        <v>0.05</v>
      </c>
      <c r="N13" s="7">
        <v>0.05</v>
      </c>
      <c r="O13" s="7">
        <v>0.05</v>
      </c>
      <c r="P13" s="7">
        <v>0.05</v>
      </c>
      <c r="Q13" s="7">
        <v>0.05</v>
      </c>
      <c r="R13" s="7">
        <v>0.05</v>
      </c>
      <c r="S13" s="7">
        <v>0.05</v>
      </c>
      <c r="T13" s="7">
        <v>0.05</v>
      </c>
      <c r="U13" s="7">
        <v>0.05</v>
      </c>
      <c r="V13" s="7">
        <v>0.05</v>
      </c>
      <c r="W13" s="7">
        <v>0.05</v>
      </c>
      <c r="X13" s="7">
        <v>0.05</v>
      </c>
      <c r="Y13" s="7">
        <v>0.05</v>
      </c>
      <c r="Z13" s="7">
        <v>0.05</v>
      </c>
      <c r="AA13" s="7">
        <v>0.05</v>
      </c>
      <c r="AB13" s="7">
        <v>0.05</v>
      </c>
      <c r="AC13" s="7">
        <v>0.05</v>
      </c>
      <c r="AD13" s="7">
        <v>0.05</v>
      </c>
      <c r="AE13" s="7">
        <v>0.05</v>
      </c>
      <c r="AF13" s="7">
        <v>0.05</v>
      </c>
      <c r="AG13" s="7">
        <v>0.05</v>
      </c>
      <c r="AH13" s="7">
        <v>0.05</v>
      </c>
    </row>
    <row r="14" spans="1:34">
      <c r="A14" s="7" t="s">
        <v>6</v>
      </c>
      <c r="B14" s="7" t="s">
        <v>158</v>
      </c>
      <c r="C14" s="7" t="s">
        <v>136</v>
      </c>
      <c r="D14" s="7">
        <v>0.05</v>
      </c>
      <c r="E14" s="7">
        <v>0.05</v>
      </c>
      <c r="F14" s="7">
        <v>0.05</v>
      </c>
      <c r="G14" s="7">
        <v>0.05</v>
      </c>
      <c r="H14" s="7">
        <v>0.05</v>
      </c>
      <c r="I14" s="7">
        <v>0.05</v>
      </c>
      <c r="J14" s="7">
        <v>0.05</v>
      </c>
      <c r="K14" s="7">
        <v>0.05</v>
      </c>
      <c r="L14" s="7">
        <v>0.05</v>
      </c>
      <c r="M14" s="7">
        <v>0.05</v>
      </c>
      <c r="N14" s="7">
        <v>0.05</v>
      </c>
      <c r="O14" s="7">
        <v>0.05</v>
      </c>
      <c r="P14" s="7">
        <v>0.05</v>
      </c>
      <c r="Q14" s="7">
        <v>0.05</v>
      </c>
      <c r="R14" s="7">
        <v>0.05</v>
      </c>
      <c r="S14" s="7">
        <v>0.05</v>
      </c>
      <c r="T14" s="7">
        <v>0.05</v>
      </c>
      <c r="U14" s="7">
        <v>0.05</v>
      </c>
      <c r="V14" s="7">
        <v>0.05</v>
      </c>
      <c r="W14" s="7">
        <v>0.05</v>
      </c>
      <c r="X14" s="7">
        <v>0.05</v>
      </c>
      <c r="Y14" s="7">
        <v>0.05</v>
      </c>
      <c r="Z14" s="7">
        <v>0.05</v>
      </c>
      <c r="AA14" s="7">
        <v>0.05</v>
      </c>
      <c r="AB14" s="7">
        <v>0.05</v>
      </c>
      <c r="AC14" s="7">
        <v>0.05</v>
      </c>
      <c r="AD14" s="7">
        <v>0.05</v>
      </c>
      <c r="AE14" s="7">
        <v>0.05</v>
      </c>
      <c r="AF14" s="7">
        <v>0.05</v>
      </c>
      <c r="AG14" s="7">
        <v>0.05</v>
      </c>
      <c r="AH14" s="7">
        <v>0.05</v>
      </c>
    </row>
    <row r="15" spans="1:34">
      <c r="A15" s="7" t="s">
        <v>6</v>
      </c>
      <c r="B15" s="7" t="s">
        <v>182</v>
      </c>
      <c r="C15" s="7" t="s">
        <v>136</v>
      </c>
      <c r="D15" s="7">
        <v>0.05</v>
      </c>
      <c r="E15" s="7">
        <v>0.05</v>
      </c>
      <c r="F15" s="7">
        <v>0.05</v>
      </c>
      <c r="G15" s="7">
        <v>0.05</v>
      </c>
      <c r="H15" s="7">
        <v>0.05</v>
      </c>
      <c r="I15" s="7">
        <v>0.05</v>
      </c>
      <c r="J15" s="7">
        <v>0.05</v>
      </c>
      <c r="K15" s="7">
        <v>0.05</v>
      </c>
      <c r="L15" s="7">
        <v>0.05</v>
      </c>
      <c r="M15" s="7">
        <v>0.05</v>
      </c>
      <c r="N15" s="7">
        <v>0.05</v>
      </c>
      <c r="O15" s="7">
        <v>0.05</v>
      </c>
      <c r="P15" s="7">
        <v>0.05</v>
      </c>
      <c r="Q15" s="7">
        <v>0.05</v>
      </c>
      <c r="R15" s="7">
        <v>0.05</v>
      </c>
      <c r="S15" s="7">
        <v>0.05</v>
      </c>
      <c r="T15" s="7">
        <v>0.05</v>
      </c>
      <c r="U15" s="7">
        <v>0.05</v>
      </c>
      <c r="V15" s="7">
        <v>0.05</v>
      </c>
      <c r="W15" s="7">
        <v>0.05</v>
      </c>
      <c r="X15" s="7">
        <v>0.05</v>
      </c>
      <c r="Y15" s="7">
        <v>0.05</v>
      </c>
      <c r="Z15" s="7">
        <v>0.05</v>
      </c>
      <c r="AA15" s="7">
        <v>0.05</v>
      </c>
      <c r="AB15" s="7">
        <v>0.05</v>
      </c>
      <c r="AC15" s="7">
        <v>0.05</v>
      </c>
      <c r="AD15" s="7">
        <v>0.05</v>
      </c>
      <c r="AE15" s="7">
        <v>0.05</v>
      </c>
      <c r="AF15" s="7">
        <v>0.05</v>
      </c>
      <c r="AG15" s="7">
        <v>0.05</v>
      </c>
      <c r="AH15" s="7">
        <v>0.05</v>
      </c>
    </row>
    <row r="16" spans="1:34">
      <c r="A16" s="7" t="s">
        <v>6</v>
      </c>
      <c r="B16" s="7" t="s">
        <v>153</v>
      </c>
      <c r="C16" s="7" t="s">
        <v>136</v>
      </c>
      <c r="D16" s="7">
        <v>0.05</v>
      </c>
      <c r="E16" s="7">
        <v>0.05</v>
      </c>
      <c r="F16" s="7">
        <v>0.05</v>
      </c>
      <c r="G16" s="7">
        <v>0.05</v>
      </c>
      <c r="H16" s="7">
        <v>0.05</v>
      </c>
      <c r="I16" s="7">
        <v>0.05</v>
      </c>
      <c r="J16" s="7">
        <v>0.05</v>
      </c>
      <c r="K16" s="7">
        <v>0.05</v>
      </c>
      <c r="L16" s="7">
        <v>0.05</v>
      </c>
      <c r="M16" s="7">
        <v>0.05</v>
      </c>
      <c r="N16" s="7">
        <v>0.05</v>
      </c>
      <c r="O16" s="7">
        <v>0.05</v>
      </c>
      <c r="P16" s="7">
        <v>0.05</v>
      </c>
      <c r="Q16" s="7">
        <v>0.05</v>
      </c>
      <c r="R16" s="7">
        <v>0.05</v>
      </c>
      <c r="S16" s="7">
        <v>0.05</v>
      </c>
      <c r="T16" s="7">
        <v>0.05</v>
      </c>
      <c r="U16" s="7">
        <v>0.05</v>
      </c>
      <c r="V16" s="7">
        <v>0.05</v>
      </c>
      <c r="W16" s="7">
        <v>0.05</v>
      </c>
      <c r="X16" s="7">
        <v>0.05</v>
      </c>
      <c r="Y16" s="7">
        <v>0.05</v>
      </c>
      <c r="Z16" s="7">
        <v>0.05</v>
      </c>
      <c r="AA16" s="7">
        <v>0.05</v>
      </c>
      <c r="AB16" s="7">
        <v>0.05</v>
      </c>
      <c r="AC16" s="7">
        <v>0.05</v>
      </c>
      <c r="AD16" s="7">
        <v>0.05</v>
      </c>
      <c r="AE16" s="7">
        <v>0.05</v>
      </c>
      <c r="AF16" s="7">
        <v>0.05</v>
      </c>
      <c r="AG16" s="7">
        <v>0.05</v>
      </c>
      <c r="AH16" s="7">
        <v>0.05</v>
      </c>
    </row>
    <row r="17" spans="1:34">
      <c r="A17" s="7" t="s">
        <v>6</v>
      </c>
      <c r="B17" s="7" t="s">
        <v>183</v>
      </c>
      <c r="C17" s="7" t="s">
        <v>136</v>
      </c>
      <c r="D17" s="7">
        <v>0.05</v>
      </c>
      <c r="E17" s="7">
        <v>0.05</v>
      </c>
      <c r="F17" s="7">
        <v>0.05</v>
      </c>
      <c r="G17" s="7">
        <v>0.05</v>
      </c>
      <c r="H17" s="7">
        <v>0.05</v>
      </c>
      <c r="I17" s="7">
        <v>0.05</v>
      </c>
      <c r="J17" s="7">
        <v>0.05</v>
      </c>
      <c r="K17" s="7">
        <v>0.05</v>
      </c>
      <c r="L17" s="7">
        <v>0.05</v>
      </c>
      <c r="M17" s="7">
        <v>0.05</v>
      </c>
      <c r="N17" s="7">
        <v>0.05</v>
      </c>
      <c r="O17" s="7">
        <v>0.05</v>
      </c>
      <c r="P17" s="7">
        <v>0.05</v>
      </c>
      <c r="Q17" s="7">
        <v>0.05</v>
      </c>
      <c r="R17" s="7">
        <v>0.05</v>
      </c>
      <c r="S17" s="7">
        <v>0.05</v>
      </c>
      <c r="T17" s="7">
        <v>0.05</v>
      </c>
      <c r="U17" s="7">
        <v>0.05</v>
      </c>
      <c r="V17" s="7">
        <v>0.05</v>
      </c>
      <c r="W17" s="7">
        <v>0.05</v>
      </c>
      <c r="X17" s="7">
        <v>0.05</v>
      </c>
      <c r="Y17" s="7">
        <v>0.05</v>
      </c>
      <c r="Z17" s="7">
        <v>0.05</v>
      </c>
      <c r="AA17" s="7">
        <v>0.05</v>
      </c>
      <c r="AB17" s="7">
        <v>0.05</v>
      </c>
      <c r="AC17" s="7">
        <v>0.05</v>
      </c>
      <c r="AD17" s="7">
        <v>0.05</v>
      </c>
      <c r="AE17" s="7">
        <v>0.05</v>
      </c>
      <c r="AF17" s="7">
        <v>0.05</v>
      </c>
      <c r="AG17" s="7">
        <v>0.05</v>
      </c>
      <c r="AH17" s="7">
        <v>0.05</v>
      </c>
    </row>
    <row r="18" spans="1:34">
      <c r="A18" s="7" t="s">
        <v>6</v>
      </c>
      <c r="B18" s="7" t="s">
        <v>184</v>
      </c>
      <c r="C18" s="7" t="s">
        <v>136</v>
      </c>
      <c r="D18" s="7">
        <v>0.05</v>
      </c>
      <c r="E18" s="7">
        <v>0.05</v>
      </c>
      <c r="F18" s="7">
        <v>0.05</v>
      </c>
      <c r="G18" s="7">
        <v>0.05</v>
      </c>
      <c r="H18" s="7">
        <v>0.05</v>
      </c>
      <c r="I18" s="7">
        <v>0.05</v>
      </c>
      <c r="J18" s="7">
        <v>0.05</v>
      </c>
      <c r="K18" s="7">
        <v>0.05</v>
      </c>
      <c r="L18" s="7">
        <v>0.05</v>
      </c>
      <c r="M18" s="7">
        <v>0.05</v>
      </c>
      <c r="N18" s="7">
        <v>0.05</v>
      </c>
      <c r="O18" s="7">
        <v>0.05</v>
      </c>
      <c r="P18" s="7">
        <v>0.05</v>
      </c>
      <c r="Q18" s="7">
        <v>0.05</v>
      </c>
      <c r="R18" s="7">
        <v>0.05</v>
      </c>
      <c r="S18" s="7">
        <v>0.05</v>
      </c>
      <c r="T18" s="7">
        <v>0.05</v>
      </c>
      <c r="U18" s="7">
        <v>0.05</v>
      </c>
      <c r="V18" s="7">
        <v>0.05</v>
      </c>
      <c r="W18" s="7">
        <v>0.05</v>
      </c>
      <c r="X18" s="7">
        <v>0.05</v>
      </c>
      <c r="Y18" s="7">
        <v>0.05</v>
      </c>
      <c r="Z18" s="7">
        <v>0.05</v>
      </c>
      <c r="AA18" s="7">
        <v>0.05</v>
      </c>
      <c r="AB18" s="7">
        <v>0.05</v>
      </c>
      <c r="AC18" s="7">
        <v>0.05</v>
      </c>
      <c r="AD18" s="7">
        <v>0.05</v>
      </c>
      <c r="AE18" s="7">
        <v>0.05</v>
      </c>
      <c r="AF18" s="7">
        <v>0.05</v>
      </c>
      <c r="AG18" s="7">
        <v>0.05</v>
      </c>
      <c r="AH18" s="7">
        <v>0.05</v>
      </c>
    </row>
    <row r="19" spans="1:34">
      <c r="A19" s="7" t="s">
        <v>6</v>
      </c>
      <c r="B19" s="7" t="s">
        <v>185</v>
      </c>
      <c r="C19" s="7" t="s">
        <v>92</v>
      </c>
      <c r="D19" s="7">
        <v>7.1222518716689817E-2</v>
      </c>
      <c r="E19" s="7">
        <v>6.7488370692059652E-2</v>
      </c>
      <c r="F19" s="7">
        <v>6.3262373937746669E-2</v>
      </c>
      <c r="G19" s="7">
        <v>6.3614945854595317E-2</v>
      </c>
      <c r="H19" s="7">
        <v>6.398782538949381E-2</v>
      </c>
      <c r="I19" s="7">
        <v>6.398782538949381E-2</v>
      </c>
      <c r="J19" s="7">
        <v>5.0562860072941751E-2</v>
      </c>
      <c r="K19" s="7">
        <v>5.1765601994873678E-2</v>
      </c>
      <c r="L19" s="7">
        <v>5.295762821876851E-2</v>
      </c>
      <c r="M19" s="7">
        <v>5.4138938744626219E-2</v>
      </c>
      <c r="N19" s="7">
        <v>5.5309533572446834E-2</v>
      </c>
      <c r="O19" s="7">
        <v>5.5309533572446834E-2</v>
      </c>
      <c r="P19" s="7">
        <v>5.5309533572446834E-2</v>
      </c>
      <c r="Q19" s="7">
        <v>5.5309533572446834E-2</v>
      </c>
      <c r="R19" s="7">
        <v>5.5309533572446834E-2</v>
      </c>
      <c r="S19" s="7">
        <v>5.5309533572446834E-2</v>
      </c>
      <c r="T19" s="7">
        <v>5.5309533572446834E-2</v>
      </c>
      <c r="U19" s="7">
        <v>5.5309533572446834E-2</v>
      </c>
      <c r="V19" s="7">
        <v>5.5309533572446834E-2</v>
      </c>
      <c r="W19" s="7">
        <v>5.5309533572446834E-2</v>
      </c>
      <c r="X19" s="7">
        <v>5.5309533572446834E-2</v>
      </c>
      <c r="Y19" s="7">
        <v>5.5309533572446834E-2</v>
      </c>
      <c r="Z19" s="7">
        <v>5.5309533572446834E-2</v>
      </c>
      <c r="AA19" s="7">
        <v>5.5309533572446834E-2</v>
      </c>
      <c r="AB19" s="7">
        <v>5.5309533572446834E-2</v>
      </c>
      <c r="AC19" s="7">
        <v>5.5309533572446834E-2</v>
      </c>
      <c r="AD19" s="7">
        <v>5.5309533572446834E-2</v>
      </c>
      <c r="AE19" s="7">
        <v>5.5309533572446834E-2</v>
      </c>
      <c r="AF19" s="7">
        <v>5.5309533572446834E-2</v>
      </c>
      <c r="AG19" s="7">
        <v>5.5309533572446834E-2</v>
      </c>
      <c r="AH19" s="7">
        <v>5.5309533572446834E-2</v>
      </c>
    </row>
    <row r="20" spans="1:34">
      <c r="A20" s="7" t="s">
        <v>6</v>
      </c>
      <c r="B20" s="7" t="s">
        <v>191</v>
      </c>
      <c r="C20" s="7" t="s">
        <v>92</v>
      </c>
      <c r="D20" s="7">
        <v>6.5421499999999994E-2</v>
      </c>
      <c r="E20" s="7">
        <v>6.5421499999999994E-2</v>
      </c>
      <c r="F20" s="7">
        <v>6.5421499999999994E-2</v>
      </c>
      <c r="G20" s="7">
        <v>6.5421499999999994E-2</v>
      </c>
      <c r="H20" s="7">
        <v>6.5421499999999994E-2</v>
      </c>
      <c r="I20" s="7">
        <v>6.5421499999999994E-2</v>
      </c>
      <c r="J20" s="7">
        <v>6.3967868046929291E-2</v>
      </c>
      <c r="K20" s="7">
        <v>6.2624104812130876E-2</v>
      </c>
      <c r="L20" s="7">
        <v>6.1390210295604764E-2</v>
      </c>
      <c r="M20" s="7">
        <v>6.0266184497350932E-2</v>
      </c>
      <c r="N20" s="7">
        <v>5.9252027417369402E-2</v>
      </c>
      <c r="O20" s="7">
        <v>5.9252027417369402E-2</v>
      </c>
      <c r="P20" s="7">
        <v>5.9252027417369402E-2</v>
      </c>
      <c r="Q20" s="7">
        <v>5.9252027417369402E-2</v>
      </c>
      <c r="R20" s="7">
        <v>5.9252027417369402E-2</v>
      </c>
      <c r="S20" s="7">
        <v>5.9252027417369402E-2</v>
      </c>
      <c r="T20" s="7">
        <v>5.9252027417369402E-2</v>
      </c>
      <c r="U20" s="7">
        <v>5.9252027417369402E-2</v>
      </c>
      <c r="V20" s="7">
        <v>5.9252027417369402E-2</v>
      </c>
      <c r="W20" s="7">
        <v>5.9252027417369402E-2</v>
      </c>
      <c r="X20" s="7">
        <v>5.9252027417369402E-2</v>
      </c>
      <c r="Y20" s="7">
        <v>5.9252027417369402E-2</v>
      </c>
      <c r="Z20" s="7">
        <v>5.9252027417369402E-2</v>
      </c>
      <c r="AA20" s="7">
        <v>5.9252027417369402E-2</v>
      </c>
      <c r="AB20" s="7">
        <v>5.9252027417369402E-2</v>
      </c>
      <c r="AC20" s="7">
        <v>5.9252027417369402E-2</v>
      </c>
      <c r="AD20" s="7">
        <v>5.9252027417369402E-2</v>
      </c>
      <c r="AE20" s="7">
        <v>5.9252027417369402E-2</v>
      </c>
      <c r="AF20" s="7">
        <v>5.9252027417369402E-2</v>
      </c>
      <c r="AG20" s="7">
        <v>5.9252027417369402E-2</v>
      </c>
      <c r="AH20" s="7">
        <v>5.9252027417369402E-2</v>
      </c>
    </row>
    <row r="21" spans="1:34">
      <c r="A21" s="7" t="s">
        <v>6</v>
      </c>
      <c r="B21" s="7" t="s">
        <v>192</v>
      </c>
      <c r="C21" s="7" t="s">
        <v>92</v>
      </c>
      <c r="D21" s="7">
        <v>6.5421499999999994E-2</v>
      </c>
      <c r="E21" s="7">
        <v>6.5421499999999994E-2</v>
      </c>
      <c r="F21" s="7">
        <v>6.5421499999999994E-2</v>
      </c>
      <c r="G21" s="7">
        <v>6.5421499999999994E-2</v>
      </c>
      <c r="H21" s="7">
        <v>6.5421499999999994E-2</v>
      </c>
      <c r="I21" s="7">
        <v>6.5421499999999994E-2</v>
      </c>
      <c r="J21" s="7">
        <v>6.3967868046929291E-2</v>
      </c>
      <c r="K21" s="7">
        <v>6.2624104812130876E-2</v>
      </c>
      <c r="L21" s="7">
        <v>6.1390210295604764E-2</v>
      </c>
      <c r="M21" s="7">
        <v>6.0266184497350932E-2</v>
      </c>
      <c r="N21" s="7">
        <v>5.9252027417369402E-2</v>
      </c>
      <c r="O21" s="7">
        <v>5.9252027417369402E-2</v>
      </c>
      <c r="P21" s="7">
        <v>5.9252027417369402E-2</v>
      </c>
      <c r="Q21" s="7">
        <v>5.9252027417369402E-2</v>
      </c>
      <c r="R21" s="7">
        <v>5.9252027417369402E-2</v>
      </c>
      <c r="S21" s="7">
        <v>5.9252027417369402E-2</v>
      </c>
      <c r="T21" s="7">
        <v>5.9252027417369402E-2</v>
      </c>
      <c r="U21" s="7">
        <v>5.9252027417369402E-2</v>
      </c>
      <c r="V21" s="7">
        <v>5.9252027417369402E-2</v>
      </c>
      <c r="W21" s="7">
        <v>5.9252027417369402E-2</v>
      </c>
      <c r="X21" s="7">
        <v>5.9252027417369402E-2</v>
      </c>
      <c r="Y21" s="7">
        <v>5.9252027417369402E-2</v>
      </c>
      <c r="Z21" s="7">
        <v>5.9252027417369402E-2</v>
      </c>
      <c r="AA21" s="7">
        <v>5.9252027417369402E-2</v>
      </c>
      <c r="AB21" s="7">
        <v>5.9252027417369402E-2</v>
      </c>
      <c r="AC21" s="7">
        <v>5.9252027417369402E-2</v>
      </c>
      <c r="AD21" s="7">
        <v>5.9252027417369402E-2</v>
      </c>
      <c r="AE21" s="7">
        <v>5.9252027417369402E-2</v>
      </c>
      <c r="AF21" s="7">
        <v>5.9252027417369402E-2</v>
      </c>
      <c r="AG21" s="7">
        <v>5.9252027417369402E-2</v>
      </c>
      <c r="AH21" s="7">
        <v>5.9252027417369402E-2</v>
      </c>
    </row>
    <row r="22" spans="1:34">
      <c r="A22" s="7" t="s">
        <v>6</v>
      </c>
      <c r="B22" s="7" t="s">
        <v>193</v>
      </c>
      <c r="C22" s="7" t="s">
        <v>92</v>
      </c>
      <c r="D22" s="7">
        <v>6.5421499999999994E-2</v>
      </c>
      <c r="E22" s="7">
        <v>6.5421499999999994E-2</v>
      </c>
      <c r="F22" s="7">
        <v>6.5421499999999994E-2</v>
      </c>
      <c r="G22" s="7">
        <v>6.5421499999999994E-2</v>
      </c>
      <c r="H22" s="7">
        <v>6.5421499999999994E-2</v>
      </c>
      <c r="I22" s="7">
        <v>6.5421499999999994E-2</v>
      </c>
      <c r="J22" s="7">
        <v>6.3967868046929291E-2</v>
      </c>
      <c r="K22" s="7">
        <v>6.2624104812130876E-2</v>
      </c>
      <c r="L22" s="7">
        <v>6.1390210295604764E-2</v>
      </c>
      <c r="M22" s="7">
        <v>6.0266184497350932E-2</v>
      </c>
      <c r="N22" s="7">
        <v>5.9252027417369402E-2</v>
      </c>
      <c r="O22" s="7">
        <v>5.9252027417369402E-2</v>
      </c>
      <c r="P22" s="7">
        <v>5.9252027417369402E-2</v>
      </c>
      <c r="Q22" s="7">
        <v>5.9252027417369402E-2</v>
      </c>
      <c r="R22" s="7">
        <v>5.9252027417369402E-2</v>
      </c>
      <c r="S22" s="7">
        <v>5.9252027417369402E-2</v>
      </c>
      <c r="T22" s="7">
        <v>5.9252027417369402E-2</v>
      </c>
      <c r="U22" s="7">
        <v>5.9252027417369402E-2</v>
      </c>
      <c r="V22" s="7">
        <v>5.9252027417369402E-2</v>
      </c>
      <c r="W22" s="7">
        <v>5.9252027417369402E-2</v>
      </c>
      <c r="X22" s="7">
        <v>5.9252027417369402E-2</v>
      </c>
      <c r="Y22" s="7">
        <v>5.9252027417369402E-2</v>
      </c>
      <c r="Z22" s="7">
        <v>5.9252027417369402E-2</v>
      </c>
      <c r="AA22" s="7">
        <v>5.9252027417369402E-2</v>
      </c>
      <c r="AB22" s="7">
        <v>5.9252027417369402E-2</v>
      </c>
      <c r="AC22" s="7">
        <v>5.9252027417369402E-2</v>
      </c>
      <c r="AD22" s="7">
        <v>5.9252027417369402E-2</v>
      </c>
      <c r="AE22" s="7">
        <v>5.9252027417369402E-2</v>
      </c>
      <c r="AF22" s="7">
        <v>5.9252027417369402E-2</v>
      </c>
      <c r="AG22" s="7">
        <v>5.9252027417369402E-2</v>
      </c>
      <c r="AH22" s="7">
        <v>5.9252027417369402E-2</v>
      </c>
    </row>
    <row r="23" spans="1:34">
      <c r="A23" s="7" t="s">
        <v>6</v>
      </c>
      <c r="B23" s="7" t="s">
        <v>194</v>
      </c>
      <c r="C23" s="7" t="s">
        <v>92</v>
      </c>
      <c r="D23" s="7">
        <v>6.5421499999999994E-2</v>
      </c>
      <c r="E23" s="7">
        <v>6.5421499999999994E-2</v>
      </c>
      <c r="F23" s="7">
        <v>6.5421499999999994E-2</v>
      </c>
      <c r="G23" s="7">
        <v>6.5421499999999994E-2</v>
      </c>
      <c r="H23" s="7">
        <v>6.5421499999999994E-2</v>
      </c>
      <c r="I23" s="7">
        <v>6.5421499999999994E-2</v>
      </c>
      <c r="J23" s="7">
        <v>6.3967868046929291E-2</v>
      </c>
      <c r="K23" s="7">
        <v>6.2624104812130876E-2</v>
      </c>
      <c r="L23" s="7">
        <v>6.1390210295604764E-2</v>
      </c>
      <c r="M23" s="7">
        <v>6.0266184497350932E-2</v>
      </c>
      <c r="N23" s="7">
        <v>5.9252027417369402E-2</v>
      </c>
      <c r="O23" s="7">
        <v>5.9252027417369402E-2</v>
      </c>
      <c r="P23" s="7">
        <v>5.9252027417369402E-2</v>
      </c>
      <c r="Q23" s="7">
        <v>5.9252027417369402E-2</v>
      </c>
      <c r="R23" s="7">
        <v>5.9252027417369402E-2</v>
      </c>
      <c r="S23" s="7">
        <v>5.9252027417369402E-2</v>
      </c>
      <c r="T23" s="7">
        <v>5.9252027417369402E-2</v>
      </c>
      <c r="U23" s="7">
        <v>5.9252027417369402E-2</v>
      </c>
      <c r="V23" s="7">
        <v>5.9252027417369402E-2</v>
      </c>
      <c r="W23" s="7">
        <v>5.9252027417369402E-2</v>
      </c>
      <c r="X23" s="7">
        <v>5.9252027417369402E-2</v>
      </c>
      <c r="Y23" s="7">
        <v>5.9252027417369402E-2</v>
      </c>
      <c r="Z23" s="7">
        <v>5.9252027417369402E-2</v>
      </c>
      <c r="AA23" s="7">
        <v>5.9252027417369402E-2</v>
      </c>
      <c r="AB23" s="7">
        <v>5.9252027417369402E-2</v>
      </c>
      <c r="AC23" s="7">
        <v>5.9252027417369402E-2</v>
      </c>
      <c r="AD23" s="7">
        <v>5.9252027417369402E-2</v>
      </c>
      <c r="AE23" s="7">
        <v>5.9252027417369402E-2</v>
      </c>
      <c r="AF23" s="7">
        <v>5.9252027417369402E-2</v>
      </c>
      <c r="AG23" s="7">
        <v>5.9252027417369402E-2</v>
      </c>
      <c r="AH23" s="7">
        <v>5.9252027417369402E-2</v>
      </c>
    </row>
    <row r="24" spans="1:34">
      <c r="A24" s="7" t="s">
        <v>6</v>
      </c>
      <c r="B24" s="7" t="s">
        <v>196</v>
      </c>
      <c r="C24" s="7" t="s">
        <v>92</v>
      </c>
      <c r="D24" s="7">
        <v>6.5421499999999994E-2</v>
      </c>
      <c r="E24" s="7">
        <v>6.5421499999999994E-2</v>
      </c>
      <c r="F24" s="7">
        <v>6.5421499999999994E-2</v>
      </c>
      <c r="G24" s="7">
        <v>6.5421499999999994E-2</v>
      </c>
      <c r="H24" s="7">
        <v>6.5421499999999994E-2</v>
      </c>
      <c r="I24" s="7">
        <v>6.5421499999999994E-2</v>
      </c>
      <c r="J24" s="7">
        <v>6.3967868046929291E-2</v>
      </c>
      <c r="K24" s="7">
        <v>6.2624104812130876E-2</v>
      </c>
      <c r="L24" s="7">
        <v>6.1390210295604764E-2</v>
      </c>
      <c r="M24" s="7">
        <v>6.0266184497350932E-2</v>
      </c>
      <c r="N24" s="7">
        <v>5.9252027417369402E-2</v>
      </c>
      <c r="O24" s="7">
        <v>5.9252027417369402E-2</v>
      </c>
      <c r="P24" s="7">
        <v>5.9252027417369402E-2</v>
      </c>
      <c r="Q24" s="7">
        <v>5.9252027417369402E-2</v>
      </c>
      <c r="R24" s="7">
        <v>5.9252027417369402E-2</v>
      </c>
      <c r="S24" s="7">
        <v>5.9252027417369402E-2</v>
      </c>
      <c r="T24" s="7">
        <v>5.9252027417369402E-2</v>
      </c>
      <c r="U24" s="7">
        <v>5.9252027417369402E-2</v>
      </c>
      <c r="V24" s="7">
        <v>5.9252027417369402E-2</v>
      </c>
      <c r="W24" s="7">
        <v>5.9252027417369402E-2</v>
      </c>
      <c r="X24" s="7">
        <v>5.9252027417369402E-2</v>
      </c>
      <c r="Y24" s="7">
        <v>5.9252027417369402E-2</v>
      </c>
      <c r="Z24" s="7">
        <v>5.9252027417369402E-2</v>
      </c>
      <c r="AA24" s="7">
        <v>5.9252027417369402E-2</v>
      </c>
      <c r="AB24" s="7">
        <v>5.9252027417369402E-2</v>
      </c>
      <c r="AC24" s="7">
        <v>5.9252027417369402E-2</v>
      </c>
      <c r="AD24" s="7">
        <v>5.9252027417369402E-2</v>
      </c>
      <c r="AE24" s="7">
        <v>5.9252027417369402E-2</v>
      </c>
      <c r="AF24" s="7">
        <v>5.9252027417369402E-2</v>
      </c>
      <c r="AG24" s="7">
        <v>5.9252027417369402E-2</v>
      </c>
      <c r="AH24" s="7">
        <v>5.9252027417369402E-2</v>
      </c>
    </row>
    <row r="25" spans="1:34">
      <c r="A25" s="7" t="s">
        <v>6</v>
      </c>
      <c r="B25" s="7" t="s">
        <v>197</v>
      </c>
      <c r="C25" s="7" t="s">
        <v>92</v>
      </c>
      <c r="D25" s="7">
        <v>6.5421499999999994E-2</v>
      </c>
      <c r="E25" s="7">
        <v>6.5421499999999994E-2</v>
      </c>
      <c r="F25" s="7">
        <v>6.5421499999999994E-2</v>
      </c>
      <c r="G25" s="7">
        <v>6.5421499999999994E-2</v>
      </c>
      <c r="H25" s="7">
        <v>6.5421499999999994E-2</v>
      </c>
      <c r="I25" s="7">
        <v>6.5421499999999994E-2</v>
      </c>
      <c r="J25" s="7">
        <v>6.3967868046929291E-2</v>
      </c>
      <c r="K25" s="7">
        <v>6.2624104812130876E-2</v>
      </c>
      <c r="L25" s="7">
        <v>6.1390210295604764E-2</v>
      </c>
      <c r="M25" s="7">
        <v>6.0266184497350932E-2</v>
      </c>
      <c r="N25" s="7">
        <v>5.9252027417369402E-2</v>
      </c>
      <c r="O25" s="7">
        <v>5.9252027417369402E-2</v>
      </c>
      <c r="P25" s="7">
        <v>5.9252027417369402E-2</v>
      </c>
      <c r="Q25" s="7">
        <v>5.9252027417369402E-2</v>
      </c>
      <c r="R25" s="7">
        <v>5.9252027417369402E-2</v>
      </c>
      <c r="S25" s="7">
        <v>5.9252027417369402E-2</v>
      </c>
      <c r="T25" s="7">
        <v>5.9252027417369402E-2</v>
      </c>
      <c r="U25" s="7">
        <v>5.9252027417369402E-2</v>
      </c>
      <c r="V25" s="7">
        <v>5.9252027417369402E-2</v>
      </c>
      <c r="W25" s="7">
        <v>5.9252027417369402E-2</v>
      </c>
      <c r="X25" s="7">
        <v>5.9252027417369402E-2</v>
      </c>
      <c r="Y25" s="7">
        <v>5.9252027417369402E-2</v>
      </c>
      <c r="Z25" s="7">
        <v>5.9252027417369402E-2</v>
      </c>
      <c r="AA25" s="7">
        <v>5.9252027417369402E-2</v>
      </c>
      <c r="AB25" s="7">
        <v>5.9252027417369402E-2</v>
      </c>
      <c r="AC25" s="7">
        <v>5.9252027417369402E-2</v>
      </c>
      <c r="AD25" s="7">
        <v>5.9252027417369402E-2</v>
      </c>
      <c r="AE25" s="7">
        <v>5.9252027417369402E-2</v>
      </c>
      <c r="AF25" s="7">
        <v>5.9252027417369402E-2</v>
      </c>
      <c r="AG25" s="7">
        <v>5.9252027417369402E-2</v>
      </c>
      <c r="AH25" s="7">
        <v>5.9252027417369402E-2</v>
      </c>
    </row>
    <row r="26" spans="1:34">
      <c r="A26" s="7" t="s">
        <v>6</v>
      </c>
      <c r="B26" s="7" t="s">
        <v>198</v>
      </c>
      <c r="C26" s="7" t="s">
        <v>92</v>
      </c>
      <c r="D26" s="7">
        <v>6.5421499999999994E-2</v>
      </c>
      <c r="E26" s="7">
        <v>6.5421499999999994E-2</v>
      </c>
      <c r="F26" s="7">
        <v>6.5421499999999994E-2</v>
      </c>
      <c r="G26" s="7">
        <v>6.5421499999999994E-2</v>
      </c>
      <c r="H26" s="7">
        <v>6.5421499999999994E-2</v>
      </c>
      <c r="I26" s="7">
        <v>6.5421499999999994E-2</v>
      </c>
      <c r="J26" s="7">
        <v>6.3967868046929291E-2</v>
      </c>
      <c r="K26" s="7">
        <v>6.2624104812130876E-2</v>
      </c>
      <c r="L26" s="7">
        <v>6.1390210295604764E-2</v>
      </c>
      <c r="M26" s="7">
        <v>6.0266184497350932E-2</v>
      </c>
      <c r="N26" s="7">
        <v>5.9252027417369402E-2</v>
      </c>
      <c r="O26" s="7">
        <v>5.9252027417369402E-2</v>
      </c>
      <c r="P26" s="7">
        <v>5.9252027417369402E-2</v>
      </c>
      <c r="Q26" s="7">
        <v>5.9252027417369402E-2</v>
      </c>
      <c r="R26" s="7">
        <v>5.9252027417369402E-2</v>
      </c>
      <c r="S26" s="7">
        <v>5.9252027417369402E-2</v>
      </c>
      <c r="T26" s="7">
        <v>5.9252027417369402E-2</v>
      </c>
      <c r="U26" s="7">
        <v>5.9252027417369402E-2</v>
      </c>
      <c r="V26" s="7">
        <v>5.9252027417369402E-2</v>
      </c>
      <c r="W26" s="7">
        <v>5.9252027417369402E-2</v>
      </c>
      <c r="X26" s="7">
        <v>5.9252027417369402E-2</v>
      </c>
      <c r="Y26" s="7">
        <v>5.9252027417369402E-2</v>
      </c>
      <c r="Z26" s="7">
        <v>5.9252027417369402E-2</v>
      </c>
      <c r="AA26" s="7">
        <v>5.9252027417369402E-2</v>
      </c>
      <c r="AB26" s="7">
        <v>5.9252027417369402E-2</v>
      </c>
      <c r="AC26" s="7">
        <v>5.9252027417369402E-2</v>
      </c>
      <c r="AD26" s="7">
        <v>5.9252027417369402E-2</v>
      </c>
      <c r="AE26" s="7">
        <v>5.9252027417369402E-2</v>
      </c>
      <c r="AF26" s="7">
        <v>5.9252027417369402E-2</v>
      </c>
      <c r="AG26" s="7">
        <v>5.9252027417369402E-2</v>
      </c>
      <c r="AH26" s="7">
        <v>5.9252027417369402E-2</v>
      </c>
    </row>
    <row r="27" spans="1:34">
      <c r="A27" s="7" t="s">
        <v>6</v>
      </c>
      <c r="B27" s="7" t="s">
        <v>201</v>
      </c>
      <c r="C27" s="7" t="s">
        <v>92</v>
      </c>
      <c r="D27" s="7">
        <v>5.7877100000000001E-2</v>
      </c>
      <c r="E27" s="7">
        <v>5.7877100000000001E-2</v>
      </c>
      <c r="F27" s="7">
        <v>5.7877100000000001E-2</v>
      </c>
      <c r="G27" s="7">
        <v>5.7877100000000001E-2</v>
      </c>
      <c r="H27" s="7">
        <v>5.7877100000000001E-2</v>
      </c>
      <c r="I27" s="7">
        <v>5.7877100000000001E-2</v>
      </c>
      <c r="J27" s="7">
        <v>5.8074927246929288E-2</v>
      </c>
      <c r="K27" s="7">
        <v>5.8311333612130881E-2</v>
      </c>
      <c r="L27" s="7">
        <v>5.8586319095604758E-2</v>
      </c>
      <c r="M27" s="7">
        <v>5.8899883697350941E-2</v>
      </c>
      <c r="N27" s="7">
        <v>5.9252027417369402E-2</v>
      </c>
      <c r="O27" s="7">
        <v>5.9252027417369402E-2</v>
      </c>
      <c r="P27" s="7">
        <v>5.9252027417369402E-2</v>
      </c>
      <c r="Q27" s="7">
        <v>5.9252027417369402E-2</v>
      </c>
      <c r="R27" s="7">
        <v>5.9252027417369402E-2</v>
      </c>
      <c r="S27" s="7">
        <v>5.9252027417369402E-2</v>
      </c>
      <c r="T27" s="7">
        <v>5.9252027417369402E-2</v>
      </c>
      <c r="U27" s="7">
        <v>5.9252027417369402E-2</v>
      </c>
      <c r="V27" s="7">
        <v>5.9252027417369402E-2</v>
      </c>
      <c r="W27" s="7">
        <v>5.9252027417369402E-2</v>
      </c>
      <c r="X27" s="7">
        <v>5.9252027417369402E-2</v>
      </c>
      <c r="Y27" s="7">
        <v>5.9252027417369402E-2</v>
      </c>
      <c r="Z27" s="7">
        <v>5.9252027417369402E-2</v>
      </c>
      <c r="AA27" s="7">
        <v>5.9252027417369402E-2</v>
      </c>
      <c r="AB27" s="7">
        <v>5.9252027417369402E-2</v>
      </c>
      <c r="AC27" s="7">
        <v>5.9252027417369402E-2</v>
      </c>
      <c r="AD27" s="7">
        <v>5.9252027417369402E-2</v>
      </c>
      <c r="AE27" s="7">
        <v>5.9252027417369402E-2</v>
      </c>
      <c r="AF27" s="7">
        <v>5.9252027417369402E-2</v>
      </c>
      <c r="AG27" s="7">
        <v>5.9252027417369402E-2</v>
      </c>
      <c r="AH27" s="7">
        <v>5.9252027417369402E-2</v>
      </c>
    </row>
    <row r="28" spans="1:34">
      <c r="A28" s="7" t="s">
        <v>6</v>
      </c>
      <c r="B28" s="7" t="s">
        <v>202</v>
      </c>
      <c r="C28" s="7" t="s">
        <v>92</v>
      </c>
      <c r="D28" s="7">
        <v>5.7877100000000001E-2</v>
      </c>
      <c r="E28" s="7">
        <v>5.7877100000000001E-2</v>
      </c>
      <c r="F28" s="7">
        <v>5.7877100000000001E-2</v>
      </c>
      <c r="G28" s="7">
        <v>5.7877100000000001E-2</v>
      </c>
      <c r="H28" s="7">
        <v>5.7877100000000001E-2</v>
      </c>
      <c r="I28" s="7">
        <v>5.7877100000000001E-2</v>
      </c>
      <c r="J28" s="7">
        <v>5.8074927246929288E-2</v>
      </c>
      <c r="K28" s="7">
        <v>5.8311333612130881E-2</v>
      </c>
      <c r="L28" s="7">
        <v>5.8586319095604758E-2</v>
      </c>
      <c r="M28" s="7">
        <v>5.8899883697350941E-2</v>
      </c>
      <c r="N28" s="7">
        <v>5.9252027417369402E-2</v>
      </c>
      <c r="O28" s="7">
        <v>5.9252027417369402E-2</v>
      </c>
      <c r="P28" s="7">
        <v>5.9252027417369402E-2</v>
      </c>
      <c r="Q28" s="7">
        <v>5.9252027417369402E-2</v>
      </c>
      <c r="R28" s="7">
        <v>5.9252027417369402E-2</v>
      </c>
      <c r="S28" s="7">
        <v>5.9252027417369402E-2</v>
      </c>
      <c r="T28" s="7">
        <v>5.9252027417369402E-2</v>
      </c>
      <c r="U28" s="7">
        <v>5.9252027417369402E-2</v>
      </c>
      <c r="V28" s="7">
        <v>5.9252027417369402E-2</v>
      </c>
      <c r="W28" s="7">
        <v>5.9252027417369402E-2</v>
      </c>
      <c r="X28" s="7">
        <v>5.9252027417369402E-2</v>
      </c>
      <c r="Y28" s="7">
        <v>5.9252027417369402E-2</v>
      </c>
      <c r="Z28" s="7">
        <v>5.9252027417369402E-2</v>
      </c>
      <c r="AA28" s="7">
        <v>5.9252027417369402E-2</v>
      </c>
      <c r="AB28" s="7">
        <v>5.9252027417369402E-2</v>
      </c>
      <c r="AC28" s="7">
        <v>5.9252027417369402E-2</v>
      </c>
      <c r="AD28" s="7">
        <v>5.9252027417369402E-2</v>
      </c>
      <c r="AE28" s="7">
        <v>5.9252027417369402E-2</v>
      </c>
      <c r="AF28" s="7">
        <v>5.9252027417369402E-2</v>
      </c>
      <c r="AG28" s="7">
        <v>5.9252027417369402E-2</v>
      </c>
      <c r="AH28" s="7">
        <v>5.9252027417369402E-2</v>
      </c>
    </row>
    <row r="29" spans="1:34">
      <c r="A29" s="7" t="s">
        <v>6</v>
      </c>
      <c r="B29" s="7" t="s">
        <v>204</v>
      </c>
      <c r="C29" s="7" t="s">
        <v>92</v>
      </c>
      <c r="D29" s="7">
        <v>6.6257919999999998E-2</v>
      </c>
      <c r="E29" s="7">
        <v>6.6257919999999998E-2</v>
      </c>
      <c r="F29" s="7">
        <v>6.6257919999999998E-2</v>
      </c>
      <c r="G29" s="7">
        <v>6.6257919999999998E-2</v>
      </c>
      <c r="H29" s="7">
        <v>6.6257919999999998E-2</v>
      </c>
      <c r="I29" s="7">
        <v>6.6257919999999998E-2</v>
      </c>
      <c r="J29" s="7">
        <v>6.6970816000000002E-2</v>
      </c>
      <c r="K29" s="7">
        <v>6.7683712000000007E-2</v>
      </c>
      <c r="L29" s="7">
        <v>6.8396608000000012E-2</v>
      </c>
      <c r="M29" s="7">
        <v>6.9109504000000002E-2</v>
      </c>
      <c r="N29" s="7">
        <v>6.9822400000000007E-2</v>
      </c>
      <c r="O29" s="7">
        <v>6.9822400000000007E-2</v>
      </c>
      <c r="P29" s="7">
        <v>6.9822400000000007E-2</v>
      </c>
      <c r="Q29" s="7">
        <v>6.9822400000000007E-2</v>
      </c>
      <c r="R29" s="7">
        <v>6.9822400000000007E-2</v>
      </c>
      <c r="S29" s="7">
        <v>6.9822400000000007E-2</v>
      </c>
      <c r="T29" s="7">
        <v>5.7877100000000001E-2</v>
      </c>
      <c r="U29" s="7">
        <v>5.7877100000000001E-2</v>
      </c>
      <c r="V29" s="7">
        <v>5.7877100000000001E-2</v>
      </c>
      <c r="W29" s="7">
        <v>5.7877100000000001E-2</v>
      </c>
      <c r="X29" s="7">
        <v>5.7877100000000001E-2</v>
      </c>
      <c r="Y29" s="7">
        <v>5.7877100000000001E-2</v>
      </c>
      <c r="Z29" s="7">
        <v>5.7877100000000001E-2</v>
      </c>
      <c r="AA29" s="7">
        <v>5.7877100000000001E-2</v>
      </c>
      <c r="AB29" s="7">
        <v>5.7877100000000001E-2</v>
      </c>
      <c r="AC29" s="7">
        <v>5.7877100000000001E-2</v>
      </c>
      <c r="AD29" s="7">
        <v>5.7877100000000001E-2</v>
      </c>
      <c r="AE29" s="7">
        <v>5.7877100000000001E-2</v>
      </c>
      <c r="AF29" s="7">
        <v>5.7877100000000001E-2</v>
      </c>
      <c r="AG29" s="7">
        <v>5.7877100000000001E-2</v>
      </c>
      <c r="AH29" s="7">
        <v>5.7877100000000001E-2</v>
      </c>
    </row>
    <row r="30" spans="1:34">
      <c r="A30" s="7" t="s">
        <v>6</v>
      </c>
      <c r="B30" s="7" t="s">
        <v>205</v>
      </c>
      <c r="C30" s="7" t="s">
        <v>92</v>
      </c>
      <c r="D30" s="7">
        <v>5.6698294578795688E-2</v>
      </c>
      <c r="E30" s="7">
        <v>5.6698294578795688E-2</v>
      </c>
      <c r="F30" s="7">
        <v>5.6698294578795688E-2</v>
      </c>
      <c r="G30" s="7">
        <v>5.6698294578795688E-2</v>
      </c>
      <c r="H30" s="7">
        <v>5.4975290877219488E-2</v>
      </c>
      <c r="I30" s="7">
        <v>5.4975290877219488E-2</v>
      </c>
      <c r="J30" s="7">
        <v>4.9100229521914382E-2</v>
      </c>
      <c r="K30" s="7">
        <v>5.0319722897432619E-2</v>
      </c>
      <c r="L30" s="7">
        <v>5.1528342019589127E-2</v>
      </c>
      <c r="M30" s="7">
        <v>5.27260868883839E-2</v>
      </c>
      <c r="N30" s="7">
        <v>5.3912957503816944E-2</v>
      </c>
      <c r="O30" s="7">
        <v>5.3912957503816944E-2</v>
      </c>
      <c r="P30" s="7">
        <v>5.3912957503816944E-2</v>
      </c>
      <c r="Q30" s="7">
        <v>5.3912957503816944E-2</v>
      </c>
      <c r="R30" s="7">
        <v>5.3912957503816944E-2</v>
      </c>
      <c r="S30" s="7">
        <v>5.3912957503816944E-2</v>
      </c>
      <c r="T30" s="7">
        <v>5.3912957503816944E-2</v>
      </c>
      <c r="U30" s="7">
        <v>5.3912957503816944E-2</v>
      </c>
      <c r="V30" s="7">
        <v>5.3912957503816944E-2</v>
      </c>
      <c r="W30" s="7">
        <v>5.3912957503816944E-2</v>
      </c>
      <c r="X30" s="7">
        <v>5.3912957503816944E-2</v>
      </c>
      <c r="Y30" s="7">
        <v>5.3912957503816944E-2</v>
      </c>
      <c r="Z30" s="7">
        <v>5.3912957503816944E-2</v>
      </c>
      <c r="AA30" s="7">
        <v>5.3912957503816944E-2</v>
      </c>
      <c r="AB30" s="7">
        <v>5.3912957503816944E-2</v>
      </c>
      <c r="AC30" s="7">
        <v>5.3912957503816944E-2</v>
      </c>
      <c r="AD30" s="7">
        <v>5.3912957503816944E-2</v>
      </c>
      <c r="AE30" s="7">
        <v>5.3912957503816944E-2</v>
      </c>
      <c r="AF30" s="7">
        <v>5.3912957503816944E-2</v>
      </c>
      <c r="AG30" s="7">
        <v>5.3912957503816944E-2</v>
      </c>
      <c r="AH30" s="7">
        <v>5.3912957503816944E-2</v>
      </c>
    </row>
    <row r="31" spans="1:34">
      <c r="A31" s="7" t="s">
        <v>6</v>
      </c>
      <c r="B31" s="7" t="s">
        <v>207</v>
      </c>
      <c r="C31" s="7" t="s">
        <v>94</v>
      </c>
      <c r="D31" s="7">
        <v>0.05</v>
      </c>
      <c r="E31" s="7">
        <v>0.05</v>
      </c>
      <c r="F31" s="7">
        <v>0.05</v>
      </c>
      <c r="G31" s="7">
        <v>0.05</v>
      </c>
      <c r="H31" s="7">
        <v>0.05</v>
      </c>
      <c r="I31" s="7">
        <v>0.05</v>
      </c>
      <c r="J31" s="7">
        <v>0.05</v>
      </c>
      <c r="K31" s="7">
        <v>0.05</v>
      </c>
      <c r="L31" s="7">
        <v>0.05</v>
      </c>
      <c r="M31" s="7">
        <v>0.05</v>
      </c>
      <c r="N31" s="7">
        <v>0.05</v>
      </c>
      <c r="O31" s="7">
        <v>0.05</v>
      </c>
      <c r="P31" s="7">
        <v>0.05</v>
      </c>
      <c r="Q31" s="7">
        <v>0.05</v>
      </c>
      <c r="R31" s="7">
        <v>0.05</v>
      </c>
      <c r="S31" s="7">
        <v>0.05</v>
      </c>
      <c r="T31" s="7">
        <v>0.05</v>
      </c>
      <c r="U31" s="7">
        <v>0.05</v>
      </c>
      <c r="V31" s="7">
        <v>0.05</v>
      </c>
      <c r="W31" s="7">
        <v>0.05</v>
      </c>
      <c r="X31" s="7">
        <v>0.05</v>
      </c>
      <c r="Y31" s="7">
        <v>0.05</v>
      </c>
      <c r="Z31" s="7">
        <v>0.05</v>
      </c>
      <c r="AA31" s="7">
        <v>0.05</v>
      </c>
      <c r="AB31" s="7">
        <v>0.05</v>
      </c>
      <c r="AC31" s="7">
        <v>0.05</v>
      </c>
      <c r="AD31" s="7">
        <v>0.05</v>
      </c>
      <c r="AE31" s="7">
        <v>0.05</v>
      </c>
      <c r="AF31" s="7">
        <v>0.05</v>
      </c>
      <c r="AG31" s="7">
        <v>0.05</v>
      </c>
      <c r="AH31" s="7">
        <v>0.05</v>
      </c>
    </row>
    <row r="32" spans="1:34">
      <c r="A32" s="7" t="s">
        <v>6</v>
      </c>
      <c r="B32" s="7" t="s">
        <v>208</v>
      </c>
      <c r="C32" s="7" t="s">
        <v>94</v>
      </c>
      <c r="D32" s="7">
        <v>0.05</v>
      </c>
      <c r="E32" s="7">
        <v>0.05</v>
      </c>
      <c r="F32" s="7">
        <v>0.05</v>
      </c>
      <c r="G32" s="7">
        <v>0.05</v>
      </c>
      <c r="H32" s="7">
        <v>0.05</v>
      </c>
      <c r="I32" s="7">
        <v>0.05</v>
      </c>
      <c r="J32" s="7">
        <v>0.05</v>
      </c>
      <c r="K32" s="7">
        <v>0.05</v>
      </c>
      <c r="L32" s="7">
        <v>0.05</v>
      </c>
      <c r="M32" s="7">
        <v>0.05</v>
      </c>
      <c r="N32" s="7">
        <v>0.05</v>
      </c>
      <c r="O32" s="7">
        <v>0.05</v>
      </c>
      <c r="P32" s="7">
        <v>0.05</v>
      </c>
      <c r="Q32" s="7">
        <v>0.05</v>
      </c>
      <c r="R32" s="7">
        <v>0.05</v>
      </c>
      <c r="S32" s="7">
        <v>0.05</v>
      </c>
      <c r="T32" s="7">
        <v>0.05</v>
      </c>
      <c r="U32" s="7">
        <v>0.05</v>
      </c>
      <c r="V32" s="7">
        <v>0.05</v>
      </c>
      <c r="W32" s="7">
        <v>0.05</v>
      </c>
      <c r="X32" s="7">
        <v>0.05</v>
      </c>
      <c r="Y32" s="7">
        <v>0.05</v>
      </c>
      <c r="Z32" s="7">
        <v>0.05</v>
      </c>
      <c r="AA32" s="7">
        <v>0.05</v>
      </c>
      <c r="AB32" s="7">
        <v>0.05</v>
      </c>
      <c r="AC32" s="7">
        <v>0.05</v>
      </c>
      <c r="AD32" s="7">
        <v>0.05</v>
      </c>
      <c r="AE32" s="7">
        <v>0.05</v>
      </c>
      <c r="AF32" s="7">
        <v>0.05</v>
      </c>
      <c r="AG32" s="7">
        <v>0.05</v>
      </c>
      <c r="AH32" s="7">
        <v>0.05</v>
      </c>
    </row>
    <row r="33" spans="1:34">
      <c r="A33" s="7" t="s">
        <v>6</v>
      </c>
      <c r="B33" s="7" t="s">
        <v>209</v>
      </c>
      <c r="C33" s="7" t="s">
        <v>92</v>
      </c>
      <c r="D33" s="7">
        <v>5.2714068831298061E-2</v>
      </c>
      <c r="E33" s="7">
        <v>5.2714068913427573E-2</v>
      </c>
      <c r="F33" s="7">
        <v>5.2714067615884028E-2</v>
      </c>
      <c r="G33" s="7">
        <v>5.2714065265614916E-2</v>
      </c>
      <c r="H33" s="7">
        <v>5.1333716316218116E-2</v>
      </c>
      <c r="I33" s="7">
        <v>5.1333716316218116E-2</v>
      </c>
      <c r="J33" s="7">
        <v>4.6796974915771457E-2</v>
      </c>
      <c r="K33" s="7">
        <v>4.7954991225244319E-2</v>
      </c>
      <c r="L33" s="7">
        <v>4.910151958532237E-2</v>
      </c>
      <c r="M33" s="7">
        <v>5.0236559996005625E-2</v>
      </c>
      <c r="N33" s="7">
        <v>5.1360112457294049E-2</v>
      </c>
      <c r="O33" s="7">
        <v>5.1360112457294049E-2</v>
      </c>
      <c r="P33" s="7">
        <v>5.1360112457294049E-2</v>
      </c>
      <c r="Q33" s="7">
        <v>5.1360112457294049E-2</v>
      </c>
      <c r="R33" s="7">
        <v>5.1360112457294049E-2</v>
      </c>
      <c r="S33" s="7">
        <v>5.1360112457294049E-2</v>
      </c>
      <c r="T33" s="7">
        <v>5.1360112457294049E-2</v>
      </c>
      <c r="U33" s="7">
        <v>5.1360112457294049E-2</v>
      </c>
      <c r="V33" s="7">
        <v>5.1360112457294049E-2</v>
      </c>
      <c r="W33" s="7">
        <v>5.1360112457294049E-2</v>
      </c>
      <c r="X33" s="7">
        <v>5.1360112457294049E-2</v>
      </c>
      <c r="Y33" s="7">
        <v>5.1360112457294049E-2</v>
      </c>
      <c r="Z33" s="7">
        <v>5.1360112457294049E-2</v>
      </c>
      <c r="AA33" s="7">
        <v>5.1360112457294049E-2</v>
      </c>
      <c r="AB33" s="7">
        <v>5.1360112457294049E-2</v>
      </c>
      <c r="AC33" s="7">
        <v>5.1360112457294049E-2</v>
      </c>
      <c r="AD33" s="7">
        <v>5.1360112457294049E-2</v>
      </c>
      <c r="AE33" s="7">
        <v>5.1360112457294049E-2</v>
      </c>
      <c r="AF33" s="7">
        <v>5.1360112457294049E-2</v>
      </c>
      <c r="AG33" s="7">
        <v>5.1360112457294049E-2</v>
      </c>
      <c r="AH33" s="7">
        <v>5.1360112457294049E-2</v>
      </c>
    </row>
    <row r="34" spans="1:34">
      <c r="A34" s="7" t="s">
        <v>6</v>
      </c>
      <c r="B34" s="7" t="s">
        <v>211</v>
      </c>
      <c r="C34" s="7" t="s">
        <v>92</v>
      </c>
      <c r="D34" s="7">
        <v>5.4287470296592102E-2</v>
      </c>
      <c r="E34" s="7">
        <v>5.4287470296592102E-2</v>
      </c>
      <c r="F34" s="7">
        <v>5.4287470296592102E-2</v>
      </c>
      <c r="G34" s="7">
        <v>5.4287470296592102E-2</v>
      </c>
      <c r="H34" s="7">
        <v>5.4287470296592102E-2</v>
      </c>
      <c r="I34" s="7">
        <v>5.4287470296592102E-2</v>
      </c>
      <c r="J34" s="7">
        <v>5.0517526083259712E-2</v>
      </c>
      <c r="K34" s="7">
        <v>5.1880573743356126E-2</v>
      </c>
      <c r="L34" s="7">
        <v>5.3230604845311058E-2</v>
      </c>
      <c r="M34" s="7">
        <v>5.4567619389124508E-2</v>
      </c>
      <c r="N34" s="7">
        <v>5.5891617374796462E-2</v>
      </c>
      <c r="O34" s="7">
        <v>5.5891617374796462E-2</v>
      </c>
      <c r="P34" s="7">
        <v>5.5891617374796462E-2</v>
      </c>
      <c r="Q34" s="7">
        <v>5.5891617374796462E-2</v>
      </c>
      <c r="R34" s="7">
        <v>5.5891617374796462E-2</v>
      </c>
      <c r="S34" s="7">
        <v>5.5891617374796462E-2</v>
      </c>
      <c r="T34" s="7">
        <v>5.5891617374796462E-2</v>
      </c>
      <c r="U34" s="7">
        <v>5.5891617374796462E-2</v>
      </c>
      <c r="V34" s="7">
        <v>5.5891617374796462E-2</v>
      </c>
      <c r="W34" s="7">
        <v>5.5891617374796462E-2</v>
      </c>
      <c r="X34" s="7">
        <v>5.5891617374796462E-2</v>
      </c>
      <c r="Y34" s="7">
        <v>5.5891617374796462E-2</v>
      </c>
      <c r="Z34" s="7">
        <v>5.5891617374796462E-2</v>
      </c>
      <c r="AA34" s="7">
        <v>5.5891617374796462E-2</v>
      </c>
      <c r="AB34" s="7">
        <v>5.5891617374796462E-2</v>
      </c>
      <c r="AC34" s="7">
        <v>5.5891617374796462E-2</v>
      </c>
      <c r="AD34" s="7">
        <v>5.5891617374796462E-2</v>
      </c>
      <c r="AE34" s="7">
        <v>5.5891617374796462E-2</v>
      </c>
      <c r="AF34" s="7">
        <v>5.5891617374796462E-2</v>
      </c>
      <c r="AG34" s="7">
        <v>5.5891617374796462E-2</v>
      </c>
      <c r="AH34" s="7">
        <v>5.5891617374796462E-2</v>
      </c>
    </row>
    <row r="35" spans="1:34">
      <c r="A35" s="7" t="s">
        <v>6</v>
      </c>
      <c r="B35" s="7" t="s">
        <v>213</v>
      </c>
      <c r="C35" s="7" t="s">
        <v>92</v>
      </c>
      <c r="D35" s="7">
        <v>5.4287470296592102E-2</v>
      </c>
      <c r="E35" s="7">
        <v>5.4287470296592102E-2</v>
      </c>
      <c r="F35" s="7">
        <v>5.4287470296592102E-2</v>
      </c>
      <c r="G35" s="7">
        <v>5.4287470296592102E-2</v>
      </c>
      <c r="H35" s="7">
        <v>5.4287470296592102E-2</v>
      </c>
      <c r="I35" s="7">
        <v>5.4287470296592102E-2</v>
      </c>
      <c r="J35" s="7">
        <v>5.0517526083259712E-2</v>
      </c>
      <c r="K35" s="7">
        <v>5.1880573743356126E-2</v>
      </c>
      <c r="L35" s="7">
        <v>5.3230604845311058E-2</v>
      </c>
      <c r="M35" s="7">
        <v>5.4567619389124508E-2</v>
      </c>
      <c r="N35" s="7">
        <v>5.5891617374796462E-2</v>
      </c>
      <c r="O35" s="7">
        <v>5.5891617374796462E-2</v>
      </c>
      <c r="P35" s="7">
        <v>5.5891617374796462E-2</v>
      </c>
      <c r="Q35" s="7">
        <v>5.5891617374796462E-2</v>
      </c>
      <c r="R35" s="7">
        <v>5.5891617374796462E-2</v>
      </c>
      <c r="S35" s="7">
        <v>5.5891617374796462E-2</v>
      </c>
      <c r="T35" s="7">
        <v>5.5891617374796462E-2</v>
      </c>
      <c r="U35" s="7">
        <v>5.5891617374796462E-2</v>
      </c>
      <c r="V35" s="7">
        <v>5.5891617374796462E-2</v>
      </c>
      <c r="W35" s="7">
        <v>5.5891617374796462E-2</v>
      </c>
      <c r="X35" s="7">
        <v>5.5891617374796462E-2</v>
      </c>
      <c r="Y35" s="7">
        <v>5.5891617374796462E-2</v>
      </c>
      <c r="Z35" s="7">
        <v>5.5891617374796462E-2</v>
      </c>
      <c r="AA35" s="7">
        <v>5.5891617374796462E-2</v>
      </c>
      <c r="AB35" s="7">
        <v>5.5891617374796462E-2</v>
      </c>
      <c r="AC35" s="7">
        <v>5.5891617374796462E-2</v>
      </c>
      <c r="AD35" s="7">
        <v>5.5891617374796462E-2</v>
      </c>
      <c r="AE35" s="7">
        <v>5.5891617374796462E-2</v>
      </c>
      <c r="AF35" s="7">
        <v>5.5891617374796462E-2</v>
      </c>
      <c r="AG35" s="7">
        <v>5.5891617374796462E-2</v>
      </c>
      <c r="AH35" s="7">
        <v>5.5891617374796462E-2</v>
      </c>
    </row>
  </sheetData>
  <sortState xmlns:xlrd2="http://schemas.microsoft.com/office/spreadsheetml/2017/richdata2" ref="A2:AH35">
    <sortCondition ref="B35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commodity_labels</vt:lpstr>
      <vt:lpstr>commodities</vt:lpstr>
      <vt:lpstr>Efficiency</vt:lpstr>
      <vt:lpstr>EmissionActivity</vt:lpstr>
      <vt:lpstr>Emissions_Calculations</vt:lpstr>
      <vt:lpstr>EmissionLimit</vt:lpstr>
      <vt:lpstr>CapacityFactor</vt:lpstr>
      <vt:lpstr>StorageDuration</vt:lpstr>
      <vt:lpstr>DiscountRate</vt:lpstr>
      <vt:lpstr>CapacityCredit</vt:lpstr>
      <vt:lpstr>PlanningReserveMargin</vt:lpstr>
      <vt:lpstr>tech_curtailment</vt:lpstr>
      <vt:lpstr>MaxCapacity</vt:lpstr>
      <vt:lpstr>MinCapacity</vt:lpstr>
      <vt:lpstr>MaxActivity</vt:lpstr>
      <vt:lpstr>MinActivity</vt:lpstr>
      <vt:lpstr>MaxResource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Remote</dc:creator>
  <cp:lastModifiedBy>Victor Duraes</cp:lastModifiedBy>
  <dcterms:created xsi:type="dcterms:W3CDTF">2015-06-05T18:17:20Z</dcterms:created>
  <dcterms:modified xsi:type="dcterms:W3CDTF">2023-08-30T17:12:04Z</dcterms:modified>
</cp:coreProperties>
</file>