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<sst xmlns="http://schemas.openxmlformats.org/spreadsheetml/2006/main" count="16" uniqueCount="15">
  <si>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Период (дней)</t>
  </si>
  <si>
    <t xml:space="preserve">Количество столиков</t>
  </si>
  <si>
    <t xml:space="preserve">Постоянные затраты</t>
  </si>
  <si>
    <t xml:space="preserve">Таблица данных</t>
  </si>
  <si>
    <t xml:space="preserve">Прибыль</t>
  </si>
  <si>
    <t xml:space="preserve">Процент занятых мест в Обед</t>
  </si>
  <si>
    <t xml:space="preserve">Процент занятых мест в Ужин</t>
  </si>
  <si>
    <t xml:space="preserve">Обед</t>
  </si>
  <si>
    <t xml:space="preserve">Средний чек (Обед)</t>
  </si>
  <si>
    <t xml:space="preserve">Коэффициент прибыльности (Обед)</t>
  </si>
  <si>
    <t xml:space="preserve">Процент занятых мест (Обед)</t>
  </si>
  <si>
    <t xml:space="preserve">Ужин</t>
  </si>
  <si>
    <t xml:space="preserve">Средний чек (Ужин)</t>
  </si>
  <si>
    <t xml:space="preserve">Коэффициент прибыльности (Ужин)</t>
  </si>
  <si>
    <t xml:space="preserve">Процент занятых мест (Ужин)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</si>
</sst>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₽&quot;"/>
    <numFmt numFmtId="166" formatCode="0.00%"/>
    <numFmt numFmtId="167" formatCode="#,##0.00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ABF8F"/>
        <bgColor rgb="FFFBD4B4"/>
      </patternFill>
    </fill>
    <fill>
      <patternFill patternType="solid">
        <fgColor rgb="FFFDE9D9"/>
        <bgColor rgb="FFF2F2F2"/>
      </patternFill>
    </fill>
    <fill>
      <patternFill patternType="solid">
        <fgColor rgb="FFFBD4B4"/>
        <bgColor rgb="FFFABF8F"/>
      </patternFill>
    </fill>
    <fill>
      <patternFill patternType="solid">
        <fgColor rgb="FFF2F2F2"/>
        <bgColor rgb="FFFDE9D9"/>
      </patternFill>
    </fill>
    <fill>
      <patternFill patternType="solid">
        <fgColor rgb="FFCCC0D9"/>
        <bgColor rgb="FFB6DDE8"/>
      </patternFill>
    </fill>
    <fill>
      <patternFill patternType="solid">
        <fgColor rgb="FFA5A5A5"/>
        <bgColor rgb="FFB2A1C7"/>
      </patternFill>
    </fill>
    <fill>
      <patternFill patternType="solid">
        <fgColor rgb="FFB6DDE8"/>
        <bgColor rgb="FFDBE5F1"/>
      </patternFill>
    </fill>
    <fill>
      <patternFill patternType="solid">
        <fgColor rgb="FFB2A1C7"/>
        <bgColor rgb="FFA5A5A5"/>
      </patternFill>
    </fill>
    <fill>
      <patternFill patternType="solid">
        <fgColor rgb="FFE5DFEC"/>
        <bgColor rgb="FFDBE5F1"/>
      </patternFill>
    </fill>
    <fill>
      <patternFill patternType="solid">
        <fgColor rgb="FF92CDDC"/>
        <bgColor rgb="FFB6DDE8"/>
      </patternFill>
    </fill>
    <fill>
      <patternFill patternType="solid">
        <fgColor rgb="FFDBE5F1"/>
        <bgColor rgb="FFE5DFE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 style="double">
        <color rgb="FF3F3F3F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9"/>
      <rgbColor rgb="FF808080"/>
      <rgbColor rgb="FFB2A1C7"/>
      <rgbColor rgb="FF993366"/>
      <rgbColor rgb="FFFDE9D9"/>
      <rgbColor rgb="FFDBE5F1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DFEC"/>
      <rgbColor rgb="FFFBD4B4"/>
      <rgbColor rgb="FF92CDDC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31680</xdr:colOff>
      <xdr:row>15</xdr:row>
      <xdr:rowOff>148320</xdr:rowOff>
    </xdr:from>
    <xdr:to>
      <xdr:col>9</xdr:col>
      <xdr:colOff>466920</xdr:colOff>
      <xdr:row>32</xdr:row>
      <xdr:rowOff>48960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115600" y="2577240"/>
          <a:ext cx="4594320" cy="265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590400</xdr:colOff>
      <xdr:row>15</xdr:row>
      <xdr:rowOff>61560</xdr:rowOff>
    </xdr:from>
    <xdr:to>
      <xdr:col>14</xdr:col>
      <xdr:colOff>179640</xdr:colOff>
      <xdr:row>31</xdr:row>
      <xdr:rowOff>3600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9833400" y="2490480"/>
          <a:ext cx="4307400" cy="2532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5.41"/>
    <col collapsed="false" customWidth="true" hidden="false" outlineLevel="0" max="2" min="2" style="1" width="23.86"/>
    <col collapsed="false" customWidth="true" hidden="false" outlineLevel="0" max="3" min="3" style="1" width="8.71"/>
    <col collapsed="false" customWidth="true" hidden="false" outlineLevel="0" max="4" min="4" style="1" width="11.29"/>
    <col collapsed="false" customWidth="true" hidden="false" outlineLevel="0" max="5" min="5" style="1" width="4"/>
    <col collapsed="false" customWidth="true" hidden="false" outlineLevel="0" max="6" min="6" style="1" width="16.71"/>
    <col collapsed="false" customWidth="true" hidden="false" outlineLevel="0" max="16" min="7" style="1" width="14.71"/>
    <col collapsed="false" customWidth="true" hidden="false" outlineLevel="0" max="26" min="17" style="1" width="8.71"/>
  </cols>
  <sheetData>
    <row r="1" customFormat="false" ht="12.75" hidden="false" customHeight="true" outlineLevel="0" collapsed="false">
      <c r="A1" s="2" t="s">
        <v>0</v>
      </c>
      <c r="B1" s="3" t="n">
        <v>30</v>
      </c>
    </row>
    <row r="2" customFormat="false" ht="12.75" hidden="false" customHeight="true" outlineLevel="0" collapsed="false">
      <c r="A2" s="4" t="s">
        <v>1</v>
      </c>
      <c r="B2" s="5" t="n">
        <v>6</v>
      </c>
    </row>
    <row r="3" customFormat="false" ht="12.75" hidden="false" customHeight="true" outlineLevel="0" collapsed="false">
      <c r="A3" s="2" t="s">
        <v>2</v>
      </c>
      <c r="B3" s="6" t="n">
        <v>30000</v>
      </c>
      <c r="E3" s="7" t="s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customFormat="false" ht="12.75" hidden="false" customHeight="true" outlineLevel="0" collapsed="false">
      <c r="E4" s="8" t="s">
        <v>4</v>
      </c>
      <c r="F4" s="8"/>
      <c r="G4" s="9" t="s">
        <v>5</v>
      </c>
      <c r="H4" s="9"/>
      <c r="I4" s="9"/>
      <c r="J4" s="9"/>
      <c r="K4" s="9"/>
      <c r="L4" s="9"/>
      <c r="M4" s="9"/>
      <c r="N4" s="9"/>
      <c r="O4" s="9"/>
      <c r="P4" s="9"/>
    </row>
    <row r="5" customFormat="false" ht="12.75" hidden="false" customHeight="true" outlineLevel="0" collapsed="false">
      <c r="E5" s="10"/>
      <c r="F5" s="11" t="n">
        <f aca="false">B18</f>
        <v>164399.999999829</v>
      </c>
      <c r="G5" s="12" t="n">
        <f aca="false">0.1</f>
        <v>0.1</v>
      </c>
      <c r="H5" s="12" t="n">
        <f aca="false">G5+0.1</f>
        <v>0.2</v>
      </c>
      <c r="I5" s="12" t="n">
        <f aca="false">H5+0.1</f>
        <v>0.3</v>
      </c>
      <c r="J5" s="12" t="n">
        <f aca="false">I5+0.1</f>
        <v>0.4</v>
      </c>
      <c r="K5" s="12" t="n">
        <f aca="false">J5+0.1</f>
        <v>0.5</v>
      </c>
      <c r="L5" s="12" t="n">
        <f aca="false">K5+0.1</f>
        <v>0.6</v>
      </c>
      <c r="M5" s="12" t="n">
        <f aca="false">L5+0.1</f>
        <v>0.7</v>
      </c>
      <c r="N5" s="12" t="n">
        <f aca="false">M5+0.1</f>
        <v>0.8</v>
      </c>
      <c r="O5" s="12" t="n">
        <f aca="false">N5+0.1</f>
        <v>0.9</v>
      </c>
      <c r="P5" s="12" t="n">
        <f aca="false">O5+0.1</f>
        <v>1</v>
      </c>
    </row>
    <row r="6" customFormat="false" ht="12.75" hidden="false" customHeight="true" outlineLevel="0" collapsed="false">
      <c r="E6" s="13" t="s">
        <v>6</v>
      </c>
      <c r="F6" s="12" t="n">
        <v>0.1</v>
      </c>
      <c r="G6" s="14" t="n">
        <f aca="false">$B$1*$B$2*(G$5*$B$8*$B$9+$F6*$B$13*$B$14)-$B$3</f>
        <v>-10560</v>
      </c>
      <c r="H6" s="14" t="n">
        <f aca="false">$B$1*$B$2*(H$5*$B$8*$B$9+$F6*$B$13*$B$14)-$B$3</f>
        <v>-5520</v>
      </c>
      <c r="I6" s="14" t="n">
        <f aca="false">$B$1*$B$2*(I$5*$B$8*$B$9+$F6*$B$13*$B$14)-$B$3</f>
        <v>-480</v>
      </c>
      <c r="J6" s="14" t="n">
        <f aca="false">$B$1*$B$2*(J$5*$B$8*$B$9+$F6*$B$13*$B$14)-$B$3</f>
        <v>4560</v>
      </c>
      <c r="K6" s="14" t="n">
        <f aca="false">$B$1*$B$2*(K$5*$B$8*$B$9+$F6*$B$13*$B$14)-$B$3</f>
        <v>9600</v>
      </c>
      <c r="L6" s="14" t="n">
        <f aca="false">$B$1*$B$2*(L$5*$B$8*$B$9+$F6*$B$13*$B$14)-$B$3</f>
        <v>14640</v>
      </c>
      <c r="M6" s="14" t="n">
        <f aca="false">$B$1*$B$2*(M$5*$B$8*$B$9+$F6*$B$13*$B$14)-$B$3</f>
        <v>19680</v>
      </c>
      <c r="N6" s="14" t="n">
        <f aca="false">$B$1*$B$2*(N$5*$B$8*$B$9+$F6*$B$13*$B$14)-$B$3</f>
        <v>24720</v>
      </c>
      <c r="O6" s="14" t="n">
        <f aca="false">$B$1*$B$2*(O$5*$B$8*$B$9+$F6*$B$13*$B$14)-$B$3</f>
        <v>29760</v>
      </c>
      <c r="P6" s="14" t="n">
        <f aca="false">$B$1*$B$2*(P$5*$B$8*$B$9+$F6*$B$13*$B$14)-$B$3</f>
        <v>34800</v>
      </c>
    </row>
    <row r="7" customFormat="false" ht="12.75" hidden="false" customHeight="true" outlineLevel="0" collapsed="false">
      <c r="A7" s="15" t="s">
        <v>7</v>
      </c>
      <c r="B7" s="15"/>
      <c r="E7" s="13"/>
      <c r="F7" s="12" t="n">
        <v>0.2</v>
      </c>
      <c r="G7" s="14" t="n">
        <f aca="false">$B$1*$B$2*(G$5*$B$8*$B$9+$F7*$B$13*$B$14)-$B$3</f>
        <v>3840</v>
      </c>
      <c r="H7" s="14" t="n">
        <f aca="false">$B$1*$B$2*(H$5*$B$8*$B$9+$F7*$B$13*$B$14)-$B$3</f>
        <v>8880</v>
      </c>
      <c r="I7" s="14" t="n">
        <f aca="false">$B$1*$B$2*(I$5*$B$8*$B$9+$F7*$B$13*$B$14)-$B$3</f>
        <v>13920</v>
      </c>
      <c r="J7" s="14" t="n">
        <f aca="false">$B$1*$B$2*(J$5*$B$8*$B$9+$F7*$B$13*$B$14)-$B$3</f>
        <v>18960</v>
      </c>
      <c r="K7" s="14" t="n">
        <f aca="false">$B$1*$B$2*(K$5*$B$8*$B$9+$F7*$B$13*$B$14)-$B$3</f>
        <v>24000</v>
      </c>
      <c r="L7" s="14" t="n">
        <f aca="false">$B$1*$B$2*(L$5*$B$8*$B$9+$F7*$B$13*$B$14)-$B$3</f>
        <v>29040</v>
      </c>
      <c r="M7" s="14" t="n">
        <f aca="false">$B$1*$B$2*(M$5*$B$8*$B$9+$F7*$B$13*$B$14)-$B$3</f>
        <v>34080</v>
      </c>
      <c r="N7" s="14" t="n">
        <f aca="false">$B$1*$B$2*(N$5*$B$8*$B$9+$F7*$B$13*$B$14)-$B$3</f>
        <v>39120</v>
      </c>
      <c r="O7" s="14" t="n">
        <f aca="false">$B$1*$B$2*(O$5*$B$8*$B$9+$F7*$B$13*$B$14)-$B$3</f>
        <v>44160</v>
      </c>
      <c r="P7" s="14" t="n">
        <f aca="false">$B$1*$B$2*(P$5*$B$8*$B$9+$F7*$B$13*$B$14)-$B$3</f>
        <v>49200</v>
      </c>
    </row>
    <row r="8" customFormat="false" ht="12.75" hidden="false" customHeight="true" outlineLevel="0" collapsed="false">
      <c r="A8" s="16" t="s">
        <v>8</v>
      </c>
      <c r="B8" s="17" t="n">
        <v>700</v>
      </c>
      <c r="E8" s="13"/>
      <c r="F8" s="12" t="n">
        <v>0.3</v>
      </c>
      <c r="G8" s="14" t="n">
        <f aca="false">$B$1*$B$2*(G$5*$B$8*$B$9+$F8*$B$13*$B$14)-$B$3</f>
        <v>18240</v>
      </c>
      <c r="H8" s="14" t="n">
        <f aca="false">$B$1*$B$2*(H$5*$B$8*$B$9+$F8*$B$13*$B$14)-$B$3</f>
        <v>23280</v>
      </c>
      <c r="I8" s="14" t="n">
        <f aca="false">$B$1*$B$2*(I$5*$B$8*$B$9+$F8*$B$13*$B$14)-$B$3</f>
        <v>28320</v>
      </c>
      <c r="J8" s="14" t="n">
        <f aca="false">$B$1*$B$2*(J$5*$B$8*$B$9+$F8*$B$13*$B$14)-$B$3</f>
        <v>33360</v>
      </c>
      <c r="K8" s="14" t="n">
        <f aca="false">$B$1*$B$2*(K$5*$B$8*$B$9+$F8*$B$13*$B$14)-$B$3</f>
        <v>38400</v>
      </c>
      <c r="L8" s="14" t="n">
        <f aca="false">$B$1*$B$2*(L$5*$B$8*$B$9+$F8*$B$13*$B$14)-$B$3</f>
        <v>43440</v>
      </c>
      <c r="M8" s="14" t="n">
        <f aca="false">$B$1*$B$2*(M$5*$B$8*$B$9+$F8*$B$13*$B$14)-$B$3</f>
        <v>48480</v>
      </c>
      <c r="N8" s="14" t="n">
        <f aca="false">$B$1*$B$2*(N$5*$B$8*$B$9+$F8*$B$13*$B$14)-$B$3</f>
        <v>53520</v>
      </c>
      <c r="O8" s="14" t="n">
        <f aca="false">$B$1*$B$2*(O$5*$B$8*$B$9+$F8*$B$13*$B$14)-$B$3</f>
        <v>58560</v>
      </c>
      <c r="P8" s="14" t="n">
        <f aca="false">$B$1*$B$2*(P$5*$B$8*$B$9+$F8*$B$13*$B$14)-$B$3</f>
        <v>63600</v>
      </c>
    </row>
    <row r="9" customFormat="false" ht="12.75" hidden="false" customHeight="true" outlineLevel="0" collapsed="false">
      <c r="A9" s="16" t="s">
        <v>9</v>
      </c>
      <c r="B9" s="18" t="n">
        <v>0.4</v>
      </c>
      <c r="E9" s="13"/>
      <c r="F9" s="12" t="n">
        <v>0.4</v>
      </c>
      <c r="G9" s="14" t="n">
        <f aca="false">$B$1*$B$2*(G$5*$B$8*$B$9+$F9*$B$13*$B$14)-$B$3</f>
        <v>32640</v>
      </c>
      <c r="H9" s="14" t="n">
        <f aca="false">$B$1*$B$2*(H$5*$B$8*$B$9+$F9*$B$13*$B$14)-$B$3</f>
        <v>37680</v>
      </c>
      <c r="I9" s="14" t="n">
        <f aca="false">$B$1*$B$2*(I$5*$B$8*$B$9+$F9*$B$13*$B$14)-$B$3</f>
        <v>42720</v>
      </c>
      <c r="J9" s="14" t="n">
        <f aca="false">$B$1*$B$2*(J$5*$B$8*$B$9+$F9*$B$13*$B$14)-$B$3</f>
        <v>47760</v>
      </c>
      <c r="K9" s="14" t="n">
        <f aca="false">$B$1*$B$2*(K$5*$B$8*$B$9+$F9*$B$13*$B$14)-$B$3</f>
        <v>52800</v>
      </c>
      <c r="L9" s="14" t="n">
        <f aca="false">$B$1*$B$2*(L$5*$B$8*$B$9+$F9*$B$13*$B$14)-$B$3</f>
        <v>57840</v>
      </c>
      <c r="M9" s="14" t="n">
        <f aca="false">$B$1*$B$2*(M$5*$B$8*$B$9+$F9*$B$13*$B$14)-$B$3</f>
        <v>62880</v>
      </c>
      <c r="N9" s="14" t="n">
        <f aca="false">$B$1*$B$2*(N$5*$B$8*$B$9+$F9*$B$13*$B$14)-$B$3</f>
        <v>67920</v>
      </c>
      <c r="O9" s="14" t="n">
        <f aca="false">$B$1*$B$2*(O$5*$B$8*$B$9+$F9*$B$13*$B$14)-$B$3</f>
        <v>72960</v>
      </c>
      <c r="P9" s="14" t="n">
        <f aca="false">$B$1*$B$2*(P$5*$B$8*$B$9+$F9*$B$13*$B$14)-$B$3</f>
        <v>78000</v>
      </c>
    </row>
    <row r="10" customFormat="false" ht="12.75" hidden="false" customHeight="true" outlineLevel="0" collapsed="false">
      <c r="A10" s="19" t="s">
        <v>10</v>
      </c>
      <c r="B10" s="20" t="n">
        <v>0.999999999998291</v>
      </c>
      <c r="E10" s="13"/>
      <c r="F10" s="12" t="n">
        <v>0.5</v>
      </c>
      <c r="G10" s="14" t="n">
        <f aca="false">$B$1*$B$2*(G$5*$B$8*$B$9+$F10*$B$13*$B$14)-$B$3</f>
        <v>47040</v>
      </c>
      <c r="H10" s="14" t="n">
        <f aca="false">$B$1*$B$2*(H$5*$B$8*$B$9+$F10*$B$13*$B$14)-$B$3</f>
        <v>52080</v>
      </c>
      <c r="I10" s="14" t="n">
        <f aca="false">$B$1*$B$2*(I$5*$B$8*$B$9+$F10*$B$13*$B$14)-$B$3</f>
        <v>57120</v>
      </c>
      <c r="J10" s="14" t="n">
        <f aca="false">$B$1*$B$2*(J$5*$B$8*$B$9+$F10*$B$13*$B$14)-$B$3</f>
        <v>62160</v>
      </c>
      <c r="K10" s="14" t="n">
        <f aca="false">$B$1*$B$2*(K$5*$B$8*$B$9+$F10*$B$13*$B$14)-$B$3</f>
        <v>67200</v>
      </c>
      <c r="L10" s="14" t="n">
        <f aca="false">$B$1*$B$2*(L$5*$B$8*$B$9+$F10*$B$13*$B$14)-$B$3</f>
        <v>72240</v>
      </c>
      <c r="M10" s="14" t="n">
        <f aca="false">$B$1*$B$2*(M$5*$B$8*$B$9+$F10*$B$13*$B$14)-$B$3</f>
        <v>77280</v>
      </c>
      <c r="N10" s="14" t="n">
        <f aca="false">$B$1*$B$2*(N$5*$B$8*$B$9+$F10*$B$13*$B$14)-$B$3</f>
        <v>82320</v>
      </c>
      <c r="O10" s="14" t="n">
        <f aca="false">$B$1*$B$2*(O$5*$B$8*$B$9+$F10*$B$13*$B$14)-$B$3</f>
        <v>87360</v>
      </c>
      <c r="P10" s="14" t="n">
        <f aca="false">$B$1*$B$2*(P$5*$B$8*$B$9+$F10*$B$13*$B$14)-$B$3</f>
        <v>92400</v>
      </c>
    </row>
    <row r="11" customFormat="false" ht="12.75" hidden="false" customHeight="true" outlineLevel="0" collapsed="false">
      <c r="E11" s="13"/>
      <c r="F11" s="12" t="n">
        <v>0.6</v>
      </c>
      <c r="G11" s="14" t="n">
        <f aca="false">$B$1*$B$2*(G$5*$B$8*$B$9+$F11*$B$13*$B$14)-$B$3</f>
        <v>61440</v>
      </c>
      <c r="H11" s="14" t="n">
        <f aca="false">$B$1*$B$2*(H$5*$B$8*$B$9+$F11*$B$13*$B$14)-$B$3</f>
        <v>66480</v>
      </c>
      <c r="I11" s="14" t="n">
        <f aca="false">$B$1*$B$2*(I$5*$B$8*$B$9+$F11*$B$13*$B$14)-$B$3</f>
        <v>71520</v>
      </c>
      <c r="J11" s="14" t="n">
        <f aca="false">$B$1*$B$2*(J$5*$B$8*$B$9+$F11*$B$13*$B$14)-$B$3</f>
        <v>76560</v>
      </c>
      <c r="K11" s="14" t="n">
        <f aca="false">$B$1*$B$2*(K$5*$B$8*$B$9+$F11*$B$13*$B$14)-$B$3</f>
        <v>81600</v>
      </c>
      <c r="L11" s="14" t="n">
        <f aca="false">$B$1*$B$2*(L$5*$B$8*$B$9+$F11*$B$13*$B$14)-$B$3</f>
        <v>86640</v>
      </c>
      <c r="M11" s="14" t="n">
        <f aca="false">$B$1*$B$2*(M$5*$B$8*$B$9+$F11*$B$13*$B$14)-$B$3</f>
        <v>91680</v>
      </c>
      <c r="N11" s="14" t="n">
        <f aca="false">$B$1*$B$2*(N$5*$B$8*$B$9+$F11*$B$13*$B$14)-$B$3</f>
        <v>96720</v>
      </c>
      <c r="O11" s="14" t="n">
        <f aca="false">$B$1*$B$2*(O$5*$B$8*$B$9+$F11*$B$13*$B$14)-$B$3</f>
        <v>101760</v>
      </c>
      <c r="P11" s="14" t="n">
        <f aca="false">$B$1*$B$2*(P$5*$B$8*$B$9+$F11*$B$13*$B$14)-$B$3</f>
        <v>106800</v>
      </c>
    </row>
    <row r="12" customFormat="false" ht="12.75" hidden="false" customHeight="true" outlineLevel="0" collapsed="false">
      <c r="A12" s="21" t="s">
        <v>11</v>
      </c>
      <c r="B12" s="21"/>
      <c r="E12" s="13"/>
      <c r="F12" s="12" t="n">
        <v>0.7</v>
      </c>
      <c r="G12" s="14" t="n">
        <f aca="false">$B$1*$B$2*(G$5*$B$8*$B$9+$F12*$B$13*$B$14)-$B$3</f>
        <v>75840</v>
      </c>
      <c r="H12" s="14" t="n">
        <f aca="false">$B$1*$B$2*(H$5*$B$8*$B$9+$F12*$B$13*$B$14)-$B$3</f>
        <v>80880</v>
      </c>
      <c r="I12" s="14" t="n">
        <f aca="false">$B$1*$B$2*(I$5*$B$8*$B$9+$F12*$B$13*$B$14)-$B$3</f>
        <v>85920</v>
      </c>
      <c r="J12" s="14" t="n">
        <f aca="false">$B$1*$B$2*(J$5*$B$8*$B$9+$F12*$B$13*$B$14)-$B$3</f>
        <v>90960</v>
      </c>
      <c r="K12" s="14" t="n">
        <f aca="false">$B$1*$B$2*(K$5*$B$8*$B$9+$F12*$B$13*$B$14)-$B$3</f>
        <v>96000</v>
      </c>
      <c r="L12" s="14" t="n">
        <f aca="false">$B$1*$B$2*(L$5*$B$8*$B$9+$F12*$B$13*$B$14)-$B$3</f>
        <v>101040</v>
      </c>
      <c r="M12" s="14" t="n">
        <f aca="false">$B$1*$B$2*(M$5*$B$8*$B$9+$F12*$B$13*$B$14)-$B$3</f>
        <v>106080</v>
      </c>
      <c r="N12" s="14" t="n">
        <f aca="false">$B$1*$B$2*(N$5*$B$8*$B$9+$F12*$B$13*$B$14)-$B$3</f>
        <v>111120</v>
      </c>
      <c r="O12" s="14" t="n">
        <f aca="false">$B$1*$B$2*(O$5*$B$8*$B$9+$F12*$B$13*$B$14)-$B$3</f>
        <v>116160</v>
      </c>
      <c r="P12" s="14" t="n">
        <f aca="false">$B$1*$B$2*(P$5*$B$8*$B$9+$F12*$B$13*$B$14)-$B$3</f>
        <v>121200</v>
      </c>
    </row>
    <row r="13" customFormat="false" ht="12.75" hidden="false" customHeight="true" outlineLevel="0" collapsed="false">
      <c r="A13" s="22" t="s">
        <v>12</v>
      </c>
      <c r="B13" s="23" t="n">
        <v>1600</v>
      </c>
      <c r="E13" s="13"/>
      <c r="F13" s="12" t="n">
        <v>0.8</v>
      </c>
      <c r="G13" s="14" t="n">
        <f aca="false">$B$1*$B$2*(G$5*$B$8*$B$9+$F13*$B$13*$B$14)-$B$3</f>
        <v>90240</v>
      </c>
      <c r="H13" s="14" t="n">
        <f aca="false">$B$1*$B$2*(H$5*$B$8*$B$9+$F13*$B$13*$B$14)-$B$3</f>
        <v>95280</v>
      </c>
      <c r="I13" s="14" t="n">
        <f aca="false">$B$1*$B$2*(I$5*$B$8*$B$9+$F13*$B$13*$B$14)-$B$3</f>
        <v>100320</v>
      </c>
      <c r="J13" s="14" t="n">
        <f aca="false">$B$1*$B$2*(J$5*$B$8*$B$9+$F13*$B$13*$B$14)-$B$3</f>
        <v>105360</v>
      </c>
      <c r="K13" s="14" t="n">
        <f aca="false">$B$1*$B$2*(K$5*$B$8*$B$9+$F13*$B$13*$B$14)-$B$3</f>
        <v>110400</v>
      </c>
      <c r="L13" s="14" t="n">
        <f aca="false">$B$1*$B$2*(L$5*$B$8*$B$9+$F13*$B$13*$B$14)-$B$3</f>
        <v>115440</v>
      </c>
      <c r="M13" s="14" t="n">
        <f aca="false">$B$1*$B$2*(M$5*$B$8*$B$9+$F13*$B$13*$B$14)-$B$3</f>
        <v>120480</v>
      </c>
      <c r="N13" s="14" t="n">
        <f aca="false">$B$1*$B$2*(N$5*$B$8*$B$9+$F13*$B$13*$B$14)-$B$3</f>
        <v>125520</v>
      </c>
      <c r="O13" s="14" t="n">
        <f aca="false">$B$1*$B$2*(O$5*$B$8*$B$9+$F13*$B$13*$B$14)-$B$3</f>
        <v>130560</v>
      </c>
      <c r="P13" s="14" t="n">
        <f aca="false">$B$1*$B$2*(P$5*$B$8*$B$9+$F13*$B$13*$B$14)-$B$3</f>
        <v>135600</v>
      </c>
    </row>
    <row r="14" customFormat="false" ht="12.75" hidden="false" customHeight="true" outlineLevel="0" collapsed="false">
      <c r="A14" s="22" t="s">
        <v>13</v>
      </c>
      <c r="B14" s="24" t="n">
        <v>0.5</v>
      </c>
      <c r="E14" s="13"/>
      <c r="F14" s="12" t="n">
        <v>0.9</v>
      </c>
      <c r="G14" s="14" t="n">
        <f aca="false">$B$1*$B$2*(G$5*$B$8*$B$9+$F14*$B$13*$B$14)-$B$3</f>
        <v>104640</v>
      </c>
      <c r="H14" s="14" t="n">
        <f aca="false">$B$1*$B$2*(H$5*$B$8*$B$9+$F14*$B$13*$B$14)-$B$3</f>
        <v>109680</v>
      </c>
      <c r="I14" s="14" t="n">
        <f aca="false">$B$1*$B$2*(I$5*$B$8*$B$9+$F14*$B$13*$B$14)-$B$3</f>
        <v>114720</v>
      </c>
      <c r="J14" s="14" t="n">
        <f aca="false">$B$1*$B$2*(J$5*$B$8*$B$9+$F14*$B$13*$B$14)-$B$3</f>
        <v>119760</v>
      </c>
      <c r="K14" s="14" t="n">
        <f aca="false">$B$1*$B$2*(K$5*$B$8*$B$9+$F14*$B$13*$B$14)-$B$3</f>
        <v>124800</v>
      </c>
      <c r="L14" s="14" t="n">
        <f aca="false">$B$1*$B$2*(L$5*$B$8*$B$9+$F14*$B$13*$B$14)-$B$3</f>
        <v>129840</v>
      </c>
      <c r="M14" s="14" t="n">
        <f aca="false">$B$1*$B$2*(M$5*$B$8*$B$9+$F14*$B$13*$B$14)-$B$3</f>
        <v>134880</v>
      </c>
      <c r="N14" s="14" t="n">
        <f aca="false">$B$1*$B$2*(N$5*$B$8*$B$9+$F14*$B$13*$B$14)-$B$3</f>
        <v>139920</v>
      </c>
      <c r="O14" s="14" t="n">
        <f aca="false">$B$1*$B$2*(O$5*$B$8*$B$9+$F14*$B$13*$B$14)-$B$3</f>
        <v>144960</v>
      </c>
      <c r="P14" s="14" t="n">
        <f aca="false">$B$1*$B$2*(P$5*$B$8*$B$9+$F14*$B$13*$B$14)-$B$3</f>
        <v>150000</v>
      </c>
    </row>
    <row r="15" customFormat="false" ht="12.75" hidden="false" customHeight="true" outlineLevel="0" collapsed="false">
      <c r="A15" s="25" t="s">
        <v>14</v>
      </c>
      <c r="B15" s="26" t="n">
        <v>0.999999999999409</v>
      </c>
      <c r="E15" s="13"/>
      <c r="F15" s="12" t="n">
        <v>1</v>
      </c>
      <c r="G15" s="14" t="n">
        <f aca="false">$B$1*$B$2*(G$5*$B$8*$B$9+$F15*$B$13*$B$14)-$B$3</f>
        <v>119040</v>
      </c>
      <c r="H15" s="14" t="n">
        <f aca="false">$B$1*$B$2*(H$5*$B$8*$B$9+$F15*$B$13*$B$14)-$B$3</f>
        <v>124080</v>
      </c>
      <c r="I15" s="14" t="n">
        <f aca="false">$B$1*$B$2*(I$5*$B$8*$B$9+$F15*$B$13*$B$14)-$B$3</f>
        <v>129120</v>
      </c>
      <c r="J15" s="14" t="n">
        <f aca="false">$B$1*$B$2*(J$5*$B$8*$B$9+$F15*$B$13*$B$14)-$B$3</f>
        <v>134160</v>
      </c>
      <c r="K15" s="14" t="n">
        <f aca="false">$B$1*$B$2*(K$5*$B$8*$B$9+$F15*$B$13*$B$14)-$B$3</f>
        <v>139200</v>
      </c>
      <c r="L15" s="14" t="n">
        <f aca="false">$B$1*$B$2*(L$5*$B$8*$B$9+$F15*$B$13*$B$14)-$B$3</f>
        <v>144240</v>
      </c>
      <c r="M15" s="14" t="n">
        <f aca="false">$B$1*$B$2*(M$5*$B$8*$B$9+$F15*$B$13*$B$14)-$B$3</f>
        <v>149280</v>
      </c>
      <c r="N15" s="14" t="n">
        <f aca="false">$B$1*$B$2*(N$5*$B$8*$B$9+$F15*$B$13*$B$14)-$B$3</f>
        <v>154320</v>
      </c>
      <c r="O15" s="14" t="n">
        <f aca="false">$B$1*$B$2*(O$5*$B$8*$B$9+$F15*$B$13*$B$14)-$B$3</f>
        <v>159360</v>
      </c>
      <c r="P15" s="14" t="n">
        <f aca="false">$B$1*$B$2*(P$5*$B$8*$B$9+$F15*$B$13*$B$14)-$B$3</f>
        <v>164400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>
      <c r="A18" s="27" t="s">
        <v>4</v>
      </c>
      <c r="B18" s="28" t="n">
        <f aca="false">B1*B2*(B10*B8*B9+B15*B13*B14)-B3</f>
        <v>164399.999999829</v>
      </c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>
      <c r="B28" s="29"/>
    </row>
    <row r="29" customFormat="false" ht="12.75" hidden="false" customHeight="true" outlineLevel="0" collapsed="false">
      <c r="B29" s="29"/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6">
    <mergeCell ref="E3:P3"/>
    <mergeCell ref="E4:F4"/>
    <mergeCell ref="G4:P4"/>
    <mergeCell ref="E6:E15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2023-04-08T12:41:55Z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