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6/"/>
    </mc:Choice>
  </mc:AlternateContent>
  <xr:revisionPtr revIDLastSave="0" documentId="13_ncr:1_{D124FB05-617A-8F49-8B69-1DB3024A8BC1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Reynolds" sheetId="2" r:id="rId1"/>
    <sheet name="Tyler" sheetId="3" r:id="rId2"/>
    <sheet name="MPG Weight" sheetId="4" r:id="rId3"/>
    <sheet name="Q5-Traffic Flow" sheetId="5" r:id="rId4"/>
    <sheet name="Chemitech (Anova Single)" sheetId="11" r:id="rId5"/>
    <sheet name="Air Traffic (Anova 2F wo)" sheetId="12" r:id="rId6"/>
    <sheet name="GMAT (Anova 2F w)" sheetId="13" r:id="rId7"/>
    <sheet name="Chemitech (Reg)" sheetId="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B14" i="5"/>
  <c r="C80" i="4"/>
  <c r="C79" i="4"/>
  <c r="C78" i="4"/>
  <c r="C77" i="4"/>
  <c r="C76" i="4"/>
  <c r="C75" i="4"/>
  <c r="C74" i="4"/>
  <c r="C73" i="4"/>
  <c r="C72" i="4"/>
  <c r="C71" i="4"/>
  <c r="C70" i="4"/>
  <c r="C69" i="4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D71" i="4"/>
  <c r="D77" i="4"/>
  <c r="D70" i="4"/>
  <c r="D73" i="4"/>
  <c r="D80" i="4"/>
  <c r="D78" i="4"/>
  <c r="D72" i="4"/>
  <c r="D76" i="4"/>
  <c r="D79" i="4"/>
  <c r="D75" i="4"/>
  <c r="D69" i="4"/>
  <c r="D74" i="4"/>
</calcChain>
</file>

<file path=xl/sharedStrings.xml><?xml version="1.0" encoding="utf-8"?>
<sst xmlns="http://schemas.openxmlformats.org/spreadsheetml/2006/main" count="353" uniqueCount="88">
  <si>
    <t>Months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</si>
  <si>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</si>
  <si>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</si>
  <si>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</si>
  <si>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</si>
  <si>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</si>
  <si>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</si>
  <si>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</si>
  <si>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</si>
  <si>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</si>
  <si>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</si>
  <si>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</si>
  <si>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</si>
  <si>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</si>
  <si>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</si>
  <si>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</si>
  <si>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</si>
  <si>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</si>
  <si>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</si>
  <si>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</si>
  <si>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</si>
  <si>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</si>
  <si>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</si>
  <si>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</si>
  <si>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</si>
  <si>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</si>
  <si>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</si>
  <si>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</si>
  <si>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</si>
  <si>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</si>
  <si>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Standard Residuals</t>
  </si>
  <si>
    <t>Month ^2</t>
  </si>
  <si>
    <t>Price</t>
  </si>
  <si>
    <t>Advert</t>
  </si>
  <si>
    <t>Average of Sales</t>
  </si>
  <si>
    <t>Price*Advert</t>
  </si>
  <si>
    <t>Weight</t>
  </si>
  <si>
    <t>MPG</t>
  </si>
  <si>
    <t>Predicted MPG</t>
  </si>
  <si>
    <t>LnMPG</t>
  </si>
  <si>
    <t>Predicted LnMPG</t>
  </si>
  <si>
    <t>x^2</t>
  </si>
  <si>
    <t>Vehicle Speed (x)</t>
  </si>
  <si>
    <t>Predicted Traffic Flow (y)</t>
  </si>
  <si>
    <t>A</t>
  </si>
  <si>
    <t>B</t>
  </si>
  <si>
    <t>y</t>
  </si>
  <si>
    <t>Advert ($1000)</t>
  </si>
  <si>
    <r>
      <t>Vehicle Speed (</t>
    </r>
    <r>
      <rPr>
        <b/>
        <i/>
        <sz val="10"/>
        <color rgb="FF696969"/>
        <rFont val="Calibri"/>
        <family val="2"/>
        <scheme val="major"/>
      </rPr>
      <t>x</t>
    </r>
    <r>
      <rPr>
        <b/>
        <sz val="10"/>
        <color rgb="FF696969"/>
        <rFont val="Calibri"/>
        <family val="2"/>
        <scheme val="major"/>
      </rPr>
      <t>)</t>
    </r>
  </si>
  <si>
    <r>
      <t>Traffic Flow (</t>
    </r>
    <r>
      <rPr>
        <b/>
        <i/>
        <sz val="10"/>
        <color rgb="FF696969"/>
        <rFont val="Calibri"/>
        <family val="2"/>
        <scheme val="major"/>
      </rPr>
      <t>y</t>
    </r>
    <r>
      <rPr>
        <b/>
        <sz val="10"/>
        <color rgb="FF696969"/>
        <rFont val="Calibri"/>
        <family val="2"/>
        <scheme val="major"/>
      </rPr>
      <t>)</t>
    </r>
  </si>
  <si>
    <t>Method A</t>
  </si>
  <si>
    <t>Method B</t>
  </si>
  <si>
    <t>Method C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</si>
  <si>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</si>
  <si>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</si>
  <si>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</si>
  <si>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</si>
  <si>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</si>
  <si>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</si>
  <si>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</si>
  <si>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</si>
  <si>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</si>
  <si>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</si>
  <si>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</si>
  <si>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Completely Random Design (ANOVA Single Factor)</t>
  </si>
  <si>
    <t>Controller</t>
  </si>
  <si>
    <t>System A</t>
  </si>
  <si>
    <t>System B</t>
  </si>
  <si>
    <t>System C</t>
  </si>
  <si>
    <t>Randomized Block Design (Two Factor ANOVA w/o Replication)</t>
  </si>
  <si>
    <t>Anova: Two-Factor Without Replication</t>
  </si>
  <si>
    <t>Rows</t>
  </si>
  <si>
    <t>Columns</t>
  </si>
  <si>
    <t>Error</t>
  </si>
  <si>
    <t>Preparation</t>
  </si>
  <si>
    <t>Business</t>
  </si>
  <si>
    <t>Engineering</t>
  </si>
  <si>
    <t>Arts and Sciences</t>
  </si>
  <si>
    <t>3-hour review</t>
  </si>
  <si>
    <t>1-day program</t>
  </si>
  <si>
    <t>10-week course</t>
  </si>
  <si>
    <t>Anova: Two-Factor With Replication</t>
  </si>
  <si>
    <t>Interaction</t>
  </si>
  <si>
    <t>Within</t>
  </si>
  <si>
    <t>Sample (Rows)</t>
  </si>
  <si>
    <t>Columns (UG)</t>
  </si>
  <si>
    <r>
      <t xml:space="preserve">For each unit increase in the product of Price and Advert, holding all other variables constant, the Sales are expected to decrease by </t>
    </r>
    <r>
      <rPr>
        <b/>
        <sz val="12"/>
        <color theme="1"/>
        <rFont val="Calibri"/>
        <family val="2"/>
      </rPr>
      <t>6.08</t>
    </r>
    <r>
      <rPr>
        <sz val="12"/>
        <color theme="1"/>
        <rFont val="Calibri"/>
        <family val="2"/>
      </rPr>
      <t xml:space="preserve"> units.</t>
    </r>
  </si>
  <si>
    <t>Factorial Experiment (Two Factor ANOVA with Replication)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</si>
</sst>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2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5.45"/>
      <color rgb="FFE0004D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rgb="FF696969"/>
      <name val="Calibri"/>
      <family val="2"/>
      <scheme val="major"/>
    </font>
    <font>
      <b/>
      <i/>
      <sz val="10"/>
      <color rgb="FF696969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575757"/>
      <name val="Calibri"/>
      <family val="2"/>
      <scheme val="major"/>
    </font>
    <font>
      <i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0" fontId="3" fillId="0" borderId="0" xfId="0" applyFont="1" applyAlignment="1">
      <alignment horizontal="center"/>
    </xf>
    <xf numFmtId="0" fontId="9" fillId="0" borderId="0" xfId="0" applyFont="1"/>
    <xf numFmtId="164" fontId="8" fillId="0" borderId="0" xfId="0" applyNumberFormat="1" applyFont="1"/>
    <xf numFmtId="0" fontId="3" fillId="2" borderId="3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5" fillId="0" borderId="2" xfId="0" applyFont="1" applyBorder="1"/>
    <xf numFmtId="0" fontId="5" fillId="2" borderId="4" xfId="0" applyFont="1" applyFill="1" applyBorder="1"/>
    <xf numFmtId="0" fontId="8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3" borderId="3" xfId="0" applyFont="1" applyFill="1" applyBorder="1"/>
    <xf numFmtId="0" fontId="12" fillId="0" borderId="0" xfId="0" applyFont="1"/>
    <xf numFmtId="165" fontId="8" fillId="0" borderId="0" xfId="1" applyNumberFormat="1" applyFont="1"/>
    <xf numFmtId="166" fontId="8" fillId="0" borderId="0" xfId="1" applyNumberFormat="1" applyFont="1"/>
    <xf numFmtId="0" fontId="13" fillId="0" borderId="0" xfId="0" applyFont="1" applyAlignment="1">
      <alignment horizontal="center" wrapText="1"/>
    </xf>
    <xf numFmtId="0" fontId="0" fillId="0" borderId="0" xfId="0" pivotButton="1"/>
    <xf numFmtId="166" fontId="0" fillId="0" borderId="0" xfId="0" applyNumberFormat="1"/>
    <xf numFmtId="165" fontId="0" fillId="0" borderId="0" xfId="0" applyNumberFormat="1"/>
    <xf numFmtId="0" fontId="14" fillId="4" borderId="0" xfId="0" applyFont="1" applyFill="1"/>
    <xf numFmtId="0" fontId="16" fillId="0" borderId="0" xfId="0" applyFont="1"/>
    <xf numFmtId="2" fontId="17" fillId="0" borderId="0" xfId="0" applyNumberFormat="1" applyFont="1"/>
    <xf numFmtId="0" fontId="18" fillId="0" borderId="1" xfId="0" applyFont="1" applyBorder="1" applyAlignment="1">
      <alignment horizontal="center"/>
    </xf>
    <xf numFmtId="0" fontId="16" fillId="0" borderId="2" xfId="0" applyFont="1" applyBorder="1"/>
    <xf numFmtId="0" fontId="20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21" fillId="0" borderId="7" xfId="0" applyFont="1" applyBorder="1" applyAlignment="1">
      <alignment horizontal="center"/>
    </xf>
    <xf numFmtId="0" fontId="22" fillId="0" borderId="0" xfId="0" applyFont="1"/>
    <xf numFmtId="0" fontId="13" fillId="0" borderId="8" xfId="0" applyFont="1" applyBorder="1" applyAlignment="1">
      <alignment horizontal="center"/>
    </xf>
    <xf numFmtId="0" fontId="0" fillId="4" borderId="3" xfId="0" applyFill="1" applyBorder="1"/>
    <xf numFmtId="0" fontId="11" fillId="4" borderId="3" xfId="0" applyFont="1" applyFill="1" applyBorder="1"/>
    <xf numFmtId="0" fontId="13" fillId="0" borderId="0" xfId="0" applyFont="1"/>
    <xf numFmtId="0" fontId="20" fillId="0" borderId="0" xfId="0" applyFont="1"/>
    <xf numFmtId="0" fontId="23" fillId="0" borderId="9" xfId="0" applyFont="1" applyBorder="1" applyAlignment="1">
      <alignment horizontal="right"/>
    </xf>
    <xf numFmtId="0" fontId="21" fillId="4" borderId="7" xfId="0" applyFont="1" applyFill="1" applyBorder="1" applyAlignment="1">
      <alignment horizontal="center"/>
    </xf>
    <xf numFmtId="0" fontId="2" fillId="0" borderId="3" xfId="0" applyFont="1" applyBorder="1"/>
    <xf numFmtId="0" fontId="5" fillId="5" borderId="0" xfId="0" applyFont="1" applyFill="1"/>
    <xf numFmtId="0" fontId="1" fillId="0" borderId="3" xfId="0" applyFont="1" applyBorder="1"/>
    <xf numFmtId="0" fontId="3" fillId="0" borderId="8" xfId="0" applyFont="1" applyBorder="1" applyAlignment="1">
      <alignment horizontal="center"/>
    </xf>
    <xf numFmtId="0" fontId="5" fillId="4" borderId="0" xfId="0" applyFont="1" applyFill="1"/>
    <xf numFmtId="0" fontId="8" fillId="4" borderId="0" xfId="0" applyFont="1" applyFill="1" applyAlignment="1">
      <alignment horizontal="center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7" borderId="0" xfId="0" applyFont="1" applyFill="1"/>
    <xf numFmtId="0" fontId="8" fillId="7" borderId="0" xfId="0" applyFont="1" applyFill="1" applyAlignment="1">
      <alignment horizontal="center"/>
    </xf>
    <xf numFmtId="0" fontId="21" fillId="0" borderId="7" xfId="0" applyFont="1" applyBorder="1" applyAlignment="1">
      <alignment horizontal="centerContinuous"/>
    </xf>
    <xf numFmtId="0" fontId="11" fillId="4" borderId="6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Reynolds!$C$42:$C$56</c:f>
              <c:numCache>
                <c:formatCode>General</c:formatCode>
                <c:ptCount val="15"/>
                <c:pt idx="0">
                  <c:v>66.324307417336911</c:v>
                </c:pt>
                <c:pt idx="1">
                  <c:v>-67.166060967133376</c:v>
                </c:pt>
                <c:pt idx="2">
                  <c:v>25.137185979545222</c:v>
                </c:pt>
                <c:pt idx="3">
                  <c:v>17.587488829311837</c:v>
                </c:pt>
                <c:pt idx="4">
                  <c:v>-1.5169695164333064</c:v>
                </c:pt>
                <c:pt idx="5">
                  <c:v>10.250779465792903</c:v>
                </c:pt>
                <c:pt idx="6">
                  <c:v>53.746211895541649</c:v>
                </c:pt>
                <c:pt idx="7">
                  <c:v>-67.049935458246466</c:v>
                </c:pt>
                <c:pt idx="8">
                  <c:v>-17.298917684440482</c:v>
                </c:pt>
                <c:pt idx="9">
                  <c:v>2.5565584351107304</c:v>
                </c:pt>
                <c:pt idx="10">
                  <c:v>-49.618895839539249</c:v>
                </c:pt>
                <c:pt idx="11">
                  <c:v>-27.749220534207097</c:v>
                </c:pt>
                <c:pt idx="12">
                  <c:v>-58.488571144871386</c:v>
                </c:pt>
                <c:pt idx="13">
                  <c:v>80.67268394399764</c:v>
                </c:pt>
                <c:pt idx="14">
                  <c:v>32.613355178234542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9-434C-AB9C-1DD50F8C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3669"/>
        <c:axId val="1901112060"/>
      </c:scatterChart>
      <c:valAx>
        <c:axId val="7039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1112060"/>
        <c:crosses val="autoZero"/>
        <c:crossBetween val="midCat"/>
      </c:valAx>
      <c:valAx>
        <c:axId val="1901112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93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[Ch-16-Master.xlsx]Tyler!PivotTable2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Sales: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Function of Price and Ads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Tyler!$G$1:$G$2</c:f>
              <c:strCache>
                <c:ptCount val="1"/>
                <c:pt idx="0">
                  <c:v> $50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Tyler!$G$3:$G$5</c:f>
              <c:numCache>
                <c:formatCode>General</c:formatCode>
                <c:ptCount val="3"/>
                <c:pt idx="0">
                  <c:v>461</c:v>
                </c:pt>
                <c:pt idx="1">
                  <c:v>364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C-894D-805F-FF07A7DB86CD}"/>
            </c:ext>
          </c:extLst>
        </c:ser>
        <c:ser>
          <c:idx val="1"/>
          <c:order val="1"/>
          <c:tx>
            <c:strRef>
              <c:f>Tyler!$H$1:$H$2</c:f>
              <c:strCache>
                <c:ptCount val="1"/>
                <c:pt idx="0">
                  <c:v> $100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Tyler!$H$3:$H$5</c:f>
              <c:numCache>
                <c:formatCode>General</c:formatCode>
                <c:ptCount val="3"/>
                <c:pt idx="0">
                  <c:v>808</c:v>
                </c:pt>
                <c:pt idx="1">
                  <c:v>646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4C-894D-805F-FF07A7DB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22015"/>
        <c:axId val="1053923663"/>
      </c:barChart>
      <c:catAx>
        <c:axId val="10539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3663"/>
        <c:crosses val="autoZero"/>
        <c:auto val="1"/>
        <c:lblAlgn val="ctr"/>
        <c:lblOffset val="100"/>
        <c:noMultiLvlLbl val="0"/>
      </c:catAx>
      <c:valAx>
        <c:axId val="10539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20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Weight'!$C$39:$C$50</c:f>
              <c:numCache>
                <c:formatCode>General</c:formatCode>
                <c:ptCount val="12"/>
                <c:pt idx="0">
                  <c:v>-0.74357260477352938</c:v>
                </c:pt>
                <c:pt idx="1">
                  <c:v>-2.292839056060636</c:v>
                </c:pt>
                <c:pt idx="2">
                  <c:v>3.4872794225543444</c:v>
                </c:pt>
                <c:pt idx="3">
                  <c:v>0.30775333701425112</c:v>
                </c:pt>
                <c:pt idx="4">
                  <c:v>0.79417127767811735</c:v>
                </c:pt>
                <c:pt idx="5">
                  <c:v>1.765217420121779</c:v>
                </c:pt>
                <c:pt idx="6">
                  <c:v>-1.2587427520823091</c:v>
                </c:pt>
                <c:pt idx="7">
                  <c:v>-1.0743439717368268</c:v>
                </c:pt>
                <c:pt idx="8">
                  <c:v>-0.43355746354615121</c:v>
                </c:pt>
                <c:pt idx="9">
                  <c:v>0.81507626448377835</c:v>
                </c:pt>
                <c:pt idx="10">
                  <c:v>0.20263866111513451</c:v>
                </c:pt>
                <c:pt idx="11">
                  <c:v>-1.5690805347679841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8-2E46-96FA-71E3DBA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37619"/>
        <c:axId val="2024609958"/>
      </c:scatterChart>
      <c:valAx>
        <c:axId val="68153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09958"/>
        <c:crosses val="autoZero"/>
        <c:crossBetween val="midCat"/>
      </c:valAx>
      <c:valAx>
        <c:axId val="20246099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5376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Weight'!$B$2:$B$13</c:f>
              <c:numCache>
                <c:formatCode>General</c:formatCode>
                <c:ptCount val="12"/>
                <c:pt idx="0">
                  <c:v>28.7</c:v>
                </c:pt>
                <c:pt idx="1">
                  <c:v>29.2</c:v>
                </c:pt>
                <c:pt idx="2">
                  <c:v>34.200000000000003</c:v>
                </c:pt>
                <c:pt idx="3">
                  <c:v>27.9</c:v>
                </c:pt>
                <c:pt idx="4">
                  <c:v>33.299999999999997</c:v>
                </c:pt>
                <c:pt idx="5">
                  <c:v>26.4</c:v>
                </c:pt>
                <c:pt idx="6">
                  <c:v>23.9</c:v>
                </c:pt>
                <c:pt idx="7">
                  <c:v>30.5</c:v>
                </c:pt>
                <c:pt idx="8">
                  <c:v>18.100000000000001</c:v>
                </c:pt>
                <c:pt idx="9">
                  <c:v>19.5</c:v>
                </c:pt>
                <c:pt idx="10">
                  <c:v>14.3</c:v>
                </c:pt>
                <c:pt idx="11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A-1D40-8A07-27CC8C50A2C2}"/>
            </c:ext>
          </c:extLst>
        </c:ser>
        <c:ser>
          <c:idx val="1"/>
          <c:order val="1"/>
          <c:tx>
            <c:v>Predicted 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Weight'!$B$39:$B$50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A-1D40-8A07-27CC8C50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0759"/>
        <c:axId val="1512409654"/>
      </c:scatterChart>
      <c:valAx>
        <c:axId val="360410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409654"/>
        <c:crosses val="autoZero"/>
        <c:crossBetween val="midCat"/>
      </c:valAx>
      <c:valAx>
        <c:axId val="15124096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410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Weight'!$C$53:$C$64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xVal>
          <c:yVal>
            <c:numRef>
              <c:f>'MPG Weight'!$D$53:$D$64</c:f>
              <c:numCache>
                <c:formatCode>General</c:formatCode>
                <c:ptCount val="12"/>
                <c:pt idx="0">
                  <c:v>-0.46683816947691587</c:v>
                </c:pt>
                <c:pt idx="1">
                  <c:v>-1.4395161695911793</c:v>
                </c:pt>
                <c:pt idx="2">
                  <c:v>2.1894232407548504</c:v>
                </c:pt>
                <c:pt idx="3">
                  <c:v>0.1932171836076497</c:v>
                </c:pt>
                <c:pt idx="4">
                  <c:v>0.49860560104324347</c:v>
                </c:pt>
                <c:pt idx="5">
                  <c:v>1.1082587817895784</c:v>
                </c:pt>
                <c:pt idx="6">
                  <c:v>-0.79027812274420095</c:v>
                </c:pt>
                <c:pt idx="7">
                  <c:v>-0.67450679319598605</c:v>
                </c:pt>
                <c:pt idx="8">
                  <c:v>-0.27220095434605934</c:v>
                </c:pt>
                <c:pt idx="9">
                  <c:v>0.5117304064901389</c:v>
                </c:pt>
                <c:pt idx="10">
                  <c:v>0.12722289795635322</c:v>
                </c:pt>
                <c:pt idx="11">
                  <c:v>-0.98511790228749241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CB43-BE6D-1A91DE4F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08489"/>
        <c:axId val="1724628671"/>
      </c:scatterChart>
      <c:valAx>
        <c:axId val="812708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628671"/>
        <c:crosses val="autoZero"/>
        <c:crossBetween val="midCat"/>
      </c:valAx>
      <c:valAx>
        <c:axId val="172462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7084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Weight'!$C$106:$C$117</c:f>
              <c:numCache>
                <c:formatCode>General</c:formatCode>
                <c:ptCount val="12"/>
                <c:pt idx="0">
                  <c:v>-2.032383911690161E-2</c:v>
                </c:pt>
                <c:pt idx="1">
                  <c:v>-9.1245235830716531E-2</c:v>
                </c:pt>
                <c:pt idx="2">
                  <c:v>0.10038516416761745</c:v>
                </c:pt>
                <c:pt idx="3">
                  <c:v>3.1080069742420502E-2</c:v>
                </c:pt>
                <c:pt idx="4">
                  <c:v>-3.4519432342099421E-3</c:v>
                </c:pt>
                <c:pt idx="5">
                  <c:v>0.10309590094526211</c:v>
                </c:pt>
                <c:pt idx="6">
                  <c:v>-1.8938992570744606E-2</c:v>
                </c:pt>
                <c:pt idx="7">
                  <c:v>-5.1194936960662574E-2</c:v>
                </c:pt>
                <c:pt idx="8">
                  <c:v>-1.1781607250130222E-2</c:v>
                </c:pt>
                <c:pt idx="9">
                  <c:v>5.620666560522114E-2</c:v>
                </c:pt>
                <c:pt idx="10">
                  <c:v>-5.6516243439212577E-2</c:v>
                </c:pt>
                <c:pt idx="11">
                  <c:v>-3.7315002057945357E-2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B-2C4B-B8DA-D28238B0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26197"/>
        <c:axId val="1053420026"/>
      </c:scatterChart>
      <c:valAx>
        <c:axId val="2977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420026"/>
        <c:crosses val="autoZero"/>
        <c:crossBetween val="midCat"/>
      </c:valAx>
      <c:valAx>
        <c:axId val="1053420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726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Weight'!$C$69:$C$80</c:f>
              <c:numCache>
                <c:formatCode>General</c:formatCode>
                <c:ptCount val="12"/>
                <c:pt idx="0">
                  <c:v>3.3568971227655755</c:v>
                </c:pt>
                <c:pt idx="1">
                  <c:v>3.3741687092742358</c:v>
                </c:pt>
                <c:pt idx="2">
                  <c:v>3.5322256440685598</c:v>
                </c:pt>
                <c:pt idx="3">
                  <c:v>3.3286266888273199</c:v>
                </c:pt>
                <c:pt idx="4">
                  <c:v>3.505557396986398</c:v>
                </c:pt>
                <c:pt idx="5">
                  <c:v>3.2733640101522705</c:v>
                </c:pt>
                <c:pt idx="6">
                  <c:v>3.1738784589374651</c:v>
                </c:pt>
                <c:pt idx="7">
                  <c:v>3.417726683613366</c:v>
                </c:pt>
                <c:pt idx="8">
                  <c:v>2.8959119382717802</c:v>
                </c:pt>
                <c:pt idx="9">
                  <c:v>2.9704144655697009</c:v>
                </c:pt>
                <c:pt idx="10">
                  <c:v>2.6602595372658615</c:v>
                </c:pt>
                <c:pt idx="11">
                  <c:v>3.039749158970765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4-5346-BB44-424B0DB6512A}"/>
            </c:ext>
          </c:extLst>
        </c:ser>
        <c:ser>
          <c:idx val="1"/>
          <c:order val="1"/>
          <c:tx>
            <c:v>Predicted 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Weight'!$B$106:$B$117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4-5346-BB44-424B0DB6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9842"/>
        <c:axId val="1168375691"/>
      </c:scatterChart>
      <c:valAx>
        <c:axId val="159362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375691"/>
        <c:crosses val="autoZero"/>
        <c:crossBetween val="midCat"/>
      </c:valAx>
      <c:valAx>
        <c:axId val="1168375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LnMPG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6298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Weight'!$C$120:$C$131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xVal>
          <c:yVal>
            <c:numRef>
              <c:f>'MPG Weight'!$D$120:$D$131</c:f>
              <c:numCache>
                <c:formatCode>General</c:formatCode>
                <c:ptCount val="12"/>
                <c:pt idx="0">
                  <c:v>-0.33173943513627402</c:v>
                </c:pt>
                <c:pt idx="1">
                  <c:v>-1.4893663947666917</c:v>
                </c:pt>
                <c:pt idx="2">
                  <c:v>1.6385544810445454</c:v>
                </c:pt>
                <c:pt idx="3">
                  <c:v>0.50730989952445671</c:v>
                </c:pt>
                <c:pt idx="4">
                  <c:v>-5.6344949989638952E-2</c:v>
                </c:pt>
                <c:pt idx="5">
                  <c:v>1.6828009584077284</c:v>
                </c:pt>
                <c:pt idx="6">
                  <c:v>-0.30913503405190934</c:v>
                </c:pt>
                <c:pt idx="7">
                  <c:v>-0.83563835412590559</c:v>
                </c:pt>
                <c:pt idx="8">
                  <c:v>-0.19230735451479375</c:v>
                </c:pt>
                <c:pt idx="9">
                  <c:v>0.91744317554960553</c:v>
                </c:pt>
                <c:pt idx="10">
                  <c:v>-0.92249631414159639</c:v>
                </c:pt>
                <c:pt idx="11">
                  <c:v>-0.60908067779956254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A-0442-8559-EEAEC315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0773"/>
        <c:axId val="937139996"/>
      </c:scatterChart>
      <c:valAx>
        <c:axId val="995830773"/>
        <c:scaling>
          <c:orientation val="minMax"/>
          <c:min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139996"/>
        <c:crosses val="autoZero"/>
        <c:crossBetween val="midCat"/>
      </c:valAx>
      <c:valAx>
        <c:axId val="93713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8307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Flow'!$A$2:$A$7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Flow'!$B$2:$B$7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2-5C46-A1FA-D18FA43C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28088"/>
        <c:axId val="1019145265"/>
      </c:scatterChart>
      <c:valAx>
        <c:axId val="1289728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145265"/>
        <c:crosses val="autoZero"/>
        <c:crossBetween val="midCat"/>
      </c:valAx>
      <c:valAx>
        <c:axId val="101914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7280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D-5B44-97F4-CDCD3396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00411"/>
        <c:axId val="1078811006"/>
      </c:scatterChart>
      <c:valAx>
        <c:axId val="1140900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811006"/>
        <c:crosses val="autoZero"/>
        <c:crossBetween val="midCat"/>
      </c:valAx>
      <c:valAx>
        <c:axId val="10788110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900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F-DB48-B6CF-499E562C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047"/>
        <c:axId val="1783049531"/>
      </c:scatterChart>
      <c:valAx>
        <c:axId val="60904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049531"/>
        <c:crosses val="autoZero"/>
        <c:crossBetween val="midCat"/>
      </c:valAx>
      <c:valAx>
        <c:axId val="17830495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0440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(2nd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3F48-B5EE-3CBB402ED59A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B-3F48-B5EE-3CBB402ED59A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B-3F48-B5EE-3CBB402ED59A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B-3F48-B5EE-3CBB402E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39411"/>
        <c:axId val="1241248761"/>
      </c:scatterChart>
      <c:valAx>
        <c:axId val="15035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248761"/>
        <c:crosses val="autoZero"/>
        <c:crossBetween val="midCat"/>
      </c:valAx>
      <c:valAx>
        <c:axId val="12412487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39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2540-A8C7-938925C7FB44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F-2540-A8C7-938925C7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89586"/>
        <c:axId val="340748702"/>
      </c:scatterChart>
      <c:valAx>
        <c:axId val="69498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748702"/>
        <c:crosses val="autoZero"/>
        <c:crossBetween val="midCat"/>
      </c:valAx>
      <c:valAx>
        <c:axId val="3407487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9895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E349-B6EF-2F893147F5BF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3-E349-B6EF-2F89314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1313"/>
        <c:axId val="1463653413"/>
      </c:scatterChart>
      <c:valAx>
        <c:axId val="23401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653413"/>
        <c:crosses val="autoZero"/>
        <c:crossBetween val="midCat"/>
      </c:valAx>
      <c:valAx>
        <c:axId val="1463653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0113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Reynolds!$C$59:$C$73</c:f>
              <c:numCache>
                <c:formatCode>General</c:formatCode>
                <c:ptCount val="15"/>
                <c:pt idx="0">
                  <c:v>208.67569258266309</c:v>
                </c:pt>
                <c:pt idx="1">
                  <c:v>363.16606096713338</c:v>
                </c:pt>
                <c:pt idx="2">
                  <c:v>291.86281402045478</c:v>
                </c:pt>
                <c:pt idx="3">
                  <c:v>358.41251117068816</c:v>
                </c:pt>
                <c:pt idx="4">
                  <c:v>163.51696951643331</c:v>
                </c:pt>
                <c:pt idx="5">
                  <c:v>139.7492205342071</c:v>
                </c:pt>
                <c:pt idx="6">
                  <c:v>313.25378810445835</c:v>
                </c:pt>
                <c:pt idx="7">
                  <c:v>375.04993545824647</c:v>
                </c:pt>
                <c:pt idx="8">
                  <c:v>206.29891768444048</c:v>
                </c:pt>
                <c:pt idx="9">
                  <c:v>232.44344156488927</c:v>
                </c:pt>
                <c:pt idx="10">
                  <c:v>132.61889583953925</c:v>
                </c:pt>
                <c:pt idx="11">
                  <c:v>139.7492205342071</c:v>
                </c:pt>
                <c:pt idx="12">
                  <c:v>125.48857114487139</c:v>
                </c:pt>
                <c:pt idx="13">
                  <c:v>244.32731605600236</c:v>
                </c:pt>
                <c:pt idx="14">
                  <c:v>156.38664482176546</c:v>
                </c:pt>
              </c:numCache>
            </c:numRef>
          </c:xVal>
          <c:yVal>
            <c:numRef>
              <c:f>Reynolds!$D$59:$D$73</c:f>
              <c:numCache>
                <c:formatCode>General</c:formatCode>
                <c:ptCount val="15"/>
                <c:pt idx="0">
                  <c:v>1.3900206746850527</c:v>
                </c:pt>
                <c:pt idx="1">
                  <c:v>-1.407662092783009</c:v>
                </c:pt>
                <c:pt idx="2">
                  <c:v>0.52682356703867528</c:v>
                </c:pt>
                <c:pt idx="3">
                  <c:v>0.36859748771602741</c:v>
                </c:pt>
                <c:pt idx="4">
                  <c:v>-3.1792551974060994E-2</c:v>
                </c:pt>
                <c:pt idx="5">
                  <c:v>0.21483519306776142</c:v>
                </c:pt>
                <c:pt idx="6">
                  <c:v>1.1264097376956272</c:v>
                </c:pt>
                <c:pt idx="7">
                  <c:v>-1.4052283416516864</c:v>
                </c:pt>
                <c:pt idx="8">
                  <c:v>-0.36254963176233124</c:v>
                </c:pt>
                <c:pt idx="9">
                  <c:v>5.3580191323874496E-2</c:v>
                </c:pt>
                <c:pt idx="10">
                  <c:v>-1.0399097066782921</c:v>
                </c:pt>
                <c:pt idx="11">
                  <c:v>-0.58156642339638365</c:v>
                </c:pt>
                <c:pt idx="12">
                  <c:v>-1.2257998053803612</c:v>
                </c:pt>
                <c:pt idx="13">
                  <c:v>1.6907330499342317</c:v>
                </c:pt>
                <c:pt idx="14">
                  <c:v>0.683508652164876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A-1945-8C44-CB2509C4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235"/>
        <c:axId val="218632535"/>
      </c:scatterChart>
      <c:valAx>
        <c:axId val="158164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32535"/>
        <c:crosses val="autoZero"/>
        <c:crossBetween val="midCat"/>
      </c:valAx>
      <c:valAx>
        <c:axId val="2186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64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4-5A4D-9C4F-8D3FF6E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50235"/>
        <c:axId val="1834798320"/>
      </c:scatterChart>
      <c:valAx>
        <c:axId val="79075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798320"/>
        <c:crosses val="autoZero"/>
        <c:crossBetween val="midCat"/>
      </c:valAx>
      <c:valAx>
        <c:axId val="18347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750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B740-B944-CFF60C31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12917"/>
        <c:axId val="1264884670"/>
      </c:scatterChart>
      <c:valAx>
        <c:axId val="134931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884670"/>
        <c:crosses val="autoZero"/>
        <c:crossBetween val="midCat"/>
      </c:valAx>
      <c:valAx>
        <c:axId val="12648846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3129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E-B54B-B8CD-CA3ECBC2995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E-B54B-B8CD-CA3ECBC2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2003"/>
        <c:axId val="264834423"/>
      </c:scatterChart>
      <c:valAx>
        <c:axId val="168851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834423"/>
        <c:crosses val="autoZero"/>
        <c:crossBetween val="midCat"/>
      </c:valAx>
      <c:valAx>
        <c:axId val="264834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512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2-B64D-AF09-AF4FDA65CD0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2-B64D-AF09-AF4FDA65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28394"/>
        <c:axId val="1727158136"/>
      </c:scatterChart>
      <c:valAx>
        <c:axId val="137592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158136"/>
        <c:crosses val="autoZero"/>
        <c:crossBetween val="midCat"/>
      </c:valAx>
      <c:valAx>
        <c:axId val="172715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9283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Reynolds!$C$137:$C$151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xVal>
          <c:yVal>
            <c:numRef>
              <c:f>Reynolds!$D$137:$D$151</c:f>
              <c:numCache>
                <c:formatCode>General</c:formatCode>
                <c:ptCount val="15"/>
                <c:pt idx="0">
                  <c:v>0.86169764995277509</c:v>
                </c:pt>
                <c:pt idx="1">
                  <c:v>-1.0789996032317937</c:v>
                </c:pt>
                <c:pt idx="2">
                  <c:v>-0.35627378008855431</c:v>
                </c:pt>
                <c:pt idx="3">
                  <c:v>1.3728141988042539</c:v>
                </c:pt>
                <c:pt idx="4">
                  <c:v>-0.19570153172459878</c:v>
                </c:pt>
                <c:pt idx="5">
                  <c:v>1.0496471525015998</c:v>
                </c:pt>
                <c:pt idx="6">
                  <c:v>0.98762332092251348</c:v>
                </c:pt>
                <c:pt idx="7">
                  <c:v>-0.52431402097551427</c:v>
                </c:pt>
                <c:pt idx="8">
                  <c:v>-1.7231335598804647</c:v>
                </c:pt>
                <c:pt idx="9">
                  <c:v>-1.3868264809220046</c:v>
                </c:pt>
                <c:pt idx="10">
                  <c:v>-0.52222703389400271</c:v>
                </c:pt>
                <c:pt idx="11">
                  <c:v>-0.14168506475402773</c:v>
                </c:pt>
                <c:pt idx="12">
                  <c:v>-0.47574723044091782</c:v>
                </c:pt>
                <c:pt idx="13">
                  <c:v>1.0185911762021975</c:v>
                </c:pt>
                <c:pt idx="14">
                  <c:v>1.1145348075285282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F-F940-97F5-ED3B0E1E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2634"/>
        <c:axId val="807542762"/>
      </c:scatterChart>
      <c:valAx>
        <c:axId val="199361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542762"/>
        <c:crosses val="autoZero"/>
        <c:crossBetween val="midCat"/>
      </c:valAx>
      <c:valAx>
        <c:axId val="8075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6126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(1st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A-1048-84BF-89B13864E4D1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A-1048-84BF-89B13864E4D1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0A-1048-84BF-89B13864E4D1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0A-1048-84BF-89B1386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79575"/>
        <c:axId val="1047594454"/>
      </c:scatterChart>
      <c:valAx>
        <c:axId val="54407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94454"/>
        <c:crosses val="autoZero"/>
        <c:crossBetween val="midCat"/>
      </c:valAx>
      <c:valAx>
        <c:axId val="1047594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0795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352424</xdr:colOff>
      <xdr:row>36</xdr:row>
      <xdr:rowOff>113995</xdr:rowOff>
    </xdr:from>
    <xdr:ext cx="6533117" cy="3497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4</xdr:row>
      <xdr:rowOff>85725</xdr:rowOff>
    </xdr:from>
    <xdr:ext cx="5229225" cy="3200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392438</xdr:colOff>
      <xdr:row>57</xdr:row>
      <xdr:rowOff>41848</xdr:rowOff>
    </xdr:from>
    <xdr:ext cx="6523706" cy="349273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885825</xdr:colOff>
      <xdr:row>124</xdr:row>
      <xdr:rowOff>19050</xdr:rowOff>
    </xdr:from>
    <xdr:ext cx="4600575" cy="20193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904875</xdr:colOff>
      <xdr:row>113</xdr:row>
      <xdr:rowOff>66675</xdr:rowOff>
    </xdr:from>
    <xdr:ext cx="4600575" cy="2009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238125</xdr:colOff>
      <xdr:row>79</xdr:row>
      <xdr:rowOff>76200</xdr:rowOff>
    </xdr:from>
    <xdr:ext cx="4533900" cy="20288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247650</xdr:colOff>
      <xdr:row>90</xdr:row>
      <xdr:rowOff>142875</xdr:rowOff>
    </xdr:from>
    <xdr:ext cx="4533900" cy="203835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136</xdr:row>
      <xdr:rowOff>0</xdr:rowOff>
    </xdr:from>
    <xdr:ext cx="5153025" cy="26955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247650</xdr:colOff>
      <xdr:row>4</xdr:row>
      <xdr:rowOff>76200</xdr:rowOff>
    </xdr:from>
    <xdr:ext cx="5229225" cy="32004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771525</xdr:colOff>
      <xdr:row>79</xdr:row>
      <xdr:rowOff>47624</xdr:rowOff>
    </xdr:from>
    <xdr:ext cx="6448425" cy="1145869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12850" y="14553166"/>
          <a:ext cx="6448425" cy="1145869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407777</xdr:colOff>
      <xdr:row>60</xdr:row>
      <xdr:rowOff>88900</xdr:rowOff>
    </xdr:from>
    <xdr:to>
      <xdr:col>16</xdr:col>
      <xdr:colOff>458577</xdr:colOff>
      <xdr:row>66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435A5B-3DD3-2CA6-AD3C-F0C7C21E1D50}"/>
            </a:ext>
          </a:extLst>
        </xdr:cNvPr>
        <xdr:cNvSpPr txBox="1"/>
      </xdr:nvSpPr>
      <xdr:spPr>
        <a:xfrm>
          <a:off x="12847657" y="11105767"/>
          <a:ext cx="3478269" cy="1012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standardized residual plot suggests that a curvilinear relationship is present.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527457</xdr:colOff>
      <xdr:row>0</xdr:row>
      <xdr:rowOff>201132</xdr:rowOff>
    </xdr:from>
    <xdr:ext cx="3886200" cy="7596668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57057" y="201132"/>
          <a:ext cx="3886200" cy="7596668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273050</xdr:colOff>
      <xdr:row>26</xdr:row>
      <xdr:rowOff>85725</xdr:rowOff>
    </xdr:from>
    <xdr:ext cx="383857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6350" y="5127625"/>
          <a:ext cx="3838575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12700</xdr:colOff>
      <xdr:row>6</xdr:row>
      <xdr:rowOff>12700</xdr:rowOff>
    </xdr:from>
    <xdr:to>
      <xdr:col>8</xdr:col>
      <xdr:colOff>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86FD5-450C-E16F-5755-465039FA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34</xdr:row>
      <xdr:rowOff>0</xdr:rowOff>
    </xdr:from>
    <xdr:ext cx="4781550" cy="20097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619125</xdr:colOff>
      <xdr:row>4</xdr:row>
      <xdr:rowOff>76200</xdr:rowOff>
    </xdr:from>
    <xdr:ext cx="5610225" cy="33528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514350</xdr:colOff>
      <xdr:row>50</xdr:row>
      <xdr:rowOff>9525</xdr:rowOff>
    </xdr:from>
    <xdr:ext cx="5210175" cy="26574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657225</xdr:colOff>
      <xdr:row>102</xdr:row>
      <xdr:rowOff>38100</xdr:rowOff>
    </xdr:from>
    <xdr:ext cx="5124450" cy="26384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276225</xdr:colOff>
      <xdr:row>69</xdr:row>
      <xdr:rowOff>76200</xdr:rowOff>
    </xdr:from>
    <xdr:ext cx="5324475" cy="2755900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676275</xdr:colOff>
      <xdr:row>117</xdr:row>
      <xdr:rowOff>76200</xdr:rowOff>
    </xdr:from>
    <xdr:ext cx="5191125" cy="26765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10</xdr:col>
      <xdr:colOff>114300</xdr:colOff>
      <xdr:row>51</xdr:row>
      <xdr:rowOff>177800</xdr:rowOff>
    </xdr:from>
    <xdr:to>
      <xdr:col>13</xdr:col>
      <xdr:colOff>292100</xdr:colOff>
      <xdr:row>58</xdr:row>
      <xdr:rowOff>104588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15CAC-0650-87F7-8005-60CB55C54F16}"/>
            </a:ext>
          </a:extLst>
        </xdr:cNvPr>
        <xdr:cNvSpPr txBox="1"/>
      </xdr:nvSpPr>
      <xdr:spPr>
        <a:xfrm>
          <a:off x="11111006" y="10083800"/>
          <a:ext cx="2732741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Standardized residual plot shows wedge shaped pattern indicative of a nonconstant variance. 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358588</xdr:colOff>
      <xdr:row>120</xdr:row>
      <xdr:rowOff>179294</xdr:rowOff>
    </xdr:from>
    <xdr:to>
      <xdr:col>13</xdr:col>
      <xdr:colOff>836706</xdr:colOff>
      <xdr:row>127</xdr:row>
      <xdr:rowOff>106082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DA7A03-FC6E-0B49-9108-93E1C0639843}"/>
            </a:ext>
          </a:extLst>
        </xdr:cNvPr>
        <xdr:cNvSpPr txBox="1"/>
      </xdr:nvSpPr>
      <xdr:spPr>
        <a:xfrm>
          <a:off x="11355294" y="23487529"/>
          <a:ext cx="3033059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20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After ln transformation, the wedge-shaped pattern has disappeared.</a:t>
          </a:r>
          <a:endParaRPr lang="en-US" sz="36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25400</xdr:rowOff>
    </xdr:from>
    <xdr:ext cx="4305300" cy="20955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219075</xdr:colOff>
      <xdr:row>38</xdr:row>
      <xdr:rowOff>123825</xdr:rowOff>
    </xdr:from>
    <xdr:ext cx="5429250" cy="200025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247650</xdr:colOff>
      <xdr:row>14</xdr:row>
      <xdr:rowOff>85725</xdr:rowOff>
    </xdr:from>
    <xdr:ext cx="5429250" cy="2390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266700</xdr:colOff>
      <xdr:row>15</xdr:row>
      <xdr:rowOff>161925</xdr:rowOff>
    </xdr:from>
    <xdr:ext cx="5429250" cy="253365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228600</xdr:colOff>
      <xdr:row>27</xdr:row>
      <xdr:rowOff>104775</xdr:rowOff>
    </xdr:from>
    <xdr:ext cx="5429250" cy="200025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 editAs="oneCell">
    <xdr:from>
      <xdr:col>3</xdr:col>
      <xdr:colOff>457200</xdr:colOff>
      <xdr:row>12</xdr:row>
      <xdr:rowOff>50800</xdr:rowOff>
    </xdr:from>
    <xdr:to>
      <xdr:col>6</xdr:col>
      <xdr:colOff>339436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537AE-106D-1255-3A02-3FFED5A0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2603500"/>
          <a:ext cx="2701636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60102</xdr:colOff>
      <xdr:row>3</xdr:row>
      <xdr:rowOff>0</xdr:rowOff>
    </xdr:from>
    <xdr:to>
      <xdr:col>12</xdr:col>
      <xdr:colOff>98202</xdr:colOff>
      <xdr:row>13</xdr:row>
      <xdr:rowOff>107326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9A6D2-F52C-F58A-2125-A03DF117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708" y="563451"/>
          <a:ext cx="4518874" cy="1985495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14</xdr:row>
      <xdr:rowOff>139700</xdr:rowOff>
    </xdr:from>
    <xdr:to>
      <xdr:col>11</xdr:col>
      <xdr:colOff>190500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1F0EF4-96BB-A60A-AD2F-FE5CC86E94D6}"/>
            </a:ext>
          </a:extLst>
        </xdr:cNvPr>
        <xdr:cNvSpPr txBox="1"/>
      </xdr:nvSpPr>
      <xdr:spPr>
        <a:xfrm>
          <a:off x="7416800" y="2806700"/>
          <a:ext cx="34417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Chemitech developed a new filtration system for municipal water supplies.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They have three assembly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methos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A, B, C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Managers at Chemitech want to find out if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these methods are different.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200"/>
          </a:br>
          <a:br>
            <a:rPr lang="en-US" sz="1200"/>
          </a:br>
          <a:endParaRPr lang="en-US" sz="1200"/>
        </a:p>
      </xdr:txBody>
    </xdr:sp>
    <xdr:clientData/>
  </xdr:twoCellAnchor>
  <xdr:twoCellAnchor>
    <xdr:from>
      <xdr:col>7</xdr:col>
      <xdr:colOff>358424</xdr:colOff>
      <xdr:row>22</xdr:row>
      <xdr:rowOff>125211</xdr:rowOff>
    </xdr:from>
    <xdr:to>
      <xdr:col>9</xdr:col>
      <xdr:colOff>295141</xdr:colOff>
      <xdr:row>24</xdr:row>
      <xdr:rowOff>71549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267564-D36B-A847-93D6-34E5C388CA50}"/>
            </a:ext>
          </a:extLst>
        </xdr:cNvPr>
        <xdr:cNvSpPr txBox="1"/>
      </xdr:nvSpPr>
      <xdr:spPr>
        <a:xfrm>
          <a:off x="7406030" y="4257183"/>
          <a:ext cx="1868548" cy="32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methods</a:t>
          </a:r>
        </a:p>
      </xdr:txBody>
    </xdr:sp>
    <xdr:clientData/>
  </xdr:twoCellAnchor>
  <xdr:twoCellAnchor>
    <xdr:from>
      <xdr:col>6</xdr:col>
      <xdr:colOff>62605</xdr:colOff>
      <xdr:row>19</xdr:row>
      <xdr:rowOff>0</xdr:rowOff>
    </xdr:from>
    <xdr:to>
      <xdr:col>7</xdr:col>
      <xdr:colOff>358424</xdr:colOff>
      <xdr:row>23</xdr:row>
      <xdr:rowOff>98380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7DA829-2DC7-5D4E-8766-1A9369F2428E}"/>
            </a:ext>
          </a:extLst>
        </xdr:cNvPr>
        <xdr:cNvCxnSpPr>
          <a:stCxn id="4" idx="1"/>
        </xdr:cNvCxnSpPr>
      </xdr:nvCxnSpPr>
      <xdr:spPr>
        <a:xfrm flipH="1" flipV="1">
          <a:off x="6180070" y="3568521"/>
          <a:ext cx="1225960" cy="84964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37800</xdr:colOff>
      <xdr:row>2</xdr:row>
      <xdr:rowOff>82745</xdr:rowOff>
    </xdr:from>
    <xdr:to>
      <xdr:col>10</xdr:col>
      <xdr:colOff>816427</xdr:colOff>
      <xdr:row>6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27545-3487-3553-D140-FE3C6F0B7AE4}"/>
            </a:ext>
          </a:extLst>
        </xdr:cNvPr>
        <xdr:cNvSpPr txBox="1"/>
      </xdr:nvSpPr>
      <xdr:spPr>
        <a:xfrm>
          <a:off x="4176639" y="524977"/>
          <a:ext cx="4917467" cy="89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completely randomized design is useful when the experimental units are homogeneous.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experimental units are heterogeneous,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blocking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often used to form homogeneous groups.</a:t>
          </a:r>
        </a:p>
      </xdr:txBody>
    </xdr:sp>
    <xdr:clientData/>
  </xdr:twoCellAnchor>
  <xdr:twoCellAnchor>
    <xdr:from>
      <xdr:col>5</xdr:col>
      <xdr:colOff>45359</xdr:colOff>
      <xdr:row>7</xdr:row>
      <xdr:rowOff>79376</xdr:rowOff>
    </xdr:from>
    <xdr:to>
      <xdr:col>11</xdr:col>
      <xdr:colOff>0</xdr:colOff>
      <xdr:row>12</xdr:row>
      <xdr:rowOff>192768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A994FA-370E-FBBB-F82D-7293074F3DCF}"/>
            </a:ext>
          </a:extLst>
        </xdr:cNvPr>
        <xdr:cNvSpPr txBox="1"/>
      </xdr:nvSpPr>
      <xdr:spPr>
        <a:xfrm>
          <a:off x="4184198" y="1542144"/>
          <a:ext cx="4921248" cy="1133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study measuring the fatigue and stress of air traffic controllers resulted in proposals for modification and redesign of the controller’s workstation.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hree specific alternatives are selected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We have two factors (System and Controller)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Every ontroller is using all three systems.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twoCellAnchor>
  <xdr:twoCellAnchor>
    <xdr:from>
      <xdr:col>7</xdr:col>
      <xdr:colOff>277134</xdr:colOff>
      <xdr:row>23</xdr:row>
      <xdr:rowOff>95705</xdr:rowOff>
    </xdr:from>
    <xdr:to>
      <xdr:col>10</xdr:col>
      <xdr:colOff>56696</xdr:colOff>
      <xdr:row>25</xdr:row>
      <xdr:rowOff>181430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525E47-E469-E648-9CF0-28254E95814C}"/>
            </a:ext>
          </a:extLst>
        </xdr:cNvPr>
        <xdr:cNvSpPr txBox="1"/>
      </xdr:nvSpPr>
      <xdr:spPr>
        <a:xfrm>
          <a:off x="6071509" y="4846866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systems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controllers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805090</xdr:colOff>
      <xdr:row>24</xdr:row>
      <xdr:rowOff>144237</xdr:rowOff>
    </xdr:from>
    <xdr:to>
      <xdr:col>7</xdr:col>
      <xdr:colOff>277134</xdr:colOff>
      <xdr:row>26</xdr:row>
      <xdr:rowOff>68036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22A61E-3458-55C8-02AB-FA887E1BC43B}"/>
            </a:ext>
          </a:extLst>
        </xdr:cNvPr>
        <xdr:cNvCxnSpPr>
          <a:stCxn id="4" idx="1"/>
        </xdr:cNvCxnSpPr>
      </xdr:nvCxnSpPr>
      <xdr:spPr>
        <a:xfrm flipH="1">
          <a:off x="4943929" y="5099505"/>
          <a:ext cx="1127580" cy="34335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262758</xdr:colOff>
      <xdr:row>10</xdr:row>
      <xdr:rowOff>180635</xdr:rowOff>
    </xdr:from>
    <xdr:to>
      <xdr:col>16</xdr:col>
      <xdr:colOff>656897</xdr:colOff>
      <xdr:row>22</xdr:row>
      <xdr:rowOff>90023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BD1F13-1127-CF94-88C3-85038F84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086" y="2293652"/>
          <a:ext cx="4499742" cy="2427492"/>
        </a:xfrm>
        <a:prstGeom prst="rect">
          <a:avLst/>
        </a:prstGeom>
      </xdr:spPr>
    </xdr:pic>
    <xdr:clientData/>
  </xdr:twoCellAnchor>
  <xdr:twoCellAnchor editAs="oneCell">
    <xdr:from>
      <xdr:col>11</xdr:col>
      <xdr:colOff>218964</xdr:colOff>
      <xdr:row>0</xdr:row>
      <xdr:rowOff>130004</xdr:rowOff>
    </xdr:from>
    <xdr:to>
      <xdr:col>16</xdr:col>
      <xdr:colOff>603906</xdr:colOff>
      <xdr:row>10</xdr:row>
      <xdr:rowOff>57368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796F97-2208-FEF9-C7A2-A49DB250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1292" y="130004"/>
          <a:ext cx="4490545" cy="2040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818445</xdr:colOff>
      <xdr:row>6</xdr:row>
      <xdr:rowOff>169336</xdr:rowOff>
    </xdr:from>
    <xdr:to>
      <xdr:col>11</xdr:col>
      <xdr:colOff>667926</xdr:colOff>
      <xdr:row>14</xdr:row>
      <xdr:rowOff>84668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D7952C-73DB-9095-1B9C-F47A718D7D8F}"/>
            </a:ext>
          </a:extLst>
        </xdr:cNvPr>
        <xdr:cNvSpPr txBox="1"/>
      </xdr:nvSpPr>
      <xdr:spPr>
        <a:xfrm>
          <a:off x="7469482" y="1448743"/>
          <a:ext cx="3988740" cy="1580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Three GMAT preparation programs: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three-hour review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one-day program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 intensive 10-week course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One factor in this study is the GMAT preparation program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Second factor, undergraduate college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This also has three treatments: business, engineering, and arts and sciences</a:t>
          </a:r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56446</xdr:rowOff>
    </xdr:from>
    <xdr:to>
      <xdr:col>11</xdr:col>
      <xdr:colOff>649112</xdr:colOff>
      <xdr:row>6</xdr:row>
      <xdr:rowOff>103483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756834-797D-B5E8-6842-2B0549CA8975}"/>
            </a:ext>
          </a:extLst>
        </xdr:cNvPr>
        <xdr:cNvSpPr txBox="1"/>
      </xdr:nvSpPr>
      <xdr:spPr>
        <a:xfrm>
          <a:off x="7478889" y="508002"/>
          <a:ext cx="3960519" cy="874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 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 experiment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an experimental design that allows simultaneous conclusions about two or more factors.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term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used because the experimental conditions include all possible combinations of the factors.</a:t>
          </a:r>
          <a:endParaRPr lang="en-US" sz="1100"/>
        </a:p>
      </xdr:txBody>
    </xdr:sp>
    <xdr:clientData/>
  </xdr:twoCellAnchor>
  <xdr:twoCellAnchor editAs="oneCell">
    <xdr:from>
      <xdr:col>6</xdr:col>
      <xdr:colOff>809037</xdr:colOff>
      <xdr:row>14</xdr:row>
      <xdr:rowOff>184014</xdr:rowOff>
    </xdr:from>
    <xdr:to>
      <xdr:col>11</xdr:col>
      <xdr:colOff>620890</xdr:colOff>
      <xdr:row>23</xdr:row>
      <xdr:rowOff>70528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D64BF-F741-79A0-B492-8B445600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074" y="3128533"/>
          <a:ext cx="3951112" cy="1758588"/>
        </a:xfrm>
        <a:prstGeom prst="rect">
          <a:avLst/>
        </a:prstGeom>
      </xdr:spPr>
    </xdr:pic>
    <xdr:clientData/>
  </xdr:twoCellAnchor>
  <xdr:twoCellAnchor editAs="oneCell">
    <xdr:from>
      <xdr:col>7</xdr:col>
      <xdr:colOff>9407</xdr:colOff>
      <xdr:row>23</xdr:row>
      <xdr:rowOff>195309</xdr:rowOff>
    </xdr:from>
    <xdr:to>
      <xdr:col>11</xdr:col>
      <xdr:colOff>658520</xdr:colOff>
      <xdr:row>33</xdr:row>
      <xdr:rowOff>90940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32E645-B4BD-6521-42C9-C8B2657A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8296" y="5011902"/>
          <a:ext cx="3960520" cy="1984075"/>
        </a:xfrm>
        <a:prstGeom prst="rect">
          <a:avLst/>
        </a:prstGeom>
      </xdr:spPr>
    </xdr:pic>
    <xdr:clientData/>
  </xdr:twoCellAnchor>
  <xdr:twoCellAnchor>
    <xdr:from>
      <xdr:col>7</xdr:col>
      <xdr:colOff>714963</xdr:colOff>
      <xdr:row>37</xdr:row>
      <xdr:rowOff>56445</xdr:rowOff>
    </xdr:from>
    <xdr:to>
      <xdr:col>10</xdr:col>
      <xdr:colOff>494274</xdr:colOff>
      <xdr:row>40</xdr:row>
      <xdr:rowOff>122297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DE9985-633F-B445-95B7-EB32DE5A2F27}"/>
            </a:ext>
          </a:extLst>
        </xdr:cNvPr>
        <xdr:cNvSpPr txBox="1"/>
      </xdr:nvSpPr>
      <xdr:spPr>
        <a:xfrm>
          <a:off x="8193852" y="7789334"/>
          <a:ext cx="2262866" cy="69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Colleges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Programs</a:t>
          </a:r>
        </a:p>
        <a:p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Interaction Not significant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84667</xdr:colOff>
      <xdr:row>38</xdr:row>
      <xdr:rowOff>188149</xdr:rowOff>
    </xdr:from>
    <xdr:to>
      <xdr:col>7</xdr:col>
      <xdr:colOff>714963</xdr:colOff>
      <xdr:row>40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E1EE3F-7C32-B64A-A29E-B0E2848A64FD}"/>
            </a:ext>
          </a:extLst>
        </xdr:cNvPr>
        <xdr:cNvCxnSpPr>
          <a:stCxn id="6" idx="1"/>
        </xdr:cNvCxnSpPr>
      </xdr:nvCxnSpPr>
      <xdr:spPr>
        <a:xfrm flipH="1">
          <a:off x="6735704" y="8137408"/>
          <a:ext cx="1458148" cy="25399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19</xdr:row>
      <xdr:rowOff>88900</xdr:rowOff>
    </xdr:from>
    <xdr:to>
      <xdr:col>12</xdr:col>
      <xdr:colOff>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172DD-1477-5AEA-F9F7-787023B593A9}"/>
            </a:ext>
          </a:extLst>
        </xdr:cNvPr>
        <xdr:cNvSpPr txBox="1"/>
      </xdr:nvSpPr>
      <xdr:spPr>
        <a:xfrm>
          <a:off x="6616700" y="3708400"/>
          <a:ext cx="47371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 is sig:</a:t>
          </a:r>
          <a:r>
            <a:rPr lang="en-US" sz="16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means for the three assembly methods are not the same. 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t-test </a:t>
          </a:r>
          <a:r>
            <a:rPr lang="en-US" sz="16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-values of .0117 and .0013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Hence, both parameters are statistically significant.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Thus, we can also conclude that the means for methods A and C are different and that the means for methods B and C are different.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139700</xdr:colOff>
      <xdr:row>7</xdr:row>
      <xdr:rowOff>25771</xdr:rowOff>
    </xdr:from>
    <xdr:to>
      <xdr:col>4</xdr:col>
      <xdr:colOff>787400</xdr:colOff>
      <xdr:row>10</xdr:row>
      <xdr:rowOff>139699</xdr:rowOff>
    </xdr:to>
    <xdr:pic>
      <xdr:nvPicPr>
        <xdr:cNvPr id="3" name="Picture 2" descr="A equals 0, B equals 0: Observation is associated with assembly method C&#10;A equals 1, B equals 0: Observation is associated with assembly method A&#10;A equals 0, B equals 1: Observation is associated with assembly method B">
          <a:extLst>
            <a:ext uri="{FF2B5EF4-FFF2-40B4-BE49-F238E27FC236}">
              <a16:creationId xmlns:a16="http://schemas.microsoft.com/office/drawing/2014/main" id="{E3F602E5-4039-37B0-3B84-15DF6F71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359271"/>
          <a:ext cx="4648200" cy="68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3072546296" createdVersion="8" refreshedVersion="8" minRefreshableVersion="3" recordCount="24" xr:uid="{4B3A7681-3004-9C46-BBF7-4CD1B29184AF}">
  <cacheSource type="worksheet">
    <worksheetSource ref="A1:C25" sheet="Tyler"/>
  </cacheSource>
  <cacheFields count="3">
    <cacheField name="Price" numFmtId="165">
      <sharedItems containsSemiMixedTypes="0" containsString="0" containsNumber="1" minValue="2" maxValue="3" count="3">
        <n v="2"/>
        <n v="2.5"/>
        <n v="3"/>
      </sharedItems>
    </cacheField>
    <cacheField name="Advert ($1000)" numFmtId="166">
      <sharedItems containsSemiMixedTypes="0" containsString="0" containsNumber="1" containsInteger="1" minValue="50" maxValue="100" count="2">
        <n v="50"/>
        <n v="100"/>
      </sharedItems>
    </cacheField>
    <cacheField name="Sales" numFmtId="166">
      <sharedItems containsSemiMixedTypes="0" containsString="0" containsNumber="1" containsInteger="1" minValue="322" maxValue="832" count="24">
        <n v="478"/>
        <n v="373"/>
        <n v="335"/>
        <n v="473"/>
        <n v="358"/>
        <n v="329"/>
        <n v="456"/>
        <n v="360"/>
        <n v="322"/>
        <n v="437"/>
        <n v="365"/>
        <n v="342"/>
        <n v="810"/>
        <n v="653"/>
        <n v="345"/>
        <n v="832"/>
        <n v="641"/>
        <n v="372"/>
        <n v="800"/>
        <n v="620"/>
        <n v="390"/>
        <n v="790"/>
        <n v="670"/>
        <n v="3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0"/>
    <x v="1"/>
  </r>
  <r>
    <x v="2"/>
    <x v="0"/>
    <x v="2"/>
  </r>
  <r>
    <x v="0"/>
    <x v="0"/>
    <x v="3"/>
  </r>
  <r>
    <x v="1"/>
    <x v="0"/>
    <x v="4"/>
  </r>
  <r>
    <x v="2"/>
    <x v="0"/>
    <x v="5"/>
  </r>
  <r>
    <x v="0"/>
    <x v="0"/>
    <x v="6"/>
  </r>
  <r>
    <x v="1"/>
    <x v="0"/>
    <x v="7"/>
  </r>
  <r>
    <x v="2"/>
    <x v="0"/>
    <x v="8"/>
  </r>
  <r>
    <x v="0"/>
    <x v="0"/>
    <x v="9"/>
  </r>
  <r>
    <x v="1"/>
    <x v="0"/>
    <x v="10"/>
  </r>
  <r>
    <x v="2"/>
    <x v="0"/>
    <x v="11"/>
  </r>
  <r>
    <x v="0"/>
    <x v="1"/>
    <x v="12"/>
  </r>
  <r>
    <x v="1"/>
    <x v="1"/>
    <x v="13"/>
  </r>
  <r>
    <x v="2"/>
    <x v="1"/>
    <x v="14"/>
  </r>
  <r>
    <x v="0"/>
    <x v="1"/>
    <x v="15"/>
  </r>
  <r>
    <x v="1"/>
    <x v="1"/>
    <x v="16"/>
  </r>
  <r>
    <x v="2"/>
    <x v="1"/>
    <x v="17"/>
  </r>
  <r>
    <x v="0"/>
    <x v="1"/>
    <x v="18"/>
  </r>
  <r>
    <x v="1"/>
    <x v="1"/>
    <x v="19"/>
  </r>
  <r>
    <x v="2"/>
    <x v="1"/>
    <x v="20"/>
  </r>
  <r>
    <x v="0"/>
    <x v="1"/>
    <x v="21"/>
  </r>
  <r>
    <x v="1"/>
    <x v="1"/>
    <x v="22"/>
  </r>
  <r>
    <x v="2"/>
    <x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5266A-69C9-634B-A0CB-9F5C10987D8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F1:H5" firstHeaderRow="1" firstDataRow="2" firstDataCol="1"/>
  <pivotFields count="3">
    <pivotField axis="axisRow" compact="0" numFmtId="165" outline="0" showAll="0">
      <items count="4">
        <item x="0"/>
        <item x="1"/>
        <item x="2"/>
        <item t="default"/>
      </items>
    </pivotField>
    <pivotField axis="axisCol" compact="0" numFmtId="166" outline="0" showAll="0">
      <items count="3">
        <item x="0"/>
        <item x="1"/>
        <item t="default"/>
      </items>
    </pivotField>
    <pivotField dataField="1" compact="0" numFmtId="166" outline="0" showAll="0">
      <items count="25">
        <item x="8"/>
        <item x="5"/>
        <item x="2"/>
        <item x="11"/>
        <item x="14"/>
        <item x="4"/>
        <item x="7"/>
        <item x="10"/>
        <item x="17"/>
        <item x="1"/>
        <item x="20"/>
        <item x="23"/>
        <item x="9"/>
        <item x="6"/>
        <item x="3"/>
        <item x="0"/>
        <item x="19"/>
        <item x="16"/>
        <item x="13"/>
        <item x="22"/>
        <item x="21"/>
        <item x="18"/>
        <item x="12"/>
        <item x="15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Average of Sales" fld="2" subtotal="average" baseField="0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1" zoomScale="83" workbookViewId="0">
      <selection sqref="A1:B16"/>
    </sheetView>
  </sheetViews>
  <sheetFormatPr baseColWidth="10" defaultColWidth="11.1640625" defaultRowHeight="15" customHeight="1" x14ac:dyDescent="0.2"/>
  <cols>
    <col min="1" max="1" width="20.5" customWidth="1"/>
    <col min="2" max="2" width="14" customWidth="1"/>
    <col min="3" max="3" width="14.33203125" customWidth="1"/>
    <col min="4" max="4" width="17.5" customWidth="1"/>
    <col min="5" max="5" width="12.5" customWidth="1"/>
    <col min="6" max="6" width="13.1640625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41</v>
      </c>
      <c r="B2" s="3">
        <v>275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106</v>
      </c>
      <c r="B3" s="3">
        <v>296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76</v>
      </c>
      <c r="B4" s="3">
        <v>317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104</v>
      </c>
      <c r="B5" s="3">
        <v>376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22</v>
      </c>
      <c r="B6" s="3">
        <v>162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12</v>
      </c>
      <c r="B7" s="3">
        <v>150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85</v>
      </c>
      <c r="B8" s="3">
        <v>367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111</v>
      </c>
      <c r="B9" s="3">
        <v>308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40</v>
      </c>
      <c r="B10" s="3">
        <v>189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51</v>
      </c>
      <c r="B11" s="3">
        <v>235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9</v>
      </c>
      <c r="B12" s="3">
        <v>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12</v>
      </c>
      <c r="B13" s="3">
        <v>112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6</v>
      </c>
      <c r="B14" s="3">
        <v>67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56</v>
      </c>
      <c r="B15" s="3">
        <v>325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19</v>
      </c>
      <c r="B16" s="3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3" t="s">
        <v>3</v>
      </c>
      <c r="B20" s="5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4</v>
      </c>
      <c r="B21" s="5">
        <v>0.88384023269128831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 t="s">
        <v>5</v>
      </c>
      <c r="B22" s="5">
        <v>0.78117355692379076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 t="s">
        <v>6</v>
      </c>
      <c r="B23" s="5">
        <v>0.76434075361023623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 t="s">
        <v>7</v>
      </c>
      <c r="B24" s="5">
        <v>49.515800610063131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5" t="s">
        <v>15</v>
      </c>
      <c r="B29" s="5">
        <v>1</v>
      </c>
      <c r="C29" s="5">
        <v>113783.34470261147</v>
      </c>
      <c r="D29" s="5">
        <v>113783.34470261147</v>
      </c>
      <c r="E29" s="5">
        <v>46.407811127618508</v>
      </c>
      <c r="F29" s="5">
        <v>1.2390629101534072E-5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5" t="s">
        <v>16</v>
      </c>
      <c r="B30" s="5">
        <v>13</v>
      </c>
      <c r="C30" s="5">
        <v>31873.588630721868</v>
      </c>
      <c r="D30" s="5">
        <v>2451.8145100555284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" t="s">
        <v>17</v>
      </c>
      <c r="B31" s="6">
        <v>14</v>
      </c>
      <c r="C31" s="6">
        <v>145656.93333333335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5" t="s">
        <v>25</v>
      </c>
      <c r="B34" s="5">
        <v>111.22792175553566</v>
      </c>
      <c r="C34" s="5">
        <v>21.628001979556792</v>
      </c>
      <c r="D34" s="5">
        <v>5.142773792080769</v>
      </c>
      <c r="E34" s="5">
        <v>1.8904445678841525E-4</v>
      </c>
      <c r="F34" s="5">
        <v>64.503464176985943</v>
      </c>
      <c r="G34" s="5">
        <v>157.95237933408538</v>
      </c>
      <c r="H34" s="5">
        <v>64.503464176985943</v>
      </c>
      <c r="I34" s="5">
        <v>157.95237933408538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6" t="s">
        <v>0</v>
      </c>
      <c r="B35" s="6">
        <v>2.37677489822262</v>
      </c>
      <c r="C35" s="6">
        <v>0.34889320369267385</v>
      </c>
      <c r="D35" s="6">
        <v>6.8123278787517645</v>
      </c>
      <c r="E35" s="6">
        <v>1.2390629101534072E-5</v>
      </c>
      <c r="F35" s="6">
        <v>1.6230369565120788</v>
      </c>
      <c r="G35" s="6">
        <v>3.1305128399331612</v>
      </c>
      <c r="H35" s="6">
        <v>1.6230369565120788</v>
      </c>
      <c r="I35" s="6">
        <v>3.1305128399331612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3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4" t="s">
        <v>27</v>
      </c>
      <c r="B41" s="4" t="s">
        <v>28</v>
      </c>
      <c r="C41" s="4" t="s">
        <v>29</v>
      </c>
      <c r="D41" s="4" t="s">
        <v>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1</v>
      </c>
      <c r="B42" s="5">
        <v>208.67569258266309</v>
      </c>
      <c r="C42" s="5">
        <v>66.324307417336911</v>
      </c>
      <c r="D42" s="5">
        <v>1.3900206746850527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2</v>
      </c>
      <c r="B43" s="5">
        <v>363.16606096713338</v>
      </c>
      <c r="C43" s="5">
        <v>-67.166060967133376</v>
      </c>
      <c r="D43" s="5">
        <v>-1.407662092783009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3</v>
      </c>
      <c r="B44" s="5">
        <v>291.86281402045478</v>
      </c>
      <c r="C44" s="5">
        <v>25.137185979545222</v>
      </c>
      <c r="D44" s="5">
        <v>0.52682356703867528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4</v>
      </c>
      <c r="B45" s="5">
        <v>358.41251117068816</v>
      </c>
      <c r="C45" s="5">
        <v>17.587488829311837</v>
      </c>
      <c r="D45" s="5">
        <v>0.36859748771602741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5</v>
      </c>
      <c r="B46" s="5">
        <v>163.51696951643331</v>
      </c>
      <c r="C46" s="5">
        <v>-1.5169695164333064</v>
      </c>
      <c r="D46" s="5">
        <v>-3.1792551974060994E-2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6</v>
      </c>
      <c r="B47" s="5">
        <v>139.7492205342071</v>
      </c>
      <c r="C47" s="5">
        <v>10.250779465792903</v>
      </c>
      <c r="D47" s="5">
        <v>0.21483519306776142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7</v>
      </c>
      <c r="B48" s="5">
        <v>313.25378810445835</v>
      </c>
      <c r="C48" s="5">
        <v>53.746211895541649</v>
      </c>
      <c r="D48" s="5">
        <v>1.1264097376956272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8</v>
      </c>
      <c r="B49" s="5">
        <v>375.04993545824647</v>
      </c>
      <c r="C49" s="5">
        <v>-67.049935458246466</v>
      </c>
      <c r="D49" s="5">
        <v>-1.4052283416516864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5">
        <v>9</v>
      </c>
      <c r="B50" s="5">
        <v>206.29891768444048</v>
      </c>
      <c r="C50" s="5">
        <v>-17.298917684440482</v>
      </c>
      <c r="D50" s="5">
        <v>-0.36254963176233124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5">
        <v>10</v>
      </c>
      <c r="B51" s="5">
        <v>232.44344156488927</v>
      </c>
      <c r="C51" s="5">
        <v>2.5565584351107304</v>
      </c>
      <c r="D51" s="5">
        <v>5.3580191323874496E-2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5">
        <v>11</v>
      </c>
      <c r="B52" s="5">
        <v>132.61889583953925</v>
      </c>
      <c r="C52" s="5">
        <v>-49.618895839539249</v>
      </c>
      <c r="D52" s="5">
        <v>-1.0399097066782921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5">
        <v>12</v>
      </c>
      <c r="B53" s="5">
        <v>139.7492205342071</v>
      </c>
      <c r="C53" s="5">
        <v>-27.749220534207097</v>
      </c>
      <c r="D53" s="5">
        <v>-0.58156642339638365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5">
        <v>13</v>
      </c>
      <c r="B54" s="5">
        <v>125.48857114487139</v>
      </c>
      <c r="C54" s="5">
        <v>-58.488571144871386</v>
      </c>
      <c r="D54" s="5">
        <v>-1.2257998053803612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5">
        <v>14</v>
      </c>
      <c r="B55" s="5">
        <v>244.32731605600236</v>
      </c>
      <c r="C55" s="5">
        <v>80.67268394399764</v>
      </c>
      <c r="D55" s="5">
        <v>1.6907330499342317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6">
        <v>15</v>
      </c>
      <c r="B56" s="6">
        <v>156.38664482176546</v>
      </c>
      <c r="C56" s="6">
        <v>32.613355178234542</v>
      </c>
      <c r="D56" s="6">
        <v>0.683508652164876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4" t="s">
        <v>28</v>
      </c>
      <c r="D58" s="4" t="s">
        <v>30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208.67569258266309</v>
      </c>
      <c r="D59" s="5">
        <v>1.3900206746850527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363.16606096713338</v>
      </c>
      <c r="D60" s="5">
        <v>-1.407662092783009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5">
        <v>291.86281402045478</v>
      </c>
      <c r="D61" s="5">
        <v>0.52682356703867528</v>
      </c>
      <c r="E61" s="2"/>
      <c r="F61" s="2"/>
      <c r="G61" s="2"/>
      <c r="H61" s="2"/>
      <c r="I61" s="2"/>
      <c r="J61" s="2"/>
      <c r="K61" s="2"/>
      <c r="L61" s="2"/>
      <c r="M61" s="1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358.41251117068816</v>
      </c>
      <c r="D62" s="5">
        <v>0.36859748771602741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163.51696951643331</v>
      </c>
      <c r="D63" s="5">
        <v>-3.1792551974060994E-2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5">
        <v>139.7492205342071</v>
      </c>
      <c r="D64" s="5">
        <v>0.21483519306776142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5">
        <v>313.25378810445835</v>
      </c>
      <c r="D65" s="5">
        <v>1.1264097376956272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5">
        <v>375.04993545824647</v>
      </c>
      <c r="D66" s="5">
        <v>-1.4052283416516864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5">
        <v>206.29891768444048</v>
      </c>
      <c r="D67" s="5">
        <v>-0.36254963176233124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5">
        <v>232.44344156488927</v>
      </c>
      <c r="D68" s="5">
        <v>5.3580191323874496E-2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5">
        <v>132.61889583953925</v>
      </c>
      <c r="D69" s="5">
        <v>-1.0399097066782921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5">
        <v>139.7492205342071</v>
      </c>
      <c r="D70" s="5">
        <v>-0.58156642339638365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5">
        <v>125.48857114487139</v>
      </c>
      <c r="D71" s="5">
        <v>-1.2257998053803612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5">
        <v>244.32731605600236</v>
      </c>
      <c r="D72" s="5">
        <v>1.6907330499342317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6">
        <v>156.38664482176546</v>
      </c>
      <c r="D73" s="6">
        <v>0.683508652164876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" t="s">
        <v>0</v>
      </c>
      <c r="B77" s="1" t="s">
        <v>31</v>
      </c>
      <c r="C77" s="1" t="s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3">
        <v>41</v>
      </c>
      <c r="B78" s="3">
        <f t="shared" ref="B78:B92" si="0">A78^2</f>
        <v>1681</v>
      </c>
      <c r="C78" s="3">
        <v>275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3">
        <v>106</v>
      </c>
      <c r="B79" s="3">
        <f t="shared" si="0"/>
        <v>11236</v>
      </c>
      <c r="C79" s="3">
        <v>296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3">
        <v>76</v>
      </c>
      <c r="B80" s="3">
        <f t="shared" si="0"/>
        <v>5776</v>
      </c>
      <c r="C80" s="3">
        <v>317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3">
        <v>104</v>
      </c>
      <c r="B81" s="3">
        <f t="shared" si="0"/>
        <v>10816</v>
      </c>
      <c r="C81" s="3">
        <v>376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>
        <v>22</v>
      </c>
      <c r="B82" s="3">
        <f t="shared" si="0"/>
        <v>484</v>
      </c>
      <c r="C82" s="3">
        <v>162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3">
        <v>12</v>
      </c>
      <c r="B83" s="3">
        <f t="shared" si="0"/>
        <v>144</v>
      </c>
      <c r="C83" s="3">
        <v>150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3">
        <v>85</v>
      </c>
      <c r="B84" s="3">
        <f t="shared" si="0"/>
        <v>7225</v>
      </c>
      <c r="C84" s="3">
        <v>367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3">
        <v>111</v>
      </c>
      <c r="B85" s="3">
        <f t="shared" si="0"/>
        <v>12321</v>
      </c>
      <c r="C85" s="3">
        <v>308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3">
        <v>40</v>
      </c>
      <c r="B86" s="3">
        <f t="shared" si="0"/>
        <v>1600</v>
      </c>
      <c r="C86" s="3">
        <v>189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3">
        <v>51</v>
      </c>
      <c r="B87" s="3">
        <f t="shared" si="0"/>
        <v>2601</v>
      </c>
      <c r="C87" s="3">
        <v>235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3">
        <v>9</v>
      </c>
      <c r="B88" s="3">
        <f t="shared" si="0"/>
        <v>81</v>
      </c>
      <c r="C88" s="3">
        <v>83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3">
        <v>12</v>
      </c>
      <c r="B89" s="3">
        <f t="shared" si="0"/>
        <v>144</v>
      </c>
      <c r="C89" s="3">
        <v>112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3">
        <v>6</v>
      </c>
      <c r="B90" s="3">
        <f t="shared" si="0"/>
        <v>36</v>
      </c>
      <c r="C90" s="3">
        <v>67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>
        <v>56</v>
      </c>
      <c r="B91" s="3">
        <f t="shared" si="0"/>
        <v>3136</v>
      </c>
      <c r="C91" s="3">
        <v>325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3">
        <v>19</v>
      </c>
      <c r="B92" s="3">
        <f t="shared" si="0"/>
        <v>361</v>
      </c>
      <c r="C92" s="3">
        <v>189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3" t="s">
        <v>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53" t="s">
        <v>3</v>
      </c>
      <c r="B96" s="5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5" t="s">
        <v>4</v>
      </c>
      <c r="B97" s="5">
        <v>0.9498469001084896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5</v>
      </c>
      <c r="B98" s="5">
        <v>0.90220913364570698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5" t="s">
        <v>6</v>
      </c>
      <c r="B99" s="5">
        <v>0.88591065591999152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5" t="s">
        <v>7</v>
      </c>
      <c r="B100" s="5">
        <v>34.45276682306779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6" t="s">
        <v>8</v>
      </c>
      <c r="B101" s="6"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4"/>
      <c r="B104" s="4" t="s">
        <v>10</v>
      </c>
      <c r="C104" s="4" t="s">
        <v>11</v>
      </c>
      <c r="D104" s="4" t="s">
        <v>12</v>
      </c>
      <c r="E104" s="4" t="s">
        <v>13</v>
      </c>
      <c r="F104" s="4" t="s">
        <v>14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5" t="s">
        <v>15</v>
      </c>
      <c r="B105" s="5">
        <v>2</v>
      </c>
      <c r="C105" s="5">
        <v>131413.01563215718</v>
      </c>
      <c r="D105" s="5">
        <v>65706.507816078592</v>
      </c>
      <c r="E105" s="5">
        <v>55.355423299576906</v>
      </c>
      <c r="F105" s="5">
        <v>8.7456030612126014E-7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 t="s">
        <v>16</v>
      </c>
      <c r="B106" s="5">
        <v>12</v>
      </c>
      <c r="C106" s="5">
        <v>14243.917701176166</v>
      </c>
      <c r="D106" s="5">
        <v>1186.9931417646806</v>
      </c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6" t="s">
        <v>17</v>
      </c>
      <c r="B107" s="6">
        <v>14</v>
      </c>
      <c r="C107" s="6">
        <v>145656.93333333335</v>
      </c>
      <c r="D107" s="6"/>
      <c r="E107" s="6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4"/>
      <c r="B109" s="4" t="s">
        <v>18</v>
      </c>
      <c r="C109" s="4" t="s">
        <v>7</v>
      </c>
      <c r="D109" s="4" t="s">
        <v>19</v>
      </c>
      <c r="E109" s="4" t="s">
        <v>20</v>
      </c>
      <c r="F109" s="4" t="s">
        <v>21</v>
      </c>
      <c r="G109" s="4" t="s">
        <v>22</v>
      </c>
      <c r="H109" s="4" t="s">
        <v>23</v>
      </c>
      <c r="I109" s="4" t="s">
        <v>24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 t="s">
        <v>25</v>
      </c>
      <c r="B110" s="5">
        <v>45.347578881127305</v>
      </c>
      <c r="C110" s="5">
        <v>22.774654134037554</v>
      </c>
      <c r="D110" s="5">
        <v>1.9911423731943172</v>
      </c>
      <c r="E110" s="5">
        <v>6.9729610002313522E-2</v>
      </c>
      <c r="F110" s="5">
        <v>-4.2741297373475007</v>
      </c>
      <c r="G110" s="5">
        <v>94.969287499602103</v>
      </c>
      <c r="H110" s="5">
        <v>-4.2741297373475007</v>
      </c>
      <c r="I110" s="5">
        <v>94.969287499602103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 t="s">
        <v>0</v>
      </c>
      <c r="B111" s="5">
        <v>6.3448071031710871</v>
      </c>
      <c r="C111" s="5">
        <v>1.0578514377744448</v>
      </c>
      <c r="D111" s="5">
        <v>5.9978243414969272</v>
      </c>
      <c r="E111" s="5">
        <v>6.2375296751574673E-5</v>
      </c>
      <c r="F111" s="5">
        <v>4.0399468186662029</v>
      </c>
      <c r="G111" s="5">
        <v>8.6496673876759722</v>
      </c>
      <c r="H111" s="5">
        <v>4.0399468186662029</v>
      </c>
      <c r="I111" s="5">
        <v>8.6496673876759722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6" t="s">
        <v>31</v>
      </c>
      <c r="B112" s="6">
        <v>-3.4485600961021906E-2</v>
      </c>
      <c r="C112" s="6">
        <v>8.9482848490643162E-3</v>
      </c>
      <c r="D112" s="6">
        <v>-3.8538783177681157</v>
      </c>
      <c r="E112" s="6">
        <v>2.2939644433481931E-3</v>
      </c>
      <c r="F112" s="6">
        <v>-5.3982238793680117E-2</v>
      </c>
      <c r="G112" s="6">
        <v>-1.4988963128363696E-2</v>
      </c>
      <c r="H112" s="6">
        <v>-5.3982238793680117E-2</v>
      </c>
      <c r="I112" s="6">
        <v>-1.4988963128363696E-2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3" t="s">
        <v>26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4" t="s">
        <v>27</v>
      </c>
      <c r="B118" s="4" t="s">
        <v>28</v>
      </c>
      <c r="C118" s="4" t="s">
        <v>29</v>
      </c>
      <c r="D118" s="4" t="s">
        <v>30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5">
        <v>1</v>
      </c>
      <c r="B119" s="5">
        <v>247.51437489566408</v>
      </c>
      <c r="C119" s="5">
        <v>27.485625104335924</v>
      </c>
      <c r="D119" s="5">
        <v>0.86169764995277509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5">
        <v>2</v>
      </c>
      <c r="B120" s="5">
        <v>330.41691941922045</v>
      </c>
      <c r="C120" s="5">
        <v>-34.416919419220449</v>
      </c>
      <c r="D120" s="5">
        <v>-1.0789996032317937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5">
        <v>3</v>
      </c>
      <c r="B121" s="5">
        <v>328.36408757126736</v>
      </c>
      <c r="C121" s="5">
        <v>-11.364087571267362</v>
      </c>
      <c r="D121" s="5">
        <v>-0.35627378008855431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5">
        <v>4</v>
      </c>
      <c r="B122" s="5">
        <v>332.21125761650745</v>
      </c>
      <c r="C122" s="5">
        <v>43.788742383492547</v>
      </c>
      <c r="D122" s="5">
        <v>1.3728141988042539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5">
        <v>5</v>
      </c>
      <c r="B123" s="5">
        <v>168.24230428575663</v>
      </c>
      <c r="C123" s="5">
        <v>-6.2423042857566315</v>
      </c>
      <c r="D123" s="5">
        <v>-0.19570153172459878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5">
        <v>6</v>
      </c>
      <c r="B124" s="5">
        <v>116.51933758079321</v>
      </c>
      <c r="C124" s="5">
        <v>33.480662419206794</v>
      </c>
      <c r="D124" s="5">
        <v>1.0496471525015998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5">
        <v>7</v>
      </c>
      <c r="B125" s="5">
        <v>335.49771570728649</v>
      </c>
      <c r="C125" s="5">
        <v>31.502284292713512</v>
      </c>
      <c r="D125" s="5">
        <v>0.98762332092251348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5">
        <v>8</v>
      </c>
      <c r="B126" s="5">
        <v>324.72407789236712</v>
      </c>
      <c r="C126" s="5">
        <v>-16.72407789236712</v>
      </c>
      <c r="D126" s="5">
        <v>-0.52431402097551427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5">
        <v>9</v>
      </c>
      <c r="B127" s="5">
        <v>243.96290147033574</v>
      </c>
      <c r="C127" s="5">
        <v>-54.962901470335737</v>
      </c>
      <c r="D127" s="5">
        <v>-1.7231335598804647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5">
        <v>10</v>
      </c>
      <c r="B128" s="5">
        <v>279.23569304323473</v>
      </c>
      <c r="C128" s="5">
        <v>-44.235693043234733</v>
      </c>
      <c r="D128" s="5">
        <v>-1.3868264809220046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5">
        <v>11</v>
      </c>
      <c r="B129" s="5">
        <v>99.657509131824298</v>
      </c>
      <c r="C129" s="5">
        <v>-16.657509131824298</v>
      </c>
      <c r="D129" s="5">
        <v>-0.52222703389400271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5">
        <v>12</v>
      </c>
      <c r="B130" s="5">
        <v>116.51933758079321</v>
      </c>
      <c r="C130" s="5">
        <v>-4.5193375807932057</v>
      </c>
      <c r="D130" s="5">
        <v>-0.14168506475402773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5">
        <v>13</v>
      </c>
      <c r="B131" s="5">
        <v>82.174939865557036</v>
      </c>
      <c r="C131" s="5">
        <v>-15.174939865557036</v>
      </c>
      <c r="D131" s="5">
        <v>-0.47574723044091782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5">
        <v>14</v>
      </c>
      <c r="B132" s="5">
        <v>292.50993204494347</v>
      </c>
      <c r="C132" s="5">
        <v>32.490067955056531</v>
      </c>
      <c r="D132" s="5">
        <v>1.0185911762021975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6">
        <v>15</v>
      </c>
      <c r="B133" s="6">
        <v>153.44961189444908</v>
      </c>
      <c r="C133" s="6">
        <v>35.550388105550923</v>
      </c>
      <c r="D133" s="6">
        <v>1.1145348075285282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4" t="s">
        <v>28</v>
      </c>
      <c r="D136" s="4" t="s">
        <v>30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5">
        <v>247.51437489566408</v>
      </c>
      <c r="D137" s="5">
        <v>0.86169764995277509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5">
        <v>330.41691941922045</v>
      </c>
      <c r="D138" s="5">
        <v>-1.0789996032317937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5">
        <v>328.36408757126736</v>
      </c>
      <c r="D139" s="5">
        <v>-0.35627378008855431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5">
        <v>332.21125761650745</v>
      </c>
      <c r="D140" s="5">
        <v>1.3728141988042539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5">
        <v>168.24230428575663</v>
      </c>
      <c r="D141" s="5">
        <v>-0.19570153172459878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5">
        <v>116.51933758079321</v>
      </c>
      <c r="D142" s="5">
        <v>1.0496471525015998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5">
        <v>335.49771570728649</v>
      </c>
      <c r="D143" s="5">
        <v>0.98762332092251348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5">
        <v>324.72407789236712</v>
      </c>
      <c r="D144" s="5">
        <v>-0.52431402097551427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5">
        <v>243.96290147033574</v>
      </c>
      <c r="D145" s="5">
        <v>-1.7231335598804647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5">
        <v>279.23569304323473</v>
      </c>
      <c r="D146" s="5">
        <v>-1.3868264809220046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5">
        <v>99.657509131824298</v>
      </c>
      <c r="D147" s="5">
        <v>-0.52222703389400271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5">
        <v>116.51933758079321</v>
      </c>
      <c r="D148" s="5">
        <v>-0.14168506475402773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5">
        <v>82.174939865557036</v>
      </c>
      <c r="D149" s="5">
        <v>-0.47574723044091782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5">
        <v>292.50993204494347</v>
      </c>
      <c r="D150" s="5">
        <v>1.0185911762021975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6">
        <v>153.44961189444908</v>
      </c>
      <c r="D151" s="6">
        <v>1.1145348075285282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0:B20"/>
    <mergeCell ref="A96:B96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75" workbookViewId="0">
      <selection sqref="A1:C25"/>
    </sheetView>
  </sheetViews>
  <sheetFormatPr baseColWidth="10" defaultColWidth="11.1640625" defaultRowHeight="15" customHeight="1" x14ac:dyDescent="0.2"/>
  <cols>
    <col min="1" max="1" width="8.83203125" customWidth="1"/>
    <col min="2" max="2" width="15.6640625" customWidth="1"/>
    <col min="3" max="3" width="8.6640625" customWidth="1"/>
    <col min="4" max="5" width="6.6640625" customWidth="1"/>
    <col min="6" max="8" width="20.5" customWidth="1"/>
    <col min="9" max="9" width="15.5" customWidth="1"/>
    <col min="10" max="10" width="12.1640625" customWidth="1"/>
    <col min="11" max="11" width="13" customWidth="1"/>
    <col min="12" max="14" width="12.83203125" customWidth="1"/>
    <col min="15" max="26" width="8.83203125" customWidth="1"/>
  </cols>
  <sheetData>
    <row r="1" spans="1:26" ht="17" x14ac:dyDescent="0.2">
      <c r="A1" s="7" t="s">
        <v>32</v>
      </c>
      <c r="B1" s="20" t="s">
        <v>47</v>
      </c>
      <c r="C1" s="1" t="s">
        <v>1</v>
      </c>
      <c r="D1" s="5"/>
      <c r="E1" s="5"/>
      <c r="F1" s="21" t="s">
        <v>34</v>
      </c>
      <c r="G1" s="21" t="s">
        <v>47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18">
        <v>2</v>
      </c>
      <c r="B2" s="19">
        <v>50</v>
      </c>
      <c r="C2" s="19">
        <v>478</v>
      </c>
      <c r="D2" s="5"/>
      <c r="E2" s="5"/>
      <c r="F2" s="21" t="s">
        <v>32</v>
      </c>
      <c r="G2" s="22">
        <v>50</v>
      </c>
      <c r="H2" s="22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18">
        <v>2.5</v>
      </c>
      <c r="B3" s="19">
        <v>50</v>
      </c>
      <c r="C3" s="19">
        <v>373</v>
      </c>
      <c r="D3" s="5"/>
      <c r="E3" s="5"/>
      <c r="F3" s="23">
        <v>2</v>
      </c>
      <c r="G3">
        <v>461</v>
      </c>
      <c r="H3">
        <v>808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18">
        <v>3</v>
      </c>
      <c r="B4" s="19">
        <v>50</v>
      </c>
      <c r="C4" s="19">
        <v>335</v>
      </c>
      <c r="D4" s="5"/>
      <c r="E4" s="5"/>
      <c r="F4" s="23">
        <v>2.5</v>
      </c>
      <c r="G4">
        <v>364</v>
      </c>
      <c r="H4">
        <v>646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18">
        <v>2</v>
      </c>
      <c r="B5" s="19">
        <v>50</v>
      </c>
      <c r="C5" s="19">
        <v>473</v>
      </c>
      <c r="D5" s="5"/>
      <c r="E5" s="5"/>
      <c r="F5" s="23">
        <v>3</v>
      </c>
      <c r="G5">
        <v>332</v>
      </c>
      <c r="H5">
        <v>375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18">
        <v>2.5</v>
      </c>
      <c r="B6" s="19">
        <v>50</v>
      </c>
      <c r="C6" s="19">
        <v>358</v>
      </c>
      <c r="D6" s="5"/>
      <c r="E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18">
        <v>3</v>
      </c>
      <c r="B7" s="19">
        <v>50</v>
      </c>
      <c r="C7" s="19">
        <v>329</v>
      </c>
      <c r="D7" s="5"/>
      <c r="E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18">
        <v>2</v>
      </c>
      <c r="B8" s="19">
        <v>50</v>
      </c>
      <c r="C8" s="19">
        <v>456</v>
      </c>
      <c r="D8" s="5"/>
      <c r="E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18">
        <v>2.5</v>
      </c>
      <c r="B9" s="19">
        <v>50</v>
      </c>
      <c r="C9" s="19">
        <v>360</v>
      </c>
      <c r="D9" s="5"/>
      <c r="E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18">
        <v>3</v>
      </c>
      <c r="B10" s="19">
        <v>50</v>
      </c>
      <c r="C10" s="19">
        <v>322</v>
      </c>
      <c r="D10" s="5"/>
      <c r="E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18">
        <v>2</v>
      </c>
      <c r="B11" s="19">
        <v>50</v>
      </c>
      <c r="C11" s="19">
        <v>437</v>
      </c>
      <c r="D11" s="5"/>
      <c r="E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8">
        <v>2.5</v>
      </c>
      <c r="B12" s="19">
        <v>50</v>
      </c>
      <c r="C12" s="19">
        <v>365</v>
      </c>
      <c r="D12" s="5"/>
      <c r="E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18">
        <v>3</v>
      </c>
      <c r="B13" s="19">
        <v>50</v>
      </c>
      <c r="C13" s="19">
        <v>342</v>
      </c>
      <c r="D13" s="5"/>
      <c r="E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18">
        <v>2</v>
      </c>
      <c r="B14" s="19">
        <v>100</v>
      </c>
      <c r="C14" s="19">
        <v>810</v>
      </c>
      <c r="D14" s="5"/>
      <c r="E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18">
        <v>2.5</v>
      </c>
      <c r="B15" s="19">
        <v>100</v>
      </c>
      <c r="C15" s="19">
        <v>653</v>
      </c>
      <c r="D15" s="5"/>
      <c r="E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18">
        <v>3</v>
      </c>
      <c r="B16" s="19">
        <v>100</v>
      </c>
      <c r="C16" s="19">
        <v>345</v>
      </c>
      <c r="D16" s="5"/>
      <c r="E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8">
        <v>2</v>
      </c>
      <c r="B17" s="19">
        <v>100</v>
      </c>
      <c r="C17" s="19">
        <v>832</v>
      </c>
      <c r="D17" s="5"/>
      <c r="E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8">
        <v>2.5</v>
      </c>
      <c r="B18" s="19">
        <v>100</v>
      </c>
      <c r="C18" s="19">
        <v>641</v>
      </c>
      <c r="D18" s="5"/>
      <c r="E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18">
        <v>3</v>
      </c>
      <c r="B19" s="19">
        <v>100</v>
      </c>
      <c r="C19" s="19">
        <v>372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18">
        <v>2</v>
      </c>
      <c r="B20" s="19">
        <v>100</v>
      </c>
      <c r="C20" s="19">
        <v>800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18">
        <v>2.5</v>
      </c>
      <c r="B21" s="19">
        <v>100</v>
      </c>
      <c r="C21" s="19">
        <v>620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8">
        <v>3</v>
      </c>
      <c r="B22" s="19">
        <v>100</v>
      </c>
      <c r="C22" s="19">
        <v>390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8">
        <v>2</v>
      </c>
      <c r="B23" s="19">
        <v>100</v>
      </c>
      <c r="C23" s="19">
        <v>790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8">
        <v>2.5</v>
      </c>
      <c r="B24" s="19">
        <v>100</v>
      </c>
      <c r="C24" s="19">
        <v>670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8">
        <v>3</v>
      </c>
      <c r="B25" s="19">
        <v>100</v>
      </c>
      <c r="C25" s="19">
        <v>393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19"/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7" t="s">
        <v>32</v>
      </c>
      <c r="B28" s="1" t="s">
        <v>33</v>
      </c>
      <c r="C28" s="10" t="s">
        <v>35</v>
      </c>
      <c r="D28" s="1" t="s">
        <v>1</v>
      </c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9">
        <v>2</v>
      </c>
      <c r="B29" s="5">
        <v>50</v>
      </c>
      <c r="C29" s="5">
        <f t="shared" ref="C29:C52" si="0">A29*B29</f>
        <v>100</v>
      </c>
      <c r="D29" s="5">
        <v>478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9">
        <v>2.5</v>
      </c>
      <c r="B30" s="5">
        <v>50</v>
      </c>
      <c r="C30" s="5">
        <f t="shared" si="0"/>
        <v>125</v>
      </c>
      <c r="D30" s="5">
        <v>373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9">
        <v>3</v>
      </c>
      <c r="B31" s="5">
        <v>50</v>
      </c>
      <c r="C31" s="5">
        <f t="shared" si="0"/>
        <v>150</v>
      </c>
      <c r="D31" s="5">
        <v>335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9">
        <v>2</v>
      </c>
      <c r="B32" s="5">
        <v>50</v>
      </c>
      <c r="C32" s="5">
        <f t="shared" si="0"/>
        <v>100</v>
      </c>
      <c r="D32" s="5">
        <v>473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9">
        <v>2.5</v>
      </c>
      <c r="B33" s="5">
        <v>50</v>
      </c>
      <c r="C33" s="5">
        <f t="shared" si="0"/>
        <v>125</v>
      </c>
      <c r="D33" s="5">
        <v>358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9">
        <v>3</v>
      </c>
      <c r="B34" s="5">
        <v>50</v>
      </c>
      <c r="C34" s="5">
        <f t="shared" si="0"/>
        <v>150</v>
      </c>
      <c r="D34" s="5">
        <v>329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9">
        <v>2</v>
      </c>
      <c r="B35" s="5">
        <v>50</v>
      </c>
      <c r="C35" s="5">
        <f t="shared" si="0"/>
        <v>100</v>
      </c>
      <c r="D35" s="5">
        <v>456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9">
        <v>2.5</v>
      </c>
      <c r="B36" s="5">
        <v>50</v>
      </c>
      <c r="C36" s="5">
        <f t="shared" si="0"/>
        <v>125</v>
      </c>
      <c r="D36" s="5">
        <v>360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9">
        <v>3</v>
      </c>
      <c r="B37" s="5">
        <v>50</v>
      </c>
      <c r="C37" s="5">
        <f t="shared" si="0"/>
        <v>150</v>
      </c>
      <c r="D37" s="5">
        <v>322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9">
        <v>2</v>
      </c>
      <c r="B38" s="5">
        <v>50</v>
      </c>
      <c r="C38" s="5">
        <f t="shared" si="0"/>
        <v>100</v>
      </c>
      <c r="D38" s="5">
        <v>437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9">
        <v>2.5</v>
      </c>
      <c r="B39" s="5">
        <v>50</v>
      </c>
      <c r="C39" s="5">
        <f t="shared" si="0"/>
        <v>125</v>
      </c>
      <c r="D39" s="5">
        <v>365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9">
        <v>3</v>
      </c>
      <c r="B40" s="5">
        <v>50</v>
      </c>
      <c r="C40" s="5">
        <f t="shared" si="0"/>
        <v>150</v>
      </c>
      <c r="D40" s="5">
        <v>342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9">
        <v>2</v>
      </c>
      <c r="B41" s="5">
        <v>100</v>
      </c>
      <c r="C41" s="5">
        <f t="shared" si="0"/>
        <v>200</v>
      </c>
      <c r="D41" s="5">
        <v>810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9">
        <v>2.5</v>
      </c>
      <c r="B42" s="5">
        <v>100</v>
      </c>
      <c r="C42" s="5">
        <f t="shared" si="0"/>
        <v>250</v>
      </c>
      <c r="D42" s="5">
        <v>653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9">
        <v>3</v>
      </c>
      <c r="B43" s="5">
        <v>100</v>
      </c>
      <c r="C43" s="5">
        <f t="shared" si="0"/>
        <v>300</v>
      </c>
      <c r="D43" s="5">
        <v>345</v>
      </c>
      <c r="E43" s="5"/>
      <c r="F43" s="8" t="s">
        <v>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9">
        <v>2</v>
      </c>
      <c r="B44" s="5">
        <v>100</v>
      </c>
      <c r="C44" s="5">
        <f t="shared" si="0"/>
        <v>200</v>
      </c>
      <c r="D44" s="5">
        <v>832</v>
      </c>
      <c r="E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9">
        <v>2.5</v>
      </c>
      <c r="B45" s="5">
        <v>100</v>
      </c>
      <c r="C45" s="5">
        <f t="shared" si="0"/>
        <v>250</v>
      </c>
      <c r="D45" s="5">
        <v>641</v>
      </c>
      <c r="E45" s="5"/>
      <c r="F45" s="55" t="s">
        <v>3</v>
      </c>
      <c r="G45" s="5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9">
        <v>3</v>
      </c>
      <c r="B46" s="5">
        <v>100</v>
      </c>
      <c r="C46" s="5">
        <f t="shared" si="0"/>
        <v>300</v>
      </c>
      <c r="D46" s="5">
        <v>372</v>
      </c>
      <c r="E46" s="5"/>
      <c r="F46" s="3" t="s">
        <v>4</v>
      </c>
      <c r="G46" s="3">
        <v>0.98899381483333582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9">
        <v>2</v>
      </c>
      <c r="B47" s="5">
        <v>100</v>
      </c>
      <c r="C47" s="5">
        <f t="shared" si="0"/>
        <v>200</v>
      </c>
      <c r="D47" s="5">
        <v>800</v>
      </c>
      <c r="E47" s="5"/>
      <c r="F47" s="3" t="s">
        <v>5</v>
      </c>
      <c r="G47" s="3">
        <v>0.97810876577859451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9">
        <v>2.5</v>
      </c>
      <c r="B48" s="5">
        <v>100</v>
      </c>
      <c r="C48" s="5">
        <f t="shared" si="0"/>
        <v>250</v>
      </c>
      <c r="D48" s="5">
        <v>620</v>
      </c>
      <c r="E48" s="5"/>
      <c r="F48" s="3" t="s">
        <v>6</v>
      </c>
      <c r="G48" s="3">
        <v>0.97482508064538376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9">
        <v>3</v>
      </c>
      <c r="B49" s="5">
        <v>100</v>
      </c>
      <c r="C49" s="5">
        <f t="shared" si="0"/>
        <v>300</v>
      </c>
      <c r="D49" s="5">
        <v>390</v>
      </c>
      <c r="E49" s="5"/>
      <c r="F49" s="3" t="s">
        <v>7</v>
      </c>
      <c r="G49" s="3">
        <v>28.173864957912098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9">
        <v>2</v>
      </c>
      <c r="B50" s="5">
        <v>100</v>
      </c>
      <c r="C50" s="5">
        <f t="shared" si="0"/>
        <v>200</v>
      </c>
      <c r="D50" s="5">
        <v>790</v>
      </c>
      <c r="E50" s="5"/>
      <c r="F50" s="12" t="s">
        <v>8</v>
      </c>
      <c r="G50" s="12">
        <v>24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9">
        <v>2.5</v>
      </c>
      <c r="B51" s="5">
        <v>100</v>
      </c>
      <c r="C51" s="5">
        <f t="shared" si="0"/>
        <v>250</v>
      </c>
      <c r="D51" s="5">
        <v>670</v>
      </c>
      <c r="E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9">
        <v>3</v>
      </c>
      <c r="B52" s="5">
        <v>100</v>
      </c>
      <c r="C52" s="5">
        <f t="shared" si="0"/>
        <v>300</v>
      </c>
      <c r="D52" s="5">
        <v>393</v>
      </c>
      <c r="E52" s="5"/>
      <c r="F52" s="8" t="s">
        <v>9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11"/>
      <c r="G53" s="11" t="s">
        <v>10</v>
      </c>
      <c r="H53" s="11" t="s">
        <v>11</v>
      </c>
      <c r="I53" s="11" t="s">
        <v>12</v>
      </c>
      <c r="J53" s="11" t="s">
        <v>13</v>
      </c>
      <c r="K53" s="11" t="s">
        <v>14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3" t="s">
        <v>15</v>
      </c>
      <c r="G54" s="3">
        <v>3</v>
      </c>
      <c r="H54" s="3">
        <v>709316</v>
      </c>
      <c r="I54" s="3">
        <v>236438.66666666666</v>
      </c>
      <c r="J54" s="3">
        <v>297.86923109226029</v>
      </c>
      <c r="K54" s="3">
        <v>9.2588099325626664E-17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3" t="s">
        <v>16</v>
      </c>
      <c r="G55" s="3">
        <v>20</v>
      </c>
      <c r="H55" s="3">
        <v>15875.333333333345</v>
      </c>
      <c r="I55" s="3">
        <v>793.76666666666722</v>
      </c>
      <c r="J55" s="3"/>
      <c r="K55" s="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12" t="s">
        <v>17</v>
      </c>
      <c r="G56" s="12">
        <v>23</v>
      </c>
      <c r="H56" s="12">
        <v>725191.33333333337</v>
      </c>
      <c r="I56" s="12"/>
      <c r="J56" s="12"/>
      <c r="K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11"/>
      <c r="G58" s="11" t="s">
        <v>18</v>
      </c>
      <c r="H58" s="11" t="s">
        <v>7</v>
      </c>
      <c r="I58" s="11" t="s">
        <v>19</v>
      </c>
      <c r="J58" s="11" t="s">
        <v>20</v>
      </c>
      <c r="K58" s="11" t="s">
        <v>21</v>
      </c>
      <c r="L58" s="11" t="s">
        <v>22</v>
      </c>
      <c r="M58" s="11" t="s">
        <v>23</v>
      </c>
      <c r="N58" s="11" t="s">
        <v>24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3" t="s">
        <v>25</v>
      </c>
      <c r="G59" s="3">
        <v>-275.83333333333371</v>
      </c>
      <c r="H59" s="3">
        <v>112.84210330270245</v>
      </c>
      <c r="I59" s="3">
        <v>-2.444418574806269</v>
      </c>
      <c r="J59" s="3">
        <v>2.3898350951459344E-2</v>
      </c>
      <c r="K59" s="3">
        <v>-511.21783613536979</v>
      </c>
      <c r="L59" s="3">
        <v>-40.448830531297659</v>
      </c>
      <c r="M59" s="3">
        <v>-511.21783613536979</v>
      </c>
      <c r="N59" s="3">
        <v>-40.448830531297659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3" t="s">
        <v>32</v>
      </c>
      <c r="G60" s="3">
        <v>175.00000000000003</v>
      </c>
      <c r="H60" s="3">
        <v>44.546791878503065</v>
      </c>
      <c r="I60" s="3">
        <v>3.9284534894745078</v>
      </c>
      <c r="J60" s="3">
        <v>8.3159990152089519E-4</v>
      </c>
      <c r="K60" s="3">
        <v>82.077020448482742</v>
      </c>
      <c r="L60" s="3">
        <v>267.9229795515173</v>
      </c>
      <c r="M60" s="3">
        <v>82.077020448482742</v>
      </c>
      <c r="N60" s="3">
        <v>267.9229795515173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3" t="s">
        <v>33</v>
      </c>
      <c r="G61" s="3">
        <v>19.68</v>
      </c>
      <c r="H61" s="3">
        <v>1.4273522496021944</v>
      </c>
      <c r="I61" s="3">
        <v>13.787766828745218</v>
      </c>
      <c r="J61" s="3">
        <v>1.1262968573848539E-11</v>
      </c>
      <c r="K61" s="3">
        <v>16.702595380957121</v>
      </c>
      <c r="L61" s="3">
        <v>22.657404619042879</v>
      </c>
      <c r="M61" s="3">
        <v>16.702595380957121</v>
      </c>
      <c r="N61" s="3">
        <v>22.657404619042879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thickBot="1" x14ac:dyDescent="0.25">
      <c r="A62" s="5"/>
      <c r="B62" s="5"/>
      <c r="C62" s="5"/>
      <c r="D62" s="5"/>
      <c r="E62" s="5"/>
      <c r="F62" s="12" t="s">
        <v>35</v>
      </c>
      <c r="G62" s="13">
        <v>-6.0799999999999992</v>
      </c>
      <c r="H62" s="12">
        <v>0.56347729915824185</v>
      </c>
      <c r="I62" s="12">
        <v>-10.790141872765219</v>
      </c>
      <c r="J62" s="13">
        <v>8.6772098069602771E-10</v>
      </c>
      <c r="K62" s="12">
        <v>-7.255393049408184</v>
      </c>
      <c r="L62" s="12">
        <v>-4.9046069505918144</v>
      </c>
      <c r="M62" s="12">
        <v>-7.255393049408184</v>
      </c>
      <c r="N62" s="12">
        <v>-4.9046069505918144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Q64" s="3"/>
      <c r="R64" s="3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G65" s="42" t="s">
        <v>86</v>
      </c>
      <c r="H65" s="42"/>
      <c r="I65" s="42"/>
      <c r="J65" s="42"/>
      <c r="K65" s="42"/>
      <c r="L65" s="42"/>
      <c r="M65" s="42"/>
      <c r="N65" s="42"/>
      <c r="O65" s="3"/>
      <c r="P65" s="3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F45:G45"/>
  </mergeCells>
  <pageMargins left="0.75" right="0.75" top="1" bottom="1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0" workbookViewId="0">
      <selection sqref="A1:B13"/>
    </sheetView>
  </sheetViews>
  <sheetFormatPr baseColWidth="10" defaultColWidth="11.1640625" defaultRowHeight="15" customHeight="1" x14ac:dyDescent="0.2"/>
  <cols>
    <col min="1" max="1" width="20.5" customWidth="1"/>
    <col min="2" max="2" width="14.1640625" customWidth="1"/>
    <col min="3" max="3" width="14.33203125" customWidth="1"/>
    <col min="4" max="4" width="17.83203125" customWidth="1"/>
    <col min="5" max="5" width="12.83203125" customWidth="1"/>
    <col min="6" max="6" width="13.5" customWidth="1"/>
    <col min="7" max="9" width="13.33203125" customWidth="1"/>
    <col min="10" max="26" width="11.1640625" customWidth="1"/>
  </cols>
  <sheetData>
    <row r="1" spans="1:26" ht="15.75" customHeight="1" x14ac:dyDescent="0.2">
      <c r="A1" s="7" t="s">
        <v>36</v>
      </c>
      <c r="B1" s="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4">
        <v>2289</v>
      </c>
      <c r="B2" s="14">
        <v>28.7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4">
        <v>2113</v>
      </c>
      <c r="B3" s="14">
        <v>29.2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4">
        <v>2180</v>
      </c>
      <c r="B4" s="14">
        <v>34.200000000000003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4">
        <v>2448</v>
      </c>
      <c r="B5" s="14">
        <v>27.9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4">
        <v>2026</v>
      </c>
      <c r="B6" s="14">
        <v>33.299999999999997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4">
        <v>2702</v>
      </c>
      <c r="B7" s="14">
        <v>26.4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4">
        <v>2657</v>
      </c>
      <c r="B8" s="14">
        <v>23.9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4">
        <v>2106</v>
      </c>
      <c r="B9" s="14">
        <v>30.5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4">
        <v>3226</v>
      </c>
      <c r="B10" s="14">
        <v>18.100000000000001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4">
        <v>3213</v>
      </c>
      <c r="B11" s="14">
        <v>19.5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4">
        <v>3607</v>
      </c>
      <c r="B12" s="14">
        <v>14.3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4">
        <v>2888</v>
      </c>
      <c r="B13" s="14">
        <v>20.9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 t="s">
        <v>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53" t="s">
        <v>3</v>
      </c>
      <c r="B17" s="5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5" t="s">
        <v>4</v>
      </c>
      <c r="B18" s="5">
        <v>0.96715244040957538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5" t="s">
        <v>5</v>
      </c>
      <c r="B19" s="5">
        <v>0.93538384299019728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" t="s">
        <v>6</v>
      </c>
      <c r="B20" s="5">
        <v>0.92892222728921703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" t="s">
        <v>7</v>
      </c>
      <c r="B21" s="5">
        <v>1.6705264867635621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6" t="s">
        <v>8</v>
      </c>
      <c r="B22" s="6">
        <v>12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 t="s">
        <v>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4"/>
      <c r="B25" s="4" t="s">
        <v>10</v>
      </c>
      <c r="C25" s="4" t="s">
        <v>11</v>
      </c>
      <c r="D25" s="4" t="s">
        <v>12</v>
      </c>
      <c r="E25" s="4" t="s">
        <v>13</v>
      </c>
      <c r="F25" s="4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" t="s">
        <v>15</v>
      </c>
      <c r="B26" s="5">
        <v>1</v>
      </c>
      <c r="C26" s="5">
        <v>403.97591257021384</v>
      </c>
      <c r="D26" s="5">
        <v>403.97591257021384</v>
      </c>
      <c r="E26" s="5">
        <v>144.76005480305705</v>
      </c>
      <c r="F26" s="5">
        <v>2.8499707985081729E-7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5" t="s">
        <v>16</v>
      </c>
      <c r="B27" s="5">
        <v>10</v>
      </c>
      <c r="C27" s="5">
        <v>27.906587429786097</v>
      </c>
      <c r="D27" s="5">
        <v>2.7906587429786098</v>
      </c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6" t="s">
        <v>17</v>
      </c>
      <c r="B28" s="6">
        <v>11</v>
      </c>
      <c r="C28" s="6">
        <v>431.88249999999994</v>
      </c>
      <c r="D28" s="6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4"/>
      <c r="B30" s="4" t="s">
        <v>18</v>
      </c>
      <c r="C30" s="4" t="s">
        <v>7</v>
      </c>
      <c r="D30" s="4" t="s">
        <v>19</v>
      </c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5" t="s">
        <v>25</v>
      </c>
      <c r="B31" s="5">
        <v>56.095680030888218</v>
      </c>
      <c r="C31" s="5">
        <v>2.5821354235920793</v>
      </c>
      <c r="D31" s="5">
        <v>21.724530602989049</v>
      </c>
      <c r="E31" s="5">
        <v>9.5467598079940382E-10</v>
      </c>
      <c r="F31" s="5">
        <v>50.342323772492669</v>
      </c>
      <c r="G31" s="5">
        <v>61.849036289283767</v>
      </c>
      <c r="H31" s="5">
        <v>50.342323772492669</v>
      </c>
      <c r="I31" s="5">
        <v>61.849036289283767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6" t="s">
        <v>36</v>
      </c>
      <c r="B32" s="6">
        <v>-1.1643559382313101E-2</v>
      </c>
      <c r="C32" s="6">
        <v>9.6774601801230011E-4</v>
      </c>
      <c r="D32" s="6">
        <v>-12.031627271614473</v>
      </c>
      <c r="E32" s="6">
        <v>2.8499707985081682E-7</v>
      </c>
      <c r="F32" s="6">
        <v>-1.3799831883901315E-2</v>
      </c>
      <c r="G32" s="6">
        <v>-9.4872868807248864E-3</v>
      </c>
      <c r="H32" s="6">
        <v>-1.3799831883901315E-2</v>
      </c>
      <c r="I32" s="6">
        <v>-9.4872868807248864E-3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4" t="s">
        <v>27</v>
      </c>
      <c r="B38" s="4" t="s">
        <v>38</v>
      </c>
      <c r="C38" s="4" t="s">
        <v>29</v>
      </c>
      <c r="D38" s="4" t="s">
        <v>30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5">
        <v>1</v>
      </c>
      <c r="B39" s="5">
        <v>29.443572604773529</v>
      </c>
      <c r="C39" s="5">
        <v>-0.74357260477352938</v>
      </c>
      <c r="D39" s="5">
        <v>-0.46683816947691587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5">
        <v>2</v>
      </c>
      <c r="B40" s="5">
        <v>31.492839056060635</v>
      </c>
      <c r="C40" s="5">
        <v>-2.292839056060636</v>
      </c>
      <c r="D40" s="5">
        <v>-1.4395161695911793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5">
        <v>3</v>
      </c>
      <c r="B41" s="5">
        <v>30.712720577445658</v>
      </c>
      <c r="C41" s="5">
        <v>3.4872794225543444</v>
      </c>
      <c r="D41" s="5">
        <v>2.1894232407548504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5">
        <v>4</v>
      </c>
      <c r="B42" s="5">
        <v>27.592246662985747</v>
      </c>
      <c r="C42" s="5">
        <v>0.30775333701425112</v>
      </c>
      <c r="D42" s="5">
        <v>0.1932171836076497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5">
        <v>5</v>
      </c>
      <c r="B43" s="5">
        <v>32.50582872232188</v>
      </c>
      <c r="C43" s="5">
        <v>0.79417127767811735</v>
      </c>
      <c r="D43" s="5">
        <v>0.49860560104324347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5">
        <v>6</v>
      </c>
      <c r="B44" s="5">
        <v>24.63478257987822</v>
      </c>
      <c r="C44" s="5">
        <v>1.765217420121779</v>
      </c>
      <c r="D44" s="5">
        <v>1.1082587817895784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5">
        <v>7</v>
      </c>
      <c r="B45" s="5">
        <v>25.158742752082308</v>
      </c>
      <c r="C45" s="5">
        <v>-1.2587427520823091</v>
      </c>
      <c r="D45" s="5">
        <v>-0.79027812274420095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5">
        <v>8</v>
      </c>
      <c r="B46" s="5">
        <v>31.574343971736827</v>
      </c>
      <c r="C46" s="5">
        <v>-1.0743439717368268</v>
      </c>
      <c r="D46" s="5">
        <v>-0.67450679319598605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5">
        <v>9</v>
      </c>
      <c r="B47" s="5">
        <v>18.533557463546153</v>
      </c>
      <c r="C47" s="5">
        <v>-0.43355746354615121</v>
      </c>
      <c r="D47" s="5">
        <v>-0.27220095434605934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5">
        <v>10</v>
      </c>
      <c r="B48" s="5">
        <v>18.684923735516222</v>
      </c>
      <c r="C48" s="5">
        <v>0.81507626448377835</v>
      </c>
      <c r="D48" s="5">
        <v>0.5117304064901389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5">
        <v>11</v>
      </c>
      <c r="B49" s="5">
        <v>14.097361338884866</v>
      </c>
      <c r="C49" s="5">
        <v>0.20263866111513451</v>
      </c>
      <c r="D49" s="5">
        <v>0.12722289795635322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6">
        <v>12</v>
      </c>
      <c r="B50" s="6">
        <v>22.469080534767983</v>
      </c>
      <c r="C50" s="6">
        <v>-1.5690805347679841</v>
      </c>
      <c r="D50" s="6">
        <v>-0.98511790228749241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5" t="s">
        <v>38</v>
      </c>
      <c r="D52" s="15" t="s">
        <v>30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5">
        <v>29.443572604773529</v>
      </c>
      <c r="D53" s="5">
        <v>-0.46683816947691587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5">
        <v>31.492839056060635</v>
      </c>
      <c r="D54" s="5">
        <v>-1.4395161695911793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5">
        <v>30.712720577445658</v>
      </c>
      <c r="D55" s="5">
        <v>2.1894232407548504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5">
        <v>27.592246662985747</v>
      </c>
      <c r="D56" s="5">
        <v>0.1932171836076497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5">
        <v>32.50582872232188</v>
      </c>
      <c r="D57" s="5">
        <v>0.49860560104324347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5">
        <v>24.63478257987822</v>
      </c>
      <c r="D58" s="5">
        <v>1.1082587817895784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5">
        <v>25.158742752082308</v>
      </c>
      <c r="D59" s="5">
        <v>-0.79027812274420095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5">
        <v>31.574343971736827</v>
      </c>
      <c r="D60" s="5">
        <v>-0.67450679319598605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5">
        <v>18.533557463546153</v>
      </c>
      <c r="D61" s="5">
        <v>-0.27220095434605934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5">
        <v>18.684923735516222</v>
      </c>
      <c r="D62" s="5">
        <v>0.5117304064901389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5">
        <v>14.097361338884866</v>
      </c>
      <c r="D63" s="5">
        <v>0.12722289795635322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6">
        <v>22.469080534767983</v>
      </c>
      <c r="D64" s="6">
        <v>-0.98511790228749241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7" t="s">
        <v>36</v>
      </c>
      <c r="B68" s="1" t="s">
        <v>37</v>
      </c>
      <c r="C68" s="10" t="s">
        <v>39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4">
        <v>2289</v>
      </c>
      <c r="B69" s="14">
        <v>28.7</v>
      </c>
      <c r="C69" s="3">
        <f t="shared" ref="C69:C80" si="0">LN(B69)</f>
        <v>3.3568971227655755</v>
      </c>
      <c r="D69" s="16" t="str">
        <f ca="1">_xlfn.FORMULATEXT(C69)</f>
        <v>=LN(B69)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4">
        <v>2113</v>
      </c>
      <c r="B70" s="14">
        <v>29.2</v>
      </c>
      <c r="C70" s="3">
        <f t="shared" si="0"/>
        <v>3.3741687092742358</v>
      </c>
      <c r="D70" s="16" t="str">
        <f t="shared" ref="D70:D80" ca="1" si="1">_xlfn.FORMULATEXT(C70)</f>
        <v>=LN(B70)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4">
        <v>2180</v>
      </c>
      <c r="B71" s="14">
        <v>34.200000000000003</v>
      </c>
      <c r="C71" s="3">
        <f t="shared" si="0"/>
        <v>3.5322256440685598</v>
      </c>
      <c r="D71" s="16" t="str">
        <f t="shared" ca="1" si="1"/>
        <v>=LN(B71)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4">
        <v>2448</v>
      </c>
      <c r="B72" s="14">
        <v>27.9</v>
      </c>
      <c r="C72" s="3">
        <f t="shared" si="0"/>
        <v>3.3286266888273199</v>
      </c>
      <c r="D72" s="16" t="str">
        <f t="shared" ca="1" si="1"/>
        <v>=LN(B72)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4">
        <v>2026</v>
      </c>
      <c r="B73" s="14">
        <v>33.299999999999997</v>
      </c>
      <c r="C73" s="3">
        <f t="shared" si="0"/>
        <v>3.505557396986398</v>
      </c>
      <c r="D73" s="16" t="str">
        <f t="shared" ca="1" si="1"/>
        <v>=LN(B73)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4">
        <v>2702</v>
      </c>
      <c r="B74" s="14">
        <v>26.4</v>
      </c>
      <c r="C74" s="3">
        <f t="shared" si="0"/>
        <v>3.2733640101522705</v>
      </c>
      <c r="D74" s="16" t="str">
        <f t="shared" ca="1" si="1"/>
        <v>=LN(B74)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4">
        <v>2657</v>
      </c>
      <c r="B75" s="14">
        <v>23.9</v>
      </c>
      <c r="C75" s="3">
        <f t="shared" si="0"/>
        <v>3.1738784589374651</v>
      </c>
      <c r="D75" s="16" t="str">
        <f t="shared" ca="1" si="1"/>
        <v>=LN(B75)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4">
        <v>2106</v>
      </c>
      <c r="B76" s="14">
        <v>30.5</v>
      </c>
      <c r="C76" s="3">
        <f t="shared" si="0"/>
        <v>3.417726683613366</v>
      </c>
      <c r="D76" s="16" t="str">
        <f t="shared" ca="1" si="1"/>
        <v>=LN(B76)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4">
        <v>3226</v>
      </c>
      <c r="B77" s="14">
        <v>18.100000000000001</v>
      </c>
      <c r="C77" s="3">
        <f t="shared" si="0"/>
        <v>2.8959119382717802</v>
      </c>
      <c r="D77" s="16" t="str">
        <f t="shared" ca="1" si="1"/>
        <v>=LN(B77)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4">
        <v>3213</v>
      </c>
      <c r="B78" s="14">
        <v>19.5</v>
      </c>
      <c r="C78" s="3">
        <f t="shared" si="0"/>
        <v>2.9704144655697009</v>
      </c>
      <c r="D78" s="16" t="str">
        <f t="shared" ca="1" si="1"/>
        <v>=LN(B78)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4">
        <v>3607</v>
      </c>
      <c r="B79" s="14">
        <v>14.3</v>
      </c>
      <c r="C79" s="3">
        <f t="shared" si="0"/>
        <v>2.6602595372658615</v>
      </c>
      <c r="D79" s="16" t="str">
        <f t="shared" ca="1" si="1"/>
        <v>=LN(B79)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4">
        <v>2888</v>
      </c>
      <c r="B80" s="14">
        <v>20.9</v>
      </c>
      <c r="C80" s="3">
        <f t="shared" si="0"/>
        <v>3.039749158970765</v>
      </c>
      <c r="D80" s="16" t="str">
        <f t="shared" ca="1" si="1"/>
        <v>=LN(B80)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 t="s">
        <v>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53" t="s">
        <v>3</v>
      </c>
      <c r="B84" s="5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5" t="s">
        <v>4</v>
      </c>
      <c r="B85" s="5">
        <v>0.97350162882126867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5" t="s">
        <v>5</v>
      </c>
      <c r="B86" s="5">
        <v>0.94770542131766322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5" t="s">
        <v>6</v>
      </c>
      <c r="B87" s="5">
        <v>0.94247596344942952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5" t="s">
        <v>7</v>
      </c>
      <c r="B88" s="5">
        <v>6.4254713298817837E-2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6" t="s">
        <v>8</v>
      </c>
      <c r="B89" s="6">
        <v>12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 t="s">
        <v>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4"/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5" t="s">
        <v>15</v>
      </c>
      <c r="B93" s="5">
        <v>1</v>
      </c>
      <c r="C93" s="5">
        <v>0.74821545878222762</v>
      </c>
      <c r="D93" s="5">
        <v>0.74821545878222762</v>
      </c>
      <c r="E93" s="5">
        <v>181.22441086570305</v>
      </c>
      <c r="F93" s="5">
        <v>9.8416727812630614E-8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5" t="s">
        <v>16</v>
      </c>
      <c r="B94" s="5">
        <v>10</v>
      </c>
      <c r="C94" s="5">
        <v>4.1286681811132785E-2</v>
      </c>
      <c r="D94" s="5">
        <v>4.1286681811132783E-3</v>
      </c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6" t="s">
        <v>17</v>
      </c>
      <c r="B95" s="6">
        <v>11</v>
      </c>
      <c r="C95" s="6">
        <v>0.78950214059336044</v>
      </c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4"/>
      <c r="B97" s="4" t="s">
        <v>18</v>
      </c>
      <c r="C97" s="4" t="s">
        <v>7</v>
      </c>
      <c r="D97" s="4" t="s">
        <v>19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5" t="s">
        <v>25</v>
      </c>
      <c r="B98" s="5">
        <v>4.5242308402702429</v>
      </c>
      <c r="C98" s="5">
        <v>9.9318611621099853E-2</v>
      </c>
      <c r="D98" s="5">
        <v>45.55269920133567</v>
      </c>
      <c r="E98" s="5">
        <v>6.2573372761348768E-13</v>
      </c>
      <c r="F98" s="5">
        <v>4.3029351829919351</v>
      </c>
      <c r="G98" s="5">
        <v>4.7455264975485507</v>
      </c>
      <c r="H98" s="5">
        <v>4.3029351829919351</v>
      </c>
      <c r="I98" s="5">
        <v>4.7455264975485507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6" t="s">
        <v>36</v>
      </c>
      <c r="B99" s="6">
        <v>-5.0109649558224812E-4</v>
      </c>
      <c r="C99" s="6">
        <v>3.7223140983489185E-5</v>
      </c>
      <c r="D99" s="6">
        <v>-13.46196162770133</v>
      </c>
      <c r="E99" s="6">
        <v>9.8416727812630786E-8</v>
      </c>
      <c r="F99" s="6">
        <v>-5.8403482220052293E-4</v>
      </c>
      <c r="G99" s="6">
        <v>-4.1815816896397331E-4</v>
      </c>
      <c r="H99" s="6">
        <v>-5.8403482220052293E-4</v>
      </c>
      <c r="I99" s="6">
        <v>-4.1815816896397331E-4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3" t="s">
        <v>26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4" t="s">
        <v>27</v>
      </c>
      <c r="B105" s="4" t="s">
        <v>40</v>
      </c>
      <c r="C105" s="4" t="s">
        <v>29</v>
      </c>
      <c r="D105" s="4" t="s">
        <v>30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5">
        <v>1</v>
      </c>
      <c r="B106" s="5">
        <v>3.3772209618824771</v>
      </c>
      <c r="C106" s="5">
        <v>-2.032383911690161E-2</v>
      </c>
      <c r="D106" s="5">
        <v>-0.33173943513627402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5">
        <v>2</v>
      </c>
      <c r="B107" s="5">
        <v>3.4654139451049524</v>
      </c>
      <c r="C107" s="5">
        <v>-9.1245235830716531E-2</v>
      </c>
      <c r="D107" s="5">
        <v>-1.4893663947666917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5">
        <v>3</v>
      </c>
      <c r="B108" s="5">
        <v>3.4318404799009423</v>
      </c>
      <c r="C108" s="5">
        <v>0.10038516416761745</v>
      </c>
      <c r="D108" s="5">
        <v>1.6385544810445454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5">
        <v>4</v>
      </c>
      <c r="B109" s="5">
        <v>3.2975466190848994</v>
      </c>
      <c r="C109" s="5">
        <v>3.1080069742420502E-2</v>
      </c>
      <c r="D109" s="5">
        <v>0.50730989952445671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5">
        <v>5</v>
      </c>
      <c r="B110" s="5">
        <v>3.509009340220608</v>
      </c>
      <c r="C110" s="5">
        <v>-3.4519432342099421E-3</v>
      </c>
      <c r="D110" s="5">
        <v>-5.6344949989638952E-2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5">
        <v>6</v>
      </c>
      <c r="B111" s="5">
        <v>3.1702681092070084</v>
      </c>
      <c r="C111" s="5">
        <v>0.10309590094526211</v>
      </c>
      <c r="D111" s="5">
        <v>1.6828009584077284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5">
        <v>7</v>
      </c>
      <c r="B112" s="5">
        <v>3.1928174515082097</v>
      </c>
      <c r="C112" s="5">
        <v>-1.8938992570744606E-2</v>
      </c>
      <c r="D112" s="5">
        <v>-0.30913503405190934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5">
        <v>8</v>
      </c>
      <c r="B113" s="5">
        <v>3.4689216205740285</v>
      </c>
      <c r="C113" s="5">
        <v>-5.1194936960662574E-2</v>
      </c>
      <c r="D113" s="5">
        <v>-0.83563835412590559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5">
        <v>9</v>
      </c>
      <c r="B114" s="5">
        <v>2.9076935455219104</v>
      </c>
      <c r="C114" s="5">
        <v>-1.1781607250130222E-2</v>
      </c>
      <c r="D114" s="5">
        <v>-0.19230735451479375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5">
        <v>10</v>
      </c>
      <c r="B115" s="5">
        <v>2.9142077999644798</v>
      </c>
      <c r="C115" s="5">
        <v>5.620666560522114E-2</v>
      </c>
      <c r="D115" s="5">
        <v>0.91744317554960553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5">
        <v>11</v>
      </c>
      <c r="B116" s="5">
        <v>2.7167757807050741</v>
      </c>
      <c r="C116" s="5">
        <v>-5.6516243439212577E-2</v>
      </c>
      <c r="D116" s="5">
        <v>-0.92249631414159639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6">
        <v>12</v>
      </c>
      <c r="B117" s="6">
        <v>3.0770641610287104</v>
      </c>
      <c r="C117" s="6">
        <v>-3.7315002057945357E-2</v>
      </c>
      <c r="D117" s="6">
        <v>-0.60908067779956254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4" t="s">
        <v>40</v>
      </c>
      <c r="D119" s="4" t="s">
        <v>30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5">
        <v>3.3772209618824771</v>
      </c>
      <c r="D120" s="5">
        <v>-0.33173943513627402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5">
        <v>3.4654139451049524</v>
      </c>
      <c r="D121" s="5">
        <v>-1.4893663947666917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5">
        <v>3.4318404799009423</v>
      </c>
      <c r="D122" s="5">
        <v>1.6385544810445454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5">
        <v>3.2975466190848994</v>
      </c>
      <c r="D123" s="5">
        <v>0.50730989952445671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5">
        <v>3.509009340220608</v>
      </c>
      <c r="D124" s="5">
        <v>-5.6344949989638952E-2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5">
        <v>3.1702681092070084</v>
      </c>
      <c r="D125" s="5">
        <v>1.6828009584077284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5">
        <v>3.1928174515082097</v>
      </c>
      <c r="D126" s="5">
        <v>-0.30913503405190934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5">
        <v>3.4689216205740285</v>
      </c>
      <c r="D127" s="5">
        <v>-0.83563835412590559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5">
        <v>2.9076935455219104</v>
      </c>
      <c r="D128" s="5">
        <v>-0.19230735451479375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5">
        <v>2.9142077999644798</v>
      </c>
      <c r="D129" s="5">
        <v>0.91744317554960553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5">
        <v>2.7167757807050741</v>
      </c>
      <c r="D130" s="5">
        <v>-0.92249631414159639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6">
        <v>3.0770641610287104</v>
      </c>
      <c r="D131" s="6">
        <v>-0.60908067779956254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7:B17"/>
    <mergeCell ref="A84:B84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B10" sqref="B10"/>
    </sheetView>
  </sheetViews>
  <sheetFormatPr baseColWidth="10" defaultColWidth="11.1640625" defaultRowHeight="15" customHeight="1" x14ac:dyDescent="0.2"/>
  <cols>
    <col min="1" max="1" width="28.1640625" style="25" customWidth="1"/>
    <col min="2" max="3" width="22.6640625" style="25" customWidth="1"/>
    <col min="4" max="9" width="12.33203125" style="25" customWidth="1"/>
    <col min="10" max="26" width="13.1640625" style="25" customWidth="1"/>
    <col min="27" max="16384" width="11.1640625" style="25"/>
  </cols>
  <sheetData>
    <row r="1" spans="1:3" ht="14" x14ac:dyDescent="0.2">
      <c r="A1" s="24" t="s">
        <v>48</v>
      </c>
      <c r="B1" s="24" t="s">
        <v>49</v>
      </c>
    </row>
    <row r="2" spans="1:3" ht="14" x14ac:dyDescent="0.2">
      <c r="A2" s="26">
        <v>35</v>
      </c>
      <c r="B2" s="26">
        <v>1256</v>
      </c>
    </row>
    <row r="3" spans="1:3" ht="14" x14ac:dyDescent="0.2">
      <c r="A3" s="26">
        <v>40</v>
      </c>
      <c r="B3" s="26">
        <v>1329</v>
      </c>
    </row>
    <row r="4" spans="1:3" ht="14" x14ac:dyDescent="0.2">
      <c r="A4" s="26">
        <v>30</v>
      </c>
      <c r="B4" s="26">
        <v>1226</v>
      </c>
    </row>
    <row r="5" spans="1:3" ht="14" x14ac:dyDescent="0.2">
      <c r="A5" s="26">
        <v>45</v>
      </c>
      <c r="B5" s="26">
        <v>1335</v>
      </c>
    </row>
    <row r="6" spans="1:3" ht="14" x14ac:dyDescent="0.2">
      <c r="A6" s="26">
        <v>50</v>
      </c>
      <c r="B6" s="26">
        <v>1349</v>
      </c>
    </row>
    <row r="7" spans="1:3" ht="14" x14ac:dyDescent="0.2">
      <c r="A7" s="26">
        <v>25</v>
      </c>
      <c r="B7" s="26">
        <v>1124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>
      <c r="A13" s="24" t="s">
        <v>48</v>
      </c>
      <c r="B13" s="24" t="s">
        <v>41</v>
      </c>
      <c r="C13" s="24" t="s">
        <v>49</v>
      </c>
    </row>
    <row r="14" spans="1:3" ht="15.75" customHeight="1" x14ac:dyDescent="0.2">
      <c r="A14" s="26">
        <v>35</v>
      </c>
      <c r="B14" s="26">
        <f t="shared" ref="B14:B19" si="0">A14^2</f>
        <v>1225</v>
      </c>
      <c r="C14" s="26">
        <v>1256</v>
      </c>
    </row>
    <row r="15" spans="1:3" ht="15.75" customHeight="1" x14ac:dyDescent="0.2">
      <c r="A15" s="26">
        <v>40</v>
      </c>
      <c r="B15" s="26">
        <f t="shared" si="0"/>
        <v>1600</v>
      </c>
      <c r="C15" s="26">
        <v>1329</v>
      </c>
    </row>
    <row r="16" spans="1:3" ht="15.75" customHeight="1" x14ac:dyDescent="0.2">
      <c r="A16" s="26">
        <v>30</v>
      </c>
      <c r="B16" s="26">
        <f t="shared" si="0"/>
        <v>900</v>
      </c>
      <c r="C16" s="26">
        <v>1226</v>
      </c>
    </row>
    <row r="17" spans="1:6" ht="15.75" customHeight="1" x14ac:dyDescent="0.2">
      <c r="A17" s="26">
        <v>45</v>
      </c>
      <c r="B17" s="26">
        <f t="shared" si="0"/>
        <v>2025</v>
      </c>
      <c r="C17" s="26">
        <v>1335</v>
      </c>
    </row>
    <row r="18" spans="1:6" ht="15.75" customHeight="1" x14ac:dyDescent="0.2">
      <c r="A18" s="26">
        <v>50</v>
      </c>
      <c r="B18" s="26">
        <f t="shared" si="0"/>
        <v>2500</v>
      </c>
      <c r="C18" s="26">
        <v>1349</v>
      </c>
    </row>
    <row r="19" spans="1:6" ht="15.75" customHeight="1" x14ac:dyDescent="0.2">
      <c r="A19" s="26">
        <v>25</v>
      </c>
      <c r="B19" s="26">
        <f t="shared" si="0"/>
        <v>625</v>
      </c>
      <c r="C19" s="26">
        <v>1124</v>
      </c>
    </row>
    <row r="20" spans="1:6" ht="15.75" customHeight="1" x14ac:dyDescent="0.2">
      <c r="B20" s="26"/>
      <c r="C20" s="26"/>
    </row>
    <row r="21" spans="1:6" ht="15.75" customHeight="1" x14ac:dyDescent="0.2">
      <c r="A21" s="25" t="s">
        <v>2</v>
      </c>
    </row>
    <row r="22" spans="1:6" ht="15.75" customHeight="1" x14ac:dyDescent="0.2"/>
    <row r="23" spans="1:6" ht="15.75" customHeight="1" x14ac:dyDescent="0.2">
      <c r="A23" s="56" t="s">
        <v>3</v>
      </c>
      <c r="B23" s="57"/>
    </row>
    <row r="24" spans="1:6" ht="15.75" customHeight="1" x14ac:dyDescent="0.2">
      <c r="A24" s="25" t="s">
        <v>4</v>
      </c>
      <c r="B24" s="25">
        <v>0.98990178856088118</v>
      </c>
    </row>
    <row r="25" spans="1:6" ht="15.75" customHeight="1" x14ac:dyDescent="0.2">
      <c r="A25" s="25" t="s">
        <v>5</v>
      </c>
      <c r="B25" s="25">
        <v>0.9799055509960316</v>
      </c>
    </row>
    <row r="26" spans="1:6" ht="15.75" customHeight="1" x14ac:dyDescent="0.2">
      <c r="A26" s="25" t="s">
        <v>6</v>
      </c>
      <c r="B26" s="25">
        <v>0.96650925166005275</v>
      </c>
    </row>
    <row r="27" spans="1:6" ht="15.75" customHeight="1" x14ac:dyDescent="0.2">
      <c r="A27" s="25" t="s">
        <v>7</v>
      </c>
      <c r="B27" s="25">
        <v>15.826439602013746</v>
      </c>
    </row>
    <row r="28" spans="1:6" ht="15.75" customHeight="1" x14ac:dyDescent="0.2">
      <c r="A28" s="28" t="s">
        <v>8</v>
      </c>
      <c r="B28" s="28">
        <v>6</v>
      </c>
    </row>
    <row r="29" spans="1:6" ht="15.75" customHeight="1" x14ac:dyDescent="0.2"/>
    <row r="30" spans="1:6" ht="15.75" customHeight="1" x14ac:dyDescent="0.2">
      <c r="A30" s="25" t="s">
        <v>9</v>
      </c>
    </row>
    <row r="31" spans="1:6" ht="15.75" customHeight="1" x14ac:dyDescent="0.2">
      <c r="A31" s="27"/>
      <c r="B31" s="27" t="s">
        <v>10</v>
      </c>
      <c r="C31" s="27" t="s">
        <v>11</v>
      </c>
      <c r="D31" s="27" t="s">
        <v>12</v>
      </c>
      <c r="E31" s="27" t="s">
        <v>13</v>
      </c>
      <c r="F31" s="27" t="s">
        <v>14</v>
      </c>
    </row>
    <row r="32" spans="1:6" ht="15.75" customHeight="1" x14ac:dyDescent="0.2">
      <c r="A32" s="25" t="s">
        <v>15</v>
      </c>
      <c r="B32" s="25">
        <v>2</v>
      </c>
      <c r="C32" s="25">
        <v>36643.404761904763</v>
      </c>
      <c r="D32" s="25">
        <v>18321.702380952382</v>
      </c>
      <c r="E32" s="25">
        <v>73.147480988593585</v>
      </c>
      <c r="F32" s="25">
        <v>2.8484864198669337E-3</v>
      </c>
    </row>
    <row r="33" spans="1:9" ht="15.75" customHeight="1" x14ac:dyDescent="0.2">
      <c r="A33" s="25" t="s">
        <v>16</v>
      </c>
      <c r="B33" s="25">
        <v>3</v>
      </c>
      <c r="C33" s="25">
        <v>751.42857142856701</v>
      </c>
      <c r="D33" s="25">
        <v>250.476190476189</v>
      </c>
    </row>
    <row r="34" spans="1:9" ht="15.75" customHeight="1" x14ac:dyDescent="0.2">
      <c r="A34" s="28" t="s">
        <v>17</v>
      </c>
      <c r="B34" s="28">
        <v>5</v>
      </c>
      <c r="C34" s="28">
        <v>37394.833333333328</v>
      </c>
      <c r="D34" s="28"/>
      <c r="E34" s="28"/>
      <c r="F34" s="28"/>
    </row>
    <row r="35" spans="1:9" ht="15.75" customHeight="1" x14ac:dyDescent="0.2"/>
    <row r="36" spans="1:9" ht="15.75" customHeight="1" x14ac:dyDescent="0.2">
      <c r="A36" s="27"/>
      <c r="B36" s="27" t="s">
        <v>18</v>
      </c>
      <c r="C36" s="27" t="s">
        <v>7</v>
      </c>
      <c r="D36" s="27" t="s">
        <v>19</v>
      </c>
      <c r="E36" s="27" t="s">
        <v>20</v>
      </c>
      <c r="F36" s="27" t="s">
        <v>21</v>
      </c>
      <c r="G36" s="27" t="s">
        <v>22</v>
      </c>
      <c r="H36" s="27" t="s">
        <v>23</v>
      </c>
      <c r="I36" s="27" t="s">
        <v>24</v>
      </c>
    </row>
    <row r="37" spans="1:9" ht="15.75" customHeight="1" x14ac:dyDescent="0.2">
      <c r="A37" s="25" t="s">
        <v>25</v>
      </c>
      <c r="B37" s="25">
        <v>432.57142857142787</v>
      </c>
      <c r="C37" s="25">
        <v>141.17630218744091</v>
      </c>
      <c r="D37" s="25">
        <v>3.0640512739673498</v>
      </c>
      <c r="E37" s="25">
        <v>5.4818053405041714E-2</v>
      </c>
      <c r="F37" s="25">
        <v>-16.714572718609872</v>
      </c>
      <c r="G37" s="25">
        <v>881.85742986146556</v>
      </c>
      <c r="H37" s="25">
        <v>-16.714572718609872</v>
      </c>
      <c r="I37" s="25">
        <v>881.85742986146556</v>
      </c>
    </row>
    <row r="38" spans="1:9" ht="15.75" customHeight="1" x14ac:dyDescent="0.2">
      <c r="A38" s="25" t="s">
        <v>42</v>
      </c>
      <c r="B38" s="25">
        <v>37.428571428571459</v>
      </c>
      <c r="C38" s="25">
        <v>7.8073792061117988</v>
      </c>
      <c r="D38" s="25">
        <v>4.7939994254757732</v>
      </c>
      <c r="E38" s="25">
        <v>1.7266786564533735E-2</v>
      </c>
      <c r="F38" s="25">
        <v>12.582006320132106</v>
      </c>
      <c r="G38" s="25">
        <v>62.275136537010809</v>
      </c>
      <c r="H38" s="25">
        <v>12.582006320132106</v>
      </c>
      <c r="I38" s="25">
        <v>62.275136537010809</v>
      </c>
    </row>
    <row r="39" spans="1:9" ht="15.75" customHeight="1" x14ac:dyDescent="0.2">
      <c r="A39" s="28" t="s">
        <v>41</v>
      </c>
      <c r="B39" s="28">
        <v>-0.38285714285714328</v>
      </c>
      <c r="C39" s="28">
        <v>0.103608367796964</v>
      </c>
      <c r="D39" s="28">
        <v>-3.695233802036229</v>
      </c>
      <c r="E39" s="28">
        <v>3.4391420425754785E-2</v>
      </c>
      <c r="F39" s="28">
        <v>-0.71258521014906706</v>
      </c>
      <c r="G39" s="28">
        <v>-5.3129075565219563E-2</v>
      </c>
      <c r="H39" s="28">
        <v>-0.71258521014906706</v>
      </c>
      <c r="I39" s="28">
        <v>-5.3129075565219563E-2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25" t="s">
        <v>26</v>
      </c>
    </row>
    <row r="44" spans="1:9" ht="15.75" customHeight="1" x14ac:dyDescent="0.2"/>
    <row r="45" spans="1:9" ht="15.75" customHeight="1" x14ac:dyDescent="0.2">
      <c r="A45" s="27" t="s">
        <v>27</v>
      </c>
      <c r="B45" s="27" t="s">
        <v>43</v>
      </c>
      <c r="C45" s="27" t="s">
        <v>29</v>
      </c>
      <c r="D45" s="27" t="s">
        <v>30</v>
      </c>
    </row>
    <row r="46" spans="1:9" ht="15.75" customHeight="1" x14ac:dyDescent="0.2">
      <c r="A46" s="25">
        <v>1</v>
      </c>
      <c r="B46" s="25">
        <v>1273.5714285714284</v>
      </c>
      <c r="C46" s="25">
        <v>-17.571428571428442</v>
      </c>
      <c r="D46" s="25">
        <v>-1.4333367019064331</v>
      </c>
    </row>
    <row r="47" spans="1:9" ht="15.75" customHeight="1" x14ac:dyDescent="0.2">
      <c r="A47" s="25">
        <v>2</v>
      </c>
      <c r="B47" s="25">
        <v>1317.1428571428569</v>
      </c>
      <c r="C47" s="25">
        <v>11.857142857143117</v>
      </c>
      <c r="D47" s="25">
        <v>0.96721094518892226</v>
      </c>
    </row>
    <row r="48" spans="1:9" ht="15.75" customHeight="1" x14ac:dyDescent="0.2">
      <c r="A48" s="25">
        <v>3</v>
      </c>
      <c r="B48" s="25">
        <v>1210.8571428571427</v>
      </c>
      <c r="C48" s="25">
        <v>15.142857142857338</v>
      </c>
      <c r="D48" s="25">
        <v>1.235233255301504</v>
      </c>
    </row>
    <row r="49" spans="1:4" ht="15.75" customHeight="1" x14ac:dyDescent="0.2">
      <c r="A49" s="25">
        <v>4</v>
      </c>
      <c r="B49" s="25">
        <v>1341.5714285714284</v>
      </c>
      <c r="C49" s="25">
        <v>-6.5714285714284415</v>
      </c>
      <c r="D49" s="25">
        <v>-0.53604462022516353</v>
      </c>
    </row>
    <row r="50" spans="1:4" ht="15.75" customHeight="1" x14ac:dyDescent="0.2">
      <c r="A50" s="25">
        <v>5</v>
      </c>
      <c r="B50" s="25">
        <v>1346.8571428571427</v>
      </c>
      <c r="C50" s="25">
        <v>2.1428571428573377</v>
      </c>
      <c r="D50" s="25">
        <v>0.17479715876909441</v>
      </c>
    </row>
    <row r="51" spans="1:4" ht="15.75" customHeight="1" x14ac:dyDescent="0.2">
      <c r="A51" s="28">
        <v>6</v>
      </c>
      <c r="B51" s="28">
        <v>1128.9999999999995</v>
      </c>
      <c r="C51" s="28">
        <v>-4.9999999999995453</v>
      </c>
      <c r="D51" s="28">
        <v>-0.40786003712781277</v>
      </c>
    </row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CC4-9B91-F645-93CD-A39CF8BB046D}">
  <dimension ref="A1:H1000"/>
  <sheetViews>
    <sheetView zoomScale="142" workbookViewId="0">
      <selection activeCell="E3" sqref="E3"/>
    </sheetView>
  </sheetViews>
  <sheetFormatPr baseColWidth="10" defaultColWidth="11.1640625" defaultRowHeight="15" customHeight="1" x14ac:dyDescent="0.2"/>
  <cols>
    <col min="1" max="1" width="15.6640625" customWidth="1"/>
    <col min="2" max="2" width="12.1640625" customWidth="1"/>
    <col min="3" max="3" width="14.66406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8" ht="15.75" customHeight="1" x14ac:dyDescent="0.2">
      <c r="A1" s="34" t="s">
        <v>50</v>
      </c>
      <c r="B1" s="34" t="s">
        <v>51</v>
      </c>
      <c r="C1" s="34" t="s">
        <v>52</v>
      </c>
    </row>
    <row r="2" spans="1:8" ht="15.75" customHeight="1" x14ac:dyDescent="0.25">
      <c r="A2" s="29">
        <v>58</v>
      </c>
      <c r="B2" s="29">
        <v>58</v>
      </c>
      <c r="C2" s="29">
        <v>48</v>
      </c>
      <c r="H2" s="33" t="s">
        <v>64</v>
      </c>
    </row>
    <row r="3" spans="1:8" ht="15.75" customHeight="1" x14ac:dyDescent="0.2">
      <c r="A3" s="29">
        <v>64</v>
      </c>
      <c r="B3" s="29">
        <v>69</v>
      </c>
      <c r="C3" s="29">
        <v>57</v>
      </c>
    </row>
    <row r="4" spans="1:8" ht="15.75" customHeight="1" x14ac:dyDescent="0.2">
      <c r="A4" s="29">
        <v>55</v>
      </c>
      <c r="B4" s="29">
        <v>71</v>
      </c>
      <c r="C4" s="29">
        <v>59</v>
      </c>
    </row>
    <row r="5" spans="1:8" ht="15.75" customHeight="1" x14ac:dyDescent="0.2">
      <c r="A5" s="29">
        <v>66</v>
      </c>
      <c r="B5" s="29">
        <v>64</v>
      </c>
      <c r="C5" s="29">
        <v>47</v>
      </c>
    </row>
    <row r="6" spans="1:8" ht="15.75" customHeight="1" x14ac:dyDescent="0.2">
      <c r="A6" s="29">
        <v>67</v>
      </c>
      <c r="B6" s="29">
        <v>68</v>
      </c>
      <c r="C6" s="29">
        <v>49</v>
      </c>
    </row>
    <row r="7" spans="1:8" ht="15.75" customHeight="1" x14ac:dyDescent="0.2"/>
    <row r="8" spans="1:8" ht="15.75" customHeight="1" x14ac:dyDescent="0.2">
      <c r="A8" t="s">
        <v>53</v>
      </c>
    </row>
    <row r="9" spans="1:8" ht="15.75" customHeight="1" x14ac:dyDescent="0.2"/>
    <row r="10" spans="1:8" ht="15.75" customHeight="1" thickBot="1" x14ac:dyDescent="0.25">
      <c r="A10" t="s">
        <v>54</v>
      </c>
    </row>
    <row r="11" spans="1:8" ht="15.75" customHeight="1" x14ac:dyDescent="0.2">
      <c r="A11" s="32" t="s">
        <v>55</v>
      </c>
      <c r="B11" s="32" t="s">
        <v>56</v>
      </c>
      <c r="C11" s="32" t="s">
        <v>57</v>
      </c>
      <c r="D11" s="32" t="s">
        <v>58</v>
      </c>
      <c r="E11" s="32" t="s">
        <v>59</v>
      </c>
    </row>
    <row r="12" spans="1:8" ht="15.75" customHeight="1" x14ac:dyDescent="0.2">
      <c r="A12" s="30" t="s">
        <v>50</v>
      </c>
      <c r="B12" s="30">
        <v>5</v>
      </c>
      <c r="C12" s="30">
        <v>310</v>
      </c>
      <c r="D12" s="30">
        <v>62</v>
      </c>
      <c r="E12" s="30">
        <v>27.5</v>
      </c>
    </row>
    <row r="13" spans="1:8" ht="15.75" customHeight="1" x14ac:dyDescent="0.2">
      <c r="A13" s="30" t="s">
        <v>51</v>
      </c>
      <c r="B13" s="30">
        <v>5</v>
      </c>
      <c r="C13" s="30">
        <v>330</v>
      </c>
      <c r="D13" s="30">
        <v>66</v>
      </c>
      <c r="E13" s="30">
        <v>26.5</v>
      </c>
    </row>
    <row r="14" spans="1:8" ht="15.75" customHeight="1" thickBot="1" x14ac:dyDescent="0.25">
      <c r="A14" s="31" t="s">
        <v>52</v>
      </c>
      <c r="B14" s="31">
        <v>5</v>
      </c>
      <c r="C14" s="31">
        <v>260</v>
      </c>
      <c r="D14" s="31">
        <v>52</v>
      </c>
      <c r="E14" s="31">
        <v>31</v>
      </c>
    </row>
    <row r="15" spans="1:8" ht="15.75" customHeight="1" x14ac:dyDescent="0.2"/>
    <row r="16" spans="1:8" ht="15.75" customHeight="1" x14ac:dyDescent="0.2"/>
    <row r="17" spans="1:7" ht="15.75" customHeight="1" thickBot="1" x14ac:dyDescent="0.25">
      <c r="A17" t="s">
        <v>9</v>
      </c>
    </row>
    <row r="18" spans="1:7" ht="15.75" customHeight="1" x14ac:dyDescent="0.2">
      <c r="A18" s="32" t="s">
        <v>60</v>
      </c>
      <c r="B18" s="32" t="s">
        <v>11</v>
      </c>
      <c r="C18" s="32" t="s">
        <v>10</v>
      </c>
      <c r="D18" s="32" t="s">
        <v>12</v>
      </c>
      <c r="E18" s="32" t="s">
        <v>13</v>
      </c>
      <c r="F18" s="32" t="s">
        <v>20</v>
      </c>
      <c r="G18" s="32" t="s">
        <v>61</v>
      </c>
    </row>
    <row r="19" spans="1:7" ht="15.75" customHeight="1" x14ac:dyDescent="0.2">
      <c r="A19" s="30" t="s">
        <v>62</v>
      </c>
      <c r="B19" s="30">
        <v>520</v>
      </c>
      <c r="C19" s="30">
        <v>2</v>
      </c>
      <c r="D19" s="30">
        <v>260</v>
      </c>
      <c r="E19" s="30">
        <v>9.1764705882352953</v>
      </c>
      <c r="F19" s="36">
        <v>3.8184120755124845E-3</v>
      </c>
      <c r="G19" s="30">
        <v>3.8852938346523942</v>
      </c>
    </row>
    <row r="20" spans="1:7" ht="15.75" customHeight="1" x14ac:dyDescent="0.2">
      <c r="A20" s="30" t="s">
        <v>63</v>
      </c>
      <c r="B20" s="30">
        <v>340</v>
      </c>
      <c r="C20" s="30">
        <v>12</v>
      </c>
      <c r="D20" s="30">
        <v>28.333333333333332</v>
      </c>
      <c r="E20" s="30"/>
      <c r="F20" s="30"/>
      <c r="G20" s="30"/>
    </row>
    <row r="21" spans="1:7" ht="15.75" customHeight="1" x14ac:dyDescent="0.2">
      <c r="A21" s="30"/>
      <c r="B21" s="30"/>
      <c r="C21" s="30"/>
      <c r="D21" s="30"/>
      <c r="E21" s="30"/>
      <c r="F21" s="30"/>
      <c r="G21" s="30"/>
    </row>
    <row r="22" spans="1:7" ht="15.75" customHeight="1" thickBot="1" x14ac:dyDescent="0.25">
      <c r="A22" s="31" t="s">
        <v>17</v>
      </c>
      <c r="B22" s="31">
        <v>860</v>
      </c>
      <c r="C22" s="31">
        <v>14</v>
      </c>
      <c r="D22" s="31"/>
      <c r="E22" s="31"/>
      <c r="F22" s="31"/>
      <c r="G22" s="31"/>
    </row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202-4667-3B46-B911-DC5DA90CFC41}">
  <dimension ref="A1:G31"/>
  <sheetViews>
    <sheetView zoomScale="125" workbookViewId="0">
      <selection activeCell="H18" sqref="H18"/>
    </sheetView>
  </sheetViews>
  <sheetFormatPr baseColWidth="10" defaultRowHeight="16" x14ac:dyDescent="0.2"/>
  <cols>
    <col min="1" max="1" width="10.6640625" customWidth="1"/>
  </cols>
  <sheetData>
    <row r="1" spans="1:6" x14ac:dyDescent="0.2">
      <c r="A1" s="37" t="s">
        <v>65</v>
      </c>
      <c r="B1" s="37" t="s">
        <v>66</v>
      </c>
      <c r="C1" s="37" t="s">
        <v>67</v>
      </c>
      <c r="D1" s="37" t="s">
        <v>68</v>
      </c>
    </row>
    <row r="2" spans="1:6" ht="19" x14ac:dyDescent="0.25">
      <c r="A2" s="38">
        <v>1</v>
      </c>
      <c r="B2" s="38">
        <v>15</v>
      </c>
      <c r="C2" s="38">
        <v>15</v>
      </c>
      <c r="D2" s="38">
        <v>18</v>
      </c>
      <c r="F2" s="33" t="s">
        <v>69</v>
      </c>
    </row>
    <row r="3" spans="1:6" x14ac:dyDescent="0.2">
      <c r="A3" s="38">
        <v>2</v>
      </c>
      <c r="B3" s="38">
        <v>14</v>
      </c>
      <c r="C3" s="38">
        <v>14</v>
      </c>
      <c r="D3" s="38">
        <v>14</v>
      </c>
    </row>
    <row r="4" spans="1:6" x14ac:dyDescent="0.2">
      <c r="A4" s="38">
        <v>3</v>
      </c>
      <c r="B4" s="38">
        <v>10</v>
      </c>
      <c r="C4" s="38">
        <v>11</v>
      </c>
      <c r="D4" s="38">
        <v>15</v>
      </c>
    </row>
    <row r="5" spans="1:6" x14ac:dyDescent="0.2">
      <c r="A5" s="38">
        <v>4</v>
      </c>
      <c r="B5" s="38">
        <v>13</v>
      </c>
      <c r="C5" s="38">
        <v>12</v>
      </c>
      <c r="D5" s="38">
        <v>17</v>
      </c>
    </row>
    <row r="6" spans="1:6" x14ac:dyDescent="0.2">
      <c r="A6" s="38">
        <v>5</v>
      </c>
      <c r="B6" s="38">
        <v>16</v>
      </c>
      <c r="C6" s="38">
        <v>13</v>
      </c>
      <c r="D6" s="38">
        <v>16</v>
      </c>
    </row>
    <row r="7" spans="1:6" x14ac:dyDescent="0.2">
      <c r="A7" s="38">
        <v>6</v>
      </c>
      <c r="B7" s="38">
        <v>13</v>
      </c>
      <c r="C7" s="38">
        <v>13</v>
      </c>
      <c r="D7" s="38">
        <v>13</v>
      </c>
    </row>
    <row r="10" spans="1:6" x14ac:dyDescent="0.2">
      <c r="A10" t="s">
        <v>70</v>
      </c>
    </row>
    <row r="11" spans="1:6" ht="17" thickBot="1" x14ac:dyDescent="0.25"/>
    <row r="12" spans="1:6" x14ac:dyDescent="0.2">
      <c r="A12" s="32" t="s">
        <v>54</v>
      </c>
      <c r="B12" s="32" t="s">
        <v>56</v>
      </c>
      <c r="C12" s="32" t="s">
        <v>57</v>
      </c>
      <c r="D12" s="32" t="s">
        <v>58</v>
      </c>
      <c r="E12" s="32" t="s">
        <v>59</v>
      </c>
    </row>
    <row r="13" spans="1:6" x14ac:dyDescent="0.2">
      <c r="A13" s="30">
        <v>1</v>
      </c>
      <c r="B13" s="30">
        <v>3</v>
      </c>
      <c r="C13" s="30">
        <v>48</v>
      </c>
      <c r="D13" s="30">
        <v>16</v>
      </c>
      <c r="E13" s="30">
        <v>3</v>
      </c>
    </row>
    <row r="14" spans="1:6" x14ac:dyDescent="0.2">
      <c r="A14" s="30">
        <v>2</v>
      </c>
      <c r="B14" s="30">
        <v>3</v>
      </c>
      <c r="C14" s="30">
        <v>42</v>
      </c>
      <c r="D14" s="30">
        <v>14</v>
      </c>
      <c r="E14" s="30">
        <v>0</v>
      </c>
    </row>
    <row r="15" spans="1:6" x14ac:dyDescent="0.2">
      <c r="A15" s="30">
        <v>3</v>
      </c>
      <c r="B15" s="30">
        <v>3</v>
      </c>
      <c r="C15" s="30">
        <v>36</v>
      </c>
      <c r="D15" s="30">
        <v>12</v>
      </c>
      <c r="E15" s="30">
        <v>7</v>
      </c>
    </row>
    <row r="16" spans="1:6" x14ac:dyDescent="0.2">
      <c r="A16" s="30">
        <v>4</v>
      </c>
      <c r="B16" s="30">
        <v>3</v>
      </c>
      <c r="C16" s="30">
        <v>42</v>
      </c>
      <c r="D16" s="30">
        <v>14</v>
      </c>
      <c r="E16" s="30">
        <v>7</v>
      </c>
    </row>
    <row r="17" spans="1:7" x14ac:dyDescent="0.2">
      <c r="A17" s="30">
        <v>5</v>
      </c>
      <c r="B17" s="30">
        <v>3</v>
      </c>
      <c r="C17" s="30">
        <v>45</v>
      </c>
      <c r="D17" s="30">
        <v>15</v>
      </c>
      <c r="E17" s="30">
        <v>3</v>
      </c>
    </row>
    <row r="18" spans="1:7" x14ac:dyDescent="0.2">
      <c r="A18" s="30">
        <v>6</v>
      </c>
      <c r="B18" s="30">
        <v>3</v>
      </c>
      <c r="C18" s="30">
        <v>39</v>
      </c>
      <c r="D18" s="30">
        <v>13</v>
      </c>
      <c r="E18" s="30">
        <v>0</v>
      </c>
    </row>
    <row r="19" spans="1:7" x14ac:dyDescent="0.2">
      <c r="A19" s="30"/>
      <c r="B19" s="30"/>
      <c r="C19" s="30"/>
      <c r="D19" s="30"/>
      <c r="E19" s="30"/>
    </row>
    <row r="20" spans="1:7" x14ac:dyDescent="0.2">
      <c r="A20" s="30" t="s">
        <v>66</v>
      </c>
      <c r="B20" s="30">
        <v>6</v>
      </c>
      <c r="C20" s="30">
        <v>81</v>
      </c>
      <c r="D20" s="30">
        <v>13.5</v>
      </c>
      <c r="E20" s="30">
        <v>4.3</v>
      </c>
    </row>
    <row r="21" spans="1:7" x14ac:dyDescent="0.2">
      <c r="A21" s="30" t="s">
        <v>67</v>
      </c>
      <c r="B21" s="30">
        <v>6</v>
      </c>
      <c r="C21" s="30">
        <v>78</v>
      </c>
      <c r="D21" s="30">
        <v>13</v>
      </c>
      <c r="E21" s="30">
        <v>2</v>
      </c>
    </row>
    <row r="22" spans="1:7" ht="17" thickBot="1" x14ac:dyDescent="0.25">
      <c r="A22" s="31" t="s">
        <v>68</v>
      </c>
      <c r="B22" s="31">
        <v>6</v>
      </c>
      <c r="C22" s="31">
        <v>93</v>
      </c>
      <c r="D22" s="31">
        <v>15.5</v>
      </c>
      <c r="E22" s="31">
        <v>3.5</v>
      </c>
    </row>
    <row r="25" spans="1:7" ht="17" thickBot="1" x14ac:dyDescent="0.25">
      <c r="A25" t="s">
        <v>9</v>
      </c>
    </row>
    <row r="26" spans="1:7" x14ac:dyDescent="0.2">
      <c r="A26" s="32" t="s">
        <v>60</v>
      </c>
      <c r="B26" s="32" t="s">
        <v>11</v>
      </c>
      <c r="C26" s="32" t="s">
        <v>10</v>
      </c>
      <c r="D26" s="32" t="s">
        <v>12</v>
      </c>
      <c r="E26" s="32" t="s">
        <v>13</v>
      </c>
      <c r="F26" s="32" t="s">
        <v>20</v>
      </c>
      <c r="G26" s="32" t="s">
        <v>61</v>
      </c>
    </row>
    <row r="27" spans="1:7" x14ac:dyDescent="0.2">
      <c r="A27" s="30" t="s">
        <v>71</v>
      </c>
      <c r="B27" s="30">
        <v>30</v>
      </c>
      <c r="C27" s="30">
        <v>5</v>
      </c>
      <c r="D27" s="30">
        <v>6</v>
      </c>
      <c r="E27" s="30">
        <v>3.1578947368421053</v>
      </c>
      <c r="F27" s="35">
        <v>5.7399161577997869E-2</v>
      </c>
      <c r="G27" s="30">
        <v>3.325834530413013</v>
      </c>
    </row>
    <row r="28" spans="1:7" x14ac:dyDescent="0.2">
      <c r="A28" s="30" t="s">
        <v>72</v>
      </c>
      <c r="B28" s="30">
        <v>21</v>
      </c>
      <c r="C28" s="30">
        <v>2</v>
      </c>
      <c r="D28" s="30">
        <v>10.5</v>
      </c>
      <c r="E28" s="30">
        <v>5.5263157894736841</v>
      </c>
      <c r="F28" s="35">
        <v>2.4180654296875013E-2</v>
      </c>
      <c r="G28" s="30">
        <v>4.1028210151304032</v>
      </c>
    </row>
    <row r="29" spans="1:7" x14ac:dyDescent="0.2">
      <c r="A29" s="30" t="s">
        <v>73</v>
      </c>
      <c r="B29" s="30">
        <v>19</v>
      </c>
      <c r="C29" s="30">
        <v>10</v>
      </c>
      <c r="D29" s="30">
        <v>1.9</v>
      </c>
      <c r="E29" s="30"/>
      <c r="F29" s="30"/>
      <c r="G29" s="30"/>
    </row>
    <row r="30" spans="1:7" x14ac:dyDescent="0.2">
      <c r="A30" s="30"/>
      <c r="B30" s="30"/>
      <c r="C30" s="30"/>
      <c r="D30" s="30"/>
      <c r="E30" s="30"/>
      <c r="F30" s="30"/>
      <c r="G30" s="30"/>
    </row>
    <row r="31" spans="1:7" ht="17" thickBot="1" x14ac:dyDescent="0.25">
      <c r="A31" s="31" t="s">
        <v>17</v>
      </c>
      <c r="B31" s="31">
        <v>70</v>
      </c>
      <c r="C31" s="31">
        <v>17</v>
      </c>
      <c r="D31" s="31"/>
      <c r="E31" s="31"/>
      <c r="F31" s="31"/>
      <c r="G31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BDB-B0F3-7945-B582-B29099AB6153}">
  <dimension ref="A1:H45"/>
  <sheetViews>
    <sheetView tabSelected="1" topLeftCell="A27" zoomScale="135" workbookViewId="0">
      <selection activeCell="I43" sqref="I43"/>
    </sheetView>
  </sheetViews>
  <sheetFormatPr baseColWidth="10" defaultRowHeight="16" x14ac:dyDescent="0.2"/>
  <cols>
    <col min="1" max="1" width="15.5" customWidth="1"/>
    <col min="2" max="2" width="16" customWidth="1"/>
    <col min="3" max="3" width="16.33203125" customWidth="1"/>
    <col min="4" max="4" width="17.6640625" customWidth="1"/>
  </cols>
  <sheetData>
    <row r="1" spans="1:8" x14ac:dyDescent="0.2">
      <c r="A1" s="37" t="s">
        <v>74</v>
      </c>
      <c r="B1" s="37" t="s">
        <v>75</v>
      </c>
      <c r="C1" s="37" t="s">
        <v>76</v>
      </c>
      <c r="D1" s="37" t="s">
        <v>77</v>
      </c>
    </row>
    <row r="2" spans="1:8" ht="19" x14ac:dyDescent="0.25">
      <c r="A2" s="38" t="s">
        <v>78</v>
      </c>
      <c r="B2" s="38">
        <v>500</v>
      </c>
      <c r="C2" s="38">
        <v>540</v>
      </c>
      <c r="D2" s="38">
        <v>480</v>
      </c>
      <c r="H2" s="33" t="s">
        <v>87</v>
      </c>
    </row>
    <row r="3" spans="1:8" x14ac:dyDescent="0.2">
      <c r="A3" s="38" t="s">
        <v>78</v>
      </c>
      <c r="B3" s="38">
        <v>580</v>
      </c>
      <c r="C3" s="38">
        <v>460</v>
      </c>
      <c r="D3" s="38">
        <v>400</v>
      </c>
    </row>
    <row r="4" spans="1:8" x14ac:dyDescent="0.2">
      <c r="A4" s="38" t="s">
        <v>79</v>
      </c>
      <c r="B4" s="38">
        <v>460</v>
      </c>
      <c r="C4" s="38">
        <v>560</v>
      </c>
      <c r="D4" s="38">
        <v>420</v>
      </c>
    </row>
    <row r="5" spans="1:8" x14ac:dyDescent="0.2">
      <c r="A5" s="38" t="s">
        <v>79</v>
      </c>
      <c r="B5" s="38">
        <v>540</v>
      </c>
      <c r="C5" s="38">
        <v>620</v>
      </c>
      <c r="D5" s="38">
        <v>480</v>
      </c>
    </row>
    <row r="6" spans="1:8" x14ac:dyDescent="0.2">
      <c r="A6" s="38" t="s">
        <v>80</v>
      </c>
      <c r="B6" s="38">
        <v>560</v>
      </c>
      <c r="C6" s="38">
        <v>600</v>
      </c>
      <c r="D6" s="38">
        <v>480</v>
      </c>
    </row>
    <row r="7" spans="1:8" x14ac:dyDescent="0.2">
      <c r="A7" s="38" t="s">
        <v>80</v>
      </c>
      <c r="B7" s="38">
        <v>600</v>
      </c>
      <c r="C7" s="38">
        <v>580</v>
      </c>
      <c r="D7" s="38">
        <v>410</v>
      </c>
    </row>
    <row r="10" spans="1:8" x14ac:dyDescent="0.2">
      <c r="A10" t="s">
        <v>81</v>
      </c>
    </row>
    <row r="12" spans="1:8" x14ac:dyDescent="0.2">
      <c r="A12" t="s">
        <v>54</v>
      </c>
      <c r="B12" t="s">
        <v>75</v>
      </c>
      <c r="C12" t="s">
        <v>76</v>
      </c>
      <c r="D12" t="s">
        <v>77</v>
      </c>
      <c r="E12" t="s">
        <v>17</v>
      </c>
    </row>
    <row r="13" spans="1:8" ht="17" thickBot="1" x14ac:dyDescent="0.25">
      <c r="A13" s="39" t="s">
        <v>78</v>
      </c>
      <c r="B13" s="39"/>
      <c r="C13" s="39"/>
      <c r="D13" s="39"/>
      <c r="E13" s="39"/>
    </row>
    <row r="14" spans="1:8" x14ac:dyDescent="0.2">
      <c r="A14" s="30" t="s">
        <v>56</v>
      </c>
      <c r="B14" s="30">
        <v>2</v>
      </c>
      <c r="C14" s="30">
        <v>2</v>
      </c>
      <c r="D14" s="30">
        <v>2</v>
      </c>
      <c r="E14" s="30">
        <v>6</v>
      </c>
    </row>
    <row r="15" spans="1:8" x14ac:dyDescent="0.2">
      <c r="A15" s="30" t="s">
        <v>57</v>
      </c>
      <c r="B15" s="30">
        <v>1080</v>
      </c>
      <c r="C15" s="30">
        <v>1000</v>
      </c>
      <c r="D15" s="30">
        <v>880</v>
      </c>
      <c r="E15" s="30">
        <v>2960</v>
      </c>
    </row>
    <row r="16" spans="1:8" x14ac:dyDescent="0.2">
      <c r="A16" s="30" t="s">
        <v>58</v>
      </c>
      <c r="B16" s="30">
        <v>540</v>
      </c>
      <c r="C16" s="30">
        <v>500</v>
      </c>
      <c r="D16" s="30">
        <v>440</v>
      </c>
      <c r="E16" s="30">
        <v>493.33333333333331</v>
      </c>
    </row>
    <row r="17" spans="1:5" x14ac:dyDescent="0.2">
      <c r="A17" s="30" t="s">
        <v>59</v>
      </c>
      <c r="B17" s="30">
        <v>3200</v>
      </c>
      <c r="C17" s="30">
        <v>3200</v>
      </c>
      <c r="D17" s="30">
        <v>3200</v>
      </c>
      <c r="E17" s="30">
        <v>3946.6666666666511</v>
      </c>
    </row>
    <row r="18" spans="1:5" x14ac:dyDescent="0.2">
      <c r="A18" s="30"/>
      <c r="B18" s="30"/>
      <c r="C18" s="30"/>
      <c r="D18" s="30"/>
      <c r="E18" s="30"/>
    </row>
    <row r="19" spans="1:5" ht="17" thickBot="1" x14ac:dyDescent="0.25">
      <c r="A19" s="39" t="s">
        <v>79</v>
      </c>
      <c r="B19" s="39"/>
      <c r="C19" s="39"/>
      <c r="D19" s="39"/>
      <c r="E19" s="39"/>
    </row>
    <row r="20" spans="1:5" x14ac:dyDescent="0.2">
      <c r="A20" s="30" t="s">
        <v>56</v>
      </c>
      <c r="B20" s="30">
        <v>2</v>
      </c>
      <c r="C20" s="30">
        <v>2</v>
      </c>
      <c r="D20" s="30">
        <v>2</v>
      </c>
      <c r="E20" s="30">
        <v>6</v>
      </c>
    </row>
    <row r="21" spans="1:5" x14ac:dyDescent="0.2">
      <c r="A21" s="30" t="s">
        <v>57</v>
      </c>
      <c r="B21" s="30">
        <v>1000</v>
      </c>
      <c r="C21" s="30">
        <v>1180</v>
      </c>
      <c r="D21" s="30">
        <v>900</v>
      </c>
      <c r="E21" s="30">
        <v>3080</v>
      </c>
    </row>
    <row r="22" spans="1:5" x14ac:dyDescent="0.2">
      <c r="A22" s="30" t="s">
        <v>58</v>
      </c>
      <c r="B22" s="30">
        <v>500</v>
      </c>
      <c r="C22" s="30">
        <v>590</v>
      </c>
      <c r="D22" s="30">
        <v>450</v>
      </c>
      <c r="E22" s="30">
        <v>513.33333333333337</v>
      </c>
    </row>
    <row r="23" spans="1:5" x14ac:dyDescent="0.2">
      <c r="A23" s="30" t="s">
        <v>59</v>
      </c>
      <c r="B23" s="30">
        <v>3200</v>
      </c>
      <c r="C23" s="30">
        <v>1800</v>
      </c>
      <c r="D23" s="30">
        <v>1800</v>
      </c>
      <c r="E23" s="30">
        <v>5386.6666666666515</v>
      </c>
    </row>
    <row r="24" spans="1:5" x14ac:dyDescent="0.2">
      <c r="A24" s="30"/>
      <c r="B24" s="30"/>
      <c r="C24" s="30"/>
      <c r="D24" s="30"/>
      <c r="E24" s="30"/>
    </row>
    <row r="25" spans="1:5" ht="17" thickBot="1" x14ac:dyDescent="0.25">
      <c r="A25" s="39" t="s">
        <v>80</v>
      </c>
      <c r="B25" s="39"/>
      <c r="C25" s="39"/>
      <c r="D25" s="39"/>
      <c r="E25" s="39"/>
    </row>
    <row r="26" spans="1:5" x14ac:dyDescent="0.2">
      <c r="A26" s="30" t="s">
        <v>56</v>
      </c>
      <c r="B26" s="30">
        <v>2</v>
      </c>
      <c r="C26" s="30">
        <v>2</v>
      </c>
      <c r="D26" s="30">
        <v>2</v>
      </c>
      <c r="E26" s="30">
        <v>6</v>
      </c>
    </row>
    <row r="27" spans="1:5" x14ac:dyDescent="0.2">
      <c r="A27" s="30" t="s">
        <v>57</v>
      </c>
      <c r="B27" s="30">
        <v>1160</v>
      </c>
      <c r="C27" s="30">
        <v>1180</v>
      </c>
      <c r="D27" s="30">
        <v>890</v>
      </c>
      <c r="E27" s="30">
        <v>3230</v>
      </c>
    </row>
    <row r="28" spans="1:5" x14ac:dyDescent="0.2">
      <c r="A28" s="30" t="s">
        <v>58</v>
      </c>
      <c r="B28" s="30">
        <v>580</v>
      </c>
      <c r="C28" s="30">
        <v>590</v>
      </c>
      <c r="D28" s="30">
        <v>445</v>
      </c>
      <c r="E28" s="30">
        <v>538.33333333333337</v>
      </c>
    </row>
    <row r="29" spans="1:5" x14ac:dyDescent="0.2">
      <c r="A29" s="30" t="s">
        <v>59</v>
      </c>
      <c r="B29" s="30">
        <v>800</v>
      </c>
      <c r="C29" s="30">
        <v>200</v>
      </c>
      <c r="D29" s="30">
        <v>2450</v>
      </c>
      <c r="E29" s="30">
        <v>5936.6666666666515</v>
      </c>
    </row>
    <row r="30" spans="1:5" x14ac:dyDescent="0.2">
      <c r="A30" s="30"/>
      <c r="B30" s="30"/>
      <c r="C30" s="30"/>
      <c r="D30" s="30"/>
      <c r="E30" s="30"/>
    </row>
    <row r="31" spans="1:5" ht="17" thickBot="1" x14ac:dyDescent="0.25">
      <c r="A31" s="39" t="s">
        <v>17</v>
      </c>
      <c r="B31" s="39"/>
      <c r="C31" s="39"/>
      <c r="D31" s="39"/>
      <c r="E31" s="39"/>
    </row>
    <row r="32" spans="1:5" x14ac:dyDescent="0.2">
      <c r="A32" s="30" t="s">
        <v>56</v>
      </c>
      <c r="B32" s="30">
        <v>6</v>
      </c>
      <c r="C32" s="30">
        <v>6</v>
      </c>
      <c r="D32" s="30">
        <v>6</v>
      </c>
      <c r="E32" s="30"/>
    </row>
    <row r="33" spans="1:7" x14ac:dyDescent="0.2">
      <c r="A33" s="30" t="s">
        <v>57</v>
      </c>
      <c r="B33" s="30">
        <v>3240</v>
      </c>
      <c r="C33" s="30">
        <v>3360</v>
      </c>
      <c r="D33" s="30">
        <v>2670</v>
      </c>
      <c r="E33" s="30"/>
    </row>
    <row r="34" spans="1:7" x14ac:dyDescent="0.2">
      <c r="A34" s="30" t="s">
        <v>58</v>
      </c>
      <c r="B34" s="30">
        <v>540</v>
      </c>
      <c r="C34" s="30">
        <v>560</v>
      </c>
      <c r="D34" s="30">
        <v>445</v>
      </c>
      <c r="E34" s="30"/>
    </row>
    <row r="35" spans="1:7" x14ac:dyDescent="0.2">
      <c r="A35" s="30" t="s">
        <v>59</v>
      </c>
      <c r="B35" s="30">
        <v>2720</v>
      </c>
      <c r="C35" s="30">
        <v>3200</v>
      </c>
      <c r="D35" s="30">
        <v>1510</v>
      </c>
      <c r="E35" s="30"/>
    </row>
    <row r="36" spans="1:7" x14ac:dyDescent="0.2">
      <c r="A36" s="30"/>
      <c r="B36" s="30"/>
      <c r="C36" s="30"/>
      <c r="D36" s="30"/>
      <c r="E36" s="30"/>
    </row>
    <row r="38" spans="1:7" ht="17" thickBot="1" x14ac:dyDescent="0.25">
      <c r="A38" t="s">
        <v>9</v>
      </c>
    </row>
    <row r="39" spans="1:7" x14ac:dyDescent="0.2">
      <c r="A39" s="40" t="s">
        <v>60</v>
      </c>
      <c r="B39" s="40" t="s">
        <v>11</v>
      </c>
      <c r="C39" s="40" t="s">
        <v>10</v>
      </c>
      <c r="D39" s="40" t="s">
        <v>12</v>
      </c>
      <c r="E39" s="40" t="s">
        <v>13</v>
      </c>
      <c r="F39" s="40" t="s">
        <v>20</v>
      </c>
      <c r="G39" s="40" t="s">
        <v>61</v>
      </c>
    </row>
    <row r="40" spans="1:7" x14ac:dyDescent="0.2">
      <c r="A40" s="43" t="s">
        <v>84</v>
      </c>
      <c r="B40" s="30">
        <v>6100</v>
      </c>
      <c r="C40" s="30">
        <v>2</v>
      </c>
      <c r="D40" s="30">
        <v>3050</v>
      </c>
      <c r="E40" s="30">
        <v>1.3828715365239295</v>
      </c>
      <c r="F40" s="35">
        <v>0.29943610857246267</v>
      </c>
      <c r="G40" s="30">
        <v>4.2564947290937507</v>
      </c>
    </row>
    <row r="41" spans="1:7" x14ac:dyDescent="0.2">
      <c r="A41" s="41" t="s">
        <v>85</v>
      </c>
      <c r="B41" s="30">
        <v>45300</v>
      </c>
      <c r="C41" s="30">
        <v>2</v>
      </c>
      <c r="D41" s="30">
        <v>22650</v>
      </c>
      <c r="E41" s="30">
        <v>10.269521410579344</v>
      </c>
      <c r="F41" s="35">
        <v>4.7567180493710689E-3</v>
      </c>
      <c r="G41" s="30">
        <v>4.2564947290937507</v>
      </c>
    </row>
    <row r="42" spans="1:7" x14ac:dyDescent="0.2">
      <c r="A42" s="30" t="s">
        <v>82</v>
      </c>
      <c r="B42" s="30">
        <v>11200</v>
      </c>
      <c r="C42" s="30">
        <v>4</v>
      </c>
      <c r="D42" s="30">
        <v>2800</v>
      </c>
      <c r="E42" s="30">
        <v>1.2695214105793451</v>
      </c>
      <c r="F42" s="35">
        <v>0.3503277693252097</v>
      </c>
      <c r="G42" s="30">
        <v>3.6330885114190816</v>
      </c>
    </row>
    <row r="43" spans="1:7" x14ac:dyDescent="0.2">
      <c r="A43" s="30" t="s">
        <v>83</v>
      </c>
      <c r="B43" s="30">
        <v>19850</v>
      </c>
      <c r="C43" s="30">
        <v>9</v>
      </c>
      <c r="D43" s="30">
        <v>2205.5555555555557</v>
      </c>
      <c r="E43" s="30"/>
      <c r="F43" s="30"/>
      <c r="G43" s="30"/>
    </row>
    <row r="44" spans="1:7" x14ac:dyDescent="0.2">
      <c r="A44" s="30"/>
      <c r="B44" s="30"/>
      <c r="C44" s="30"/>
      <c r="D44" s="30"/>
      <c r="E44" s="30"/>
      <c r="F44" s="30"/>
      <c r="G44" s="30"/>
    </row>
    <row r="45" spans="1:7" ht="17" thickBot="1" x14ac:dyDescent="0.25">
      <c r="A45" s="31" t="s">
        <v>17</v>
      </c>
      <c r="B45" s="31">
        <v>82450</v>
      </c>
      <c r="C45" s="31">
        <v>17</v>
      </c>
      <c r="D45" s="31"/>
      <c r="E45" s="31"/>
      <c r="F45" s="31"/>
      <c r="G45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18" sqref="F18"/>
    </sheetView>
  </sheetViews>
  <sheetFormatPr baseColWidth="10" defaultColWidth="11.1640625" defaultRowHeight="15" customHeight="1" x14ac:dyDescent="0.2"/>
  <cols>
    <col min="1" max="1" width="15.5" customWidth="1"/>
    <col min="2" max="2" width="10.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 x14ac:dyDescent="0.2">
      <c r="A1" s="34" t="s">
        <v>50</v>
      </c>
      <c r="B1" s="34" t="s">
        <v>51</v>
      </c>
      <c r="C1" s="34" t="s">
        <v>52</v>
      </c>
      <c r="D1" s="2"/>
      <c r="G1" s="44" t="s">
        <v>44</v>
      </c>
      <c r="H1" s="44" t="s">
        <v>45</v>
      </c>
      <c r="I1" s="44" t="s">
        <v>46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9">
        <v>58</v>
      </c>
      <c r="B2" s="29">
        <v>58</v>
      </c>
      <c r="C2" s="29">
        <v>48</v>
      </c>
      <c r="D2" s="2"/>
      <c r="G2" s="47">
        <v>1</v>
      </c>
      <c r="H2" s="47">
        <v>0</v>
      </c>
      <c r="I2" s="48">
        <v>58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9">
        <v>64</v>
      </c>
      <c r="B3" s="29">
        <v>69</v>
      </c>
      <c r="C3" s="29">
        <v>57</v>
      </c>
      <c r="D3" s="2"/>
      <c r="G3" s="47">
        <v>1</v>
      </c>
      <c r="H3" s="47">
        <v>0</v>
      </c>
      <c r="I3" s="48">
        <v>64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9">
        <v>55</v>
      </c>
      <c r="B4" s="29">
        <v>71</v>
      </c>
      <c r="C4" s="29">
        <v>59</v>
      </c>
      <c r="D4" s="2"/>
      <c r="G4" s="47">
        <v>1</v>
      </c>
      <c r="H4" s="47">
        <v>0</v>
      </c>
      <c r="I4" s="48">
        <v>55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9">
        <v>66</v>
      </c>
      <c r="B5" s="29">
        <v>64</v>
      </c>
      <c r="C5" s="29">
        <v>47</v>
      </c>
      <c r="D5" s="2"/>
      <c r="G5" s="47">
        <v>1</v>
      </c>
      <c r="H5" s="47">
        <v>0</v>
      </c>
      <c r="I5" s="48">
        <v>66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9">
        <v>67</v>
      </c>
      <c r="B6" s="29">
        <v>68</v>
      </c>
      <c r="C6" s="29">
        <v>49</v>
      </c>
      <c r="D6" s="2"/>
      <c r="G6" s="47">
        <v>1</v>
      </c>
      <c r="H6" s="47">
        <v>0</v>
      </c>
      <c r="I6" s="48">
        <v>67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G7" s="49">
        <v>0</v>
      </c>
      <c r="H7" s="49">
        <v>1</v>
      </c>
      <c r="I7" s="50">
        <v>58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G8" s="49">
        <v>0</v>
      </c>
      <c r="H8" s="49">
        <v>1</v>
      </c>
      <c r="I8" s="50">
        <v>69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G9" s="49">
        <v>0</v>
      </c>
      <c r="H9" s="49">
        <v>1</v>
      </c>
      <c r="I9" s="50">
        <v>71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G10" s="49">
        <v>0</v>
      </c>
      <c r="H10" s="49">
        <v>1</v>
      </c>
      <c r="I10" s="50">
        <v>64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B11" s="2"/>
      <c r="C11" s="2"/>
      <c r="D11" s="2"/>
      <c r="G11" s="49">
        <v>0</v>
      </c>
      <c r="H11" s="49">
        <v>1</v>
      </c>
      <c r="I11" s="50">
        <v>68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G12" s="45">
        <v>0</v>
      </c>
      <c r="H12" s="45">
        <v>0</v>
      </c>
      <c r="I12" s="46">
        <v>48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G13" s="45">
        <v>0</v>
      </c>
      <c r="H13" s="45">
        <v>0</v>
      </c>
      <c r="I13" s="46">
        <v>57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G14" s="45">
        <v>0</v>
      </c>
      <c r="H14" s="45">
        <v>0</v>
      </c>
      <c r="I14" s="46">
        <v>59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G15" s="45">
        <v>0</v>
      </c>
      <c r="H15" s="45">
        <v>0</v>
      </c>
      <c r="I15" s="46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G16" s="45">
        <v>0</v>
      </c>
      <c r="H16" s="45">
        <v>0</v>
      </c>
      <c r="I16" s="46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t="s">
        <v>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 x14ac:dyDescent="0.25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51" t="s">
        <v>3</v>
      </c>
      <c r="B20" s="5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0" t="s">
        <v>4</v>
      </c>
      <c r="B21" s="30">
        <v>0.77759318592095295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0" t="s">
        <v>5</v>
      </c>
      <c r="B22" s="30">
        <v>0.60465116279069764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30" t="s">
        <v>6</v>
      </c>
      <c r="B23" s="30">
        <v>0.53875968992248058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0" t="s">
        <v>7</v>
      </c>
      <c r="B24" s="30">
        <v>5.3229064742237702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 x14ac:dyDescent="0.25">
      <c r="A25" s="31" t="s">
        <v>8</v>
      </c>
      <c r="B25" s="31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 x14ac:dyDescent="0.25">
      <c r="A27" t="s">
        <v>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32"/>
      <c r="B28" s="32" t="s">
        <v>10</v>
      </c>
      <c r="C28" s="32" t="s">
        <v>11</v>
      </c>
      <c r="D28" s="32" t="s">
        <v>12</v>
      </c>
      <c r="E28" s="32" t="s">
        <v>13</v>
      </c>
      <c r="F28" s="32" t="s">
        <v>14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30" t="s">
        <v>15</v>
      </c>
      <c r="B29" s="30">
        <v>2</v>
      </c>
      <c r="C29" s="30">
        <v>520</v>
      </c>
      <c r="D29" s="30">
        <v>260</v>
      </c>
      <c r="E29" s="30">
        <v>9.1764705882352953</v>
      </c>
      <c r="F29" s="36">
        <v>3.8184120755124845E-3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0" t="s">
        <v>16</v>
      </c>
      <c r="B30" s="30">
        <v>12</v>
      </c>
      <c r="C30" s="30">
        <v>340</v>
      </c>
      <c r="D30" s="30">
        <v>28.333333333333332</v>
      </c>
      <c r="E30" s="30"/>
      <c r="F30" s="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 x14ac:dyDescent="0.25">
      <c r="A31" s="31" t="s">
        <v>17</v>
      </c>
      <c r="B31" s="31">
        <v>14</v>
      </c>
      <c r="C31" s="31">
        <v>860</v>
      </c>
      <c r="D31" s="31"/>
      <c r="E31" s="31"/>
      <c r="F31" s="3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 x14ac:dyDescent="0.2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32"/>
      <c r="B33" s="32" t="s">
        <v>18</v>
      </c>
      <c r="C33" s="32" t="s">
        <v>7</v>
      </c>
      <c r="D33" s="32" t="s">
        <v>19</v>
      </c>
      <c r="E33" s="32" t="s">
        <v>20</v>
      </c>
      <c r="F33" s="32" t="s">
        <v>21</v>
      </c>
      <c r="G33" s="32" t="s">
        <v>22</v>
      </c>
      <c r="H33" s="32" t="s">
        <v>23</v>
      </c>
      <c r="I33" s="32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30" t="s">
        <v>25</v>
      </c>
      <c r="B34" s="30">
        <v>52</v>
      </c>
      <c r="C34" s="30">
        <v>2.3804761428476171</v>
      </c>
      <c r="D34" s="30">
        <v>21.844369310836949</v>
      </c>
      <c r="E34" s="30">
        <v>4.9684652473898513E-11</v>
      </c>
      <c r="F34" s="30">
        <v>46.813388039246853</v>
      </c>
      <c r="G34" s="30">
        <v>57.186611960753147</v>
      </c>
      <c r="H34" s="30">
        <v>46.813388039246853</v>
      </c>
      <c r="I34" s="30">
        <v>57.186611960753147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0" t="s">
        <v>44</v>
      </c>
      <c r="B35" s="30">
        <v>9.9999999999999982</v>
      </c>
      <c r="C35" s="30">
        <v>3.366501646120692</v>
      </c>
      <c r="D35" s="30">
        <v>2.970442628930023</v>
      </c>
      <c r="E35" s="36">
        <v>1.1691565553439491E-2</v>
      </c>
      <c r="F35" s="30">
        <v>2.6650230223363907</v>
      </c>
      <c r="G35" s="30">
        <v>17.334976977663604</v>
      </c>
      <c r="H35" s="30">
        <v>2.6650230223363907</v>
      </c>
      <c r="I35" s="30">
        <v>17.334976977663604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25">
      <c r="A36" s="31" t="s">
        <v>45</v>
      </c>
      <c r="B36" s="31">
        <v>14.000000000000002</v>
      </c>
      <c r="C36" s="31">
        <v>3.3665016461206929</v>
      </c>
      <c r="D36" s="31">
        <v>4.1586196805020323</v>
      </c>
      <c r="E36" s="52">
        <v>1.3260532637609746E-3</v>
      </c>
      <c r="F36" s="31">
        <v>6.665023022336392</v>
      </c>
      <c r="G36" s="31">
        <v>21.334976977663612</v>
      </c>
      <c r="H36" s="31">
        <v>6.665023022336392</v>
      </c>
      <c r="I36" s="31">
        <v>21.334976977663612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Reynolds</vt:lpstr>
      <vt:lpstr>Tyler</vt:lpstr>
      <vt:lpstr>MPG Weight</vt:lpstr>
      <vt:lpstr>Q5-Traffic Flow</vt:lpstr>
      <vt:lpstr>Chemitech (Anova Single)</vt:lpstr>
      <vt:lpstr>Air Traffic (Anova 2F wo)</vt:lpstr>
      <vt:lpstr>GMAT (Anova 2F w)</vt:lpstr>
      <vt:lpstr>Chemitech (Reg)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2024-02-10T01:39:21Z</dcterms:modified>
</cp:coreProperties>
</file>