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5/"/>
    </mc:Choice>
  </mc:AlternateContent>
  <xr:revisionPtr revIDLastSave="0" documentId="13_ncr:1_{2BB4BE78-6742-E241-B7CD-2F931171E46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se 5-1 Original" sheetId="7" r:id="rId1"/>
    <sheet name="Case 5-1b(1)" sheetId="8" r:id="rId2"/>
    <sheet name="Case 5-1b(2)" sheetId="9" r:id="rId3"/>
    <sheet name="Case 5-1b(3)" sheetId="10" r:id="rId4"/>
    <sheet name="Case 5-1c R" sheetId="17" r:id="rId5"/>
    <sheet name="Case 5-1 d sens" sheetId="12" r:id="rId6"/>
    <sheet name="Case 5-1e Simultaneous" sheetId="19" r:id="rId7"/>
  </sheets>
  <externalReferences>
    <externalReference r:id="rId8"/>
  </externalReferences>
  <definedNames>
    <definedName name="AdvertisingUnits" localSheetId="1">'Case 5-1b(1)'!$C$14:$D$14</definedName>
    <definedName name="AdvertisingUnits" localSheetId="2">'Case 5-1b(2)'!$C$14:$D$14</definedName>
    <definedName name="AdvertisingUnits" localSheetId="3">'Case 5-1b(3)'!$C$14:$D$14</definedName>
    <definedName name="AdvertisingUnits" localSheetId="6">'[1]Case 5-1 Original'!$C$14:$D$14</definedName>
    <definedName name="AdvertisingUnits">'Case 5-1 Original'!$C$14:$D$14</definedName>
    <definedName name="IncreasedSales" localSheetId="1">'Case 5-1b(1)'!$E$8:$E$10</definedName>
    <definedName name="IncreasedSales" localSheetId="2">'Case 5-1b(2)'!$E$8:$E$10</definedName>
    <definedName name="IncreasedSales" localSheetId="3">'Case 5-1b(3)'!$E$8:$E$10</definedName>
    <definedName name="IncreasedSales">'Case 5-1 Original'!$E$8:$E$10</definedName>
    <definedName name="IncreasedSalesPerUnitAdvertising" localSheetId="1">'Case 5-1b(1)'!$C$8:$D$10</definedName>
    <definedName name="IncreasedSalesPerUnitAdvertising" localSheetId="2">'Case 5-1b(2)'!$C$8:$D$10</definedName>
    <definedName name="IncreasedSalesPerUnitAdvertising" localSheetId="3">'Case 5-1b(3)'!$C$8:$D$10</definedName>
    <definedName name="IncreasedSalesPerUnitAdvertising">'Case 5-1 Original'!$C$8:$D$10</definedName>
    <definedName name="MinimumIncrease" localSheetId="1">'Case 5-1b(1)'!$G$8:$G$10</definedName>
    <definedName name="MinimumIncrease" localSheetId="2">'Case 5-1b(2)'!$G$8:$G$10</definedName>
    <definedName name="MinimumIncrease" localSheetId="3">'Case 5-1b(3)'!$G$8:$G$10</definedName>
    <definedName name="MinimumIncrease" localSheetId="6">'[1]Case 5-1 Original'!$G$8:$G$10</definedName>
    <definedName name="MinimumIncrease">'Case 5-1 Original'!$G$8:$G$10</definedName>
    <definedName name="sencount" hidden="1">1</definedName>
    <definedName name="solver_adj" localSheetId="0" hidden="1">'Case 5-1 Original'!$C$14:$D$14</definedName>
    <definedName name="solver_adj" localSheetId="1" hidden="1">'Case 5-1b(1)'!$C$14:$D$14</definedName>
    <definedName name="solver_adj" localSheetId="2" hidden="1">'Case 5-1b(2)'!$C$14:$D$14</definedName>
    <definedName name="solver_adj" localSheetId="3" hidden="1">'Case 5-1b(3)'!$C$14:$D$14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'Case 5-1 Original'!$E$8:$E$10</definedName>
    <definedName name="solver_lhs1" localSheetId="1" hidden="1">'Case 5-1b(1)'!$E$8:$E$10</definedName>
    <definedName name="solver_lhs1" localSheetId="2" hidden="1">'Case 5-1b(2)'!$E$8:$E$10</definedName>
    <definedName name="solver_lhs1" localSheetId="3" hidden="1">'Case 5-1b(3)'!$E$8:$E$10</definedName>
    <definedName name="solver_lhs2" localSheetId="0" hidden="1">'Case 5-1 Original'!$E$8:$E$10</definedName>
    <definedName name="solver_lhs2" localSheetId="1" hidden="1">'Case 5-1b(1)'!$E$8:$E$10</definedName>
    <definedName name="solver_lhs2" localSheetId="2" hidden="1">'Case 5-1b(2)'!$E$8:$E$10</definedName>
    <definedName name="solver_lhs2" localSheetId="3" hidden="1">'Case 5-1b(3)'!$E$8:$E$10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tri" hidden="1">1000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'Case 5-1 Original'!$G$14</definedName>
    <definedName name="solver_opt" localSheetId="1" hidden="1">'Case 5-1b(1)'!$G$14</definedName>
    <definedName name="solver_opt" localSheetId="2" hidden="1">'Case 5-1b(2)'!$G$14</definedName>
    <definedName name="solver_opt" localSheetId="3" hidden="1">'Case 5-1b(3)'!$G$14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hs1" localSheetId="0" hidden="1">MinimumIncrease</definedName>
    <definedName name="solver_rhs1" localSheetId="1" hidden="1">'Case 5-1b(1)'!$G$8:$G$10</definedName>
    <definedName name="solver_rhs1" localSheetId="2" hidden="1">'Case 5-1b(2)'!$G$8:$G$10</definedName>
    <definedName name="solver_rhs1" localSheetId="3" hidden="1">'Case 5-1b(3)'!$G$8:$G$10</definedName>
    <definedName name="solver_rhs2" localSheetId="0" hidden="1">'Case 5-1 Original'!$G$8:$G$10</definedName>
    <definedName name="solver_rhs2" localSheetId="1" hidden="1">'Case 5-1b(1)'!$G$8:$G$10</definedName>
    <definedName name="solver_rhs2" localSheetId="2" hidden="1">'Case 5-1b(2)'!$G$8:$G$10</definedName>
    <definedName name="solver_rhs2" localSheetId="3" hidden="1">'Case 5-1b(3)'!$G$8:$G$10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mp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eed" hidden="1">0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0" hidden="1">0</definedName>
    <definedName name="solver_tmp" localSheetId="1" hidden="1">0</definedName>
    <definedName name="solver_tmp" localSheetId="2" hidden="1">0</definedName>
    <definedName name="solver_tmp" localSheetId="3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3</definedName>
    <definedName name="solver_ver" localSheetId="2" hidden="1">3</definedName>
    <definedName name="solver_ver" localSheetId="3" hidden="1">3</definedName>
    <definedName name="TotalCost" localSheetId="1">'Case 5-1b(1)'!$G$14</definedName>
    <definedName name="TotalCost" localSheetId="2">'Case 5-1b(2)'!$G$14</definedName>
    <definedName name="TotalCost" localSheetId="3">'Case 5-1b(3)'!$G$14</definedName>
    <definedName name="TotalCost">'Case 5-1 Original'!$G$14</definedName>
    <definedName name="UnitCost" localSheetId="1">'Case 5-1b(1)'!$C$4:$D$4</definedName>
    <definedName name="UnitCost" localSheetId="2">'Case 5-1b(2)'!$C$4:$D$4</definedName>
    <definedName name="UnitCost" localSheetId="3">'Case 5-1b(3)'!$C$4:$D$4</definedName>
    <definedName name="UnitCost" localSheetId="6">'[1]Case 5-1 Original'!$C$4:$D$4</definedName>
    <definedName name="UnitCost">'Case 5-1 Original'!$C$4:$D$4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2" l="1"/>
  <c r="I5" i="12"/>
  <c r="J4" i="12"/>
  <c r="I4" i="12"/>
  <c r="K11" i="19"/>
  <c r="J10" i="12"/>
  <c r="I10" i="12"/>
  <c r="J11" i="19" l="1"/>
  <c r="J12" i="19"/>
  <c r="J10" i="19"/>
  <c r="K10" i="19" s="1"/>
  <c r="K12" i="19" l="1"/>
  <c r="L13" i="19"/>
  <c r="L10" i="19"/>
  <c r="L11" i="19"/>
  <c r="L12" i="19"/>
  <c r="K13" i="19" l="1"/>
  <c r="J12" i="12"/>
  <c r="I12" i="12"/>
  <c r="J11" i="12"/>
  <c r="I11" i="12"/>
  <c r="E59" i="17"/>
  <c r="E58" i="17"/>
  <c r="E57" i="17"/>
  <c r="E56" i="17"/>
  <c r="E55" i="17"/>
  <c r="E54" i="17"/>
  <c r="E53" i="17"/>
  <c r="E52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4" i="17"/>
  <c r="E5" i="17"/>
  <c r="E6" i="17"/>
  <c r="E7" i="17"/>
  <c r="E8" i="17"/>
  <c r="E3" i="17"/>
  <c r="E8" i="10"/>
  <c r="E9" i="10"/>
  <c r="E10" i="10"/>
  <c r="G14" i="10"/>
  <c r="E8" i="9"/>
  <c r="E9" i="9"/>
  <c r="E10" i="9"/>
  <c r="G14" i="9"/>
  <c r="E8" i="8"/>
  <c r="E9" i="8"/>
  <c r="E10" i="8"/>
  <c r="G14" i="8"/>
  <c r="E8" i="7"/>
  <c r="E9" i="7"/>
  <c r="E10" i="7"/>
  <c r="G14" i="7"/>
</calcChain>
</file>

<file path=xl/sharedStrings.xml><?xml version="1.0" encoding="utf-8"?>
<sst xmlns="http://schemas.openxmlformats.org/spreadsheetml/2006/main" count="220" uniqueCount="71">
  <si>
    <t>C4:D4</t>
  </si>
  <si>
    <t>Range Name</t>
  </si>
  <si>
    <t>Cells</t>
  </si>
  <si>
    <t>Profit &amp; Gambit Co. Advertising-Mix Problem</t>
  </si>
  <si>
    <t>Unit Cost ($millions)</t>
  </si>
  <si>
    <t>Stain Remover</t>
  </si>
  <si>
    <t>Liquid Detergent</t>
  </si>
  <si>
    <t>Powder Detergent</t>
  </si>
  <si>
    <t>Television</t>
  </si>
  <si>
    <t>Print Media</t>
  </si>
  <si>
    <t>Increase in Sales per Unit of Advertising</t>
  </si>
  <si>
    <t>Minimum</t>
  </si>
  <si>
    <t>Increase</t>
  </si>
  <si>
    <t>Increased</t>
  </si>
  <si>
    <t>Sales</t>
  </si>
  <si>
    <t>Advertising Units</t>
  </si>
  <si>
    <t>Total Cost</t>
  </si>
  <si>
    <t>($millions)</t>
  </si>
  <si>
    <t>AdvertisingUnits</t>
  </si>
  <si>
    <t>IncreasedSales</t>
  </si>
  <si>
    <t>IncreasedSalesPerUnitAdvertising</t>
  </si>
  <si>
    <t>TotalCost</t>
  </si>
  <si>
    <t>UnitCost</t>
  </si>
  <si>
    <t>C14:D14</t>
  </si>
  <si>
    <t>E8:E10</t>
  </si>
  <si>
    <t>C8:D10</t>
  </si>
  <si>
    <t>G8:G10</t>
  </si>
  <si>
    <t>G14</t>
  </si>
  <si>
    <t>MinimumIncrease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</si>
  <si>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</si>
  <si>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</si>
  <si>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</si>
  <si>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</si>
  <si>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</si>
  <si>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</si>
  <si>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</si>
  <si>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</si>
  <si>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</si>
  <si>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Decrease</t>
  </si>
  <si>
    <t>Constraints</t>
  </si>
  <si>
    <t>Shadow</t>
  </si>
  <si>
    <t>Price</t>
  </si>
  <si>
    <t>Constraint</t>
  </si>
  <si>
    <t>R.H. Side</t>
  </si>
  <si>
    <t>$C$14</t>
  </si>
  <si>
    <t>Advertising Units Television</t>
  </si>
  <si>
    <t>$D$14</t>
  </si>
  <si>
    <t>Advertising Units Print Media</t>
  </si>
  <si>
    <t>$E$8</t>
  </si>
  <si>
    <t>Stain Remover Sales</t>
  </si>
  <si>
    <t>$E$9</t>
  </si>
  <si>
    <t>Liquid Detergent Sales</t>
  </si>
  <si>
    <t>$E$10</t>
  </si>
  <si>
    <t>Powder Detergent Sales</t>
  </si>
  <si>
    <t>&gt;=</t>
  </si>
  <si>
    <t>Variable Cells</t>
  </si>
  <si>
    <t>Minimum Increase (Stain Remover)</t>
  </si>
  <si>
    <t>Minimum Increase (Liquid Detergent)</t>
  </si>
  <si>
    <t>Minimum Increase (Powder Detergent)</t>
  </si>
  <si>
    <t>Incremental Cost</t>
  </si>
  <si>
    <t>Range from</t>
  </si>
  <si>
    <t>Range to</t>
  </si>
  <si>
    <t>Sum</t>
  </si>
  <si>
    <t>RHS</t>
  </si>
  <si>
    <t>% Change</t>
  </si>
  <si>
    <t>Increase RHS</t>
  </si>
  <si>
    <t>Skip a</t>
  </si>
  <si>
    <t>Formula</t>
  </si>
  <si>
    <t>100% Rule</t>
  </si>
  <si>
    <t>Ad Units Television</t>
  </si>
  <si>
    <t>Ad Units Print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</si>
</sst>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%"/>
  </numFmts>
  <fonts count="15" x14ac:knownFonts="1">
    <font>
      <sz val="10"/>
      <name val="Geneva"/>
    </font>
    <font>
      <sz val="12"/>
      <color theme="1"/>
      <name val="Calibri"/>
      <family val="2"/>
      <scheme val="minor"/>
    </font>
    <font>
      <sz val="10"/>
      <name val="Geneva"/>
      <family val="2"/>
    </font>
    <font>
      <b/>
      <sz val="14"/>
      <name val="Consolas"/>
      <family val="2"/>
    </font>
    <font>
      <sz val="10"/>
      <name val="Consolas"/>
      <family val="2"/>
    </font>
    <font>
      <b/>
      <sz val="10"/>
      <name val="Consolas"/>
      <family val="2"/>
    </font>
    <font>
      <b/>
      <sz val="10"/>
      <color indexed="18"/>
      <name val="Consolas"/>
      <family val="2"/>
    </font>
    <font>
      <sz val="10"/>
      <color rgb="FFFF0000"/>
      <name val="Consolas"/>
      <family val="2"/>
    </font>
    <font>
      <sz val="12"/>
      <color theme="1"/>
      <name val="Consolas"/>
      <family val="2"/>
    </font>
    <font>
      <b/>
      <sz val="12"/>
      <color indexed="18"/>
      <name val="Consolas"/>
      <family val="2"/>
    </font>
    <font>
      <b/>
      <sz val="12"/>
      <color rgb="FFFF0000"/>
      <name val="Consolas"/>
      <family val="2"/>
    </font>
    <font>
      <b/>
      <sz val="10"/>
      <color rgb="FFFF0000"/>
      <name val="Consolas"/>
      <family val="2"/>
    </font>
    <font>
      <sz val="11"/>
      <color theme="1"/>
      <name val="Consolas"/>
      <family val="2"/>
    </font>
    <font>
      <sz val="11"/>
      <name val="Consolas"/>
      <family val="2"/>
    </font>
    <font>
      <b/>
      <sz val="11"/>
      <color indexed="18"/>
      <name val="Consolas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0" borderId="0" xfId="0" applyFont="1" applyAlignment="1">
      <alignment horizontal="centerContinuous"/>
    </xf>
    <xf numFmtId="9" fontId="4" fillId="4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0" borderId="0" xfId="0" applyFont="1"/>
    <xf numFmtId="0" fontId="4" fillId="0" borderId="0" xfId="1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3" borderId="13" xfId="1" applyNumberFormat="1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164" fontId="4" fillId="3" borderId="13" xfId="1" applyNumberFormat="1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9" fontId="4" fillId="0" borderId="12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9" xfId="0" applyFont="1" applyBorder="1"/>
    <xf numFmtId="0" fontId="4" fillId="0" borderId="12" xfId="0" applyFont="1" applyBorder="1"/>
    <xf numFmtId="0" fontId="4" fillId="0" borderId="9" xfId="2" applyNumberFormat="1" applyFont="1" applyFill="1" applyBorder="1" applyAlignment="1">
      <alignment horizontal="center"/>
    </xf>
    <xf numFmtId="0" fontId="4" fillId="0" borderId="12" xfId="2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4" fillId="6" borderId="9" xfId="2" applyNumberFormat="1" applyFont="1" applyFill="1" applyBorder="1" applyAlignment="1">
      <alignment horizontal="center"/>
    </xf>
    <xf numFmtId="0" fontId="4" fillId="6" borderId="12" xfId="2" applyNumberFormat="1" applyFont="1" applyFill="1" applyBorder="1" applyAlignment="1">
      <alignment horizontal="center"/>
    </xf>
    <xf numFmtId="165" fontId="4" fillId="0" borderId="9" xfId="2" applyNumberFormat="1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6" fillId="7" borderId="11" xfId="0" applyFont="1" applyFill="1" applyBorder="1" applyAlignment="1">
      <alignment horizontal="center"/>
    </xf>
    <xf numFmtId="165" fontId="4" fillId="7" borderId="9" xfId="2" applyNumberFormat="1" applyFont="1" applyFill="1" applyBorder="1" applyAlignment="1">
      <alignment horizontal="center"/>
    </xf>
    <xf numFmtId="0" fontId="4" fillId="7" borderId="9" xfId="2" applyNumberFormat="1" applyFont="1" applyFill="1" applyBorder="1" applyAlignment="1">
      <alignment horizontal="center"/>
    </xf>
    <xf numFmtId="0" fontId="4" fillId="7" borderId="12" xfId="2" applyNumberFormat="1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165" fontId="4" fillId="8" borderId="9" xfId="2" applyNumberFormat="1" applyFont="1" applyFill="1" applyBorder="1" applyAlignment="1">
      <alignment horizontal="center"/>
    </xf>
    <xf numFmtId="0" fontId="4" fillId="8" borderId="9" xfId="2" applyNumberFormat="1" applyFont="1" applyFill="1" applyBorder="1" applyAlignment="1">
      <alignment horizontal="center"/>
    </xf>
    <xf numFmtId="0" fontId="4" fillId="8" borderId="12" xfId="2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0" fontId="8" fillId="0" borderId="0" xfId="3" applyFont="1"/>
    <xf numFmtId="0" fontId="9" fillId="0" borderId="10" xfId="3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0" fontId="8" fillId="0" borderId="9" xfId="3" applyFont="1" applyBorder="1"/>
    <xf numFmtId="0" fontId="8" fillId="0" borderId="12" xfId="3" applyFont="1" applyBorder="1"/>
    <xf numFmtId="9" fontId="10" fillId="6" borderId="11" xfId="2" applyFont="1" applyFill="1" applyBorder="1" applyAlignment="1">
      <alignment horizontal="center"/>
    </xf>
    <xf numFmtId="0" fontId="9" fillId="6" borderId="10" xfId="3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6" fontId="12" fillId="0" borderId="9" xfId="3" applyNumberFormat="1" applyFont="1" applyBorder="1"/>
    <xf numFmtId="10" fontId="13" fillId="0" borderId="9" xfId="4" applyNumberFormat="1" applyFont="1" applyFill="1" applyBorder="1" applyAlignment="1"/>
    <xf numFmtId="10" fontId="13" fillId="7" borderId="9" xfId="4" applyNumberFormat="1" applyFont="1" applyFill="1" applyBorder="1" applyAlignment="1"/>
    <xf numFmtId="166" fontId="13" fillId="0" borderId="12" xfId="4" applyNumberFormat="1" applyFont="1" applyFill="1" applyBorder="1" applyAlignment="1"/>
    <xf numFmtId="10" fontId="13" fillId="0" borderId="12" xfId="4" applyNumberFormat="1" applyFont="1" applyFill="1" applyBorder="1" applyAlignment="1"/>
    <xf numFmtId="10" fontId="13" fillId="7" borderId="12" xfId="4" applyNumberFormat="1" applyFont="1" applyFill="1" applyBorder="1" applyAlignment="1"/>
    <xf numFmtId="0" fontId="14" fillId="0" borderId="17" xfId="3" applyFont="1" applyBorder="1" applyAlignment="1">
      <alignment horizontal="center"/>
    </xf>
    <xf numFmtId="10" fontId="12" fillId="0" borderId="17" xfId="3" applyNumberFormat="1" applyFont="1" applyBorder="1"/>
    <xf numFmtId="10" fontId="12" fillId="7" borderId="17" xfId="3" applyNumberFormat="1" applyFont="1" applyFill="1" applyBorder="1"/>
    <xf numFmtId="0" fontId="4" fillId="0" borderId="0" xfId="0" applyFont="1" applyAlignment="1">
      <alignment horizontal="center"/>
    </xf>
  </cellXfs>
  <cellStyles count="5">
    <cellStyle name="Currency" xfId="1" builtinId="4"/>
    <cellStyle name="Normal" xfId="0" builtinId="0"/>
    <cellStyle name="Normal 2" xfId="3" xr:uid="{CA18728E-FD32-AD46-B0B8-0D52E5F7D4B9}"/>
    <cellStyle name="Percent" xfId="2" builtinId="5"/>
    <cellStyle name="Percent 2" xfId="4" xr:uid="{0125F775-22FD-A34C-90F7-4F35EC77D8F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84668</xdr:rowOff>
    </xdr:from>
    <xdr:to>
      <xdr:col>11</xdr:col>
      <xdr:colOff>944034</xdr:colOff>
      <xdr:row>33</xdr:row>
      <xdr:rowOff>46568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F5309-9A5E-6623-17E3-1B28B3890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1" y="84668"/>
          <a:ext cx="3771900" cy="593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389466</xdr:colOff>
      <xdr:row>0</xdr:row>
      <xdr:rowOff>93133</xdr:rowOff>
    </xdr:from>
    <xdr:to>
      <xdr:col>10</xdr:col>
      <xdr:colOff>309032</xdr:colOff>
      <xdr:row>33</xdr:row>
      <xdr:rowOff>4233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59F0A9-F557-2E46-B0FF-3C59FD84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799" y="93133"/>
          <a:ext cx="3771900" cy="593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321733</xdr:colOff>
      <xdr:row>0</xdr:row>
      <xdr:rowOff>50800</xdr:rowOff>
    </xdr:from>
    <xdr:to>
      <xdr:col>10</xdr:col>
      <xdr:colOff>241299</xdr:colOff>
      <xdr:row>32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695C8-B6F4-7E47-8C0D-EE96F4A95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9066" y="50800"/>
          <a:ext cx="3771900" cy="593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372533</xdr:colOff>
      <xdr:row>0</xdr:row>
      <xdr:rowOff>59266</xdr:rowOff>
    </xdr:from>
    <xdr:to>
      <xdr:col>10</xdr:col>
      <xdr:colOff>292099</xdr:colOff>
      <xdr:row>32</xdr:row>
      <xdr:rowOff>148166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DF29B-5E58-C442-B96A-535B16E8F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866" y="59266"/>
          <a:ext cx="3771900" cy="593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38101</xdr:rowOff>
    </xdr:from>
    <xdr:to>
      <xdr:col>3</xdr:col>
      <xdr:colOff>933451</xdr:colOff>
      <xdr:row>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27C65B-3FAF-E94F-9FC9-CB57E357766A}"/>
            </a:ext>
          </a:extLst>
        </xdr:cNvPr>
        <xdr:cNvSpPr txBox="1"/>
      </xdr:nvSpPr>
      <xdr:spPr>
        <a:xfrm>
          <a:off x="139700" y="1494368"/>
          <a:ext cx="6220884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u="sng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Try solving this Problem in R</a:t>
          </a:r>
          <a:endParaRPr lang="en-US" sz="900" b="1">
            <a:solidFill>
              <a:srgbClr val="FF0000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5</xdr:col>
      <xdr:colOff>80433</xdr:colOff>
      <xdr:row>0</xdr:row>
      <xdr:rowOff>59267</xdr:rowOff>
    </xdr:from>
    <xdr:to>
      <xdr:col>10</xdr:col>
      <xdr:colOff>313266</xdr:colOff>
      <xdr:row>33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75C21-64C9-7244-A057-9E7A34905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6033" y="59267"/>
          <a:ext cx="3771900" cy="593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276704</xdr:colOff>
      <xdr:row>12</xdr:row>
      <xdr:rowOff>134806</xdr:rowOff>
    </xdr:from>
    <xdr:to>
      <xdr:col>14</xdr:col>
      <xdr:colOff>25755</xdr:colOff>
      <xdr:row>17</xdr:row>
      <xdr:rowOff>113519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36A22-B8E5-5C42-8A9F-F2B226B44C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8927" b="36478"/>
        <a:stretch/>
      </xdr:blipFill>
      <xdr:spPr>
        <a:xfrm>
          <a:off x="5725643" y="2348437"/>
          <a:ext cx="3771900" cy="865585"/>
        </a:xfrm>
        <a:prstGeom prst="rect">
          <a:avLst/>
        </a:prstGeom>
      </xdr:spPr>
    </xdr:pic>
    <xdr:clientData/>
  </xdr:twoCellAnchor>
  <xdr:twoCellAnchor>
    <xdr:from>
      <xdr:col>0</xdr:col>
      <xdr:colOff>410602</xdr:colOff>
      <xdr:row>12</xdr:row>
      <xdr:rowOff>171880</xdr:rowOff>
    </xdr:from>
    <xdr:to>
      <xdr:col>7</xdr:col>
      <xdr:colOff>57293</xdr:colOff>
      <xdr:row>33</xdr:row>
      <xdr:rowOff>167736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E25FA4-60D4-BD3F-7C2A-1D67C7355AB4}"/>
            </a:ext>
          </a:extLst>
        </xdr:cNvPr>
        <xdr:cNvSpPr txBox="1"/>
      </xdr:nvSpPr>
      <xdr:spPr>
        <a:xfrm>
          <a:off x="410602" y="2376408"/>
          <a:ext cx="5110087" cy="3686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0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d. </a:t>
          </a:r>
        </a:p>
        <a:p>
          <a:pPr rtl="0"/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shadow price indicates the increase in total cost (in $millions) per unit increase in the right hand side (i.e., per 100% increase). Thus, a 1% increase in the minimum required increase in sales will only increase the total cost by one hundredth of the shadow price, or $1.33 million for the Stain Remover, $0.33 million for the Liquid Detergent, and $0 million for the Powder Detergent.</a:t>
          </a: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allowable range for the required minimum increase in sales constraint for Stain Remover is 2.14% to 9%.</a:t>
          </a: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allowable range for the required minimum increase in sales constraint for Liquid Detergent is 6% to 30%.</a:t>
          </a: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allowable range for the required minimum increase in sales constraint for Powder Detergent is -∞% to 8%.</a:t>
          </a:r>
          <a:endParaRPr lang="en-US" sz="1000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0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000" b="0" i="0" u="none" strike="noStrike">
              <a:solidFill>
                <a:srgbClr val="FF0000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These allowable ranges can also be seen in the results from part (c).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For Stain Remover, the incremental cost remains $1.33 million for each 1% change above 3%. Similarly, for Liquid Detergent, the incremental cost remains $0.33 million for each 1% change above between 6% and 30%. For Powder Detergent, the incremental cost remains $0 million for each 1% change throughout the parameter analysis report.</a:t>
          </a:r>
          <a:endParaRPr lang="en-US" sz="1000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7</xdr:col>
      <xdr:colOff>755473</xdr:colOff>
      <xdr:row>17</xdr:row>
      <xdr:rowOff>138210</xdr:rowOff>
    </xdr:from>
    <xdr:to>
      <xdr:col>15</xdr:col>
      <xdr:colOff>121396</xdr:colOff>
      <xdr:row>23</xdr:row>
      <xdr:rowOff>28379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D18A97-54D8-054A-B962-F770641863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76" t="-2" r="376" b="83909"/>
        <a:stretch/>
      </xdr:blipFill>
      <xdr:spPr>
        <a:xfrm>
          <a:off x="6204412" y="3238713"/>
          <a:ext cx="3771900" cy="954415"/>
        </a:xfrm>
        <a:prstGeom prst="rect">
          <a:avLst/>
        </a:prstGeom>
      </xdr:spPr>
    </xdr:pic>
    <xdr:clientData/>
  </xdr:twoCellAnchor>
  <xdr:twoCellAnchor>
    <xdr:from>
      <xdr:col>12</xdr:col>
      <xdr:colOff>56760</xdr:colOff>
      <xdr:row>13</xdr:row>
      <xdr:rowOff>127709</xdr:rowOff>
    </xdr:from>
    <xdr:to>
      <xdr:col>13</xdr:col>
      <xdr:colOff>42570</xdr:colOff>
      <xdr:row>14</xdr:row>
      <xdr:rowOff>127709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7D178ED-013F-3591-F334-6DD0DC5B4A5E}"/>
            </a:ext>
          </a:extLst>
        </xdr:cNvPr>
        <xdr:cNvSpPr/>
      </xdr:nvSpPr>
      <xdr:spPr>
        <a:xfrm>
          <a:off x="8762291" y="2518715"/>
          <a:ext cx="368938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741283</xdr:colOff>
      <xdr:row>18</xdr:row>
      <xdr:rowOff>45976</xdr:rowOff>
    </xdr:from>
    <xdr:to>
      <xdr:col>8</xdr:col>
      <xdr:colOff>205754</xdr:colOff>
      <xdr:row>19</xdr:row>
      <xdr:rowOff>45976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D478C6-3644-3740-A29C-F62FF58593CF}"/>
            </a:ext>
          </a:extLst>
        </xdr:cNvPr>
        <xdr:cNvSpPr/>
      </xdr:nvSpPr>
      <xdr:spPr>
        <a:xfrm>
          <a:off x="6190222" y="3323853"/>
          <a:ext cx="252012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780165</xdr:colOff>
      <xdr:row>23</xdr:row>
      <xdr:rowOff>77761</xdr:rowOff>
    </xdr:from>
    <xdr:to>
      <xdr:col>15</xdr:col>
      <xdr:colOff>146088</xdr:colOff>
      <xdr:row>31</xdr:row>
      <xdr:rowOff>63855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099FF87-48A5-CC44-A477-D03602F975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87" t="24883" r="187" b="51425"/>
        <a:stretch/>
      </xdr:blipFill>
      <xdr:spPr>
        <a:xfrm>
          <a:off x="6229104" y="4242510"/>
          <a:ext cx="3771900" cy="1405088"/>
        </a:xfrm>
        <a:prstGeom prst="rect">
          <a:avLst/>
        </a:prstGeom>
      </xdr:spPr>
    </xdr:pic>
    <xdr:clientData/>
  </xdr:twoCellAnchor>
  <xdr:twoCellAnchor>
    <xdr:from>
      <xdr:col>7</xdr:col>
      <xdr:colOff>773070</xdr:colOff>
      <xdr:row>23</xdr:row>
      <xdr:rowOff>120331</xdr:rowOff>
    </xdr:from>
    <xdr:to>
      <xdr:col>8</xdr:col>
      <xdr:colOff>237541</xdr:colOff>
      <xdr:row>24</xdr:row>
      <xdr:rowOff>120331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9BAE6C0-8546-FB41-AB55-68A7CC79356E}"/>
            </a:ext>
          </a:extLst>
        </xdr:cNvPr>
        <xdr:cNvSpPr/>
      </xdr:nvSpPr>
      <xdr:spPr>
        <a:xfrm>
          <a:off x="6222009" y="4285080"/>
          <a:ext cx="252012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336587</xdr:colOff>
      <xdr:row>16</xdr:row>
      <xdr:rowOff>116643</xdr:rowOff>
    </xdr:from>
    <xdr:to>
      <xdr:col>13</xdr:col>
      <xdr:colOff>205471</xdr:colOff>
      <xdr:row>17</xdr:row>
      <xdr:rowOff>116642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15B61D0-E0E0-544F-9BD7-0F45FDE0D98B}"/>
            </a:ext>
          </a:extLst>
        </xdr:cNvPr>
        <xdr:cNvSpPr/>
      </xdr:nvSpPr>
      <xdr:spPr>
        <a:xfrm>
          <a:off x="9042118" y="3039771"/>
          <a:ext cx="252012" cy="177374"/>
        </a:xfrm>
        <a:prstGeom prst="rect">
          <a:avLst/>
        </a:prstGeom>
        <a:solidFill>
          <a:srgbClr val="FFFF00">
            <a:alpha val="38824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348291</xdr:colOff>
      <xdr:row>13</xdr:row>
      <xdr:rowOff>182065</xdr:rowOff>
    </xdr:from>
    <xdr:to>
      <xdr:col>12</xdr:col>
      <xdr:colOff>531359</xdr:colOff>
      <xdr:row>24</xdr:row>
      <xdr:rowOff>128024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EED72-5F79-434C-A811-63DE12358E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3346"/>
        <a:stretch/>
      </xdr:blipFill>
      <xdr:spPr>
        <a:xfrm>
          <a:off x="7940881" y="2904799"/>
          <a:ext cx="3764651" cy="2157038"/>
        </a:xfrm>
        <a:prstGeom prst="rect">
          <a:avLst/>
        </a:prstGeom>
      </xdr:spPr>
    </xdr:pic>
    <xdr:clientData/>
  </xdr:twoCellAnchor>
  <xdr:twoCellAnchor>
    <xdr:from>
      <xdr:col>0</xdr:col>
      <xdr:colOff>292373</xdr:colOff>
      <xdr:row>13</xdr:row>
      <xdr:rowOff>0</xdr:rowOff>
    </xdr:from>
    <xdr:to>
      <xdr:col>8</xdr:col>
      <xdr:colOff>18272</xdr:colOff>
      <xdr:row>24</xdr:row>
      <xdr:rowOff>73093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70A684-AFF0-3A75-F19B-A7EEFF790B50}"/>
            </a:ext>
          </a:extLst>
        </xdr:cNvPr>
        <xdr:cNvSpPr txBox="1"/>
      </xdr:nvSpPr>
      <xdr:spPr>
        <a:xfrm>
          <a:off x="292373" y="2722734"/>
          <a:ext cx="7318489" cy="2284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that each of the original numbers in Minimum Increase (G8:G10) is increased by 1%.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 of allowable increase for Stain Remover used = (4% – 3%) / 6% = 16.7%.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 of allowable increaes for Liquid Detergent used = (19% – 18%) / 12% = 8.3%.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Percent of allowable increase for Powder Detergent used = (5% – 4%) / 4% = 25%.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 = 50%.</a:t>
          </a: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Thus, if each of the original numbers in MinimumIncrease (G8:G10) is increased by 2%, the sum will be 100%. By the 100% rule, this is the most they can be increased before the shadow prices may no longer be valid.</a:t>
          </a:r>
          <a:br>
            <a:rPr lang="en-US" sz="1200"/>
          </a:br>
          <a:endParaRPr lang="en-US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Ch05%20HW%20(Solved).xlsx" TargetMode="External"/><Relationship Id="rId1" Type="http://schemas.openxmlformats.org/officeDocument/2006/relationships/externalLinkPath" Target="/Users/vafa.saboorideilami/Downloads/Ch05%20HW%20(Sol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W1"/>
      <sheetName val="HW2"/>
      <sheetName val="HW3"/>
      <sheetName val="HW4"/>
      <sheetName val="HW5"/>
      <sheetName val="Case 5-1 Original"/>
      <sheetName val="Case 5-1 a-d Sensitivity"/>
      <sheetName val="Case 5-1e Simultaneous"/>
      <sheetName val="R Script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1</v>
          </cell>
          <cell r="D4">
            <v>2</v>
          </cell>
        </row>
        <row r="8">
          <cell r="G8">
            <v>0.03</v>
          </cell>
        </row>
        <row r="9">
          <cell r="G9">
            <v>0.18</v>
          </cell>
        </row>
        <row r="10">
          <cell r="G10">
            <v>0.04</v>
          </cell>
        </row>
        <row r="14">
          <cell r="C14">
            <v>3.9999999999999982</v>
          </cell>
          <cell r="D14">
            <v>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tabSelected="1" zoomScale="152" zoomScaleNormal="150" workbookViewId="0">
      <selection activeCell="C4" sqref="C4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7.5703125" style="3" bestFit="1" customWidth="1"/>
    <col min="9" max="16384" width="10.7109375" style="3"/>
  </cols>
  <sheetData>
    <row r="1" spans="1:8" ht="19" x14ac:dyDescent="0.25">
      <c r="A1" s="1" t="s">
        <v>3</v>
      </c>
    </row>
    <row r="2" spans="1:8" x14ac:dyDescent="0.2">
      <c r="H2" s="52" t="s">
        <v>66</v>
      </c>
    </row>
    <row r="3" spans="1:8" x14ac:dyDescent="0.2">
      <c r="C3" s="3" t="s">
        <v>8</v>
      </c>
      <c r="D3" s="3" t="s">
        <v>9</v>
      </c>
    </row>
    <row r="4" spans="1:8" x14ac:dyDescent="0.2">
      <c r="B4" s="2" t="s">
        <v>4</v>
      </c>
      <c r="C4" s="6">
        <v>1</v>
      </c>
      <c r="D4" s="6">
        <v>2</v>
      </c>
    </row>
    <row r="6" spans="1:8" x14ac:dyDescent="0.2">
      <c r="D6" s="11"/>
      <c r="E6" s="3" t="s">
        <v>13</v>
      </c>
      <c r="G6" s="3" t="s">
        <v>11</v>
      </c>
    </row>
    <row r="7" spans="1:8" x14ac:dyDescent="0.2">
      <c r="C7" s="73" t="s">
        <v>10</v>
      </c>
      <c r="D7" s="73"/>
      <c r="E7" s="3" t="s">
        <v>14</v>
      </c>
      <c r="G7" s="3" t="s">
        <v>12</v>
      </c>
    </row>
    <row r="8" spans="1:8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</row>
    <row r="9" spans="1:8" x14ac:dyDescent="0.2">
      <c r="B9" s="2" t="s">
        <v>6</v>
      </c>
      <c r="C9" s="12">
        <v>0.03</v>
      </c>
      <c r="D9" s="12">
        <v>0.02</v>
      </c>
      <c r="E9" s="13">
        <f>SUMPRODUCT(C9:D9,AdvertisingUnits)</f>
        <v>0.17999999999999994</v>
      </c>
      <c r="F9" s="3" t="s">
        <v>54</v>
      </c>
      <c r="G9" s="12">
        <v>0.18</v>
      </c>
    </row>
    <row r="10" spans="1:8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8.0000000000000016E-2</v>
      </c>
      <c r="F10" s="3" t="s">
        <v>54</v>
      </c>
      <c r="G10" s="12">
        <v>0.04</v>
      </c>
    </row>
    <row r="11" spans="1:8" x14ac:dyDescent="0.2">
      <c r="F11" s="17"/>
    </row>
    <row r="12" spans="1:8" x14ac:dyDescent="0.2">
      <c r="F12" s="17"/>
      <c r="G12" s="3" t="s">
        <v>16</v>
      </c>
    </row>
    <row r="13" spans="1:8" ht="15" thickBot="1" x14ac:dyDescent="0.25">
      <c r="C13" s="3" t="s">
        <v>8</v>
      </c>
      <c r="D13" s="3" t="s">
        <v>9</v>
      </c>
      <c r="G13" s="3" t="s">
        <v>17</v>
      </c>
    </row>
    <row r="14" spans="1:8" ht="15" thickBot="1" x14ac:dyDescent="0.25">
      <c r="B14" s="2" t="s">
        <v>15</v>
      </c>
      <c r="C14" s="18">
        <v>3.9999999999999982</v>
      </c>
      <c r="D14" s="19">
        <v>3</v>
      </c>
      <c r="G14" s="20">
        <f>SUMPRODUCT(UnitCost,AdvertisingUnits)</f>
        <v>9.9999999999999982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4"/>
  <sheetViews>
    <sheetView zoomScale="150" zoomScaleNormal="150" workbookViewId="0">
      <selection activeCell="G8" sqref="G8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73" t="s">
        <v>10</v>
      </c>
      <c r="D7" s="73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3.9999999999990717E-2</v>
      </c>
      <c r="F8" s="3" t="s">
        <v>54</v>
      </c>
      <c r="G8" s="43">
        <v>0.04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0.17999999999995206</v>
      </c>
      <c r="F9" s="3" t="s">
        <v>54</v>
      </c>
      <c r="G9" s="12">
        <v>0.18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0.12666666666663934</v>
      </c>
      <c r="F10" s="3" t="s">
        <v>54</v>
      </c>
      <c r="G10" s="12">
        <v>0.04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21">
        <v>3.3333333333323543</v>
      </c>
      <c r="D14" s="19">
        <v>3.9999999999990719</v>
      </c>
      <c r="G14" s="22">
        <f>SUMPRODUCT(UnitCost,AdvertisingUnits)</f>
        <v>11.333333333330497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4"/>
  <sheetViews>
    <sheetView zoomScale="150" zoomScaleNormal="150" workbookViewId="0">
      <selection activeCell="G9" sqref="G9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73" t="s">
        <v>10</v>
      </c>
      <c r="D7" s="73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0.19000000000000314</v>
      </c>
      <c r="F9" s="3" t="s">
        <v>54</v>
      </c>
      <c r="G9" s="43">
        <v>0.19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7.6666666666665606E-2</v>
      </c>
      <c r="F10" s="3" t="s">
        <v>54</v>
      </c>
      <c r="G10" s="12">
        <v>0.04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21">
        <v>4.3333333333334378</v>
      </c>
      <c r="D14" s="19">
        <v>3</v>
      </c>
      <c r="G14" s="22">
        <f>SUMPRODUCT(UnitCost,AdvertisingUnits)</f>
        <v>10.333333333333439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4"/>
  <sheetViews>
    <sheetView zoomScale="150" zoomScaleNormal="150" workbookViewId="0">
      <selection activeCell="I12" sqref="I12"/>
    </sheetView>
  </sheetViews>
  <sheetFormatPr baseColWidth="10" defaultColWidth="10.7109375" defaultRowHeight="14" x14ac:dyDescent="0.2"/>
  <cols>
    <col min="1" max="1" width="2.7109375" style="3" customWidth="1"/>
    <col min="2" max="2" width="18" style="2" bestFit="1" customWidth="1"/>
    <col min="3" max="3" width="17.28515625" style="3" customWidth="1"/>
    <col min="4" max="4" width="17.5703125" style="3" customWidth="1"/>
    <col min="5" max="5" width="10.5703125" style="3" customWidth="1"/>
    <col min="6" max="6" width="2.7109375" style="3" customWidth="1"/>
    <col min="7" max="7" width="10" style="3" customWidth="1"/>
    <col min="8" max="8" width="5.7109375" style="3" customWidth="1"/>
    <col min="9" max="9" width="29.42578125" style="3" bestFit="1" customWidth="1"/>
    <col min="10" max="10" width="8.140625" style="3" bestFit="1" customWidth="1"/>
    <col min="11" max="11" width="6.28515625" style="3" customWidth="1"/>
    <col min="12" max="16384" width="10.7109375" style="3"/>
  </cols>
  <sheetData>
    <row r="1" spans="1:10" ht="19" x14ac:dyDescent="0.25">
      <c r="A1" s="1" t="s">
        <v>3</v>
      </c>
    </row>
    <row r="2" spans="1:10" ht="15" thickBot="1" x14ac:dyDescent="0.25"/>
    <row r="3" spans="1:10" ht="15" thickBot="1" x14ac:dyDescent="0.25">
      <c r="C3" s="3" t="s">
        <v>8</v>
      </c>
      <c r="D3" s="3" t="s">
        <v>9</v>
      </c>
      <c r="I3" s="4" t="s">
        <v>1</v>
      </c>
      <c r="J3" s="5" t="s">
        <v>2</v>
      </c>
    </row>
    <row r="4" spans="1:10" x14ac:dyDescent="0.2">
      <c r="B4" s="2" t="s">
        <v>4</v>
      </c>
      <c r="C4" s="6">
        <v>1</v>
      </c>
      <c r="D4" s="6">
        <v>2</v>
      </c>
      <c r="I4" s="7" t="s">
        <v>18</v>
      </c>
      <c r="J4" s="8" t="s">
        <v>23</v>
      </c>
    </row>
    <row r="5" spans="1:10" x14ac:dyDescent="0.2">
      <c r="I5" s="9" t="s">
        <v>19</v>
      </c>
      <c r="J5" s="10" t="s">
        <v>24</v>
      </c>
    </row>
    <row r="6" spans="1:10" x14ac:dyDescent="0.2">
      <c r="D6" s="11"/>
      <c r="E6" s="3" t="s">
        <v>13</v>
      </c>
      <c r="G6" s="3" t="s">
        <v>11</v>
      </c>
      <c r="I6" s="9" t="s">
        <v>20</v>
      </c>
      <c r="J6" s="10" t="s">
        <v>25</v>
      </c>
    </row>
    <row r="7" spans="1:10" x14ac:dyDescent="0.2">
      <c r="C7" s="73" t="s">
        <v>10</v>
      </c>
      <c r="D7" s="73"/>
      <c r="E7" s="3" t="s">
        <v>14</v>
      </c>
      <c r="G7" s="3" t="s">
        <v>12</v>
      </c>
      <c r="I7" s="9" t="s">
        <v>28</v>
      </c>
      <c r="J7" s="10" t="s">
        <v>26</v>
      </c>
    </row>
    <row r="8" spans="1:10" x14ac:dyDescent="0.2">
      <c r="B8" s="2" t="s">
        <v>5</v>
      </c>
      <c r="C8" s="12">
        <v>0</v>
      </c>
      <c r="D8" s="12">
        <v>0.01</v>
      </c>
      <c r="E8" s="13">
        <f>SUMPRODUCT(C8:D8,AdvertisingUnits)</f>
        <v>0.03</v>
      </c>
      <c r="F8" s="3" t="s">
        <v>54</v>
      </c>
      <c r="G8" s="12">
        <v>0.03</v>
      </c>
      <c r="I8" s="9" t="s">
        <v>21</v>
      </c>
      <c r="J8" s="10" t="s">
        <v>27</v>
      </c>
    </row>
    <row r="9" spans="1:10" ht="15" thickBot="1" x14ac:dyDescent="0.25">
      <c r="B9" s="2" t="s">
        <v>6</v>
      </c>
      <c r="C9" s="12">
        <v>0.03</v>
      </c>
      <c r="D9" s="12">
        <v>0.02</v>
      </c>
      <c r="E9" s="13">
        <f>SUMPRODUCT(C9:D9,AdvertisingUnits)</f>
        <v>0.17999999999998842</v>
      </c>
      <c r="F9" s="3" t="s">
        <v>54</v>
      </c>
      <c r="G9" s="12">
        <v>0.18</v>
      </c>
      <c r="I9" s="14" t="s">
        <v>22</v>
      </c>
      <c r="J9" s="15" t="s">
        <v>0</v>
      </c>
    </row>
    <row r="10" spans="1:10" x14ac:dyDescent="0.2">
      <c r="B10" s="2" t="s">
        <v>7</v>
      </c>
      <c r="C10" s="12">
        <v>-0.01</v>
      </c>
      <c r="D10" s="12">
        <v>0.04</v>
      </c>
      <c r="E10" s="13">
        <f>SUMPRODUCT(C10:D10,AdvertisingUnits)</f>
        <v>8.0000000000003846E-2</v>
      </c>
      <c r="F10" s="3" t="s">
        <v>54</v>
      </c>
      <c r="G10" s="43">
        <v>0.05</v>
      </c>
      <c r="I10" s="16"/>
      <c r="J10" s="16"/>
    </row>
    <row r="11" spans="1:10" x14ac:dyDescent="0.2">
      <c r="F11" s="17"/>
    </row>
    <row r="12" spans="1:10" x14ac:dyDescent="0.2">
      <c r="F12" s="17"/>
      <c r="G12" s="3" t="s">
        <v>16</v>
      </c>
    </row>
    <row r="13" spans="1:10" ht="15" thickBot="1" x14ac:dyDescent="0.25">
      <c r="C13" s="3" t="s">
        <v>8</v>
      </c>
      <c r="D13" s="3" t="s">
        <v>9</v>
      </c>
      <c r="G13" s="3" t="s">
        <v>17</v>
      </c>
    </row>
    <row r="14" spans="1:10" ht="15" thickBot="1" x14ac:dyDescent="0.25">
      <c r="B14" s="2" t="s">
        <v>15</v>
      </c>
      <c r="C14" s="18">
        <v>3.9999999999996141</v>
      </c>
      <c r="D14" s="19">
        <v>3</v>
      </c>
      <c r="G14" s="20">
        <f>SUMPRODUCT(UnitCost,AdvertisingUnits)</f>
        <v>9.9999999999996145</v>
      </c>
    </row>
  </sheetData>
  <mergeCells count="1">
    <mergeCell ref="C7:D7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zoomScale="150" zoomScaleNormal="150" workbookViewId="0">
      <selection activeCell="A5" sqref="A5:D5"/>
    </sheetView>
  </sheetViews>
  <sheetFormatPr baseColWidth="10" defaultColWidth="8.7109375" defaultRowHeight="14" x14ac:dyDescent="0.2"/>
  <cols>
    <col min="1" max="1" width="33.5703125" style="16" bestFit="1" customWidth="1"/>
    <col min="2" max="3" width="13.7109375" style="16" bestFit="1" customWidth="1"/>
    <col min="4" max="4" width="14.7109375" style="16" bestFit="1" customWidth="1"/>
    <col min="5" max="5" width="13.85546875" style="3" customWidth="1"/>
    <col min="6" max="6" width="4.7109375" style="16" customWidth="1"/>
    <col min="7" max="16384" width="8.7109375" style="16"/>
  </cols>
  <sheetData>
    <row r="1" spans="1:5" ht="15" thickBot="1" x14ac:dyDescent="0.25">
      <c r="A1" s="23" t="s">
        <v>56</v>
      </c>
      <c r="B1" s="23" t="s">
        <v>8</v>
      </c>
      <c r="C1" s="23" t="s">
        <v>9</v>
      </c>
      <c r="D1" s="23" t="s">
        <v>16</v>
      </c>
      <c r="E1" s="24" t="s">
        <v>59</v>
      </c>
    </row>
    <row r="2" spans="1:5" x14ac:dyDescent="0.2">
      <c r="A2" s="25">
        <v>0</v>
      </c>
      <c r="B2" s="26">
        <v>4.5714285714285712</v>
      </c>
      <c r="C2" s="26">
        <v>2.1428571428571428</v>
      </c>
      <c r="D2" s="26">
        <v>8.8571428571428577</v>
      </c>
    </row>
    <row r="3" spans="1:5" x14ac:dyDescent="0.2">
      <c r="A3" s="25">
        <v>0.01</v>
      </c>
      <c r="B3" s="26">
        <v>4.5714285714285712</v>
      </c>
      <c r="C3" s="26">
        <v>2.1428571428571428</v>
      </c>
      <c r="D3" s="26">
        <v>8.8571428571428577</v>
      </c>
      <c r="E3" s="27">
        <f>D3-D2</f>
        <v>0</v>
      </c>
    </row>
    <row r="4" spans="1:5" x14ac:dyDescent="0.2">
      <c r="A4" s="25">
        <v>0.02</v>
      </c>
      <c r="B4" s="26">
        <v>4.5714285714285712</v>
      </c>
      <c r="C4" s="26">
        <v>2.1428571428571428</v>
      </c>
      <c r="D4" s="26">
        <v>8.8571428571428577</v>
      </c>
      <c r="E4" s="27">
        <f t="shared" ref="E4:E8" si="0">D4-D3</f>
        <v>0</v>
      </c>
    </row>
    <row r="5" spans="1:5" x14ac:dyDescent="0.2">
      <c r="A5" s="25">
        <v>0.03</v>
      </c>
      <c r="B5" s="26">
        <v>4</v>
      </c>
      <c r="C5" s="26">
        <v>3</v>
      </c>
      <c r="D5" s="26">
        <v>10</v>
      </c>
      <c r="E5" s="27">
        <f t="shared" si="0"/>
        <v>1.1428571428571423</v>
      </c>
    </row>
    <row r="6" spans="1:5" x14ac:dyDescent="0.2">
      <c r="A6" s="25">
        <v>0.04</v>
      </c>
      <c r="B6" s="26">
        <v>3.333333333333333</v>
      </c>
      <c r="C6" s="26">
        <v>4</v>
      </c>
      <c r="D6" s="26">
        <v>11.333333333333332</v>
      </c>
      <c r="E6" s="27">
        <f t="shared" si="0"/>
        <v>1.3333333333333321</v>
      </c>
    </row>
    <row r="7" spans="1:5" x14ac:dyDescent="0.2">
      <c r="A7" s="25">
        <v>4.9999999999999996E-2</v>
      </c>
      <c r="B7" s="26">
        <v>2.666666666666667</v>
      </c>
      <c r="C7" s="26">
        <v>4.9999999999999991</v>
      </c>
      <c r="D7" s="26">
        <v>12.666666666666664</v>
      </c>
      <c r="E7" s="27">
        <f t="shared" si="0"/>
        <v>1.3333333333333321</v>
      </c>
    </row>
    <row r="8" spans="1:5" ht="15" thickBot="1" x14ac:dyDescent="0.25">
      <c r="A8" s="28">
        <v>0.06</v>
      </c>
      <c r="B8" s="29">
        <v>2</v>
      </c>
      <c r="C8" s="29">
        <v>6</v>
      </c>
      <c r="D8" s="29">
        <v>14</v>
      </c>
      <c r="E8" s="27">
        <f t="shared" si="0"/>
        <v>1.3333333333333357</v>
      </c>
    </row>
    <row r="10" spans="1:5" ht="15" thickBot="1" x14ac:dyDescent="0.25"/>
    <row r="11" spans="1:5" ht="15" thickBot="1" x14ac:dyDescent="0.25">
      <c r="A11" s="23" t="s">
        <v>57</v>
      </c>
      <c r="B11" s="23" t="s">
        <v>8</v>
      </c>
      <c r="C11" s="23" t="s">
        <v>9</v>
      </c>
      <c r="D11" s="23" t="s">
        <v>16</v>
      </c>
      <c r="E11" s="24" t="s">
        <v>59</v>
      </c>
    </row>
    <row r="12" spans="1:5" x14ac:dyDescent="0.2">
      <c r="A12" s="25">
        <v>0</v>
      </c>
      <c r="B12" s="26">
        <v>0</v>
      </c>
      <c r="C12" s="26">
        <v>3</v>
      </c>
      <c r="D12" s="26">
        <v>6</v>
      </c>
    </row>
    <row r="13" spans="1:5" x14ac:dyDescent="0.2">
      <c r="A13" s="25">
        <v>0.01</v>
      </c>
      <c r="B13" s="26">
        <v>0</v>
      </c>
      <c r="C13" s="26">
        <v>3</v>
      </c>
      <c r="D13" s="26">
        <v>6</v>
      </c>
      <c r="E13" s="27">
        <f>D13-D12</f>
        <v>0</v>
      </c>
    </row>
    <row r="14" spans="1:5" x14ac:dyDescent="0.2">
      <c r="A14" s="25">
        <v>0.02</v>
      </c>
      <c r="B14" s="26">
        <v>0</v>
      </c>
      <c r="C14" s="26">
        <v>3</v>
      </c>
      <c r="D14" s="26">
        <v>6</v>
      </c>
      <c r="E14" s="27">
        <f t="shared" ref="E14:E48" si="1">D14-D13</f>
        <v>0</v>
      </c>
    </row>
    <row r="15" spans="1:5" x14ac:dyDescent="0.2">
      <c r="A15" s="25">
        <v>0.03</v>
      </c>
      <c r="B15" s="26">
        <v>0</v>
      </c>
      <c r="C15" s="26">
        <v>3</v>
      </c>
      <c r="D15" s="26">
        <v>6</v>
      </c>
      <c r="E15" s="27">
        <f t="shared" si="1"/>
        <v>0</v>
      </c>
    </row>
    <row r="16" spans="1:5" x14ac:dyDescent="0.2">
      <c r="A16" s="25">
        <v>0.04</v>
      </c>
      <c r="B16" s="26">
        <v>0</v>
      </c>
      <c r="C16" s="26">
        <v>3</v>
      </c>
      <c r="D16" s="26">
        <v>6</v>
      </c>
      <c r="E16" s="27">
        <f t="shared" si="1"/>
        <v>0</v>
      </c>
    </row>
    <row r="17" spans="1:5" x14ac:dyDescent="0.2">
      <c r="A17" s="25">
        <v>4.9999999999999996E-2</v>
      </c>
      <c r="B17" s="26">
        <v>0</v>
      </c>
      <c r="C17" s="26">
        <v>3</v>
      </c>
      <c r="D17" s="26">
        <v>6</v>
      </c>
      <c r="E17" s="27">
        <f t="shared" si="1"/>
        <v>0</v>
      </c>
    </row>
    <row r="18" spans="1:5" x14ac:dyDescent="0.2">
      <c r="A18" s="25">
        <v>0.06</v>
      </c>
      <c r="B18" s="26">
        <v>0</v>
      </c>
      <c r="C18" s="26">
        <v>3</v>
      </c>
      <c r="D18" s="26">
        <v>6</v>
      </c>
      <c r="E18" s="27">
        <f t="shared" si="1"/>
        <v>0</v>
      </c>
    </row>
    <row r="19" spans="1:5" x14ac:dyDescent="0.2">
      <c r="A19" s="25">
        <v>6.9999999999999993E-2</v>
      </c>
      <c r="B19" s="26">
        <v>0.33333333333333304</v>
      </c>
      <c r="C19" s="26">
        <v>3</v>
      </c>
      <c r="D19" s="26">
        <v>6.333333333333333</v>
      </c>
      <c r="E19" s="27">
        <f t="shared" si="1"/>
        <v>0.33333333333333304</v>
      </c>
    </row>
    <row r="20" spans="1:5" x14ac:dyDescent="0.2">
      <c r="A20" s="25">
        <v>0.08</v>
      </c>
      <c r="B20" s="26">
        <v>0.66666666666666696</v>
      </c>
      <c r="C20" s="26">
        <v>3</v>
      </c>
      <c r="D20" s="26">
        <v>6.666666666666667</v>
      </c>
      <c r="E20" s="27">
        <f t="shared" si="1"/>
        <v>0.33333333333333393</v>
      </c>
    </row>
    <row r="21" spans="1:5" x14ac:dyDescent="0.2">
      <c r="A21" s="25">
        <v>0.09</v>
      </c>
      <c r="B21" s="26">
        <v>1</v>
      </c>
      <c r="C21" s="26">
        <v>3</v>
      </c>
      <c r="D21" s="26">
        <v>7</v>
      </c>
      <c r="E21" s="27">
        <f t="shared" si="1"/>
        <v>0.33333333333333304</v>
      </c>
    </row>
    <row r="22" spans="1:5" x14ac:dyDescent="0.2">
      <c r="A22" s="25">
        <v>9.9999999999999992E-2</v>
      </c>
      <c r="B22" s="26">
        <v>1.3333333333333335</v>
      </c>
      <c r="C22" s="26">
        <v>3</v>
      </c>
      <c r="D22" s="26">
        <v>7.3333333333333339</v>
      </c>
      <c r="E22" s="27">
        <f t="shared" si="1"/>
        <v>0.33333333333333393</v>
      </c>
    </row>
    <row r="23" spans="1:5" x14ac:dyDescent="0.2">
      <c r="A23" s="25">
        <v>0.11</v>
      </c>
      <c r="B23" s="26">
        <v>1.666666666666667</v>
      </c>
      <c r="C23" s="26">
        <v>3</v>
      </c>
      <c r="D23" s="26">
        <v>7.666666666666667</v>
      </c>
      <c r="E23" s="27">
        <f t="shared" si="1"/>
        <v>0.33333333333333304</v>
      </c>
    </row>
    <row r="24" spans="1:5" x14ac:dyDescent="0.2">
      <c r="A24" s="25">
        <v>0.12</v>
      </c>
      <c r="B24" s="26">
        <v>2</v>
      </c>
      <c r="C24" s="26">
        <v>3</v>
      </c>
      <c r="D24" s="26">
        <v>8</v>
      </c>
      <c r="E24" s="27">
        <f t="shared" si="1"/>
        <v>0.33333333333333304</v>
      </c>
    </row>
    <row r="25" spans="1:5" x14ac:dyDescent="0.2">
      <c r="A25" s="25">
        <v>0.13</v>
      </c>
      <c r="B25" s="26">
        <v>2.3333333333333339</v>
      </c>
      <c r="C25" s="26">
        <v>3</v>
      </c>
      <c r="D25" s="26">
        <v>8.3333333333333339</v>
      </c>
      <c r="E25" s="27">
        <f t="shared" si="1"/>
        <v>0.33333333333333393</v>
      </c>
    </row>
    <row r="26" spans="1:5" x14ac:dyDescent="0.2">
      <c r="A26" s="25">
        <v>0.13999999999999999</v>
      </c>
      <c r="B26" s="26">
        <v>2.6666666666666661</v>
      </c>
      <c r="C26" s="26">
        <v>3</v>
      </c>
      <c r="D26" s="26">
        <v>8.6666666666666661</v>
      </c>
      <c r="E26" s="27">
        <f t="shared" si="1"/>
        <v>0.33333333333333215</v>
      </c>
    </row>
    <row r="27" spans="1:5" x14ac:dyDescent="0.2">
      <c r="A27" s="25">
        <v>0.15</v>
      </c>
      <c r="B27" s="26">
        <v>3</v>
      </c>
      <c r="C27" s="26">
        <v>3</v>
      </c>
      <c r="D27" s="26">
        <v>9</v>
      </c>
      <c r="E27" s="27">
        <f t="shared" si="1"/>
        <v>0.33333333333333393</v>
      </c>
    </row>
    <row r="28" spans="1:5" x14ac:dyDescent="0.2">
      <c r="A28" s="25">
        <v>0.16</v>
      </c>
      <c r="B28" s="26">
        <v>3.3333333333333339</v>
      </c>
      <c r="C28" s="26">
        <v>3</v>
      </c>
      <c r="D28" s="26">
        <v>9.3333333333333339</v>
      </c>
      <c r="E28" s="27">
        <f t="shared" si="1"/>
        <v>0.33333333333333393</v>
      </c>
    </row>
    <row r="29" spans="1:5" x14ac:dyDescent="0.2">
      <c r="A29" s="25">
        <v>0.16999999999999998</v>
      </c>
      <c r="B29" s="26">
        <v>3.666666666666667</v>
      </c>
      <c r="C29" s="26">
        <v>3</v>
      </c>
      <c r="D29" s="26">
        <v>9.6666666666666679</v>
      </c>
      <c r="E29" s="27">
        <f t="shared" si="1"/>
        <v>0.33333333333333393</v>
      </c>
    </row>
    <row r="30" spans="1:5" x14ac:dyDescent="0.2">
      <c r="A30" s="25">
        <v>0.18</v>
      </c>
      <c r="B30" s="26">
        <v>4</v>
      </c>
      <c r="C30" s="26">
        <v>3</v>
      </c>
      <c r="D30" s="26">
        <v>10</v>
      </c>
      <c r="E30" s="27">
        <f t="shared" si="1"/>
        <v>0.33333333333333215</v>
      </c>
    </row>
    <row r="31" spans="1:5" x14ac:dyDescent="0.2">
      <c r="A31" s="25">
        <v>0.19</v>
      </c>
      <c r="B31" s="26">
        <v>4.3333333333333339</v>
      </c>
      <c r="C31" s="26">
        <v>3</v>
      </c>
      <c r="D31" s="26">
        <v>10.333333333333334</v>
      </c>
      <c r="E31" s="27">
        <f t="shared" si="1"/>
        <v>0.33333333333333393</v>
      </c>
    </row>
    <row r="32" spans="1:5" x14ac:dyDescent="0.2">
      <c r="A32" s="25">
        <v>0.19999999999999998</v>
      </c>
      <c r="B32" s="26">
        <v>4.666666666666667</v>
      </c>
      <c r="C32" s="26">
        <v>3</v>
      </c>
      <c r="D32" s="26">
        <v>10.666666666666668</v>
      </c>
      <c r="E32" s="27">
        <f t="shared" si="1"/>
        <v>0.33333333333333393</v>
      </c>
    </row>
    <row r="33" spans="1:5" x14ac:dyDescent="0.2">
      <c r="A33" s="25">
        <v>0.21</v>
      </c>
      <c r="B33" s="26">
        <v>5</v>
      </c>
      <c r="C33" s="26">
        <v>3</v>
      </c>
      <c r="D33" s="26">
        <v>11</v>
      </c>
      <c r="E33" s="27">
        <f t="shared" si="1"/>
        <v>0.33333333333333215</v>
      </c>
    </row>
    <row r="34" spans="1:5" x14ac:dyDescent="0.2">
      <c r="A34" s="25">
        <v>0.22</v>
      </c>
      <c r="B34" s="26">
        <v>5.3333333333333339</v>
      </c>
      <c r="C34" s="26">
        <v>3</v>
      </c>
      <c r="D34" s="26">
        <v>11.333333333333334</v>
      </c>
      <c r="E34" s="27">
        <f t="shared" si="1"/>
        <v>0.33333333333333393</v>
      </c>
    </row>
    <row r="35" spans="1:5" x14ac:dyDescent="0.2">
      <c r="A35" s="25">
        <v>0.22999999999999998</v>
      </c>
      <c r="B35" s="26">
        <v>5.666666666666667</v>
      </c>
      <c r="C35" s="26">
        <v>3</v>
      </c>
      <c r="D35" s="26">
        <v>11.666666666666668</v>
      </c>
      <c r="E35" s="27">
        <f t="shared" si="1"/>
        <v>0.33333333333333393</v>
      </c>
    </row>
    <row r="36" spans="1:5" x14ac:dyDescent="0.2">
      <c r="A36" s="25">
        <v>0.24</v>
      </c>
      <c r="B36" s="26">
        <v>6</v>
      </c>
      <c r="C36" s="26">
        <v>3</v>
      </c>
      <c r="D36" s="26">
        <v>12</v>
      </c>
      <c r="E36" s="27">
        <f t="shared" si="1"/>
        <v>0.33333333333333215</v>
      </c>
    </row>
    <row r="37" spans="1:5" x14ac:dyDescent="0.2">
      <c r="A37" s="25">
        <v>0.25</v>
      </c>
      <c r="B37" s="26">
        <v>6.3333333333333339</v>
      </c>
      <c r="C37" s="26">
        <v>3</v>
      </c>
      <c r="D37" s="26">
        <v>12.333333333333334</v>
      </c>
      <c r="E37" s="27">
        <f t="shared" si="1"/>
        <v>0.33333333333333393</v>
      </c>
    </row>
    <row r="38" spans="1:5" x14ac:dyDescent="0.2">
      <c r="A38" s="25">
        <v>0.26</v>
      </c>
      <c r="B38" s="26">
        <v>6.6666666666666679</v>
      </c>
      <c r="C38" s="26">
        <v>3</v>
      </c>
      <c r="D38" s="26">
        <v>12.666666666666668</v>
      </c>
      <c r="E38" s="27">
        <f t="shared" si="1"/>
        <v>0.33333333333333393</v>
      </c>
    </row>
    <row r="39" spans="1:5" x14ac:dyDescent="0.2">
      <c r="A39" s="25">
        <v>0.26999999999999996</v>
      </c>
      <c r="B39" s="26">
        <v>7.0000000000000018</v>
      </c>
      <c r="C39" s="26">
        <v>3</v>
      </c>
      <c r="D39" s="26">
        <v>13.000000000000002</v>
      </c>
      <c r="E39" s="27">
        <f t="shared" si="1"/>
        <v>0.33333333333333393</v>
      </c>
    </row>
    <row r="40" spans="1:5" x14ac:dyDescent="0.2">
      <c r="A40" s="25">
        <v>0.27999999999999997</v>
      </c>
      <c r="B40" s="26">
        <v>7.3333333333333321</v>
      </c>
      <c r="C40" s="26">
        <v>3</v>
      </c>
      <c r="D40" s="26">
        <v>13.333333333333332</v>
      </c>
      <c r="E40" s="27">
        <f t="shared" si="1"/>
        <v>0.33333333333333037</v>
      </c>
    </row>
    <row r="41" spans="1:5" x14ac:dyDescent="0.2">
      <c r="A41" s="25">
        <v>0.28999999999999998</v>
      </c>
      <c r="B41" s="26">
        <v>7.6666666666666661</v>
      </c>
      <c r="C41" s="26">
        <v>3</v>
      </c>
      <c r="D41" s="26">
        <v>13.666666666666666</v>
      </c>
      <c r="E41" s="27">
        <f t="shared" si="1"/>
        <v>0.33333333333333393</v>
      </c>
    </row>
    <row r="42" spans="1:5" x14ac:dyDescent="0.2">
      <c r="A42" s="25">
        <v>0.3</v>
      </c>
      <c r="B42" s="26">
        <v>8</v>
      </c>
      <c r="C42" s="26">
        <v>3</v>
      </c>
      <c r="D42" s="26">
        <v>14</v>
      </c>
      <c r="E42" s="27">
        <f t="shared" si="1"/>
        <v>0.33333333333333393</v>
      </c>
    </row>
    <row r="43" spans="1:5" x14ac:dyDescent="0.2">
      <c r="A43" s="25">
        <v>0.31</v>
      </c>
      <c r="B43" s="26">
        <v>8.2857142857142865</v>
      </c>
      <c r="C43" s="26">
        <v>3.0714285714285716</v>
      </c>
      <c r="D43" s="26">
        <v>14.428571428571431</v>
      </c>
      <c r="E43" s="27">
        <f t="shared" si="1"/>
        <v>0.4285714285714306</v>
      </c>
    </row>
    <row r="44" spans="1:5" x14ac:dyDescent="0.2">
      <c r="A44" s="25">
        <v>0.32</v>
      </c>
      <c r="B44" s="26">
        <v>8.571428571428573</v>
      </c>
      <c r="C44" s="26">
        <v>3.1428571428571432</v>
      </c>
      <c r="D44" s="26">
        <v>14.857142857142859</v>
      </c>
      <c r="E44" s="27">
        <f t="shared" si="1"/>
        <v>0.42857142857142883</v>
      </c>
    </row>
    <row r="45" spans="1:5" x14ac:dyDescent="0.2">
      <c r="A45" s="25">
        <v>0.33</v>
      </c>
      <c r="B45" s="26">
        <v>8.8571428571428577</v>
      </c>
      <c r="C45" s="26">
        <v>3.2142857142857144</v>
      </c>
      <c r="D45" s="26">
        <v>15.285714285714286</v>
      </c>
      <c r="E45" s="27">
        <f t="shared" si="1"/>
        <v>0.42857142857142705</v>
      </c>
    </row>
    <row r="46" spans="1:5" x14ac:dyDescent="0.2">
      <c r="A46" s="25">
        <v>0.33999999999999997</v>
      </c>
      <c r="B46" s="26">
        <v>9.1428571428571441</v>
      </c>
      <c r="C46" s="26">
        <v>3.285714285714286</v>
      </c>
      <c r="D46" s="26">
        <v>15.714285714285715</v>
      </c>
      <c r="E46" s="27">
        <f t="shared" si="1"/>
        <v>0.42857142857142883</v>
      </c>
    </row>
    <row r="47" spans="1:5" x14ac:dyDescent="0.2">
      <c r="A47" s="25">
        <v>0.35</v>
      </c>
      <c r="B47" s="26">
        <v>9.4285714285714288</v>
      </c>
      <c r="C47" s="26">
        <v>3.3571428571428572</v>
      </c>
      <c r="D47" s="26">
        <v>16.142857142857142</v>
      </c>
      <c r="E47" s="27">
        <f t="shared" si="1"/>
        <v>0.42857142857142705</v>
      </c>
    </row>
    <row r="48" spans="1:5" ht="15" thickBot="1" x14ac:dyDescent="0.25">
      <c r="A48" s="28">
        <v>0.36</v>
      </c>
      <c r="B48" s="29">
        <v>9.7142857142857135</v>
      </c>
      <c r="C48" s="29">
        <v>3.4285714285714284</v>
      </c>
      <c r="D48" s="29">
        <v>16.571428571428569</v>
      </c>
      <c r="E48" s="27">
        <f t="shared" si="1"/>
        <v>0.42857142857142705</v>
      </c>
    </row>
    <row r="49" spans="1:5" ht="15" thickBot="1" x14ac:dyDescent="0.25"/>
    <row r="50" spans="1:5" ht="15" thickBot="1" x14ac:dyDescent="0.25">
      <c r="A50" s="23" t="s">
        <v>58</v>
      </c>
      <c r="B50" s="23" t="s">
        <v>8</v>
      </c>
      <c r="C50" s="23" t="s">
        <v>9</v>
      </c>
      <c r="D50" s="23" t="s">
        <v>16</v>
      </c>
      <c r="E50" s="24" t="s">
        <v>59</v>
      </c>
    </row>
    <row r="51" spans="1:5" x14ac:dyDescent="0.2">
      <c r="A51" s="25">
        <v>0</v>
      </c>
      <c r="B51" s="30">
        <v>4</v>
      </c>
      <c r="C51" s="30">
        <v>3</v>
      </c>
      <c r="D51" s="30">
        <v>10</v>
      </c>
    </row>
    <row r="52" spans="1:5" x14ac:dyDescent="0.2">
      <c r="A52" s="25">
        <v>0.01</v>
      </c>
      <c r="B52" s="30">
        <v>4</v>
      </c>
      <c r="C52" s="30">
        <v>3</v>
      </c>
      <c r="D52" s="30">
        <v>10</v>
      </c>
      <c r="E52" s="3">
        <f>D52-D52</f>
        <v>0</v>
      </c>
    </row>
    <row r="53" spans="1:5" x14ac:dyDescent="0.2">
      <c r="A53" s="25">
        <v>0.02</v>
      </c>
      <c r="B53" s="30">
        <v>4</v>
      </c>
      <c r="C53" s="30">
        <v>3</v>
      </c>
      <c r="D53" s="30">
        <v>10</v>
      </c>
      <c r="E53" s="3">
        <f t="shared" ref="E53:E59" si="2">D53-D53</f>
        <v>0</v>
      </c>
    </row>
    <row r="54" spans="1:5" x14ac:dyDescent="0.2">
      <c r="A54" s="25">
        <v>0.03</v>
      </c>
      <c r="B54" s="30">
        <v>4</v>
      </c>
      <c r="C54" s="30">
        <v>3</v>
      </c>
      <c r="D54" s="30">
        <v>10</v>
      </c>
      <c r="E54" s="3">
        <f t="shared" si="2"/>
        <v>0</v>
      </c>
    </row>
    <row r="55" spans="1:5" x14ac:dyDescent="0.2">
      <c r="A55" s="25">
        <v>0.04</v>
      </c>
      <c r="B55" s="30">
        <v>4</v>
      </c>
      <c r="C55" s="30">
        <v>3</v>
      </c>
      <c r="D55" s="30">
        <v>10</v>
      </c>
      <c r="E55" s="3">
        <f t="shared" si="2"/>
        <v>0</v>
      </c>
    </row>
    <row r="56" spans="1:5" x14ac:dyDescent="0.2">
      <c r="A56" s="25">
        <v>0.05</v>
      </c>
      <c r="B56" s="30">
        <v>4</v>
      </c>
      <c r="C56" s="30">
        <v>3</v>
      </c>
      <c r="D56" s="30">
        <v>10</v>
      </c>
      <c r="E56" s="3">
        <f t="shared" si="2"/>
        <v>0</v>
      </c>
    </row>
    <row r="57" spans="1:5" x14ac:dyDescent="0.2">
      <c r="A57" s="25">
        <v>0.06</v>
      </c>
      <c r="B57" s="30">
        <v>4</v>
      </c>
      <c r="C57" s="30">
        <v>3</v>
      </c>
      <c r="D57" s="30">
        <v>10</v>
      </c>
      <c r="E57" s="3">
        <f t="shared" si="2"/>
        <v>0</v>
      </c>
    </row>
    <row r="58" spans="1:5" x14ac:dyDescent="0.2">
      <c r="A58" s="25">
        <v>7.0000000000000007E-2</v>
      </c>
      <c r="B58" s="30">
        <v>4</v>
      </c>
      <c r="C58" s="30">
        <v>3</v>
      </c>
      <c r="D58" s="30">
        <v>10</v>
      </c>
      <c r="E58" s="3">
        <f t="shared" si="2"/>
        <v>0</v>
      </c>
    </row>
    <row r="59" spans="1:5" ht="15" thickBot="1" x14ac:dyDescent="0.25">
      <c r="A59" s="28">
        <v>0.08</v>
      </c>
      <c r="B59" s="31">
        <v>4</v>
      </c>
      <c r="C59" s="31">
        <v>3</v>
      </c>
      <c r="D59" s="31">
        <v>10</v>
      </c>
      <c r="E59" s="3">
        <f t="shared" si="2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showGridLines="0" zoomScale="249" zoomScaleNormal="150" workbookViewId="0">
      <selection activeCell="F10" sqref="F10:F12"/>
    </sheetView>
  </sheetViews>
  <sheetFormatPr baseColWidth="10" defaultColWidth="4.28515625" defaultRowHeight="14" x14ac:dyDescent="0.2"/>
  <cols>
    <col min="1" max="1" width="5.7109375" style="16" customWidth="1"/>
    <col min="2" max="2" width="4.5703125" style="16" bestFit="1" customWidth="1"/>
    <col min="3" max="3" width="24.140625" style="16" bestFit="1" customWidth="1"/>
    <col min="4" max="4" width="4.5703125" style="3" bestFit="1" customWidth="1"/>
    <col min="5" max="5" width="6" style="3" bestFit="1" customWidth="1"/>
    <col min="6" max="6" width="8.85546875" style="3" bestFit="1" customWidth="1"/>
    <col min="7" max="7" width="7.42578125" style="3" bestFit="1" customWidth="1"/>
    <col min="8" max="8" width="8.85546875" style="3" bestFit="1" customWidth="1"/>
    <col min="9" max="10" width="9.5703125" style="16" bestFit="1" customWidth="1"/>
    <col min="11" max="16384" width="4.28515625" style="16"/>
  </cols>
  <sheetData>
    <row r="1" spans="1:10" ht="15" thickBot="1" x14ac:dyDescent="0.25">
      <c r="A1" s="16" t="s">
        <v>55</v>
      </c>
    </row>
    <row r="2" spans="1:10" x14ac:dyDescent="0.2">
      <c r="B2" s="32"/>
      <c r="C2" s="32"/>
      <c r="D2" s="32" t="s">
        <v>31</v>
      </c>
      <c r="E2" s="32" t="s">
        <v>33</v>
      </c>
      <c r="F2" s="32" t="s">
        <v>35</v>
      </c>
      <c r="G2" s="32" t="s">
        <v>37</v>
      </c>
      <c r="H2" s="32" t="s">
        <v>37</v>
      </c>
    </row>
    <row r="3" spans="1:10" ht="15" thickBot="1" x14ac:dyDescent="0.25">
      <c r="B3" s="33" t="s">
        <v>29</v>
      </c>
      <c r="C3" s="33" t="s">
        <v>30</v>
      </c>
      <c r="D3" s="33" t="s">
        <v>32</v>
      </c>
      <c r="E3" s="33" t="s">
        <v>34</v>
      </c>
      <c r="F3" s="33" t="s">
        <v>36</v>
      </c>
      <c r="G3" s="33" t="s">
        <v>12</v>
      </c>
      <c r="H3" s="33" t="s">
        <v>38</v>
      </c>
      <c r="I3" s="44" t="s">
        <v>60</v>
      </c>
      <c r="J3" s="48" t="s">
        <v>61</v>
      </c>
    </row>
    <row r="4" spans="1:10" x14ac:dyDescent="0.2">
      <c r="B4" s="34" t="s">
        <v>44</v>
      </c>
      <c r="C4" s="34" t="s">
        <v>45</v>
      </c>
      <c r="D4" s="30">
        <v>4</v>
      </c>
      <c r="E4" s="30">
        <v>0</v>
      </c>
      <c r="F4" s="30">
        <v>1.0000000000031104</v>
      </c>
      <c r="G4" s="30">
        <v>1.9999999999948401</v>
      </c>
      <c r="H4" s="30">
        <v>1.00000000000311</v>
      </c>
      <c r="I4" s="45">
        <f>F4-H4</f>
        <v>0</v>
      </c>
      <c r="J4" s="49">
        <f>F4+G4</f>
        <v>2.9999999999979505</v>
      </c>
    </row>
    <row r="5" spans="1:10" ht="15" thickBot="1" x14ac:dyDescent="0.25">
      <c r="B5" s="35" t="s">
        <v>46</v>
      </c>
      <c r="C5" s="35" t="s">
        <v>47</v>
      </c>
      <c r="D5" s="31">
        <v>3</v>
      </c>
      <c r="E5" s="31">
        <v>0</v>
      </c>
      <c r="F5" s="31">
        <v>2.0000000000034275</v>
      </c>
      <c r="G5" s="31">
        <v>1E+30</v>
      </c>
      <c r="H5" s="29">
        <v>1.3333333333330892</v>
      </c>
      <c r="I5" s="46">
        <f t="shared" ref="I5" si="0">F5-H5</f>
        <v>0.66666666667033825</v>
      </c>
      <c r="J5" s="50">
        <f t="shared" ref="J5" si="1">F5+G5</f>
        <v>1E+30</v>
      </c>
    </row>
    <row r="7" spans="1:10" ht="15" thickBot="1" x14ac:dyDescent="0.25">
      <c r="A7" s="16" t="s">
        <v>39</v>
      </c>
    </row>
    <row r="8" spans="1:10" x14ac:dyDescent="0.2">
      <c r="B8" s="32"/>
      <c r="C8" s="32"/>
      <c r="D8" s="32" t="s">
        <v>31</v>
      </c>
      <c r="E8" s="60" t="s">
        <v>40</v>
      </c>
      <c r="F8" s="38" t="s">
        <v>42</v>
      </c>
      <c r="G8" s="32" t="s">
        <v>37</v>
      </c>
      <c r="H8" s="32" t="s">
        <v>37</v>
      </c>
    </row>
    <row r="9" spans="1:10" ht="15" thickBot="1" x14ac:dyDescent="0.25">
      <c r="B9" s="33" t="s">
        <v>29</v>
      </c>
      <c r="C9" s="33" t="s">
        <v>30</v>
      </c>
      <c r="D9" s="33" t="s">
        <v>32</v>
      </c>
      <c r="E9" s="61" t="s">
        <v>41</v>
      </c>
      <c r="F9" s="39" t="s">
        <v>43</v>
      </c>
      <c r="G9" s="33" t="s">
        <v>12</v>
      </c>
      <c r="H9" s="33" t="s">
        <v>38</v>
      </c>
      <c r="I9" s="44" t="s">
        <v>60</v>
      </c>
      <c r="J9" s="48" t="s">
        <v>61</v>
      </c>
    </row>
    <row r="10" spans="1:10" x14ac:dyDescent="0.2">
      <c r="B10" s="34" t="s">
        <v>48</v>
      </c>
      <c r="C10" s="34" t="s">
        <v>49</v>
      </c>
      <c r="D10" s="25">
        <v>0.03</v>
      </c>
      <c r="E10" s="62">
        <v>133.33333333318527</v>
      </c>
      <c r="F10" s="40">
        <v>0.03</v>
      </c>
      <c r="G10" s="36">
        <v>5.9999999999911846E-2</v>
      </c>
      <c r="H10" s="42">
        <v>8.5714285714285719E-3</v>
      </c>
      <c r="I10" s="45">
        <f>F10-H10</f>
        <v>2.1428571428571429E-2</v>
      </c>
      <c r="J10" s="49">
        <f>F10+G10</f>
        <v>8.9999999999911845E-2</v>
      </c>
    </row>
    <row r="11" spans="1:10" x14ac:dyDescent="0.2">
      <c r="B11" s="34" t="s">
        <v>50</v>
      </c>
      <c r="C11" s="34" t="s">
        <v>51</v>
      </c>
      <c r="D11" s="25">
        <v>0.18</v>
      </c>
      <c r="E11" s="62">
        <v>33.333333333447435</v>
      </c>
      <c r="F11" s="40">
        <v>0.18</v>
      </c>
      <c r="G11" s="36">
        <v>0.12000000000013873</v>
      </c>
      <c r="H11" s="36">
        <v>0.11999999999996247</v>
      </c>
      <c r="I11" s="46">
        <f t="shared" ref="I11:I12" si="2">F11-H11</f>
        <v>6.0000000000037523E-2</v>
      </c>
      <c r="J11" s="50">
        <f t="shared" ref="J11:J12" si="3">F11+G11</f>
        <v>0.30000000000013871</v>
      </c>
    </row>
    <row r="12" spans="1:10" ht="15" thickBot="1" x14ac:dyDescent="0.25">
      <c r="B12" s="35" t="s">
        <v>52</v>
      </c>
      <c r="C12" s="35" t="s">
        <v>53</v>
      </c>
      <c r="D12" s="28">
        <v>0.08</v>
      </c>
      <c r="E12" s="63">
        <v>0</v>
      </c>
      <c r="F12" s="41">
        <v>0.04</v>
      </c>
      <c r="G12" s="37">
        <v>0.04</v>
      </c>
      <c r="H12" s="37">
        <v>1E+30</v>
      </c>
      <c r="I12" s="47">
        <f t="shared" si="2"/>
        <v>-1E+30</v>
      </c>
      <c r="J12" s="51">
        <f t="shared" si="3"/>
        <v>0.08</v>
      </c>
    </row>
  </sheetData>
  <phoneticPr fontId="0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C4FD-C49C-954A-8B5D-6ECF2D93A17B}">
  <dimension ref="A1:L18"/>
  <sheetViews>
    <sheetView showGridLines="0" zoomScale="161" workbookViewId="0">
      <selection activeCell="K13" sqref="K13"/>
    </sheetView>
  </sheetViews>
  <sheetFormatPr baseColWidth="10" defaultRowHeight="16" x14ac:dyDescent="0.2"/>
  <cols>
    <col min="1" max="1" width="4.140625" style="53" customWidth="1"/>
    <col min="2" max="2" width="6" style="53" bestFit="1" customWidth="1"/>
    <col min="3" max="3" width="23.28515625" style="53" bestFit="1" customWidth="1"/>
    <col min="4" max="4" width="6" style="53" bestFit="1" customWidth="1"/>
    <col min="5" max="6" width="12" style="53" bestFit="1" customWidth="1"/>
    <col min="7" max="7" width="10" style="53" bestFit="1" customWidth="1"/>
    <col min="8" max="8" width="12" style="53" bestFit="1" customWidth="1"/>
    <col min="9" max="9" width="4.28515625" style="53" customWidth="1"/>
    <col min="10" max="10" width="13" style="53" bestFit="1" customWidth="1"/>
    <col min="11" max="11" width="9" style="53" bestFit="1" customWidth="1"/>
    <col min="12" max="12" width="14" style="53" bestFit="1" customWidth="1"/>
    <col min="13" max="16384" width="10.7109375" style="53"/>
  </cols>
  <sheetData>
    <row r="1" spans="1:12" ht="17" thickBot="1" x14ac:dyDescent="0.25">
      <c r="A1" s="53" t="s">
        <v>55</v>
      </c>
    </row>
    <row r="2" spans="1:12" x14ac:dyDescent="0.2">
      <c r="B2" s="54"/>
      <c r="C2" s="54"/>
      <c r="D2" s="54" t="s">
        <v>31</v>
      </c>
      <c r="E2" s="54" t="s">
        <v>33</v>
      </c>
      <c r="F2" s="54" t="s">
        <v>35</v>
      </c>
      <c r="G2" s="54" t="s">
        <v>37</v>
      </c>
      <c r="H2" s="54" t="s">
        <v>37</v>
      </c>
    </row>
    <row r="3" spans="1:12" ht="17" thickBot="1" x14ac:dyDescent="0.25">
      <c r="B3" s="55" t="s">
        <v>29</v>
      </c>
      <c r="C3" s="55" t="s">
        <v>30</v>
      </c>
      <c r="D3" s="55" t="s">
        <v>32</v>
      </c>
      <c r="E3" s="55" t="s">
        <v>34</v>
      </c>
      <c r="F3" s="55" t="s">
        <v>36</v>
      </c>
      <c r="G3" s="55" t="s">
        <v>12</v>
      </c>
      <c r="H3" s="55" t="s">
        <v>38</v>
      </c>
    </row>
    <row r="4" spans="1:12" x14ac:dyDescent="0.2">
      <c r="B4" s="56" t="s">
        <v>44</v>
      </c>
      <c r="C4" s="56" t="s">
        <v>69</v>
      </c>
      <c r="D4" s="56">
        <v>3.9999999999999982</v>
      </c>
      <c r="E4" s="56">
        <v>0</v>
      </c>
      <c r="F4" s="56">
        <v>1</v>
      </c>
      <c r="G4" s="56">
        <v>1.9999999999999996</v>
      </c>
      <c r="H4" s="56">
        <v>1</v>
      </c>
    </row>
    <row r="5" spans="1:12" ht="17" thickBot="1" x14ac:dyDescent="0.25">
      <c r="B5" s="57" t="s">
        <v>46</v>
      </c>
      <c r="C5" s="57" t="s">
        <v>70</v>
      </c>
      <c r="D5" s="57">
        <v>3</v>
      </c>
      <c r="E5" s="57">
        <v>0</v>
      </c>
      <c r="F5" s="57">
        <v>2</v>
      </c>
      <c r="G5" s="57">
        <v>1E+30</v>
      </c>
      <c r="H5" s="57">
        <v>1.3333333333333333</v>
      </c>
    </row>
    <row r="7" spans="1:12" ht="17" thickBot="1" x14ac:dyDescent="0.25">
      <c r="A7" s="53" t="s">
        <v>39</v>
      </c>
    </row>
    <row r="8" spans="1:12" x14ac:dyDescent="0.2">
      <c r="B8" s="54"/>
      <c r="C8" s="54"/>
      <c r="D8" s="54" t="s">
        <v>31</v>
      </c>
      <c r="E8" s="54" t="s">
        <v>40</v>
      </c>
      <c r="F8" s="54" t="s">
        <v>42</v>
      </c>
      <c r="G8" s="54" t="s">
        <v>37</v>
      </c>
      <c r="H8" s="54" t="s">
        <v>37</v>
      </c>
      <c r="J8" s="59" t="s">
        <v>65</v>
      </c>
      <c r="K8" s="54" t="s">
        <v>64</v>
      </c>
      <c r="L8" s="54" t="s">
        <v>68</v>
      </c>
    </row>
    <row r="9" spans="1:12" ht="17" thickBot="1" x14ac:dyDescent="0.25">
      <c r="B9" s="55" t="s">
        <v>29</v>
      </c>
      <c r="C9" s="55" t="s">
        <v>30</v>
      </c>
      <c r="D9" s="55" t="s">
        <v>32</v>
      </c>
      <c r="E9" s="55" t="s">
        <v>41</v>
      </c>
      <c r="F9" s="55" t="s">
        <v>43</v>
      </c>
      <c r="G9" s="55" t="s">
        <v>12</v>
      </c>
      <c r="H9" s="55" t="s">
        <v>38</v>
      </c>
      <c r="J9" s="58">
        <v>0.01</v>
      </c>
      <c r="K9" s="55" t="s">
        <v>63</v>
      </c>
      <c r="L9" s="55" t="s">
        <v>67</v>
      </c>
    </row>
    <row r="10" spans="1:12" x14ac:dyDescent="0.2">
      <c r="B10" s="56" t="s">
        <v>48</v>
      </c>
      <c r="C10" s="56" t="s">
        <v>49</v>
      </c>
      <c r="D10" s="56">
        <v>0.03</v>
      </c>
      <c r="E10" s="56">
        <v>133.33333333333331</v>
      </c>
      <c r="F10" s="56">
        <v>0.03</v>
      </c>
      <c r="G10" s="56">
        <v>5.999999999999997E-2</v>
      </c>
      <c r="H10" s="56">
        <v>8.5714285714285684E-3</v>
      </c>
      <c r="J10" s="64">
        <f>F10+$J$9</f>
        <v>0.04</v>
      </c>
      <c r="K10" s="65">
        <f>(J10-F10)/G10</f>
        <v>0.1666666666666668</v>
      </c>
      <c r="L10" s="66" t="str">
        <f ca="1">_xlfn.FORMULATEXT(K10)</f>
        <v>=(J10-F10)/G10</v>
      </c>
    </row>
    <row r="11" spans="1:12" x14ac:dyDescent="0.2">
      <c r="B11" s="56" t="s">
        <v>50</v>
      </c>
      <c r="C11" s="56" t="s">
        <v>51</v>
      </c>
      <c r="D11" s="56">
        <v>0.17999999999999994</v>
      </c>
      <c r="E11" s="56">
        <v>33.333333333333329</v>
      </c>
      <c r="F11" s="56">
        <v>0.18</v>
      </c>
      <c r="G11" s="56">
        <v>0.12000000000000005</v>
      </c>
      <c r="H11" s="56">
        <v>0.11999999999999997</v>
      </c>
      <c r="J11" s="64">
        <f t="shared" ref="J11:J12" si="0">F11+$J$9</f>
        <v>0.19</v>
      </c>
      <c r="K11" s="65">
        <f>(J11-F11)/G11</f>
        <v>8.333333333333337E-2</v>
      </c>
      <c r="L11" s="66" t="str">
        <f ca="1">_xlfn.FORMULATEXT(K11)</f>
        <v>=(J11-F11)/G11</v>
      </c>
    </row>
    <row r="12" spans="1:12" ht="17" thickBot="1" x14ac:dyDescent="0.25">
      <c r="B12" s="57" t="s">
        <v>52</v>
      </c>
      <c r="C12" s="57" t="s">
        <v>53</v>
      </c>
      <c r="D12" s="57">
        <v>8.0000000000000016E-2</v>
      </c>
      <c r="E12" s="57">
        <v>0</v>
      </c>
      <c r="F12" s="57">
        <v>0.04</v>
      </c>
      <c r="G12" s="57">
        <v>3.999999999999998E-2</v>
      </c>
      <c r="H12" s="57">
        <v>1E+30</v>
      </c>
      <c r="J12" s="67">
        <f t="shared" si="0"/>
        <v>0.05</v>
      </c>
      <c r="K12" s="68">
        <f>(J12-F12)/G12</f>
        <v>0.25000000000000017</v>
      </c>
      <c r="L12" s="69" t="str">
        <f ca="1">_xlfn.FORMULATEXT(K12)</f>
        <v>=(J12-F12)/G12</v>
      </c>
    </row>
    <row r="13" spans="1:12" x14ac:dyDescent="0.2">
      <c r="J13" s="70" t="s">
        <v>62</v>
      </c>
      <c r="K13" s="71">
        <f>SUM(K10:K12)</f>
        <v>0.50000000000000033</v>
      </c>
      <c r="L13" s="72" t="str">
        <f ca="1">_xlfn.FORMULATEXT(K13)</f>
        <v>=SUM(K10:K12)</v>
      </c>
    </row>
    <row r="14" spans="1:12" x14ac:dyDescent="0.2">
      <c r="F14"/>
      <c r="G14"/>
      <c r="H14"/>
    </row>
    <row r="15" spans="1:12" x14ac:dyDescent="0.2">
      <c r="F15"/>
      <c r="G15"/>
      <c r="H15"/>
    </row>
    <row r="16" spans="1:12" x14ac:dyDescent="0.2">
      <c r="F16"/>
      <c r="G16"/>
      <c r="H16"/>
    </row>
    <row r="17" spans="6:8" x14ac:dyDescent="0.2">
      <c r="F17"/>
      <c r="G17"/>
      <c r="H17"/>
    </row>
    <row r="18" spans="6:8" x14ac:dyDescent="0.2">
      <c r="F18"/>
      <c r="G18"/>
      <c r="H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Case 5-1 Original</vt:lpstr>
      <vt:lpstr>Case 5-1b(1)</vt:lpstr>
      <vt:lpstr>Case 5-1b(2)</vt:lpstr>
      <vt:lpstr>Case 5-1b(3)</vt:lpstr>
      <vt:lpstr>Case 5-1c R</vt:lpstr>
      <vt:lpstr>Case 5-1 d sens</vt:lpstr>
      <vt:lpstr>Case 5-1e Simultaneous</vt:lpstr>
      <vt:lpstr>'Case 5-1b(1)'!AdvertisingUnits</vt:lpstr>
      <vt:lpstr>'Case 5-1b(2)'!AdvertisingUnits</vt:lpstr>
      <vt:lpstr>'Case 5-1b(3)'!AdvertisingUnits</vt:lpstr>
      <vt:lpstr>AdvertisingUnits</vt:lpstr>
      <vt:lpstr>'Case 5-1b(1)'!IncreasedSales</vt:lpstr>
      <vt:lpstr>'Case 5-1b(2)'!IncreasedSales</vt:lpstr>
      <vt:lpstr>'Case 5-1b(3)'!IncreasedSales</vt:lpstr>
      <vt:lpstr>IncreasedSales</vt:lpstr>
      <vt:lpstr>'Case 5-1b(1)'!IncreasedSalesPerUnitAdvertising</vt:lpstr>
      <vt:lpstr>'Case 5-1b(2)'!IncreasedSalesPerUnitAdvertising</vt:lpstr>
      <vt:lpstr>'Case 5-1b(3)'!IncreasedSalesPerUnitAdvertising</vt:lpstr>
      <vt:lpstr>IncreasedSalesPerUnitAdvertising</vt:lpstr>
      <vt:lpstr>'Case 5-1b(1)'!MinimumIncrease</vt:lpstr>
      <vt:lpstr>'Case 5-1b(2)'!MinimumIncrease</vt:lpstr>
      <vt:lpstr>'Case 5-1b(3)'!MinimumIncrease</vt:lpstr>
      <vt:lpstr>MinimumIncrease</vt:lpstr>
      <vt:lpstr>'Case 5-1b(1)'!TotalCost</vt:lpstr>
      <vt:lpstr>'Case 5-1b(2)'!TotalCost</vt:lpstr>
      <vt:lpstr>'Case 5-1b(3)'!TotalCost</vt:lpstr>
      <vt:lpstr>TotalCost</vt:lpstr>
      <vt:lpstr>'Case 5-1b(1)'!UnitCost</vt:lpstr>
      <vt:lpstr>'Case 5-1b(2)'!UnitCost</vt:lpstr>
      <vt:lpstr>'Case 5-1b(3)'!UnitCost</vt:lpstr>
      <vt:lpstr>UnitCost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2024-06-01T21:13:45Z</dcterms:modified>
</cp:coreProperties>
</file>