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ate1904="1" autoCompressPictures="0"/>
  <mc:AlternateContent xmlns:mc="http://schemas.openxmlformats.org/markup-compatibility/2006">
    <mc:Choice Requires="x15">
      <x15ac:absPath xmlns:x15ac="http://schemas.microsoft.com/office/spreadsheetml/2010/11/ac" url="/Users/vafa.saboorideilami/Documents/5509 Summer 2024/Chapter 5/"/>
    </mc:Choice>
  </mc:AlternateContent>
  <xr:revisionPtr revIDLastSave="0" documentId="13_ncr:1_{C5A618F3-3415-4643-BFD5-69A5826D3E37}" xr6:coauthVersionLast="47" xr6:coauthVersionMax="47" xr10:uidLastSave="{00000000-0000-0000-0000-000000000000}"/>
  <bookViews>
    <workbookView xWindow="0" yWindow="500" windowWidth="28800" windowHeight="17500" tabRatio="609" activeTab="14" xr2:uid="{00000000-000D-0000-FFFF-FFFF00000000}"/>
  </bookViews>
  <sheets>
    <sheet name="5.5 original" sheetId="28" r:id="rId1"/>
    <sheet name="5.5a" sheetId="29" r:id="rId2"/>
    <sheet name="5.5b" sheetId="30" r:id="rId3"/>
    <sheet name="5.5c" sheetId="31" r:id="rId4"/>
    <sheet name="5.5d" sheetId="32" r:id="rId5"/>
    <sheet name="5.5e" sheetId="33" r:id="rId6"/>
    <sheet name="5.5f" sheetId="34" r:id="rId7"/>
    <sheet name="5.5g" sheetId="36" r:id="rId8"/>
    <sheet name="5.5h" sheetId="35" r:id="rId9"/>
    <sheet name="5.5i" sheetId="90" r:id="rId10"/>
    <sheet name="5-7" sheetId="120" r:id="rId11"/>
    <sheet name="5.13 original" sheetId="67" r:id="rId12"/>
    <sheet name="5.13d" sheetId="106" r:id="rId13"/>
    <sheet name="5.13e-f" sheetId="121" r:id="rId14"/>
    <sheet name="5.18" sheetId="110" r:id="rId15"/>
    <sheet name="5.20" sheetId="112" r:id="rId16"/>
  </sheets>
  <definedNames>
    <definedName name="BudgetAvailable">#REF!</definedName>
    <definedName name="BudgetSpent">#REF!</definedName>
    <definedName name="CapitalAvailable" localSheetId="1">'5.5a'!$H$9:$H$12</definedName>
    <definedName name="CapitalAvailable" localSheetId="2">'5.5b'!$H$9:$H$12</definedName>
    <definedName name="CapitalAvailable" localSheetId="3">'5.5c'!$H$9:$H$12</definedName>
    <definedName name="CapitalAvailable" localSheetId="4">'5.5d'!$H$9:$H$12</definedName>
    <definedName name="CapitalAvailable" localSheetId="5">'5.5e'!$H$9:$H$12</definedName>
    <definedName name="CapitalAvailable" localSheetId="6">'5.5f'!$H$9:$H$12</definedName>
    <definedName name="CapitalAvailable" localSheetId="7">'5.5g'!$H$9:$H$12</definedName>
    <definedName name="CapitalAvailable">'5.5 original'!$H$9:$H$12</definedName>
    <definedName name="CapitalRequired" localSheetId="1">'5.5a'!$C$9:$E$12</definedName>
    <definedName name="CapitalRequired" localSheetId="2">'5.5b'!$C$9:$E$12</definedName>
    <definedName name="CapitalRequired" localSheetId="3">'5.5c'!$C$9:$E$12</definedName>
    <definedName name="CapitalRequired" localSheetId="4">'5.5d'!$C$9:$E$12</definedName>
    <definedName name="CapitalRequired" localSheetId="5">'5.5e'!$C$9:$E$12</definedName>
    <definedName name="CapitalRequired" localSheetId="6">'5.5f'!$C$9:$E$12</definedName>
    <definedName name="CapitalRequired" localSheetId="7">'5.5g'!$C$9:$E$12</definedName>
    <definedName name="CapitalRequired">'5.5 original'!$C$9:$E$12</definedName>
    <definedName name="CapitalSpent" localSheetId="1">'5.5a'!$F$9:$F$12</definedName>
    <definedName name="CapitalSpent" localSheetId="2">'5.5b'!$F$9:$F$12</definedName>
    <definedName name="CapitalSpent" localSheetId="3">'5.5c'!$F$9:$F$12</definedName>
    <definedName name="CapitalSpent" localSheetId="4">'5.5d'!$F$9:$F$12</definedName>
    <definedName name="CapitalSpent" localSheetId="5">'5.5e'!$F$9:$F$12</definedName>
    <definedName name="CapitalSpent" localSheetId="6">'5.5f'!$F$9:$F$12</definedName>
    <definedName name="CapitalSpent" localSheetId="7">'5.5g'!$F$9:$F$12</definedName>
    <definedName name="CapitalSpent">'5.5 original'!$F$9:$F$12</definedName>
    <definedName name="coin_cuttype" localSheetId="11" hidden="1">1</definedName>
    <definedName name="coin_cuttype" localSheetId="14" hidden="1">1</definedName>
    <definedName name="coin_cuttype" localSheetId="15" hidden="1">1</definedName>
    <definedName name="coin_cuttype" localSheetId="0" hidden="1">1</definedName>
    <definedName name="coin_dualtol" localSheetId="11" hidden="1">0.0000001</definedName>
    <definedName name="coin_dualtol" localSheetId="14" hidden="1">0.0000001</definedName>
    <definedName name="coin_dualtol" localSheetId="15" hidden="1">0.0000001</definedName>
    <definedName name="coin_dualtol" localSheetId="0" hidden="1">0.0000001</definedName>
    <definedName name="coin_heurs" localSheetId="11" hidden="1">1</definedName>
    <definedName name="coin_heurs" localSheetId="14" hidden="1">1</definedName>
    <definedName name="coin_heurs" localSheetId="15" hidden="1">1</definedName>
    <definedName name="coin_heurs" localSheetId="0" hidden="1">1</definedName>
    <definedName name="coin_integerpresolve" localSheetId="11" hidden="1">1</definedName>
    <definedName name="coin_integerpresolve" localSheetId="14" hidden="1">1</definedName>
    <definedName name="coin_integerpresolve" localSheetId="15" hidden="1">1</definedName>
    <definedName name="coin_integerpresolve" localSheetId="0" hidden="1">1</definedName>
    <definedName name="coin_presolve1" localSheetId="11" hidden="1">1</definedName>
    <definedName name="coin_presolve1" localSheetId="14" hidden="1">1</definedName>
    <definedName name="coin_presolve1" localSheetId="15" hidden="1">1</definedName>
    <definedName name="coin_presolve1" localSheetId="0" hidden="1">1</definedName>
    <definedName name="coin_primaltol" localSheetId="11" hidden="1">0.0000001</definedName>
    <definedName name="coin_primaltol" localSheetId="14" hidden="1">0.0000001</definedName>
    <definedName name="coin_primaltol" localSheetId="15" hidden="1">0.0000001</definedName>
    <definedName name="coin_primaltol" localSheetId="0" hidden="1">0.0000001</definedName>
    <definedName name="CostPerAd">#REF!</definedName>
    <definedName name="CostPerShift">#REF!</definedName>
    <definedName name="CouponRedemptionPerAd">#REF!</definedName>
    <definedName name="DoorsProduced" localSheetId="14">'5.18'!$C$12</definedName>
    <definedName name="DoorsProduced">#REF!</definedName>
    <definedName name="ExposuresPerAd">#REF!</definedName>
    <definedName name="HoursAvailable" localSheetId="14">'5.18'!$G$7:$G$9</definedName>
    <definedName name="HoursAvailable" localSheetId="15">#REF!</definedName>
    <definedName name="HoursAvailable">#REF!</definedName>
    <definedName name="HoursUsed" localSheetId="14">'5.18'!$E$7:$E$9</definedName>
    <definedName name="HoursUsed" localSheetId="15">#REF!</definedName>
    <definedName name="HoursUsed">#REF!</definedName>
    <definedName name="HoursUsedPerUnitProduced" localSheetId="14">'5.18'!$C$7:$D$9</definedName>
    <definedName name="HoursUsedPerUnitProduced">#REF!</definedName>
    <definedName name="MaxTVSpots">#REF!</definedName>
    <definedName name="MinimumAcceptable">#REF!</definedName>
    <definedName name="MinimumNeeded">#REF!</definedName>
    <definedName name="NetPresentValue" localSheetId="1">'5.5a'!$C$5:$E$5</definedName>
    <definedName name="NetPresentValue" localSheetId="2">'5.5b'!$C$5:$E$5</definedName>
    <definedName name="NetPresentValue" localSheetId="3">'5.5c'!$C$5:$E$5</definedName>
    <definedName name="NetPresentValue" localSheetId="4">'5.5d'!$C$5:$E$5</definedName>
    <definedName name="NetPresentValue" localSheetId="5">'5.5e'!$C$5:$E$5</definedName>
    <definedName name="NetPresentValue" localSheetId="6">'5.5f'!$C$5:$E$5</definedName>
    <definedName name="NetPresentValue" localSheetId="7">'5.5g'!$C$5:$E$5</definedName>
    <definedName name="NetPresentValue">'5.5 original'!$C$5:$E$5</definedName>
    <definedName name="NumberOfAds">#REF!</definedName>
    <definedName name="NumberReachedPerAd">#REF!</definedName>
    <definedName name="NumberWorking">#REF!</definedName>
    <definedName name="OrderSize">#REF!</definedName>
    <definedName name="Output">#REF!</definedName>
    <definedName name="ParticipationShare" localSheetId="1">'5.5a'!$C$16:$E$16</definedName>
    <definedName name="ParticipationShare" localSheetId="2">'5.5b'!$C$16:$E$16</definedName>
    <definedName name="ParticipationShare" localSheetId="3">'5.5c'!$C$16:$E$16</definedName>
    <definedName name="ParticipationShare" localSheetId="4">'5.5d'!$C$16:$E$16</definedName>
    <definedName name="ParticipationShare" localSheetId="5">'5.5e'!$C$16:$E$16</definedName>
    <definedName name="ParticipationShare" localSheetId="6">'5.5f'!$C$16:$E$16</definedName>
    <definedName name="ParticipationShare" localSheetId="7">'5.5g'!$C$16:$E$16</definedName>
    <definedName name="ParticipationShare">'5.5 original'!$C$16:$E$16</definedName>
    <definedName name="RequiredAmount">#REF!</definedName>
    <definedName name="sencount" hidden="1">16</definedName>
    <definedName name="ShiftWorksTimePeriod">#REF!</definedName>
    <definedName name="ShippingCost">#REF!</definedName>
    <definedName name="solver_adj" localSheetId="11" hidden="1">'5.13 original'!$B$13:$C$13</definedName>
    <definedName name="solver_adj" localSheetId="14" hidden="1">'5.18'!$C$12:$D$12</definedName>
    <definedName name="solver_adj" localSheetId="15" hidden="1">'5.20'!$B$10:$C$10</definedName>
    <definedName name="solver_adj" localSheetId="0" hidden="1">'5.5 original'!$C$16:$E$16</definedName>
    <definedName name="solver_adj" localSheetId="1" hidden="1">'5.5a'!$C$16:$E$16</definedName>
    <definedName name="solver_adj" localSheetId="2" hidden="1">'5.5b'!$C$16:$E$16</definedName>
    <definedName name="solver_adj" localSheetId="3" hidden="1">'5.5c'!$C$16:$E$16</definedName>
    <definedName name="solver_adj" localSheetId="4" hidden="1">'5.5d'!$C$16:$E$16</definedName>
    <definedName name="solver_adj" localSheetId="5" hidden="1">'5.5e'!$C$16:$E$16</definedName>
    <definedName name="solver_adj" localSheetId="6" hidden="1">'5.5f'!$C$16:$E$16</definedName>
    <definedName name="solver_adj" localSheetId="7" hidden="1">'5.5g'!$C$16:$E$16</definedName>
    <definedName name="solver_adj_ob" localSheetId="11" hidden="1">1</definedName>
    <definedName name="solver_adj_ob" localSheetId="14" hidden="1">1</definedName>
    <definedName name="solver_adj_ob" localSheetId="15" hidden="1">1</definedName>
    <definedName name="solver_adj_ob" localSheetId="0" hidden="1">1</definedName>
    <definedName name="solver_adj_ob1" localSheetId="14" hidden="1">1</definedName>
    <definedName name="solver_cha" localSheetId="11" hidden="1">0</definedName>
    <definedName name="solver_cha" localSheetId="14" hidden="1">0</definedName>
    <definedName name="solver_cha" localSheetId="15" hidden="1">0</definedName>
    <definedName name="solver_cha" localSheetId="0" hidden="1">0</definedName>
    <definedName name="solver_chc1" localSheetId="11" hidden="1">0</definedName>
    <definedName name="solver_chc1" localSheetId="14" hidden="1">0</definedName>
    <definedName name="solver_chc1" localSheetId="15" hidden="1">0</definedName>
    <definedName name="solver_chc1" localSheetId="0" hidden="1">0</definedName>
    <definedName name="solver_chc2" localSheetId="14" hidden="1">0</definedName>
    <definedName name="solver_chn" localSheetId="11" hidden="1">4</definedName>
    <definedName name="solver_chn" localSheetId="14" hidden="1">4</definedName>
    <definedName name="solver_chn" localSheetId="15" hidden="1">4</definedName>
    <definedName name="solver_chn" localSheetId="0" hidden="1">4</definedName>
    <definedName name="solver_chp1" localSheetId="11" hidden="1">0</definedName>
    <definedName name="solver_chp1" localSheetId="14" hidden="1">0</definedName>
    <definedName name="solver_chp1" localSheetId="15" hidden="1">0</definedName>
    <definedName name="solver_chp1" localSheetId="0" hidden="1">0</definedName>
    <definedName name="solver_chp2" localSheetId="14" hidden="1">0</definedName>
    <definedName name="solver_cht" localSheetId="11" hidden="1">0</definedName>
    <definedName name="solver_cht" localSheetId="14" hidden="1">0</definedName>
    <definedName name="solver_cht" localSheetId="15" hidden="1">0</definedName>
    <definedName name="solver_cht" localSheetId="0" hidden="1">0</definedName>
    <definedName name="solver_cir1" localSheetId="11" hidden="1">1</definedName>
    <definedName name="solver_cir1" localSheetId="14" hidden="1">1</definedName>
    <definedName name="solver_cir1" localSheetId="15" hidden="1">1</definedName>
    <definedName name="solver_cir1" localSheetId="0" hidden="1">1</definedName>
    <definedName name="solver_cir2" localSheetId="14" hidden="1">1</definedName>
    <definedName name="solver_con" localSheetId="11" hidden="1">" "</definedName>
    <definedName name="solver_con" localSheetId="14" hidden="1">" "</definedName>
    <definedName name="solver_con" localSheetId="15" hidden="1">" "</definedName>
    <definedName name="solver_con" localSheetId="0" hidden="1">" "</definedName>
    <definedName name="solver_con1" localSheetId="11" hidden="1">" "</definedName>
    <definedName name="solver_con1" localSheetId="14" hidden="1">" "</definedName>
    <definedName name="solver_con1" localSheetId="15" hidden="1">" "</definedName>
    <definedName name="solver_con1" localSheetId="0" hidden="1">" "</definedName>
    <definedName name="solver_con2" localSheetId="14" hidden="1">" "</definedName>
    <definedName name="solver_corr" hidden="1">1</definedName>
    <definedName name="solver_ctp1" hidden="1">0</definedName>
    <definedName name="solver_ctp2" hidden="1">0</definedName>
    <definedName name="solver_cvg" localSheetId="11" hidden="1">0.0001</definedName>
    <definedName name="solver_cvg" localSheetId="14" hidden="1">0.0001</definedName>
    <definedName name="solver_cvg" localSheetId="15" hidden="1">0.0001</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dia" localSheetId="11" hidden="1">5</definedName>
    <definedName name="solver_dia" localSheetId="14" hidden="1">5</definedName>
    <definedName name="solver_dia" localSheetId="15" hidden="1">5</definedName>
    <definedName name="solver_dia" localSheetId="0" hidden="1">5</definedName>
    <definedName name="solver_disp" hidden="1">0</definedName>
    <definedName name="solver_drv" localSheetId="11" hidden="1">1</definedName>
    <definedName name="solver_drv" localSheetId="14" hidden="1">1</definedName>
    <definedName name="solver_drv" localSheetId="15" hidden="1">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eng" localSheetId="11" hidden="1">2</definedName>
    <definedName name="solver_eng" localSheetId="14" hidden="1">2</definedName>
    <definedName name="solver_eng" localSheetId="15" hidden="1">2</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st" localSheetId="11" hidden="1">1</definedName>
    <definedName name="solver_est" localSheetId="14" hidden="1">1</definedName>
    <definedName name="solver_est" localSheetId="15" hidden="1">1</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val" hidden="1">0</definedName>
    <definedName name="solver_iao" localSheetId="11" hidden="1">0</definedName>
    <definedName name="solver_iao" localSheetId="14" hidden="1">0</definedName>
    <definedName name="solver_iao" localSheetId="15" hidden="1">0</definedName>
    <definedName name="solver_iao" localSheetId="0" hidden="1">0</definedName>
    <definedName name="solver_int" localSheetId="11" hidden="1">0</definedName>
    <definedName name="solver_int" localSheetId="14" hidden="1">0</definedName>
    <definedName name="solver_int" localSheetId="15" hidden="1">0</definedName>
    <definedName name="solver_int" localSheetId="0" hidden="1">0</definedName>
    <definedName name="solver_irs" localSheetId="11" hidden="1">0</definedName>
    <definedName name="solver_irs" localSheetId="14" hidden="1">0</definedName>
    <definedName name="solver_irs" localSheetId="15" hidden="1">0</definedName>
    <definedName name="solver_irs" localSheetId="0" hidden="1">0</definedName>
    <definedName name="solver_ism" localSheetId="11" hidden="1">0</definedName>
    <definedName name="solver_ism" localSheetId="14" hidden="1">0</definedName>
    <definedName name="solver_ism" localSheetId="15" hidden="1">0</definedName>
    <definedName name="solver_ism" localSheetId="0" hidden="1">0</definedName>
    <definedName name="solver_itr" localSheetId="11" hidden="1">100</definedName>
    <definedName name="solver_itr" localSheetId="14" hidden="1">100</definedName>
    <definedName name="solver_itr" localSheetId="15" hidden="1">100</definedName>
    <definedName name="solver_itr" localSheetId="0" hidden="1">100</definedName>
    <definedName name="solver_itr" localSheetId="1" hidden="1">100</definedName>
    <definedName name="solver_itr" localSheetId="2" hidden="1">100</definedName>
    <definedName name="solver_itr" localSheetId="3" hidden="1">100</definedName>
    <definedName name="solver_itr" localSheetId="4" hidden="1">100</definedName>
    <definedName name="solver_itr" localSheetId="5" hidden="1">100</definedName>
    <definedName name="solver_itr" localSheetId="6" hidden="1">100</definedName>
    <definedName name="solver_itr" localSheetId="7" hidden="1">100</definedName>
    <definedName name="solver_kiv" localSheetId="11" hidden="1">2E+30</definedName>
    <definedName name="solver_kiv" localSheetId="14" hidden="1">2E+30</definedName>
    <definedName name="solver_kiv" localSheetId="15" hidden="1">2E+30</definedName>
    <definedName name="solver_kiv" localSheetId="0" hidden="1">2E+30</definedName>
    <definedName name="solver_lcens" hidden="1">-1E+30</definedName>
    <definedName name="solver_lcut" hidden="1">-1E+30</definedName>
    <definedName name="solver_lhs_ob1" localSheetId="11" hidden="1">0</definedName>
    <definedName name="solver_lhs_ob1" localSheetId="14" hidden="1">0</definedName>
    <definedName name="solver_lhs_ob1" localSheetId="15" hidden="1">0</definedName>
    <definedName name="solver_lhs_ob1" localSheetId="0" hidden="1">0</definedName>
    <definedName name="solver_lhs_ob2" localSheetId="14" hidden="1">0</definedName>
    <definedName name="solver_lhs1" localSheetId="11" hidden="1">'5.13 original'!$D$8:$D$10</definedName>
    <definedName name="solver_lhs1" localSheetId="14" hidden="1">'5.18'!$E$7:$E$9</definedName>
    <definedName name="solver_lhs1" localSheetId="15" hidden="1">'5.20'!$D$5:$D$7</definedName>
    <definedName name="solver_lhs1" localSheetId="0" hidden="1">'5.5 original'!$F$9:$F$12</definedName>
    <definedName name="solver_lhs1" localSheetId="1" hidden="1">'5.5a'!$F$9:$F$12</definedName>
    <definedName name="solver_lhs1" localSheetId="2" hidden="1">'5.5b'!$F$9:$F$12</definedName>
    <definedName name="solver_lhs1" localSheetId="3" hidden="1">'5.5c'!$F$9:$F$12</definedName>
    <definedName name="solver_lhs1" localSheetId="4" hidden="1">'5.5d'!$F$9:$F$12</definedName>
    <definedName name="solver_lhs1" localSheetId="5" hidden="1">'5.5e'!$F$9:$F$12</definedName>
    <definedName name="solver_lhs1" localSheetId="6" hidden="1">'5.5f'!$F$9:$F$12</definedName>
    <definedName name="solver_lhs1" localSheetId="7" hidden="1">'5.5g'!$F$9:$F$12</definedName>
    <definedName name="solver_lhs2" localSheetId="14" hidden="1">'5.18'!$I$16</definedName>
    <definedName name="solver_lhs2" localSheetId="0" hidden="1">'5.5 original'!$C$16:$E$16</definedName>
    <definedName name="solver_lhs2" localSheetId="1" hidden="1">'5.5a'!$C$16:$E$16</definedName>
    <definedName name="solver_lhs2" localSheetId="2" hidden="1">'5.5b'!$C$16:$E$16</definedName>
    <definedName name="solver_lhs2" localSheetId="3" hidden="1">'5.5c'!$C$16:$E$16</definedName>
    <definedName name="solver_lhs2" localSheetId="4" hidden="1">'5.5d'!$C$16:$E$16</definedName>
    <definedName name="solver_lhs2" localSheetId="5" hidden="1">'5.5e'!$C$16:$E$16</definedName>
    <definedName name="solver_lhs2" localSheetId="6" hidden="1">'5.5f'!$C$16:$E$16</definedName>
    <definedName name="solver_lhs2" localSheetId="7" hidden="1">'5.5g'!$C$16:$E$16</definedName>
    <definedName name="solver_lin" localSheetId="11" hidden="1">1</definedName>
    <definedName name="solver_lin" localSheetId="14" hidden="1">1</definedName>
    <definedName name="solver_lin" localSheetId="15" hidden="1">1</definedName>
    <definedName name="solver_lin" localSheetId="0" hidden="1">1</definedName>
    <definedName name="solver_lin" localSheetId="1" hidden="1">1</definedName>
    <definedName name="solver_lin" localSheetId="2" hidden="1">1</definedName>
    <definedName name="solver_lin" localSheetId="3" hidden="1">1</definedName>
    <definedName name="solver_lin" localSheetId="4" hidden="1">1</definedName>
    <definedName name="solver_lin" localSheetId="5" hidden="1">1</definedName>
    <definedName name="solver_lin" localSheetId="6" hidden="1">1</definedName>
    <definedName name="solver_lin" localSheetId="7" hidden="1">1</definedName>
    <definedName name="solver_mda" localSheetId="11" hidden="1">4</definedName>
    <definedName name="solver_mda" localSheetId="14" hidden="1">4</definedName>
    <definedName name="solver_mda" localSheetId="15" hidden="1">4</definedName>
    <definedName name="solver_mda" localSheetId="0" hidden="1">4</definedName>
    <definedName name="solver_mip" localSheetId="11" hidden="1">2147483647</definedName>
    <definedName name="solver_mip" localSheetId="14" hidden="1">2147483647</definedName>
    <definedName name="solver_mip" localSheetId="15" hidden="1">2147483647</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ni" localSheetId="11" hidden="1">30</definedName>
    <definedName name="solver_mni" localSheetId="14" hidden="1">30</definedName>
    <definedName name="solver_mni" localSheetId="15" hidden="1">30</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od" localSheetId="11" hidden="1">3</definedName>
    <definedName name="solver_mod" localSheetId="14" hidden="1">3</definedName>
    <definedName name="solver_mod" localSheetId="15" hidden="1">3</definedName>
    <definedName name="solver_mod" localSheetId="0" hidden="1">3</definedName>
    <definedName name="solver_mrt" localSheetId="11" hidden="1">0.075</definedName>
    <definedName name="solver_mrt" localSheetId="14" hidden="1">0.075</definedName>
    <definedName name="solver_mrt" localSheetId="15" hidden="1">0.075</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sl" localSheetId="11" hidden="1">2</definedName>
    <definedName name="solver_msl" localSheetId="14" hidden="1">2</definedName>
    <definedName name="solver_msl" localSheetId="15" hidden="1">2</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neg" localSheetId="11" hidden="1">1</definedName>
    <definedName name="solver_neg" localSheetId="14" hidden="1">1</definedName>
    <definedName name="solver_neg" localSheetId="15" hidden="1">1</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od" localSheetId="11" hidden="1">2147483647</definedName>
    <definedName name="solver_nod" localSheetId="14" hidden="1">2147483647</definedName>
    <definedName name="solver_nod" localSheetId="15" hidden="1">2147483647</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pt" localSheetId="11" hidden="1">1</definedName>
    <definedName name="solver_nopt" localSheetId="14" hidden="1">1</definedName>
    <definedName name="solver_nopt" localSheetId="15" hidden="1">1</definedName>
    <definedName name="solver_nopt" localSheetId="0" hidden="1">1</definedName>
    <definedName name="solver_nsim" hidden="1">1</definedName>
    <definedName name="solver_nssim" hidden="1">-1</definedName>
    <definedName name="solver_ntr" localSheetId="11" hidden="1">0</definedName>
    <definedName name="solver_ntr" localSheetId="14" hidden="1">0</definedName>
    <definedName name="solver_ntr" localSheetId="15" hidden="1">0</definedName>
    <definedName name="solver_ntr" localSheetId="0" hidden="1">0</definedName>
    <definedName name="solver_ntri" hidden="1">1000</definedName>
    <definedName name="solver_num" localSheetId="11" hidden="1">1</definedName>
    <definedName name="solver_num" localSheetId="14" hidden="1">1</definedName>
    <definedName name="solver_num" localSheetId="15" hidden="1">1</definedName>
    <definedName name="solver_num" localSheetId="0" hidden="1">1</definedName>
    <definedName name="solver_num" localSheetId="1" hidden="1">1</definedName>
    <definedName name="solver_num" localSheetId="2" hidden="1">1</definedName>
    <definedName name="solver_num" localSheetId="3" hidden="1">1</definedName>
    <definedName name="solver_num" localSheetId="4" hidden="1">1</definedName>
    <definedName name="solver_num" localSheetId="5" hidden="1">1</definedName>
    <definedName name="solver_num" localSheetId="6" hidden="1">1</definedName>
    <definedName name="solver_num" localSheetId="7" hidden="1">1</definedName>
    <definedName name="solver_nwt" localSheetId="11" hidden="1">1</definedName>
    <definedName name="solver_nwt" localSheetId="14" hidden="1">1</definedName>
    <definedName name="solver_nwt" localSheetId="15" hidden="1">1</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obc" localSheetId="11" hidden="1">0</definedName>
    <definedName name="solver_obc" localSheetId="14" hidden="1">0</definedName>
    <definedName name="solver_obc" localSheetId="15" hidden="1">0</definedName>
    <definedName name="solver_obc" localSheetId="0" hidden="1">0</definedName>
    <definedName name="solver_obp" localSheetId="11" hidden="1">0</definedName>
    <definedName name="solver_obp" localSheetId="14" hidden="1">0</definedName>
    <definedName name="solver_obp" localSheetId="15" hidden="1">0</definedName>
    <definedName name="solver_obp" localSheetId="0" hidden="1">0</definedName>
    <definedName name="solver_opt" localSheetId="11" hidden="1">'5.13 original'!$F$13</definedName>
    <definedName name="solver_opt" localSheetId="14" hidden="1">'5.18'!$G$12</definedName>
    <definedName name="solver_opt" localSheetId="15" hidden="1">'5.20'!$F$10</definedName>
    <definedName name="solver_opt" localSheetId="0" hidden="1">'5.5 original'!$H$16</definedName>
    <definedName name="solver_opt" localSheetId="1" hidden="1">'5.5a'!$H$16</definedName>
    <definedName name="solver_opt" localSheetId="2" hidden="1">'5.5b'!$H$16</definedName>
    <definedName name="solver_opt" localSheetId="3" hidden="1">'5.5c'!$H$16</definedName>
    <definedName name="solver_opt" localSheetId="4" hidden="1">'5.5d'!$H$16</definedName>
    <definedName name="solver_opt" localSheetId="5" hidden="1">'5.5e'!$H$16</definedName>
    <definedName name="solver_opt" localSheetId="6" hidden="1">'5.5f'!$H$16</definedName>
    <definedName name="solver_opt" localSheetId="7" hidden="1">'5.5g'!$H$16</definedName>
    <definedName name="solver_opt_ob" localSheetId="11" hidden="1">1</definedName>
    <definedName name="solver_opt_ob" localSheetId="14" hidden="1">1</definedName>
    <definedName name="solver_opt_ob" localSheetId="15" hidden="1">1</definedName>
    <definedName name="solver_opt_ob" localSheetId="0" hidden="1">1</definedName>
    <definedName name="solver_pre" localSheetId="11" hidden="1">0.000001</definedName>
    <definedName name="solver_pre" localSheetId="14" hidden="1">0.000001</definedName>
    <definedName name="solver_pre" localSheetId="15" hidden="1">0.000001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si" localSheetId="11" hidden="1">0</definedName>
    <definedName name="solver_psi" localSheetId="14" hidden="1">0</definedName>
    <definedName name="solver_psi" localSheetId="15" hidden="1">0</definedName>
    <definedName name="solver_psi" localSheetId="0" hidden="1">0</definedName>
    <definedName name="solver_rbv" localSheetId="11" hidden="1">1</definedName>
    <definedName name="solver_rbv" localSheetId="14" hidden="1">1</definedName>
    <definedName name="solver_rbv" localSheetId="15" hidden="1">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dp" localSheetId="11" hidden="1">0</definedName>
    <definedName name="solver_rdp" localSheetId="14" hidden="1">0</definedName>
    <definedName name="solver_rdp" localSheetId="15" hidden="1">0</definedName>
    <definedName name="solver_rdp" localSheetId="0" hidden="1">0</definedName>
    <definedName name="solver_reco1" localSheetId="14" hidden="1">0</definedName>
    <definedName name="solver_rel1" localSheetId="11" hidden="1">1</definedName>
    <definedName name="solver_rel1" localSheetId="14" hidden="1">1</definedName>
    <definedName name="solver_rel1" localSheetId="15" hidden="1">1</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el1" localSheetId="4" hidden="1">1</definedName>
    <definedName name="solver_rel1" localSheetId="5" hidden="1">1</definedName>
    <definedName name="solver_rel1" localSheetId="6" hidden="1">1</definedName>
    <definedName name="solver_rel1" localSheetId="7" hidden="1">1</definedName>
    <definedName name="solver_rel2" localSheetId="14" hidden="1">1</definedName>
    <definedName name="solver_rel2" localSheetId="0" hidden="1">3</definedName>
    <definedName name="solver_rel2" localSheetId="1" hidden="1">3</definedName>
    <definedName name="solver_rel2" localSheetId="2" hidden="1">3</definedName>
    <definedName name="solver_rel2" localSheetId="3" hidden="1">3</definedName>
    <definedName name="solver_rel2" localSheetId="4" hidden="1">3</definedName>
    <definedName name="solver_rel2" localSheetId="5" hidden="1">3</definedName>
    <definedName name="solver_rel2" localSheetId="6" hidden="1">3</definedName>
    <definedName name="solver_rel2" localSheetId="7" hidden="1">3</definedName>
    <definedName name="solver_rep" localSheetId="11" hidden="1">0</definedName>
    <definedName name="solver_rep" localSheetId="14" hidden="1">0</definedName>
    <definedName name="solver_rep" localSheetId="15" hidden="1">0</definedName>
    <definedName name="solver_rep" localSheetId="0" hidden="1">0</definedName>
    <definedName name="solver_rgen" hidden="1">1</definedName>
    <definedName name="solver_rhs1" localSheetId="11" hidden="1">'5.13 original'!$F$8:$F$10</definedName>
    <definedName name="solver_rhs1" localSheetId="14" hidden="1">'5.18'!$G$7:$G$9</definedName>
    <definedName name="solver_rhs1" localSheetId="15" hidden="1">'5.20'!$F$5:$F$7</definedName>
    <definedName name="solver_rhs1" localSheetId="0" hidden="1">CapitalAvailable</definedName>
    <definedName name="solver_rhs1" localSheetId="1" hidden="1">'5.5a'!$H$9:$H$12</definedName>
    <definedName name="solver_rhs1" localSheetId="2" hidden="1">'5.5b'!$H$9:$H$12</definedName>
    <definedName name="solver_rhs1" localSheetId="3" hidden="1">'5.5c'!$H$9:$H$12</definedName>
    <definedName name="solver_rhs1" localSheetId="4" hidden="1">'5.5d'!$H$9:$H$12</definedName>
    <definedName name="solver_rhs1" localSheetId="5" hidden="1">'5.5e'!$H$9:$H$12</definedName>
    <definedName name="solver_rhs1" localSheetId="6" hidden="1">'5.5f'!$H$9:$H$12</definedName>
    <definedName name="solver_rhs1" localSheetId="7" hidden="1">'5.5g'!$H$9:$H$12</definedName>
    <definedName name="solver_rhs2" localSheetId="14" hidden="1">1</definedName>
    <definedName name="solver_rhs2" localSheetId="0" hidden="1">0</definedName>
    <definedName name="solver_rhs2" localSheetId="1" hidden="1">0</definedName>
    <definedName name="solver_rhs2" localSheetId="2" hidden="1">0</definedName>
    <definedName name="solver_rhs2" localSheetId="3" hidden="1">0</definedName>
    <definedName name="solver_rhs2" localSheetId="4" hidden="1">0</definedName>
    <definedName name="solver_rhs2" localSheetId="5" hidden="1">0</definedName>
    <definedName name="solver_rhs2" localSheetId="6" hidden="1">0</definedName>
    <definedName name="solver_rhs2" localSheetId="7" hidden="1">0</definedName>
    <definedName name="solver_rlx" localSheetId="11" hidden="1">2</definedName>
    <definedName name="solver_rlx" localSheetId="14" hidden="1">2</definedName>
    <definedName name="solver_rlx" localSheetId="15" hidden="1">2</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sd" localSheetId="11" hidden="1">0</definedName>
    <definedName name="solver_rsd" localSheetId="14" hidden="1">0</definedName>
    <definedName name="solver_rsd" localSheetId="15" hidden="1">0</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mp" hidden="1">2</definedName>
    <definedName name="solver_rtr" localSheetId="11" hidden="1">0</definedName>
    <definedName name="solver_rtr" localSheetId="14" hidden="1">0</definedName>
    <definedName name="solver_rtr" localSheetId="15" hidden="1">0</definedName>
    <definedName name="solver_rtr" localSheetId="0" hidden="1">0</definedName>
    <definedName name="solver_rxc1" localSheetId="11" hidden="1">1</definedName>
    <definedName name="solver_rxc1" localSheetId="14" hidden="1">1</definedName>
    <definedName name="solver_rxc1" localSheetId="15" hidden="1">1</definedName>
    <definedName name="solver_rxc1" localSheetId="0" hidden="1">1</definedName>
    <definedName name="solver_rxc2" localSheetId="14" hidden="1">0</definedName>
    <definedName name="solver_rxv" localSheetId="11" hidden="1">1</definedName>
    <definedName name="solver_rxv" localSheetId="14" hidden="1">1</definedName>
    <definedName name="solver_rxv" localSheetId="15" hidden="1">1</definedName>
    <definedName name="solver_rxv" localSheetId="0" hidden="1">1</definedName>
    <definedName name="solver_scl" localSheetId="11" hidden="1">2</definedName>
    <definedName name="solver_scl" localSheetId="14" hidden="1">2</definedName>
    <definedName name="solver_scl" localSheetId="15" hidden="1">2</definedName>
    <definedName name="solver_scl" localSheetId="0" hidden="1">2</definedName>
    <definedName name="solver_scl" localSheetId="1" hidden="1">2</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clt" hidden="1">100</definedName>
    <definedName name="solver_seed" hidden="1">0</definedName>
    <definedName name="solver_sel" localSheetId="11" hidden="1">1</definedName>
    <definedName name="solver_sel" localSheetId="14" hidden="1">1</definedName>
    <definedName name="solver_sel" localSheetId="15" hidden="1">1</definedName>
    <definedName name="solver_sel" localSheetId="0" hidden="1">1</definedName>
    <definedName name="solver_sho" localSheetId="11" hidden="1">2</definedName>
    <definedName name="solver_sho" localSheetId="14" hidden="1">2</definedName>
    <definedName name="solver_sho" localSheetId="15"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lv" localSheetId="11" hidden="1">0</definedName>
    <definedName name="solver_slv" localSheetId="14" hidden="1">0</definedName>
    <definedName name="solver_slv" localSheetId="15" hidden="1">0</definedName>
    <definedName name="solver_slv" localSheetId="0" hidden="1">0</definedName>
    <definedName name="solver_slvu" localSheetId="11" hidden="1">0</definedName>
    <definedName name="solver_slvu" localSheetId="14" hidden="1">0</definedName>
    <definedName name="solver_slvu" localSheetId="15" hidden="1">0</definedName>
    <definedName name="solver_slvu" localSheetId="0" hidden="1">0</definedName>
    <definedName name="solver_spid" localSheetId="11" hidden="1">" "</definedName>
    <definedName name="solver_spid" localSheetId="14" hidden="1">" "</definedName>
    <definedName name="solver_spid" localSheetId="15" hidden="1">" "</definedName>
    <definedName name="solver_spid" localSheetId="0" hidden="1">" "</definedName>
    <definedName name="solver_srvr" localSheetId="11" hidden="1">" "</definedName>
    <definedName name="solver_srvr" localSheetId="14" hidden="1">" "</definedName>
    <definedName name="solver_srvr" localSheetId="15" hidden="1">" "</definedName>
    <definedName name="solver_srvr" localSheetId="0" hidden="1">" "</definedName>
    <definedName name="solver_ssz" localSheetId="11" hidden="1">100</definedName>
    <definedName name="solver_ssz" localSheetId="14" hidden="1">100</definedName>
    <definedName name="solver_ssz" localSheetId="15" hidden="1">100</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trm" hidden="1">0</definedName>
    <definedName name="solver_tim" localSheetId="11" hidden="1">100</definedName>
    <definedName name="solver_tim" localSheetId="14" hidden="1">100</definedName>
    <definedName name="solver_tim" localSheetId="15" hidden="1">100</definedName>
    <definedName name="solver_tim" localSheetId="0" hidden="1">100</definedName>
    <definedName name="solver_tim" localSheetId="1" hidden="1">100</definedName>
    <definedName name="solver_tim" localSheetId="2" hidden="1">100</definedName>
    <definedName name="solver_tim" localSheetId="3" hidden="1">100</definedName>
    <definedName name="solver_tim" localSheetId="4" hidden="1">100</definedName>
    <definedName name="solver_tim" localSheetId="5" hidden="1">100</definedName>
    <definedName name="solver_tim" localSheetId="6" hidden="1">100</definedName>
    <definedName name="solver_tim" localSheetId="7" hidden="1">100</definedName>
    <definedName name="solver_tmp" localSheetId="14" hidden="1">0</definedName>
    <definedName name="solver_tmp" localSheetId="0" hidden="1">0</definedName>
    <definedName name="solver_tmp" localSheetId="1" hidden="1">0</definedName>
    <definedName name="solver_tmp" localSheetId="2" hidden="1">0</definedName>
    <definedName name="solver_tmp" localSheetId="3" hidden="1">0</definedName>
    <definedName name="solver_tmp" localSheetId="4" hidden="1">0</definedName>
    <definedName name="solver_tmp" localSheetId="5" hidden="1">0</definedName>
    <definedName name="solver_tmp" localSheetId="6" hidden="1">0</definedName>
    <definedName name="solver_tmp" localSheetId="7" hidden="1">0</definedName>
    <definedName name="solver_tol" localSheetId="11" hidden="1">0</definedName>
    <definedName name="solver_tol" localSheetId="14" hidden="1">0.01</definedName>
    <definedName name="solver_tol" localSheetId="15" hidden="1">0</definedName>
    <definedName name="solver_tol" localSheetId="0" hidden="1">0</definedName>
    <definedName name="solver_tol" localSheetId="1" hidden="1">0</definedName>
    <definedName name="solver_tol" localSheetId="2" hidden="1">0</definedName>
    <definedName name="solver_tol" localSheetId="3" hidden="1">0</definedName>
    <definedName name="solver_tol" localSheetId="4" hidden="1">0</definedName>
    <definedName name="solver_tol" localSheetId="5" hidden="1">0</definedName>
    <definedName name="solver_tol" localSheetId="6" hidden="1">0</definedName>
    <definedName name="solver_tol" localSheetId="7" hidden="1">0</definedName>
    <definedName name="solver_typ" localSheetId="11" hidden="1">1</definedName>
    <definedName name="solver_typ" localSheetId="14" hidden="1">1</definedName>
    <definedName name="solver_typ" localSheetId="15" hidden="1">1</definedName>
    <definedName name="solver_typ" localSheetId="0" hidden="1">1</definedName>
    <definedName name="solver_typ" localSheetId="1" hidden="1">1</definedName>
    <definedName name="solver_typ" localSheetId="2" hidden="1">1</definedName>
    <definedName name="solver_typ" localSheetId="3" hidden="1">1</definedName>
    <definedName name="solver_typ" localSheetId="4" hidden="1">1</definedName>
    <definedName name="solver_typ" localSheetId="5" hidden="1">1</definedName>
    <definedName name="solver_typ" localSheetId="6" hidden="1">1</definedName>
    <definedName name="solver_typ" localSheetId="7" hidden="1">1</definedName>
    <definedName name="solver_ucens" hidden="1">1E+30</definedName>
    <definedName name="solver_ucut" hidden="1">1E+30</definedName>
    <definedName name="solver_umod" localSheetId="11" hidden="1">1</definedName>
    <definedName name="solver_umod" localSheetId="14" hidden="1">1</definedName>
    <definedName name="solver_umod" localSheetId="15" hidden="1">1</definedName>
    <definedName name="solver_umod" localSheetId="0" hidden="1">1</definedName>
    <definedName name="solver_urs" localSheetId="11" hidden="1">0</definedName>
    <definedName name="solver_urs" localSheetId="14" hidden="1">0</definedName>
    <definedName name="solver_urs" localSheetId="15" hidden="1">0</definedName>
    <definedName name="solver_urs" localSheetId="0" hidden="1">0</definedName>
    <definedName name="solver_userid" localSheetId="14" hidden="1">37220</definedName>
    <definedName name="solver_userid" localSheetId="15" hidden="1">286844</definedName>
    <definedName name="solver_val" localSheetId="11" hidden="1">0</definedName>
    <definedName name="solver_val" localSheetId="14" hidden="1">0</definedName>
    <definedName name="solver_val" localSheetId="15" hidden="1">0</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r" localSheetId="11" hidden="1">" "</definedName>
    <definedName name="solver_var" localSheetId="14" hidden="1">" "</definedName>
    <definedName name="solver_var" localSheetId="15" hidden="1">" "</definedName>
    <definedName name="solver_var" localSheetId="0" hidden="1">" "</definedName>
    <definedName name="solver_ver" localSheetId="11" hidden="1">2</definedName>
    <definedName name="solver_ver" localSheetId="14" hidden="1">2</definedName>
    <definedName name="solver_ver" localSheetId="15" hidden="1">2</definedName>
    <definedName name="solver_ver" localSheetId="0" hidden="1">2</definedName>
    <definedName name="solver_ver" localSheetId="1" hidden="1">2</definedName>
    <definedName name="solver_ver" localSheetId="2" hidden="1">2</definedName>
    <definedName name="solver_ver" localSheetId="3" hidden="1">2</definedName>
    <definedName name="solver_ver" localSheetId="4" hidden="1">2</definedName>
    <definedName name="solver_ver" localSheetId="5" hidden="1">2</definedName>
    <definedName name="solver_ver" localSheetId="6" hidden="1">2</definedName>
    <definedName name="solver_ver" localSheetId="7" hidden="1">2</definedName>
    <definedName name="solver_vir" localSheetId="11" hidden="1">1</definedName>
    <definedName name="solver_vir" localSheetId="14" hidden="1">1</definedName>
    <definedName name="solver_vir" localSheetId="15" hidden="1">1</definedName>
    <definedName name="solver_vir" localSheetId="0" hidden="1">1</definedName>
    <definedName name="solver_vol" localSheetId="11" hidden="1">0</definedName>
    <definedName name="solver_vol" localSheetId="14" hidden="1">0</definedName>
    <definedName name="solver_vol" localSheetId="15" hidden="1">0</definedName>
    <definedName name="solver_vol" localSheetId="0" hidden="1">0</definedName>
    <definedName name="solver_vst" localSheetId="11" hidden="1">0</definedName>
    <definedName name="solver_vst" localSheetId="14" hidden="1">0</definedName>
    <definedName name="solver_vst" localSheetId="15" hidden="1">0</definedName>
    <definedName name="solver_vst" localSheetId="0" hidden="1">0</definedName>
    <definedName name="TotalCost">#REF!</definedName>
    <definedName name="TotalExposures">#REF!</definedName>
    <definedName name="TotalNPV" localSheetId="1">'5.5a'!$H$16</definedName>
    <definedName name="TotalNPV" localSheetId="2">'5.5b'!$H$16</definedName>
    <definedName name="TotalNPV" localSheetId="3">'5.5c'!$H$16</definedName>
    <definedName name="TotalNPV" localSheetId="4">'5.5d'!$H$16</definedName>
    <definedName name="TotalNPV" localSheetId="5">'5.5e'!$H$16</definedName>
    <definedName name="TotalNPV" localSheetId="6">'5.5f'!$H$16</definedName>
    <definedName name="TotalNPV" localSheetId="7">'5.5g'!$H$16</definedName>
    <definedName name="TotalNPV">'5.5 original'!$H$16</definedName>
    <definedName name="TotalProfit" localSheetId="14">'5.18'!$G$12</definedName>
    <definedName name="TotalProfit" localSheetId="15">#REF!</definedName>
    <definedName name="TotalProfit">#REF!</definedName>
    <definedName name="TotalReached">#REF!</definedName>
    <definedName name="TotalRedeemed">#REF!</definedName>
    <definedName name="TotalShippedOut">#REF!</definedName>
    <definedName name="TotalToCustomer">#REF!</definedName>
    <definedName name="TotalWorking">#REF!</definedName>
    <definedName name="TVSpots">#REF!</definedName>
    <definedName name="UnitProfit" localSheetId="14">'5.18'!$C$4:$D$4</definedName>
    <definedName name="UnitProfit" localSheetId="15">#REF!</definedName>
    <definedName name="UnitProfit">#REF!</definedName>
    <definedName name="UnitProfitPerDoor" localSheetId="14">'5.18'!$C$4</definedName>
    <definedName name="UnitProfitPerDoor">#REF!</definedName>
    <definedName name="UnitProfitPerWindow" localSheetId="14">'5.18'!$D$4</definedName>
    <definedName name="UnitProfitPerWindow">#REF!</definedName>
    <definedName name="UnitsProduced" localSheetId="14">'5.18'!$C$12:$D$12</definedName>
    <definedName name="UnitsProduced" localSheetId="15">#REF!</definedName>
    <definedName name="UnitsProduced">#REF!</definedName>
    <definedName name="UnitsShipped">#REF!</definedName>
    <definedName name="WindowsProduced" localSheetId="14">'5.18'!$D$12</definedName>
    <definedName name="WindowsProduced">#REF!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4" i="106" l="1"/>
  <c r="Q5" i="106"/>
  <c r="Q6" i="106"/>
  <c r="Q7" i="106"/>
  <c r="Q8" i="106"/>
  <c r="Q9" i="106"/>
  <c r="Q10" i="106"/>
  <c r="Q11" i="106"/>
  <c r="Q12" i="106"/>
  <c r="Q13" i="106"/>
  <c r="K4" i="106"/>
  <c r="K5" i="106"/>
  <c r="K6" i="106"/>
  <c r="K7" i="106"/>
  <c r="K8" i="106"/>
  <c r="K9" i="106"/>
  <c r="K10" i="106"/>
  <c r="K11" i="106"/>
  <c r="K12" i="106"/>
  <c r="K13" i="106"/>
  <c r="F10" i="112"/>
  <c r="D7" i="112"/>
  <c r="D6" i="112"/>
  <c r="D5" i="112"/>
  <c r="G12" i="110"/>
  <c r="E9" i="110"/>
  <c r="E8" i="110"/>
  <c r="E7" i="110"/>
  <c r="E5" i="106"/>
  <c r="E6" i="106"/>
  <c r="E7" i="106"/>
  <c r="E8" i="106"/>
  <c r="E9" i="106"/>
  <c r="E10" i="106"/>
  <c r="E11" i="106"/>
  <c r="E12" i="106"/>
  <c r="E13" i="106"/>
  <c r="E4" i="106"/>
  <c r="F9" i="28"/>
  <c r="F10" i="28"/>
  <c r="F11" i="28"/>
  <c r="F12" i="28"/>
  <c r="H16" i="28"/>
  <c r="F9" i="29"/>
  <c r="F10" i="29"/>
  <c r="F11" i="29"/>
  <c r="F12" i="29"/>
  <c r="H16" i="29"/>
  <c r="F9" i="30"/>
  <c r="F10" i="30"/>
  <c r="F11" i="30"/>
  <c r="F12" i="30"/>
  <c r="H16" i="30"/>
  <c r="F9" i="31"/>
  <c r="F10" i="31"/>
  <c r="F11" i="31"/>
  <c r="F12" i="31"/>
  <c r="H16" i="31"/>
  <c r="F9" i="32"/>
  <c r="F10" i="32"/>
  <c r="F11" i="32"/>
  <c r="F12" i="32"/>
  <c r="H16" i="32"/>
  <c r="F9" i="33"/>
  <c r="F10" i="33"/>
  <c r="F11" i="33"/>
  <c r="F12" i="33"/>
  <c r="H16" i="33"/>
  <c r="F9" i="34"/>
  <c r="F10" i="34"/>
  <c r="F11" i="34"/>
  <c r="F12" i="34"/>
  <c r="H16" i="34"/>
  <c r="F9" i="36"/>
  <c r="F10" i="36"/>
  <c r="F11" i="36"/>
  <c r="F12" i="36"/>
  <c r="H16" i="36"/>
  <c r="D8" i="67"/>
  <c r="D9" i="67"/>
  <c r="D10" i="67"/>
  <c r="F13" i="67"/>
</calcChain>
</file>

<file path=xl/sharedStrings.xml><?xml version="1.0" encoding="utf-8"?>
<sst xmlns="http://schemas.openxmlformats.org/spreadsheetml/2006/main" count="559" uniqueCount="125">
  <si>
    <t>&lt;=</t>
  </si>
  <si>
    <t>Range Name</t>
  </si>
  <si>
    <t>Cells</t>
  </si>
  <si>
    <t>$F$11</t>
  </si>
  <si>
    <t>$F$12</t>
  </si>
  <si>
    <t>Resource 3</t>
  </si>
  <si>
    <t>$B$10</t>
  </si>
  <si>
    <t>$C$10</t>
  </si>
  <si>
    <t>Resource 3 Used</t>
  </si>
  <si>
    <t>Unit Profit</t>
  </si>
  <si>
    <t>Resource Usage</t>
  </si>
  <si>
    <t>Used</t>
  </si>
  <si>
    <t>Available</t>
  </si>
  <si>
    <t>Total Profit</t>
  </si>
  <si>
    <t>Constraint</t>
  </si>
  <si>
    <t>R.H. Side</t>
  </si>
  <si>
    <t>$D$5</t>
  </si>
  <si>
    <t>$D$6</t>
  </si>
  <si>
    <t>Activity 1</t>
  </si>
  <si>
    <t>Activity 2</t>
  </si>
  <si>
    <t>Resource 1</t>
  </si>
  <si>
    <t>Resource 2</t>
  </si>
  <si>
    <t>Resource 1 Used</t>
  </si>
  <si>
    <t>Resource 2 Used</t>
  </si>
  <si>
    <t>Solution</t>
  </si>
  <si>
    <t>Solution Activity 1</t>
  </si>
  <si>
    <t>Solution Activity 2</t>
  </si>
  <si>
    <t>Profit</t>
  </si>
  <si>
    <t>Hours</t>
  </si>
  <si>
    <t>Hotel</t>
  </si>
  <si>
    <t>Center</t>
  </si>
  <si>
    <t>Net Present Value</t>
  </si>
  <si>
    <t>CapitalAvailable</t>
  </si>
  <si>
    <t>H9:H12</t>
  </si>
  <si>
    <t>($millions)</t>
  </si>
  <si>
    <t>Cumulative</t>
  </si>
  <si>
    <t>CapitalRequired</t>
  </si>
  <si>
    <t>C9:E12</t>
  </si>
  <si>
    <t>Capital</t>
  </si>
  <si>
    <t>CapitalSpent</t>
  </si>
  <si>
    <t>F9:F12</t>
  </si>
  <si>
    <t>Cumulative Capital Required ($millions)</t>
  </si>
  <si>
    <t>Spent</t>
  </si>
  <si>
    <t>ParticipationShare</t>
  </si>
  <si>
    <t>C16:E16</t>
  </si>
  <si>
    <t>Now</t>
  </si>
  <si>
    <t>NetPresentValue</t>
  </si>
  <si>
    <t>C5:E5</t>
  </si>
  <si>
    <t>End of Year 1</t>
  </si>
  <si>
    <t>TotalNPV</t>
  </si>
  <si>
    <t>H16</t>
  </si>
  <si>
    <t>Variable Cells</t>
  </si>
  <si>
    <t>End of Year 2</t>
  </si>
  <si>
    <t>End of Year 3</t>
  </si>
  <si>
    <t>Total NPV</t>
  </si>
  <si>
    <t>Participation Share</t>
  </si>
  <si>
    <t>$C$16</t>
  </si>
  <si>
    <t>Participation Share Building</t>
  </si>
  <si>
    <t>$D$16</t>
  </si>
  <si>
    <t>Participation Share Hotel</t>
  </si>
  <si>
    <t>$E$16</t>
  </si>
  <si>
    <t>Participation Share Center</t>
  </si>
  <si>
    <t>Think-Big Development Co. Capital Budgeting Problem</t>
  </si>
  <si>
    <t>Office</t>
  </si>
  <si>
    <t>Shopping</t>
  </si>
  <si>
    <t>Building</t>
  </si>
  <si>
    <t>$F$9</t>
  </si>
  <si>
    <t>Now Spent</t>
  </si>
  <si>
    <t>$F$10</t>
  </si>
  <si>
    <t>End of Year 1 Spent</t>
  </si>
  <si>
    <t>End of Year 2 Spent</t>
  </si>
  <si>
    <t>End of Year 3 Spent</t>
  </si>
  <si>
    <t>Participation</t>
  </si>
  <si>
    <t>Cell</t>
  </si>
  <si>
    <t>Name</t>
  </si>
  <si>
    <t>Final</t>
  </si>
  <si>
    <t>Value</t>
  </si>
  <si>
    <t>Reduced</t>
  </si>
  <si>
    <t>Cost</t>
  </si>
  <si>
    <t>Objective</t>
  </si>
  <si>
    <t>Coefficient</t>
  </si>
  <si>
    <t>Allowable</t>
  </si>
  <si>
    <t>Increase</t>
  </si>
  <si>
    <t>Decrease</t>
  </si>
  <si>
    <t>Constraints</t>
  </si>
  <si>
    <t>Shadow</t>
  </si>
  <si>
    <t>Price</t>
  </si>
  <si>
    <t>$D$7</t>
  </si>
  <si>
    <t>Incremental</t>
  </si>
  <si>
    <t>Office Building</t>
  </si>
  <si>
    <t>Shopping Center</t>
  </si>
  <si>
    <t>Wyndor Glass Co. Product-Mix Problem</t>
  </si>
  <si>
    <t>Doors</t>
  </si>
  <si>
    <t>Windows</t>
  </si>
  <si>
    <t>DoorsProduced</t>
  </si>
  <si>
    <t>C12</t>
  </si>
  <si>
    <t>HoursAvailable</t>
  </si>
  <si>
    <t>G7:G9</t>
  </si>
  <si>
    <t>Hours Used Per Unit Produced</t>
  </si>
  <si>
    <t>HoursUsed</t>
  </si>
  <si>
    <t>E7:E9</t>
  </si>
  <si>
    <t>Plant 1</t>
  </si>
  <si>
    <t>HoursUsedPerUnitProduced</t>
  </si>
  <si>
    <t>C7:D9</t>
  </si>
  <si>
    <t>Plant 2</t>
  </si>
  <si>
    <t>TotalProfit</t>
  </si>
  <si>
    <t>G12</t>
  </si>
  <si>
    <t>Plant 3</t>
  </si>
  <si>
    <t>UnitProfit</t>
  </si>
  <si>
    <t>C4:D4</t>
  </si>
  <si>
    <t>UnitProfitPerDoor</t>
  </si>
  <si>
    <t>C4</t>
  </si>
  <si>
    <t>UnitProfitPerWindow</t>
  </si>
  <si>
    <t>D4</t>
  </si>
  <si>
    <t>Units Produced</t>
  </si>
  <si>
    <t>UnitsProduced</t>
  </si>
  <si>
    <t>C12:D12</t>
  </si>
  <si>
    <t>WindowsProduced</t>
  </si>
  <si>
    <t>D12</t>
  </si>
  <si>
    <t xml:space="preserve"> </t>
  </si>
  <si>
    <t>NPV</t>
  </si>
  <si>
    <t>(Hotel)</t>
  </si>
  <si>
    <t>(Office)</t>
  </si>
  <si>
    <t>(Shop)</t>
  </si>
  <si>
    <t>part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</si>
</sst>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quot;$&quot;#,##0.00"/>
    <numFmt numFmtId="165" formatCode="&quot;$&quot;#,##0"/>
    <numFmt numFmtId="166" formatCode="0.0000"/>
    <numFmt numFmtId="167" formatCode="0.000"/>
  </numFmts>
  <fonts count="16" x14ac:knownFonts="1">
    <font>
      <sz val="10"/>
      <name val="Verdana"/>
    </font>
    <font>
      <sz val="10"/>
      <name val="Verdana"/>
      <family val="2"/>
    </font>
    <font>
      <sz val="10"/>
      <name val="Geneva"/>
      <family val="2"/>
    </font>
    <font>
      <b/>
      <sz val="14"/>
      <name val="Consolas"/>
      <family val="2"/>
    </font>
    <font>
      <sz val="10"/>
      <name val="Consolas"/>
      <family val="2"/>
    </font>
    <font>
      <b/>
      <sz val="10"/>
      <name val="Consolas"/>
      <family val="2"/>
    </font>
    <font>
      <sz val="10"/>
      <color indexed="9"/>
      <name val="Consolas"/>
      <family val="2"/>
    </font>
    <font>
      <sz val="10"/>
      <color rgb="FFFF0000"/>
      <name val="Consolas"/>
      <family val="2"/>
    </font>
    <font>
      <b/>
      <sz val="10"/>
      <color indexed="18"/>
      <name val="Consolas"/>
      <family val="2"/>
    </font>
    <font>
      <u/>
      <sz val="10"/>
      <name val="Consolas"/>
      <family val="2"/>
    </font>
    <font>
      <sz val="10"/>
      <color rgb="FFFFC000"/>
      <name val="Consolas"/>
      <family val="2"/>
    </font>
    <font>
      <sz val="10"/>
      <color rgb="FF00B0F0"/>
      <name val="Consolas"/>
      <family val="2"/>
    </font>
    <font>
      <sz val="10"/>
      <color rgb="FF00B050"/>
      <name val="Consolas"/>
      <family val="2"/>
    </font>
    <font>
      <sz val="10"/>
      <color rgb="FF7030A0"/>
      <name val="Consolas"/>
      <family val="2"/>
    </font>
    <font>
      <sz val="10"/>
      <color rgb="FF002060"/>
      <name val="Consolas"/>
      <family val="2"/>
    </font>
    <font>
      <b/>
      <sz val="10"/>
      <color rgb="FFFF0000"/>
      <name val="Consolas"/>
      <family val="2"/>
    </font>
  </fonts>
  <fills count="6">
    <fill>
      <patternFill patternType="none"/>
    </fill>
    <fill>
      <patternFill patternType="gray125"/>
    </fill>
    <fill>
      <patternFill patternType="solid">
        <fgColor indexed="2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s>
  <cellStyleXfs count="6">
    <xf numFmtId="0" fontId="0" fillId="0" borderId="0"/>
    <xf numFmtId="44" fontId="1" fillId="0" borderId="0" applyFont="0" applyFill="0" applyBorder="0" applyAlignment="0" applyProtection="0"/>
    <xf numFmtId="0" fontId="2" fillId="0" borderId="0"/>
    <xf numFmtId="9" fontId="1" fillId="0" borderId="0" applyFont="0" applyFill="0" applyBorder="0" applyAlignment="0" applyProtection="0"/>
    <xf numFmtId="0" fontId="2" fillId="0" borderId="0"/>
    <xf numFmtId="44" fontId="2" fillId="0" borderId="0" applyFont="0" applyFill="0" applyBorder="0" applyAlignment="0" applyProtection="0"/>
  </cellStyleXfs>
  <cellXfs count="90">
    <xf numFmtId="0" fontId="0" fillId="0" borderId="0" xfId="0"/>
    <xf numFmtId="0" fontId="3" fillId="0" borderId="0" xfId="2" applyFont="1" applyAlignment="1">
      <alignment horizontal="left"/>
    </xf>
    <xf numFmtId="0" fontId="4" fillId="0" borderId="0" xfId="2" applyFont="1" applyAlignment="1">
      <alignment horizontal="right"/>
    </xf>
    <xf numFmtId="0" fontId="4" fillId="0" borderId="0" xfId="2" applyFont="1" applyAlignment="1">
      <alignment horizontal="center"/>
    </xf>
    <xf numFmtId="0" fontId="5" fillId="2" borderId="8" xfId="2" applyFont="1" applyFill="1" applyBorder="1" applyAlignment="1">
      <alignment horizontal="left"/>
    </xf>
    <xf numFmtId="0" fontId="5" fillId="2" borderId="9" xfId="2" applyFont="1" applyFill="1" applyBorder="1" applyAlignment="1">
      <alignment horizontal="left"/>
    </xf>
    <xf numFmtId="0" fontId="4" fillId="3" borderId="0" xfId="2" applyFont="1" applyFill="1" applyAlignment="1">
      <alignment horizontal="center"/>
    </xf>
    <xf numFmtId="0" fontId="4" fillId="2" borderId="10" xfId="2" applyFont="1" applyFill="1" applyBorder="1" applyAlignment="1">
      <alignment horizontal="left"/>
    </xf>
    <xf numFmtId="0" fontId="4" fillId="2" borderId="11" xfId="2" applyFont="1" applyFill="1" applyBorder="1" applyAlignment="1">
      <alignment horizontal="left"/>
    </xf>
    <xf numFmtId="0" fontId="4" fillId="2" borderId="12" xfId="2" applyFont="1" applyFill="1" applyBorder="1" applyAlignment="1">
      <alignment horizontal="left"/>
    </xf>
    <xf numFmtId="0" fontId="4" fillId="2" borderId="13" xfId="2" applyFont="1" applyFill="1" applyBorder="1" applyAlignment="1">
      <alignment horizontal="left"/>
    </xf>
    <xf numFmtId="167" fontId="4" fillId="0" borderId="0" xfId="2" applyNumberFormat="1" applyFont="1" applyAlignment="1">
      <alignment horizontal="center"/>
    </xf>
    <xf numFmtId="2" fontId="4" fillId="0" borderId="0" xfId="2" applyNumberFormat="1" applyFont="1" applyAlignment="1">
      <alignment horizontal="center"/>
    </xf>
    <xf numFmtId="0" fontId="4" fillId="2" borderId="14" xfId="2" applyFont="1" applyFill="1" applyBorder="1" applyAlignment="1">
      <alignment horizontal="left"/>
    </xf>
    <xf numFmtId="0" fontId="4" fillId="2" borderId="15" xfId="2" applyFont="1" applyFill="1" applyBorder="1" applyAlignment="1">
      <alignment horizontal="left"/>
    </xf>
    <xf numFmtId="44" fontId="4" fillId="0" borderId="0" xfId="1" applyFont="1" applyFill="1" applyBorder="1" applyAlignment="1">
      <alignment horizontal="left"/>
    </xf>
    <xf numFmtId="10" fontId="4" fillId="4" borderId="1" xfId="3" applyNumberFormat="1" applyFont="1" applyFill="1" applyBorder="1" applyAlignment="1">
      <alignment horizontal="center"/>
    </xf>
    <xf numFmtId="10" fontId="4" fillId="4" borderId="16" xfId="3" applyNumberFormat="1" applyFont="1" applyFill="1" applyBorder="1" applyAlignment="1">
      <alignment horizontal="center"/>
    </xf>
    <xf numFmtId="10" fontId="4" fillId="4" borderId="2" xfId="3" applyNumberFormat="1" applyFont="1" applyFill="1" applyBorder="1" applyAlignment="1">
      <alignment horizontal="center"/>
    </xf>
    <xf numFmtId="2" fontId="4" fillId="5" borderId="3" xfId="1" applyNumberFormat="1" applyFont="1" applyFill="1" applyBorder="1" applyAlignment="1">
      <alignment horizontal="center"/>
    </xf>
    <xf numFmtId="0" fontId="6" fillId="0" borderId="0" xfId="2" applyFont="1" applyAlignment="1">
      <alignment horizontal="left"/>
    </xf>
    <xf numFmtId="2" fontId="6" fillId="0" borderId="0" xfId="2" applyNumberFormat="1" applyFont="1" applyAlignment="1">
      <alignment horizontal="left"/>
    </xf>
    <xf numFmtId="0" fontId="7" fillId="3" borderId="0" xfId="2" applyFont="1" applyFill="1" applyAlignment="1">
      <alignment horizontal="center"/>
    </xf>
    <xf numFmtId="0" fontId="4" fillId="0" borderId="0" xfId="0" applyFont="1"/>
    <xf numFmtId="0" fontId="4" fillId="0" borderId="0" xfId="0" applyFont="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4" fillId="0" borderId="6" xfId="0" applyFont="1" applyBorder="1"/>
    <xf numFmtId="10" fontId="4" fillId="0" borderId="6" xfId="0" applyNumberFormat="1" applyFont="1" applyBorder="1" applyAlignment="1">
      <alignment horizontal="center"/>
    </xf>
    <xf numFmtId="0" fontId="4" fillId="0" borderId="6" xfId="0" applyFont="1" applyBorder="1" applyAlignment="1">
      <alignment horizontal="center"/>
    </xf>
    <xf numFmtId="166" fontId="4" fillId="0" borderId="6" xfId="0" applyNumberFormat="1" applyFont="1" applyBorder="1" applyAlignment="1">
      <alignment horizontal="center"/>
    </xf>
    <xf numFmtId="0" fontId="4" fillId="0" borderId="7" xfId="0" applyFont="1" applyBorder="1"/>
    <xf numFmtId="10" fontId="4" fillId="0" borderId="7" xfId="0" applyNumberFormat="1" applyFont="1" applyBorder="1" applyAlignment="1">
      <alignment horizontal="center"/>
    </xf>
    <xf numFmtId="0" fontId="4" fillId="0" borderId="7" xfId="0" applyFont="1" applyBorder="1" applyAlignment="1">
      <alignment horizontal="center"/>
    </xf>
    <xf numFmtId="166" fontId="4" fillId="0" borderId="7" xfId="0" applyNumberFormat="1" applyFont="1" applyBorder="1" applyAlignment="1">
      <alignment horizontal="center"/>
    </xf>
    <xf numFmtId="167" fontId="4" fillId="0" borderId="6" xfId="0" applyNumberFormat="1"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4" fillId="0" borderId="0" xfId="0" applyFont="1" applyAlignment="1">
      <alignment horizontal="right"/>
    </xf>
    <xf numFmtId="6" fontId="4" fillId="3" borderId="0" xfId="0" applyNumberFormat="1"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4" fillId="4" borderId="2" xfId="0" applyFont="1" applyFill="1" applyBorder="1" applyAlignment="1">
      <alignment horizontal="center"/>
    </xf>
    <xf numFmtId="164" fontId="4" fillId="5" borderId="3" xfId="0" applyNumberFormat="1" applyFont="1" applyFill="1" applyBorder="1" applyAlignment="1">
      <alignment horizontal="center"/>
    </xf>
    <xf numFmtId="0" fontId="7" fillId="0" borderId="6" xfId="0" applyFont="1" applyBorder="1"/>
    <xf numFmtId="0" fontId="7" fillId="0" borderId="7" xfId="0" applyFont="1" applyBorder="1"/>
    <xf numFmtId="0" fontId="8" fillId="4" borderId="4" xfId="0" applyFont="1" applyFill="1" applyBorder="1" applyAlignment="1">
      <alignment horizontal="center"/>
    </xf>
    <xf numFmtId="0" fontId="8" fillId="4" borderId="5" xfId="0" applyFont="1" applyFill="1" applyBorder="1" applyAlignment="1">
      <alignment horizontal="center"/>
    </xf>
    <xf numFmtId="164" fontId="4" fillId="0" borderId="6" xfId="0" applyNumberFormat="1" applyFont="1" applyBorder="1" applyAlignment="1">
      <alignment horizontal="center"/>
    </xf>
    <xf numFmtId="164" fontId="4" fillId="0" borderId="0" xfId="0" applyNumberFormat="1" applyFont="1" applyAlignment="1">
      <alignment horizontal="center"/>
    </xf>
    <xf numFmtId="164" fontId="4" fillId="0" borderId="7" xfId="0" applyNumberFormat="1" applyFont="1" applyBorder="1" applyAlignment="1">
      <alignment horizontal="center"/>
    </xf>
    <xf numFmtId="0" fontId="3" fillId="0" borderId="0" xfId="4" applyFont="1" applyAlignment="1">
      <alignment horizontal="left"/>
    </xf>
    <xf numFmtId="0" fontId="4" fillId="0" borderId="0" xfId="4" applyFont="1" applyAlignment="1">
      <alignment horizontal="center"/>
    </xf>
    <xf numFmtId="0" fontId="5" fillId="2" borderId="8" xfId="4" applyFont="1" applyFill="1" applyBorder="1" applyAlignment="1">
      <alignment horizontal="left"/>
    </xf>
    <xf numFmtId="0" fontId="5" fillId="2" borderId="9" xfId="4" applyFont="1" applyFill="1" applyBorder="1" applyAlignment="1">
      <alignment horizontal="left"/>
    </xf>
    <xf numFmtId="0" fontId="4" fillId="0" borderId="0" xfId="4" applyFont="1" applyAlignment="1">
      <alignment horizontal="right"/>
    </xf>
    <xf numFmtId="165" fontId="4" fillId="3" borderId="0" xfId="4" applyNumberFormat="1" applyFont="1" applyFill="1" applyAlignment="1">
      <alignment horizontal="center"/>
    </xf>
    <xf numFmtId="0" fontId="4" fillId="2" borderId="10" xfId="4" applyFont="1" applyFill="1" applyBorder="1" applyAlignment="1">
      <alignment horizontal="left"/>
    </xf>
    <xf numFmtId="0" fontId="4" fillId="2" borderId="11" xfId="4" applyFont="1" applyFill="1" applyBorder="1" applyAlignment="1">
      <alignment horizontal="left"/>
    </xf>
    <xf numFmtId="0" fontId="4" fillId="0" borderId="0" xfId="4" applyFont="1" applyAlignment="1">
      <alignment horizontal="centerContinuous"/>
    </xf>
    <xf numFmtId="0" fontId="4" fillId="2" borderId="12" xfId="4" applyFont="1" applyFill="1" applyBorder="1" applyAlignment="1">
      <alignment horizontal="left"/>
    </xf>
    <xf numFmtId="0" fontId="4" fillId="2" borderId="13" xfId="4" applyFont="1" applyFill="1" applyBorder="1" applyAlignment="1">
      <alignment horizontal="left"/>
    </xf>
    <xf numFmtId="0" fontId="4" fillId="3" borderId="0" xfId="4" applyFont="1" applyFill="1" applyAlignment="1">
      <alignment horizontal="center"/>
    </xf>
    <xf numFmtId="0" fontId="4" fillId="0" borderId="0" xfId="5" applyNumberFormat="1" applyFont="1" applyFill="1" applyBorder="1" applyAlignment="1">
      <alignment horizontal="center"/>
    </xf>
    <xf numFmtId="167" fontId="4" fillId="4" borderId="1" xfId="4" applyNumberFormat="1" applyFont="1" applyFill="1" applyBorder="1" applyAlignment="1">
      <alignment horizontal="center"/>
    </xf>
    <xf numFmtId="167" fontId="4" fillId="4" borderId="2" xfId="4" applyNumberFormat="1" applyFont="1" applyFill="1" applyBorder="1" applyAlignment="1">
      <alignment horizontal="center"/>
    </xf>
    <xf numFmtId="165" fontId="4" fillId="5" borderId="3" xfId="5" applyNumberFormat="1" applyFont="1" applyFill="1" applyBorder="1" applyAlignment="1">
      <alignment horizontal="center"/>
    </xf>
    <xf numFmtId="0" fontId="4" fillId="2" borderId="14" xfId="4" applyFont="1" applyFill="1" applyBorder="1" applyAlignment="1">
      <alignment horizontal="left"/>
    </xf>
    <xf numFmtId="0" fontId="4" fillId="2" borderId="15" xfId="4" applyFont="1" applyFill="1" applyBorder="1" applyAlignment="1">
      <alignment horizontal="left"/>
    </xf>
    <xf numFmtId="0" fontId="9" fillId="0" borderId="0" xfId="4" applyFont="1" applyAlignment="1">
      <alignment horizontal="center"/>
    </xf>
    <xf numFmtId="8" fontId="4" fillId="3" borderId="0" xfId="0" applyNumberFormat="1" applyFont="1" applyFill="1" applyAlignment="1">
      <alignment horizontal="center"/>
    </xf>
    <xf numFmtId="167" fontId="4" fillId="4" borderId="1" xfId="0" applyNumberFormat="1" applyFont="1" applyFill="1" applyBorder="1" applyAlignment="1">
      <alignment horizontal="center"/>
    </xf>
    <xf numFmtId="167" fontId="4" fillId="4" borderId="2" xfId="0" applyNumberFormat="1" applyFont="1" applyFill="1" applyBorder="1" applyAlignment="1">
      <alignment horizontal="center"/>
    </xf>
    <xf numFmtId="166" fontId="7" fillId="0" borderId="6" xfId="0" applyNumberFormat="1" applyFont="1" applyBorder="1" applyAlignment="1">
      <alignment horizontal="center"/>
    </xf>
    <xf numFmtId="166" fontId="10" fillId="0" borderId="6" xfId="0" applyNumberFormat="1" applyFont="1" applyBorder="1" applyAlignment="1">
      <alignment horizontal="center"/>
    </xf>
    <xf numFmtId="166" fontId="11" fillId="0" borderId="7" xfId="0" applyNumberFormat="1" applyFont="1" applyBorder="1" applyAlignment="1">
      <alignment horizontal="center"/>
    </xf>
    <xf numFmtId="11" fontId="12" fillId="0" borderId="6" xfId="0" applyNumberFormat="1" applyFont="1" applyBorder="1" applyAlignment="1">
      <alignment horizontal="center"/>
    </xf>
    <xf numFmtId="166" fontId="13" fillId="0" borderId="6" xfId="0" applyNumberFormat="1" applyFont="1" applyBorder="1" applyAlignment="1">
      <alignment horizontal="center"/>
    </xf>
    <xf numFmtId="166" fontId="14" fillId="0" borderId="7" xfId="0" applyNumberFormat="1" applyFont="1" applyBorder="1" applyAlignment="1">
      <alignment horizontal="center"/>
    </xf>
    <xf numFmtId="2" fontId="4" fillId="0" borderId="6" xfId="0" applyNumberFormat="1" applyFont="1" applyBorder="1" applyAlignment="1">
      <alignment horizontal="center"/>
    </xf>
    <xf numFmtId="0" fontId="4" fillId="4" borderId="6" xfId="0" applyFont="1" applyFill="1" applyBorder="1" applyAlignment="1">
      <alignment horizontal="center"/>
    </xf>
    <xf numFmtId="2" fontId="4" fillId="0" borderId="7" xfId="0" applyNumberFormat="1" applyFont="1" applyBorder="1" applyAlignment="1">
      <alignment horizontal="center"/>
    </xf>
    <xf numFmtId="0" fontId="15" fillId="0" borderId="0" xfId="0" applyFont="1" applyAlignment="1">
      <alignment horizontal="center"/>
    </xf>
    <xf numFmtId="164" fontId="4" fillId="4" borderId="6" xfId="0" applyNumberFormat="1" applyFont="1" applyFill="1" applyBorder="1" applyAlignment="1">
      <alignment horizontal="center"/>
    </xf>
    <xf numFmtId="164" fontId="4" fillId="4" borderId="0" xfId="0" applyNumberFormat="1" applyFont="1" applyFill="1" applyAlignment="1">
      <alignment horizontal="center"/>
    </xf>
    <xf numFmtId="0" fontId="4" fillId="4" borderId="0" xfId="0" applyFont="1" applyFill="1"/>
    <xf numFmtId="10" fontId="4" fillId="4" borderId="6" xfId="0" applyNumberFormat="1" applyFont="1" applyFill="1" applyBorder="1" applyAlignment="1">
      <alignment horizontal="center"/>
    </xf>
    <xf numFmtId="2" fontId="4" fillId="4" borderId="6" xfId="0" applyNumberFormat="1" applyFont="1" applyFill="1" applyBorder="1" applyAlignment="1">
      <alignment horizontal="center"/>
    </xf>
    <xf numFmtId="0" fontId="4" fillId="0" borderId="0" xfId="0" applyFont="1" applyAlignment="1">
      <alignment horizontal="center"/>
    </xf>
    <xf numFmtId="0" fontId="4" fillId="0" borderId="0" xfId="4" applyFont="1" applyAlignment="1">
      <alignment horizontal="center"/>
    </xf>
  </cellXfs>
  <cellStyles count="6">
    <cellStyle name="Currency" xfId="1" builtinId="4"/>
    <cellStyle name="Currency 2" xfId="5" xr:uid="{00000000-0005-0000-0000-000001000000}"/>
    <cellStyle name="Normal" xfId="0" builtinId="0"/>
    <cellStyle name="Normal 2" xfId="4" xr:uid="{00000000-0005-0000-0000-000003000000}"/>
    <cellStyle name="Normal_Think-Big.xls" xfId="2" xr:uid="{00000000-0005-0000-0000-00000700000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16.png"/><Relationship Id="rId4"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ustomXml" Target="../ink/ink6.xml"/><Relationship Id="rId3" Type="http://schemas.openxmlformats.org/officeDocument/2006/relationships/customXml" Target="../ink/ink1.xml"/><Relationship Id="rId7" Type="http://schemas.openxmlformats.org/officeDocument/2006/relationships/customXml" Target="../ink/ink3.xml"/><Relationship Id="rId12" Type="http://schemas.openxmlformats.org/officeDocument/2006/relationships/image" Target="../media/image7.png"/><Relationship Id="rId2" Type="http://schemas.openxmlformats.org/officeDocument/2006/relationships/image" Target="../media/image1.png"/><Relationship Id="rId16" Type="http://schemas.openxmlformats.org/officeDocument/2006/relationships/image" Target="../media/image9.pn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customXml" Target="../ink/ink5.xml"/><Relationship Id="rId5" Type="http://schemas.openxmlformats.org/officeDocument/2006/relationships/customXml" Target="../ink/ink2.xml"/><Relationship Id="rId15" Type="http://schemas.openxmlformats.org/officeDocument/2006/relationships/customXml" Target="../ink/ink7.xm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customXml" Target="../ink/ink4.xml"/><Relationship Id="rId14"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8</xdr:col>
      <xdr:colOff>120650</xdr:colOff>
      <xdr:row>2</xdr:row>
      <xdr:rowOff>95250</xdr:rowOff>
    </xdr:from>
    <xdr:to>
      <xdr:col>11</xdr:col>
      <xdr:colOff>222250</xdr:colOff>
      <xdr:row>14</xdr:row>
      <xdr:rowOff>82550</xdr:rowOff>
    </xdr:to>
    <xdr:pic>
      <xdr:nvPicPr>
        <xdr:cNvPr id="2" name="Picture 1">
          <a:extLst>
            <a:ext uri="{FF2B5EF4-FFF2-40B4-BE49-F238E27FC236}">
              <a16:creationId xmlns:a16="http://schemas.microsoft.com/office/drawing/2014/main" id="{F410018F-E199-8243-A759-2D8B0DA41E07}"/>
            </a:ext>
          </a:extLst>
        </xdr:cNvPr>
        <xdr:cNvPicPr>
          <a:picLocks noChangeAspect="1"/>
        </xdr:cNvPicPr>
      </xdr:nvPicPr>
      <xdr:blipFill>
        <a:blip xmlns:r="http://schemas.openxmlformats.org/officeDocument/2006/relationships" r:embed="rId1"/>
        <a:stretch>
          <a:fillRect/>
        </a:stretch>
      </xdr:blipFill>
      <xdr:spPr>
        <a:xfrm>
          <a:off x="6305550" y="514350"/>
          <a:ext cx="2387600" cy="2159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260791</xdr:colOff>
      <xdr:row>0</xdr:row>
      <xdr:rowOff>140583</xdr:rowOff>
    </xdr:from>
    <xdr:to>
      <xdr:col>6</xdr:col>
      <xdr:colOff>155562</xdr:colOff>
      <xdr:row>13</xdr:row>
      <xdr:rowOff>115183</xdr:rowOff>
    </xdr:to>
    <xdr:pic>
      <xdr:nvPicPr>
        <xdr:cNvPr id="2" name="Picture 1">
          <a:extLst>
            <a:ext uri="{FF2B5EF4-FFF2-40B4-BE49-F238E27FC236}">
              <a16:creationId xmlns:a16="http://schemas.microsoft.com/office/drawing/2014/main" id="{E042CDCF-349D-EB9F-2069-F0DAAD7F2F61}"/>
            </a:ext>
          </a:extLst>
        </xdr:cNvPr>
        <xdr:cNvPicPr>
          <a:picLocks noChangeAspect="1"/>
        </xdr:cNvPicPr>
      </xdr:nvPicPr>
      <xdr:blipFill>
        <a:blip xmlns:r="http://schemas.openxmlformats.org/officeDocument/2006/relationships" r:embed="rId1"/>
        <a:stretch>
          <a:fillRect/>
        </a:stretch>
      </xdr:blipFill>
      <xdr:spPr>
        <a:xfrm>
          <a:off x="260791" y="140583"/>
          <a:ext cx="4866108" cy="2093530"/>
        </a:xfrm>
        <a:prstGeom prst="rect">
          <a:avLst/>
        </a:prstGeom>
      </xdr:spPr>
    </xdr:pic>
    <xdr:clientData/>
  </xdr:twoCellAnchor>
  <xdr:twoCellAnchor editAs="oneCell">
    <xdr:from>
      <xdr:col>6</xdr:col>
      <xdr:colOff>255494</xdr:colOff>
      <xdr:row>0</xdr:row>
      <xdr:rowOff>120208</xdr:rowOff>
    </xdr:from>
    <xdr:to>
      <xdr:col>12</xdr:col>
      <xdr:colOff>14194</xdr:colOff>
      <xdr:row>13</xdr:row>
      <xdr:rowOff>120208</xdr:rowOff>
    </xdr:to>
    <xdr:pic>
      <xdr:nvPicPr>
        <xdr:cNvPr id="3" name="Picture 2">
          <a:extLst>
            <a:ext uri="{FF2B5EF4-FFF2-40B4-BE49-F238E27FC236}">
              <a16:creationId xmlns:a16="http://schemas.microsoft.com/office/drawing/2014/main" id="{A8510950-50CB-0AB6-FE21-C561CF8D385B}"/>
            </a:ext>
          </a:extLst>
        </xdr:cNvPr>
        <xdr:cNvPicPr>
          <a:picLocks noChangeAspect="1"/>
        </xdr:cNvPicPr>
      </xdr:nvPicPr>
      <xdr:blipFill>
        <a:blip xmlns:r="http://schemas.openxmlformats.org/officeDocument/2006/relationships" r:embed="rId2"/>
        <a:stretch>
          <a:fillRect/>
        </a:stretch>
      </xdr:blipFill>
      <xdr:spPr>
        <a:xfrm>
          <a:off x="5226831" y="120208"/>
          <a:ext cx="4730037" cy="2118930"/>
        </a:xfrm>
        <a:prstGeom prst="rect">
          <a:avLst/>
        </a:prstGeom>
      </xdr:spPr>
    </xdr:pic>
    <xdr:clientData/>
  </xdr:twoCellAnchor>
  <xdr:twoCellAnchor>
    <xdr:from>
      <xdr:col>0</xdr:col>
      <xdr:colOff>260158</xdr:colOff>
      <xdr:row>14</xdr:row>
      <xdr:rowOff>76199</xdr:rowOff>
    </xdr:from>
    <xdr:to>
      <xdr:col>8</xdr:col>
      <xdr:colOff>95080</xdr:colOff>
      <xdr:row>33</xdr:row>
      <xdr:rowOff>4960</xdr:rowOff>
    </xdr:to>
    <xdr:sp macro="" textlink="">
      <xdr:nvSpPr>
        <xdr:cNvPr id="4" name="TextBox 3">
          <a:extLst>
            <a:ext uri="{FF2B5EF4-FFF2-40B4-BE49-F238E27FC236}">
              <a16:creationId xmlns:a16="http://schemas.microsoft.com/office/drawing/2014/main" id="{870AE93E-4AC7-123D-D588-09AAEA141576}"/>
            </a:ext>
          </a:extLst>
        </xdr:cNvPr>
        <xdr:cNvSpPr txBox="1"/>
      </xdr:nvSpPr>
      <xdr:spPr>
        <a:xfrm>
          <a:off x="260158" y="2368152"/>
          <a:ext cx="6423047" cy="30392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dk1"/>
              </a:solidFill>
              <a:effectLst/>
              <a:latin typeface="Consolas" panose="020B0609020204030204" pitchFamily="49" charset="0"/>
              <a:ea typeface="+mn-ea"/>
              <a:cs typeface="Consolas" panose="020B0609020204030204" pitchFamily="49" charset="0"/>
            </a:rPr>
            <a:t>a) Optimal solution: produce no chocolate ice cream, 300 gallons of vanilla ice cream, and 75 gallons of banana ice cream.  Total profit will be $341.25.</a:t>
          </a:r>
        </a:p>
        <a:p>
          <a:endParaRPr lang="en-US" sz="800">
            <a:solidFill>
              <a:schemeClr val="dk1"/>
            </a:solidFill>
            <a:effectLst/>
            <a:latin typeface="Consolas" panose="020B0609020204030204" pitchFamily="49" charset="0"/>
            <a:ea typeface="+mn-ea"/>
            <a:cs typeface="Consolas" panose="020B0609020204030204" pitchFamily="49" charset="0"/>
          </a:endParaRPr>
        </a:p>
        <a:p>
          <a:r>
            <a:rPr lang="en-US" sz="800">
              <a:solidFill>
                <a:schemeClr val="dk1"/>
              </a:solidFill>
              <a:effectLst/>
              <a:latin typeface="Consolas" panose="020B0609020204030204" pitchFamily="49" charset="0"/>
              <a:ea typeface="+mn-ea"/>
              <a:cs typeface="Consolas" panose="020B0609020204030204" pitchFamily="49" charset="0"/>
            </a:rPr>
            <a:t>b)</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The optimal solution will change since $1.00 (an increase of $0.05) is outside the allowable increase of $0.0214.  The profit will go up, but how much can’t be determined without re-solving.</a:t>
          </a:r>
        </a:p>
        <a:p>
          <a:endParaRPr lang="en-US" sz="800">
            <a:solidFill>
              <a:schemeClr val="dk1"/>
            </a:solidFill>
            <a:effectLst/>
            <a:latin typeface="Consolas" panose="020B0609020204030204" pitchFamily="49" charset="0"/>
            <a:ea typeface="+mn-ea"/>
            <a:cs typeface="Consolas" panose="020B0609020204030204" pitchFamily="49" charset="0"/>
          </a:endParaRPr>
        </a:p>
        <a:p>
          <a:r>
            <a:rPr lang="en-US" sz="800">
              <a:solidFill>
                <a:schemeClr val="dk1"/>
              </a:solidFill>
              <a:effectLst/>
              <a:latin typeface="Consolas" panose="020B0609020204030204" pitchFamily="49" charset="0"/>
              <a:ea typeface="+mn-ea"/>
              <a:cs typeface="Consolas" panose="020B0609020204030204" pitchFamily="49" charset="0"/>
            </a:rPr>
            <a:t>c)</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The optimal solution will not change since $0.92 (a decrease of $0.03) is within the allowable decrease ($0.05).  Total profit will decrease by $2.25 ($0.03 x 75) to $339.</a:t>
          </a:r>
        </a:p>
        <a:p>
          <a:endParaRPr lang="en-US" sz="800">
            <a:solidFill>
              <a:schemeClr val="dk1"/>
            </a:solidFill>
            <a:effectLst/>
            <a:latin typeface="Consolas" panose="020B0609020204030204" pitchFamily="49" charset="0"/>
            <a:ea typeface="+mn-ea"/>
            <a:cs typeface="Consolas" panose="020B0609020204030204" pitchFamily="49" charset="0"/>
          </a:endParaRPr>
        </a:p>
        <a:p>
          <a:r>
            <a:rPr lang="en-US" sz="800">
              <a:solidFill>
                <a:schemeClr val="dk1"/>
              </a:solidFill>
              <a:effectLst/>
              <a:latin typeface="Consolas" panose="020B0609020204030204" pitchFamily="49" charset="0"/>
              <a:ea typeface="+mn-ea"/>
              <a:cs typeface="Consolas" panose="020B0609020204030204" pitchFamily="49" charset="0"/>
            </a:rPr>
            <a:t>d)</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The optimal solution will not change.  Since the change is within the allowable range, we can calculate the change in profit using the shadow price: ∆Z = (Shadow Price)(∆RHS) = ($1) x (–3) = –$3.  The new profit will be $338.25.</a:t>
          </a:r>
        </a:p>
        <a:p>
          <a:endParaRPr lang="en-US" sz="800">
            <a:solidFill>
              <a:schemeClr val="dk1"/>
            </a:solidFill>
            <a:effectLst/>
            <a:latin typeface="Consolas" panose="020B0609020204030204" pitchFamily="49" charset="0"/>
            <a:ea typeface="+mn-ea"/>
            <a:cs typeface="Consolas" panose="020B0609020204030204" pitchFamily="49" charset="0"/>
          </a:endParaRPr>
        </a:p>
        <a:p>
          <a:r>
            <a:rPr lang="en-US" sz="800">
              <a:solidFill>
                <a:schemeClr val="dk1"/>
              </a:solidFill>
              <a:effectLst/>
              <a:latin typeface="Consolas" panose="020B0609020204030204" pitchFamily="49" charset="0"/>
              <a:ea typeface="+mn-ea"/>
              <a:cs typeface="Consolas" panose="020B0609020204030204" pitchFamily="49" charset="0"/>
            </a:rPr>
            <a:t>e)</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This increase is outside of the allowable increase so the total increase in profit with the extra sugar can not be determined without re-solving. However, we know that the shadow price </a:t>
          </a:r>
          <a:r>
            <a:rPr lang="en-US" sz="800" i="1">
              <a:solidFill>
                <a:schemeClr val="dk1"/>
              </a:solidFill>
              <a:effectLst/>
              <a:latin typeface="Consolas" panose="020B0609020204030204" pitchFamily="49" charset="0"/>
              <a:ea typeface="+mn-ea"/>
              <a:cs typeface="Consolas" panose="020B0609020204030204" pitchFamily="49" charset="0"/>
            </a:rPr>
            <a:t>is</a:t>
          </a:r>
          <a:r>
            <a:rPr lang="en-US" sz="800">
              <a:solidFill>
                <a:schemeClr val="dk1"/>
              </a:solidFill>
              <a:effectLst/>
              <a:latin typeface="Consolas" panose="020B0609020204030204" pitchFamily="49" charset="0"/>
              <a:ea typeface="+mn-ea"/>
              <a:cs typeface="Consolas" panose="020B0609020204030204" pitchFamily="49" charset="0"/>
            </a:rPr>
            <a:t> valid for the first increase of 10 pounds of sugar. For just this 10 pounds, the increase in profit is ∆Z = (Shadow Price)(∆RHS) = ($1.875)(+10) = $18.75, so even just 10 pounds of sugar would be worth the $15 price for 15 pounds.</a:t>
          </a:r>
        </a:p>
        <a:p>
          <a:r>
            <a:rPr lang="en-US" sz="800">
              <a:solidFill>
                <a:schemeClr val="dk1"/>
              </a:solidFill>
              <a:effectLst/>
              <a:latin typeface="Consolas" panose="020B0609020204030204" pitchFamily="49" charset="0"/>
              <a:ea typeface="+mn-ea"/>
              <a:cs typeface="Consolas" panose="020B0609020204030204" pitchFamily="49" charset="0"/>
            </a:rPr>
            <a:t>	</a:t>
          </a:r>
        </a:p>
        <a:p>
          <a:r>
            <a:rPr lang="en-US" sz="800">
              <a:solidFill>
                <a:schemeClr val="dk1"/>
              </a:solidFill>
              <a:effectLst/>
              <a:latin typeface="Consolas" panose="020B0609020204030204" pitchFamily="49" charset="0"/>
              <a:ea typeface="+mn-ea"/>
              <a:cs typeface="Consolas" panose="020B0609020204030204" pitchFamily="49" charset="0"/>
            </a:rPr>
            <a:t>f)</a:t>
          </a:r>
          <a:r>
            <a:rPr lang="en-US" sz="800" baseline="0">
              <a:solidFill>
                <a:schemeClr val="dk1"/>
              </a:solidFill>
              <a:effectLst/>
              <a:latin typeface="Consolas" panose="020B0609020204030204" pitchFamily="49" charset="0"/>
              <a:ea typeface="+mn-ea"/>
              <a:cs typeface="Consolas" panose="020B0609020204030204" pitchFamily="49" charset="0"/>
            </a:rPr>
            <a:t> </a:t>
          </a:r>
          <a:r>
            <a:rPr lang="en-US" sz="800">
              <a:solidFill>
                <a:schemeClr val="dk1"/>
              </a:solidFill>
              <a:effectLst/>
              <a:latin typeface="Consolas" panose="020B0609020204030204" pitchFamily="49" charset="0"/>
              <a:ea typeface="+mn-ea"/>
              <a:cs typeface="Consolas" panose="020B0609020204030204" pitchFamily="49" charset="0"/>
            </a:rPr>
            <a:t>The final value is 180 as shown in the E5 in the spreadsheet.  The shadow price is 0 since we are using less milk than we have available (there is slack in the constraint).  The R.H.Side value is 200 as given in cell G5.  The allowable increase is infinity since the shadow price will stay zero no matter how much we add to the right-hand side (since this would merely add to the slack).  The allowable decrease is 20 since the solution will change (and the shadow price will change from zero) once the right-hand side drops below 180 (the amount currently being used).</a:t>
          </a:r>
        </a:p>
        <a:p>
          <a:endParaRPr lang="en-US" sz="800">
            <a:latin typeface="Consolas" panose="020B0609020204030204" pitchFamily="49" charset="0"/>
            <a:cs typeface="Consolas" panose="020B0609020204030204" pitchFamily="49" charset="0"/>
          </a:endParaRPr>
        </a:p>
      </xdr:txBody>
    </xdr:sp>
    <xdr:clientData/>
  </xdr:twoCellAnchor>
  <xdr:twoCellAnchor editAs="oneCell">
    <xdr:from>
      <xdr:col>8</xdr:col>
      <xdr:colOff>203743</xdr:colOff>
      <xdr:row>14</xdr:row>
      <xdr:rowOff>67914</xdr:rowOff>
    </xdr:from>
    <xdr:to>
      <xdr:col>11</xdr:col>
      <xdr:colOff>156474</xdr:colOff>
      <xdr:row>29</xdr:row>
      <xdr:rowOff>35994</xdr:rowOff>
    </xdr:to>
    <xdr:pic>
      <xdr:nvPicPr>
        <xdr:cNvPr id="7" name="Picture 6">
          <a:extLst>
            <a:ext uri="{FF2B5EF4-FFF2-40B4-BE49-F238E27FC236}">
              <a16:creationId xmlns:a16="http://schemas.microsoft.com/office/drawing/2014/main" id="{8A8404B1-CDFA-EFB4-3717-ADA1D19A0202}"/>
            </a:ext>
          </a:extLst>
        </xdr:cNvPr>
        <xdr:cNvPicPr>
          <a:picLocks noChangeAspect="1"/>
        </xdr:cNvPicPr>
      </xdr:nvPicPr>
      <xdr:blipFill>
        <a:blip xmlns:r="http://schemas.openxmlformats.org/officeDocument/2006/relationships" r:embed="rId3"/>
        <a:stretch>
          <a:fillRect/>
        </a:stretch>
      </xdr:blipFill>
      <xdr:spPr>
        <a:xfrm>
          <a:off x="6832192" y="2349839"/>
          <a:ext cx="2438400" cy="2413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63500</xdr:colOff>
      <xdr:row>0</xdr:row>
      <xdr:rowOff>95250</xdr:rowOff>
    </xdr:from>
    <xdr:to>
      <xdr:col>6</xdr:col>
      <xdr:colOff>12700</xdr:colOff>
      <xdr:row>2</xdr:row>
      <xdr:rowOff>44450</xdr:rowOff>
    </xdr:to>
    <xdr:sp macro="" textlink="">
      <xdr:nvSpPr>
        <xdr:cNvPr id="2" name="TextBox 1">
          <a:extLst>
            <a:ext uri="{FF2B5EF4-FFF2-40B4-BE49-F238E27FC236}">
              <a16:creationId xmlns:a16="http://schemas.microsoft.com/office/drawing/2014/main" id="{E48AB70C-F3B6-D69E-F3FF-CAE081F5833F}"/>
            </a:ext>
          </a:extLst>
        </xdr:cNvPr>
        <xdr:cNvSpPr txBox="1"/>
      </xdr:nvSpPr>
      <xdr:spPr>
        <a:xfrm>
          <a:off x="63500" y="95250"/>
          <a:ext cx="39370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FF0000"/>
              </a:solidFill>
              <a:latin typeface="Consolas" panose="020B0609020204030204" pitchFamily="49" charset="0"/>
              <a:cs typeface="Consolas" panose="020B0609020204030204" pitchFamily="49" charset="0"/>
            </a:rPr>
            <a:t>Skip</a:t>
          </a:r>
          <a:r>
            <a:rPr lang="en-US" sz="1050" b="1" baseline="0">
              <a:solidFill>
                <a:srgbClr val="FF0000"/>
              </a:solidFill>
              <a:latin typeface="Consolas" panose="020B0609020204030204" pitchFamily="49" charset="0"/>
              <a:cs typeface="Consolas" panose="020B0609020204030204" pitchFamily="49" charset="0"/>
            </a:rPr>
            <a:t> parts a, b (Graphical and Manual Analysis) </a:t>
          </a:r>
          <a:endParaRPr lang="en-US" sz="1050" b="1">
            <a:solidFill>
              <a:srgbClr val="FF0000"/>
            </a:solidFill>
            <a:latin typeface="Consolas" panose="020B0609020204030204" pitchFamily="49" charset="0"/>
            <a:cs typeface="Consolas" panose="020B0609020204030204" pitchFamily="49"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279400</xdr:colOff>
      <xdr:row>15</xdr:row>
      <xdr:rowOff>0</xdr:rowOff>
    </xdr:from>
    <xdr:to>
      <xdr:col>6</xdr:col>
      <xdr:colOff>370417</xdr:colOff>
      <xdr:row>16</xdr:row>
      <xdr:rowOff>122767</xdr:rowOff>
    </xdr:to>
    <xdr:sp macro="" textlink="">
      <xdr:nvSpPr>
        <xdr:cNvPr id="2" name="TextBox 1">
          <a:extLst>
            <a:ext uri="{FF2B5EF4-FFF2-40B4-BE49-F238E27FC236}">
              <a16:creationId xmlns:a16="http://schemas.microsoft.com/office/drawing/2014/main" id="{6A81BC6B-80CB-DA41-98E5-0B75463BF145}"/>
            </a:ext>
          </a:extLst>
        </xdr:cNvPr>
        <xdr:cNvSpPr txBox="1"/>
      </xdr:nvSpPr>
      <xdr:spPr>
        <a:xfrm>
          <a:off x="279400" y="2692400"/>
          <a:ext cx="4637617" cy="3005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FF0000"/>
              </a:solidFill>
              <a:effectLst/>
              <a:latin typeface="Consolas" panose="020B0609020204030204" pitchFamily="49" charset="0"/>
              <a:ea typeface="+mn-ea"/>
              <a:cs typeface="Consolas" panose="020B0609020204030204" pitchFamily="49" charset="0"/>
            </a:rPr>
            <a:t>Try</a:t>
          </a:r>
          <a:r>
            <a:rPr lang="en-US" sz="1100" b="1" u="sng" baseline="0">
              <a:solidFill>
                <a:srgbClr val="FF0000"/>
              </a:solidFill>
              <a:effectLst/>
              <a:latin typeface="Consolas" panose="020B0609020204030204" pitchFamily="49" charset="0"/>
              <a:ea typeface="+mn-ea"/>
              <a:cs typeface="Consolas" panose="020B0609020204030204" pitchFamily="49" charset="0"/>
            </a:rPr>
            <a:t> s</a:t>
          </a:r>
          <a:r>
            <a:rPr lang="en-US" sz="1100" b="1" u="sng">
              <a:solidFill>
                <a:srgbClr val="FF0000"/>
              </a:solidFill>
              <a:effectLst/>
              <a:latin typeface="Consolas" panose="020B0609020204030204" pitchFamily="49" charset="0"/>
              <a:ea typeface="+mn-ea"/>
              <a:cs typeface="Consolas" panose="020B0609020204030204" pitchFamily="49" charset="0"/>
            </a:rPr>
            <a:t>olveing this Problem in R</a:t>
          </a:r>
          <a:endParaRPr lang="en-US" sz="1100" b="1">
            <a:solidFill>
              <a:srgbClr val="FF0000"/>
            </a:solidFill>
            <a:latin typeface="Consolas" panose="020B0609020204030204" pitchFamily="49" charset="0"/>
            <a:cs typeface="Consolas" panose="020B0609020204030204" pitchFamily="49" charset="0"/>
          </a:endParaRPr>
        </a:p>
      </xdr:txBody>
    </xdr:sp>
    <xdr:clientData/>
  </xdr:twoCellAnchor>
  <xdr:twoCellAnchor editAs="oneCell">
    <xdr:from>
      <xdr:col>0</xdr:col>
      <xdr:colOff>290723</xdr:colOff>
      <xdr:row>17</xdr:row>
      <xdr:rowOff>38253</xdr:rowOff>
    </xdr:from>
    <xdr:to>
      <xdr:col>6</xdr:col>
      <xdr:colOff>534736</xdr:colOff>
      <xdr:row>26</xdr:row>
      <xdr:rowOff>154922</xdr:rowOff>
    </xdr:to>
    <xdr:pic>
      <xdr:nvPicPr>
        <xdr:cNvPr id="3" name="Picture 2">
          <a:extLst>
            <a:ext uri="{FF2B5EF4-FFF2-40B4-BE49-F238E27FC236}">
              <a16:creationId xmlns:a16="http://schemas.microsoft.com/office/drawing/2014/main" id="{AFEAB10E-EE3C-456A-25E1-E13A6433C4E6}"/>
            </a:ext>
          </a:extLst>
        </xdr:cNvPr>
        <xdr:cNvPicPr>
          <a:picLocks noChangeAspect="1"/>
        </xdr:cNvPicPr>
      </xdr:nvPicPr>
      <xdr:blipFill>
        <a:blip xmlns:r="http://schemas.openxmlformats.org/officeDocument/2006/relationships" r:embed="rId1"/>
        <a:stretch>
          <a:fillRect/>
        </a:stretch>
      </xdr:blipFill>
      <xdr:spPr>
        <a:xfrm>
          <a:off x="290723" y="3141636"/>
          <a:ext cx="4474163" cy="174952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241904</xdr:colOff>
      <xdr:row>13</xdr:row>
      <xdr:rowOff>20158</xdr:rowOff>
    </xdr:from>
    <xdr:to>
      <xdr:col>8</xdr:col>
      <xdr:colOff>598041</xdr:colOff>
      <xdr:row>26</xdr:row>
      <xdr:rowOff>73915</xdr:rowOff>
    </xdr:to>
    <xdr:sp macro="" textlink="">
      <xdr:nvSpPr>
        <xdr:cNvPr id="2" name="TextBox 1">
          <a:extLst>
            <a:ext uri="{FF2B5EF4-FFF2-40B4-BE49-F238E27FC236}">
              <a16:creationId xmlns:a16="http://schemas.microsoft.com/office/drawing/2014/main" id="{514E1D0C-B85A-5B81-32AA-EAED3C223A8B}"/>
            </a:ext>
          </a:extLst>
        </xdr:cNvPr>
        <xdr:cNvSpPr txBox="1"/>
      </xdr:nvSpPr>
      <xdr:spPr>
        <a:xfrm>
          <a:off x="241904" y="2372010"/>
          <a:ext cx="5691481" cy="2324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dk1"/>
              </a:solidFill>
              <a:effectLst/>
              <a:latin typeface="Consolas" panose="020B0609020204030204" pitchFamily="49" charset="0"/>
              <a:ea typeface="+mn-ea"/>
              <a:cs typeface="Consolas" panose="020B0609020204030204" pitchFamily="49" charset="0"/>
            </a:rPr>
            <a:t>e)</a:t>
          </a:r>
        </a:p>
        <a:p>
          <a:r>
            <a:rPr lang="en-US" sz="900">
              <a:solidFill>
                <a:schemeClr val="dk1"/>
              </a:solidFill>
              <a:effectLst/>
              <a:latin typeface="Consolas" panose="020B0609020204030204" pitchFamily="49" charset="0"/>
              <a:ea typeface="+mn-ea"/>
              <a:cs typeface="Consolas" panose="020B0609020204030204" pitchFamily="49" charset="0"/>
            </a:rPr>
            <a:t>The shadow price for resource 1 is $0.</a:t>
          </a:r>
          <a:r>
            <a:rPr lang="en-US" sz="900">
              <a:effectLst/>
              <a:latin typeface="Consolas" panose="020B0609020204030204" pitchFamily="49" charset="0"/>
              <a:cs typeface="Consolas" panose="020B0609020204030204" pitchFamily="49" charset="0"/>
            </a:rPr>
            <a:t> </a:t>
          </a:r>
        </a:p>
        <a:p>
          <a:r>
            <a:rPr lang="en-US" sz="900">
              <a:solidFill>
                <a:schemeClr val="dk1"/>
              </a:solidFill>
              <a:effectLst/>
              <a:latin typeface="Consolas" panose="020B0609020204030204" pitchFamily="49" charset="0"/>
              <a:ea typeface="+mn-ea"/>
              <a:cs typeface="Consolas" panose="020B0609020204030204" pitchFamily="49" charset="0"/>
            </a:rPr>
            <a:t>The shadow price for resource 2 is $0.20.</a:t>
          </a:r>
          <a:r>
            <a:rPr lang="en-US" sz="900">
              <a:effectLst/>
              <a:latin typeface="Consolas" panose="020B0609020204030204" pitchFamily="49" charset="0"/>
              <a:cs typeface="Consolas" panose="020B0609020204030204" pitchFamily="49" charset="0"/>
            </a:rPr>
            <a:t> </a:t>
          </a:r>
        </a:p>
        <a:p>
          <a:r>
            <a:rPr lang="en-US" sz="900">
              <a:solidFill>
                <a:schemeClr val="dk1"/>
              </a:solidFill>
              <a:effectLst/>
              <a:latin typeface="Consolas" panose="020B0609020204030204" pitchFamily="49" charset="0"/>
              <a:ea typeface="+mn-ea"/>
              <a:cs typeface="Consolas" panose="020B0609020204030204" pitchFamily="49" charset="0"/>
            </a:rPr>
            <a:t>The shadow price for resource 3 is $1.40.</a:t>
          </a:r>
          <a:r>
            <a:rPr lang="en-US" sz="900">
              <a:effectLst/>
              <a:latin typeface="Consolas" panose="020B0609020204030204" pitchFamily="49" charset="0"/>
              <a:cs typeface="Consolas" panose="020B0609020204030204" pitchFamily="49" charset="0"/>
            </a:rPr>
            <a:t> </a:t>
          </a:r>
        </a:p>
        <a:p>
          <a:endParaRPr lang="en-US" sz="900">
            <a:solidFill>
              <a:schemeClr val="dk1"/>
            </a:solidFill>
            <a:effectLst/>
            <a:latin typeface="Consolas" panose="020B0609020204030204" pitchFamily="49" charset="0"/>
            <a:ea typeface="+mn-ea"/>
            <a:cs typeface="Consolas" panose="020B0609020204030204" pitchFamily="49" charset="0"/>
          </a:endParaRPr>
        </a:p>
        <a:p>
          <a:r>
            <a:rPr lang="en-US" sz="900">
              <a:solidFill>
                <a:schemeClr val="dk1"/>
              </a:solidFill>
              <a:effectLst/>
              <a:latin typeface="Consolas" panose="020B0609020204030204" pitchFamily="49" charset="0"/>
              <a:ea typeface="+mn-ea"/>
              <a:cs typeface="Consolas" panose="020B0609020204030204" pitchFamily="49" charset="0"/>
            </a:rPr>
            <a:t>The allowable range for the right-hand side of the first resource is 3 to ∞.</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The allowable range for the right-hand side of the second resource is 5 to 30.</a:t>
          </a:r>
          <a:br>
            <a:rPr lang="en-US" sz="900">
              <a:solidFill>
                <a:schemeClr val="dk1"/>
              </a:solidFill>
              <a:effectLst/>
              <a:latin typeface="Consolas" panose="020B0609020204030204" pitchFamily="49" charset="0"/>
              <a:ea typeface="+mn-ea"/>
              <a:cs typeface="Consolas" panose="020B0609020204030204" pitchFamily="49" charset="0"/>
            </a:rPr>
          </a:br>
          <a:r>
            <a:rPr lang="en-US" sz="900">
              <a:solidFill>
                <a:schemeClr val="dk1"/>
              </a:solidFill>
              <a:effectLst/>
              <a:latin typeface="Consolas" panose="020B0609020204030204" pitchFamily="49" charset="0"/>
              <a:ea typeface="+mn-ea"/>
              <a:cs typeface="Consolas" panose="020B0609020204030204" pitchFamily="49" charset="0"/>
            </a:rPr>
            <a:t>The allowable range for the right-hand side of the third resource is 5 to 13.333.</a:t>
          </a:r>
          <a:r>
            <a:rPr lang="en-US" sz="900">
              <a:effectLst/>
              <a:latin typeface="Consolas" panose="020B0609020204030204" pitchFamily="49" charset="0"/>
              <a:cs typeface="Consolas" panose="020B0609020204030204" pitchFamily="49" charset="0"/>
            </a:rPr>
            <a:t> </a:t>
          </a:r>
        </a:p>
        <a:p>
          <a:endParaRPr lang="en-US" sz="900">
            <a:effectLst/>
            <a:latin typeface="Consolas" panose="020B0609020204030204" pitchFamily="49" charset="0"/>
            <a:cs typeface="Consolas" panose="020B06090202040302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b="1">
              <a:solidFill>
                <a:schemeClr val="dk1"/>
              </a:solidFill>
              <a:effectLst/>
              <a:latin typeface="Consolas" panose="020B0609020204030204" pitchFamily="49" charset="0"/>
              <a:ea typeface="+mn-ea"/>
              <a:cs typeface="Consolas" panose="020B0609020204030204" pitchFamily="49" charset="0"/>
            </a:rPr>
            <a:t>f)</a:t>
          </a:r>
          <a:r>
            <a:rPr lang="en-US" sz="900">
              <a:solidFill>
                <a:schemeClr val="dk1"/>
              </a:solidFill>
              <a:effectLst/>
              <a:latin typeface="Consolas" panose="020B0609020204030204" pitchFamily="49" charset="0"/>
              <a:ea typeface="+mn-ea"/>
              <a:cs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Consolas" panose="020B0609020204030204" pitchFamily="49" charset="0"/>
              <a:ea typeface="+mn-ea"/>
              <a:cs typeface="Consolas" panose="020B0609020204030204" pitchFamily="49" charset="0"/>
            </a:rPr>
            <a:t>These shadow prices tell management that for each additional unit of the resource, profit will increase by $0, or $0.20, or $1.40 for the three resources, respectively (for small changes).  Management is then able to evaluate whether or not to change the amounts of resources being made available.</a:t>
          </a:r>
        </a:p>
        <a:p>
          <a:endParaRPr lang="en-US" sz="900">
            <a:effectLst/>
            <a:latin typeface="Consolas" panose="020B0609020204030204" pitchFamily="49" charset="0"/>
            <a:cs typeface="Consolas" panose="020B0609020204030204" pitchFamily="49" charset="0"/>
          </a:endParaRPr>
        </a:p>
        <a:p>
          <a:endParaRPr lang="en-US" sz="900">
            <a:effectLst/>
            <a:latin typeface="Consolas" panose="020B0609020204030204" pitchFamily="49" charset="0"/>
            <a:cs typeface="Consolas" panose="020B0609020204030204" pitchFamily="49" charset="0"/>
          </a:endParaRPr>
        </a:p>
        <a:p>
          <a:endParaRPr lang="en-US" sz="900">
            <a:latin typeface="Consolas" panose="020B0609020204030204" pitchFamily="49" charset="0"/>
            <a:cs typeface="Consolas" panose="020B0609020204030204" pitchFamily="49" charset="0"/>
          </a:endParaRPr>
        </a:p>
      </xdr:txBody>
    </xdr:sp>
    <xdr:clientData/>
  </xdr:twoCellAnchor>
  <xdr:twoCellAnchor editAs="oneCell">
    <xdr:from>
      <xdr:col>8</xdr:col>
      <xdr:colOff>725713</xdr:colOff>
      <xdr:row>13</xdr:row>
      <xdr:rowOff>13439</xdr:rowOff>
    </xdr:from>
    <xdr:to>
      <xdr:col>12</xdr:col>
      <xdr:colOff>414585</xdr:colOff>
      <xdr:row>19</xdr:row>
      <xdr:rowOff>80634</xdr:rowOff>
    </xdr:to>
    <xdr:pic>
      <xdr:nvPicPr>
        <xdr:cNvPr id="3" name="Picture 2">
          <a:extLst>
            <a:ext uri="{FF2B5EF4-FFF2-40B4-BE49-F238E27FC236}">
              <a16:creationId xmlns:a16="http://schemas.microsoft.com/office/drawing/2014/main" id="{849E158F-1D2D-42B5-3A30-03EA6917AB5D}"/>
            </a:ext>
          </a:extLst>
        </xdr:cNvPr>
        <xdr:cNvPicPr>
          <a:picLocks noChangeAspect="1"/>
        </xdr:cNvPicPr>
      </xdr:nvPicPr>
      <xdr:blipFill>
        <a:blip xmlns:r="http://schemas.openxmlformats.org/officeDocument/2006/relationships" r:embed="rId1"/>
        <a:stretch>
          <a:fillRect/>
        </a:stretch>
      </xdr:blipFill>
      <xdr:spPr>
        <a:xfrm>
          <a:off x="6061057" y="2365291"/>
          <a:ext cx="2994904" cy="111544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340480</xdr:colOff>
      <xdr:row>12</xdr:row>
      <xdr:rowOff>90714</xdr:rowOff>
    </xdr:from>
    <xdr:to>
      <xdr:col>4</xdr:col>
      <xdr:colOff>171146</xdr:colOff>
      <xdr:row>24</xdr:row>
      <xdr:rowOff>144360</xdr:rowOff>
    </xdr:to>
    <xdr:pic>
      <xdr:nvPicPr>
        <xdr:cNvPr id="2" name="Picture 1">
          <a:extLst>
            <a:ext uri="{FF2B5EF4-FFF2-40B4-BE49-F238E27FC236}">
              <a16:creationId xmlns:a16="http://schemas.microsoft.com/office/drawing/2014/main" id="{6975DB94-2BEA-FA19-E0EB-CB25882468F7}"/>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Lst>
        </a:blip>
        <a:stretch>
          <a:fillRect/>
        </a:stretch>
      </xdr:blipFill>
      <xdr:spPr>
        <a:xfrm>
          <a:off x="582385" y="2358571"/>
          <a:ext cx="3549951" cy="2238349"/>
        </a:xfrm>
        <a:prstGeom prst="rect">
          <a:avLst/>
        </a:prstGeom>
      </xdr:spPr>
    </xdr:pic>
    <xdr:clientData/>
  </xdr:twoCellAnchor>
  <xdr:twoCellAnchor>
    <xdr:from>
      <xdr:col>4</xdr:col>
      <xdr:colOff>433612</xdr:colOff>
      <xdr:row>13</xdr:row>
      <xdr:rowOff>52918</xdr:rowOff>
    </xdr:from>
    <xdr:to>
      <xdr:col>8</xdr:col>
      <xdr:colOff>1524604</xdr:colOff>
      <xdr:row>24</xdr:row>
      <xdr:rowOff>10281</xdr:rowOff>
    </xdr:to>
    <xdr:grpSp>
      <xdr:nvGrpSpPr>
        <xdr:cNvPr id="5" name="Group 4">
          <a:extLst>
            <a:ext uri="{FF2B5EF4-FFF2-40B4-BE49-F238E27FC236}">
              <a16:creationId xmlns:a16="http://schemas.microsoft.com/office/drawing/2014/main" id="{D3A10384-8888-CB90-53D3-D5754F10E031}"/>
            </a:ext>
          </a:extLst>
        </xdr:cNvPr>
        <xdr:cNvGrpSpPr/>
      </xdr:nvGrpSpPr>
      <xdr:grpSpPr>
        <a:xfrm>
          <a:off x="4394802" y="2509763"/>
          <a:ext cx="3275695" cy="1953078"/>
          <a:chOff x="4792132" y="2590799"/>
          <a:chExt cx="2794000" cy="1617134"/>
        </a:xfrm>
      </xdr:grpSpPr>
      <xdr:pic>
        <xdr:nvPicPr>
          <xdr:cNvPr id="3" name="Picture 2">
            <a:extLst>
              <a:ext uri="{FF2B5EF4-FFF2-40B4-BE49-F238E27FC236}">
                <a16:creationId xmlns:a16="http://schemas.microsoft.com/office/drawing/2014/main" id="{587A71A8-1CBB-E3B7-1930-8CEBC8B9D204}"/>
              </a:ext>
            </a:extLst>
          </xdr:cNvPr>
          <xdr:cNvPicPr>
            <a:picLocks noChangeAspect="1"/>
          </xdr:cNvPicPr>
        </xdr:nvPicPr>
        <xdr:blipFill>
          <a:blip xmlns:r="http://schemas.openxmlformats.org/officeDocument/2006/relationships" r:embed="rId3"/>
          <a:stretch>
            <a:fillRect/>
          </a:stretch>
        </xdr:blipFill>
        <xdr:spPr>
          <a:xfrm>
            <a:off x="4792132" y="2590799"/>
            <a:ext cx="2794000" cy="889000"/>
          </a:xfrm>
          <a:prstGeom prst="rect">
            <a:avLst/>
          </a:prstGeom>
        </xdr:spPr>
      </xdr:pic>
      <xdr:pic>
        <xdr:nvPicPr>
          <xdr:cNvPr id="4" name="Picture 3">
            <a:extLst>
              <a:ext uri="{FF2B5EF4-FFF2-40B4-BE49-F238E27FC236}">
                <a16:creationId xmlns:a16="http://schemas.microsoft.com/office/drawing/2014/main" id="{B60FE6D3-17E8-CA67-F57E-4A8F50D917ED}"/>
              </a:ext>
            </a:extLst>
          </xdr:cNvPr>
          <xdr:cNvPicPr>
            <a:picLocks noChangeAspect="1"/>
          </xdr:cNvPicPr>
        </xdr:nvPicPr>
        <xdr:blipFill>
          <a:blip xmlns:r="http://schemas.openxmlformats.org/officeDocument/2006/relationships" r:embed="rId4"/>
          <a:stretch>
            <a:fillRect/>
          </a:stretch>
        </xdr:blipFill>
        <xdr:spPr>
          <a:xfrm>
            <a:off x="4792132" y="3369733"/>
            <a:ext cx="2781300" cy="838200"/>
          </a:xfrm>
          <a:prstGeom prst="rect">
            <a:avLst/>
          </a:prstGeom>
        </xdr:spPr>
      </xdr:pic>
    </xdr:grpSp>
    <xdr:clientData/>
  </xdr:twoCellAnchor>
  <xdr:twoCellAnchor>
    <xdr:from>
      <xdr:col>3</xdr:col>
      <xdr:colOff>181429</xdr:colOff>
      <xdr:row>14</xdr:row>
      <xdr:rowOff>68036</xdr:rowOff>
    </xdr:from>
    <xdr:to>
      <xdr:col>3</xdr:col>
      <xdr:colOff>544286</xdr:colOff>
      <xdr:row>15</xdr:row>
      <xdr:rowOff>60477</xdr:rowOff>
    </xdr:to>
    <xdr:sp macro="" textlink="">
      <xdr:nvSpPr>
        <xdr:cNvPr id="13" name="Rectangle 12">
          <a:extLst>
            <a:ext uri="{FF2B5EF4-FFF2-40B4-BE49-F238E27FC236}">
              <a16:creationId xmlns:a16="http://schemas.microsoft.com/office/drawing/2014/main" id="{73708B30-7A48-6EA3-71F5-BD28F9B65C3B}"/>
            </a:ext>
          </a:extLst>
        </xdr:cNvPr>
        <xdr:cNvSpPr/>
      </xdr:nvSpPr>
      <xdr:spPr>
        <a:xfrm>
          <a:off x="2925536" y="2706310"/>
          <a:ext cx="362857" cy="1738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190199</xdr:colOff>
      <xdr:row>15</xdr:row>
      <xdr:rowOff>91924</xdr:rowOff>
    </xdr:from>
    <xdr:to>
      <xdr:col>3</xdr:col>
      <xdr:colOff>553056</xdr:colOff>
      <xdr:row>16</xdr:row>
      <xdr:rowOff>84364</xdr:rowOff>
    </xdr:to>
    <xdr:sp macro="" textlink="">
      <xdr:nvSpPr>
        <xdr:cNvPr id="14" name="Rectangle 13">
          <a:extLst>
            <a:ext uri="{FF2B5EF4-FFF2-40B4-BE49-F238E27FC236}">
              <a16:creationId xmlns:a16="http://schemas.microsoft.com/office/drawing/2014/main" id="{DAD803D2-0184-4D43-9DEC-7123198AC271}"/>
            </a:ext>
          </a:extLst>
        </xdr:cNvPr>
        <xdr:cNvSpPr/>
      </xdr:nvSpPr>
      <xdr:spPr>
        <a:xfrm>
          <a:off x="2934306" y="2911626"/>
          <a:ext cx="362857" cy="1738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524028</xdr:colOff>
      <xdr:row>16</xdr:row>
      <xdr:rowOff>108252</xdr:rowOff>
    </xdr:from>
    <xdr:to>
      <xdr:col>3</xdr:col>
      <xdr:colOff>786191</xdr:colOff>
      <xdr:row>17</xdr:row>
      <xdr:rowOff>113392</xdr:rowOff>
    </xdr:to>
    <xdr:sp macro="" textlink="">
      <xdr:nvSpPr>
        <xdr:cNvPr id="15" name="Rectangle 14">
          <a:extLst>
            <a:ext uri="{FF2B5EF4-FFF2-40B4-BE49-F238E27FC236}">
              <a16:creationId xmlns:a16="http://schemas.microsoft.com/office/drawing/2014/main" id="{7A200E10-D97B-1342-82D8-0A1D7EFAB201}"/>
            </a:ext>
          </a:extLst>
        </xdr:cNvPr>
        <xdr:cNvSpPr/>
      </xdr:nvSpPr>
      <xdr:spPr>
        <a:xfrm>
          <a:off x="3268135" y="3109383"/>
          <a:ext cx="262163" cy="1865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547916</xdr:colOff>
      <xdr:row>17</xdr:row>
      <xdr:rowOff>117021</xdr:rowOff>
    </xdr:from>
    <xdr:to>
      <xdr:col>3</xdr:col>
      <xdr:colOff>810079</xdr:colOff>
      <xdr:row>18</xdr:row>
      <xdr:rowOff>122162</xdr:rowOff>
    </xdr:to>
    <xdr:sp macro="" textlink="">
      <xdr:nvSpPr>
        <xdr:cNvPr id="16" name="Rectangle 15">
          <a:extLst>
            <a:ext uri="{FF2B5EF4-FFF2-40B4-BE49-F238E27FC236}">
              <a16:creationId xmlns:a16="http://schemas.microsoft.com/office/drawing/2014/main" id="{5BF32FCD-BC6F-5D4C-9979-405F04254EC0}"/>
            </a:ext>
          </a:extLst>
        </xdr:cNvPr>
        <xdr:cNvSpPr/>
      </xdr:nvSpPr>
      <xdr:spPr>
        <a:xfrm>
          <a:off x="3292023" y="3299581"/>
          <a:ext cx="262163" cy="1865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541566</xdr:colOff>
      <xdr:row>18</xdr:row>
      <xdr:rowOff>133350</xdr:rowOff>
    </xdr:from>
    <xdr:to>
      <xdr:col>3</xdr:col>
      <xdr:colOff>803729</xdr:colOff>
      <xdr:row>19</xdr:row>
      <xdr:rowOff>138490</xdr:rowOff>
    </xdr:to>
    <xdr:sp macro="" textlink="">
      <xdr:nvSpPr>
        <xdr:cNvPr id="17" name="Rectangle 16">
          <a:extLst>
            <a:ext uri="{FF2B5EF4-FFF2-40B4-BE49-F238E27FC236}">
              <a16:creationId xmlns:a16="http://schemas.microsoft.com/office/drawing/2014/main" id="{1FFD2FD0-D859-964F-AABD-5800DCCF9F48}"/>
            </a:ext>
          </a:extLst>
        </xdr:cNvPr>
        <xdr:cNvSpPr/>
      </xdr:nvSpPr>
      <xdr:spPr>
        <a:xfrm>
          <a:off x="3285673" y="3497338"/>
          <a:ext cx="262163" cy="1865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542776</xdr:colOff>
      <xdr:row>19</xdr:row>
      <xdr:rowOff>157238</xdr:rowOff>
    </xdr:from>
    <xdr:to>
      <xdr:col>3</xdr:col>
      <xdr:colOff>804939</xdr:colOff>
      <xdr:row>20</xdr:row>
      <xdr:rowOff>162379</xdr:rowOff>
    </xdr:to>
    <xdr:sp macro="" textlink="">
      <xdr:nvSpPr>
        <xdr:cNvPr id="18" name="Rectangle 17">
          <a:extLst>
            <a:ext uri="{FF2B5EF4-FFF2-40B4-BE49-F238E27FC236}">
              <a16:creationId xmlns:a16="http://schemas.microsoft.com/office/drawing/2014/main" id="{E13108FA-3F30-9147-AB89-54AF092F3A71}"/>
            </a:ext>
          </a:extLst>
        </xdr:cNvPr>
        <xdr:cNvSpPr/>
      </xdr:nvSpPr>
      <xdr:spPr>
        <a:xfrm>
          <a:off x="3286883" y="3702655"/>
          <a:ext cx="262163" cy="1865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309640</xdr:colOff>
      <xdr:row>20</xdr:row>
      <xdr:rowOff>181127</xdr:rowOff>
    </xdr:from>
    <xdr:to>
      <xdr:col>3</xdr:col>
      <xdr:colOff>571803</xdr:colOff>
      <xdr:row>22</xdr:row>
      <xdr:rowOff>4839</xdr:rowOff>
    </xdr:to>
    <xdr:sp macro="" textlink="">
      <xdr:nvSpPr>
        <xdr:cNvPr id="19" name="Rectangle 18">
          <a:extLst>
            <a:ext uri="{FF2B5EF4-FFF2-40B4-BE49-F238E27FC236}">
              <a16:creationId xmlns:a16="http://schemas.microsoft.com/office/drawing/2014/main" id="{8C7D2F2E-331A-4D49-A12E-366234CCD5A5}"/>
            </a:ext>
          </a:extLst>
        </xdr:cNvPr>
        <xdr:cNvSpPr/>
      </xdr:nvSpPr>
      <xdr:spPr>
        <a:xfrm>
          <a:off x="3053747" y="3907972"/>
          <a:ext cx="262163" cy="1865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295731</xdr:colOff>
      <xdr:row>22</xdr:row>
      <xdr:rowOff>8467</xdr:rowOff>
    </xdr:from>
    <xdr:to>
      <xdr:col>3</xdr:col>
      <xdr:colOff>557894</xdr:colOff>
      <xdr:row>23</xdr:row>
      <xdr:rowOff>13607</xdr:rowOff>
    </xdr:to>
    <xdr:sp macro="" textlink="">
      <xdr:nvSpPr>
        <xdr:cNvPr id="20" name="Rectangle 19">
          <a:extLst>
            <a:ext uri="{FF2B5EF4-FFF2-40B4-BE49-F238E27FC236}">
              <a16:creationId xmlns:a16="http://schemas.microsoft.com/office/drawing/2014/main" id="{7C414D50-5907-4647-B863-6D46E6E3FF02}"/>
            </a:ext>
          </a:extLst>
        </xdr:cNvPr>
        <xdr:cNvSpPr/>
      </xdr:nvSpPr>
      <xdr:spPr>
        <a:xfrm>
          <a:off x="3039838" y="4098169"/>
          <a:ext cx="262163" cy="1865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304501</xdr:colOff>
      <xdr:row>23</xdr:row>
      <xdr:rowOff>17235</xdr:rowOff>
    </xdr:from>
    <xdr:to>
      <xdr:col>3</xdr:col>
      <xdr:colOff>566664</xdr:colOff>
      <xdr:row>24</xdr:row>
      <xdr:rowOff>22375</xdr:rowOff>
    </xdr:to>
    <xdr:sp macro="" textlink="">
      <xdr:nvSpPr>
        <xdr:cNvPr id="21" name="Rectangle 20">
          <a:extLst>
            <a:ext uri="{FF2B5EF4-FFF2-40B4-BE49-F238E27FC236}">
              <a16:creationId xmlns:a16="http://schemas.microsoft.com/office/drawing/2014/main" id="{0B710198-D08E-B049-B0B5-EFE4FDBCA08B}"/>
            </a:ext>
          </a:extLst>
        </xdr:cNvPr>
        <xdr:cNvSpPr/>
      </xdr:nvSpPr>
      <xdr:spPr>
        <a:xfrm>
          <a:off x="3048608" y="4288366"/>
          <a:ext cx="262163" cy="186569"/>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394305</xdr:colOff>
      <xdr:row>21</xdr:row>
      <xdr:rowOff>8770</xdr:rowOff>
    </xdr:from>
    <xdr:to>
      <xdr:col>8</xdr:col>
      <xdr:colOff>861786</xdr:colOff>
      <xdr:row>22</xdr:row>
      <xdr:rowOff>68036</xdr:rowOff>
    </xdr:to>
    <xdr:sp macro="" textlink="">
      <xdr:nvSpPr>
        <xdr:cNvPr id="24" name="Rectangle 23">
          <a:extLst>
            <a:ext uri="{FF2B5EF4-FFF2-40B4-BE49-F238E27FC236}">
              <a16:creationId xmlns:a16="http://schemas.microsoft.com/office/drawing/2014/main" id="{A5FD9F31-9299-6D45-9739-DB909C1559D9}"/>
            </a:ext>
          </a:extLst>
        </xdr:cNvPr>
        <xdr:cNvSpPr/>
      </xdr:nvSpPr>
      <xdr:spPr>
        <a:xfrm>
          <a:off x="6033710" y="3917044"/>
          <a:ext cx="973969" cy="240694"/>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177799</xdr:colOff>
      <xdr:row>10</xdr:row>
      <xdr:rowOff>165100</xdr:rowOff>
    </xdr:from>
    <xdr:to>
      <xdr:col>3</xdr:col>
      <xdr:colOff>762000</xdr:colOff>
      <xdr:row>15</xdr:row>
      <xdr:rowOff>35665</xdr:rowOff>
    </xdr:to>
    <xdr:pic>
      <xdr:nvPicPr>
        <xdr:cNvPr id="3" name="Picture 2">
          <a:extLst>
            <a:ext uri="{FF2B5EF4-FFF2-40B4-BE49-F238E27FC236}">
              <a16:creationId xmlns:a16="http://schemas.microsoft.com/office/drawing/2014/main" id="{A54A72E4-4483-9EFA-2903-BBD1EFE40527}"/>
            </a:ext>
          </a:extLst>
        </xdr:cNvPr>
        <xdr:cNvPicPr>
          <a:picLocks noChangeAspect="1"/>
        </xdr:cNvPicPr>
      </xdr:nvPicPr>
      <xdr:blipFill>
        <a:blip xmlns:r="http://schemas.openxmlformats.org/officeDocument/2006/relationships" r:embed="rId1"/>
        <a:stretch>
          <a:fillRect/>
        </a:stretch>
      </xdr:blipFill>
      <xdr:spPr>
        <a:xfrm>
          <a:off x="177799" y="1968500"/>
          <a:ext cx="2819401" cy="759565"/>
        </a:xfrm>
        <a:prstGeom prst="rect">
          <a:avLst/>
        </a:prstGeom>
      </xdr:spPr>
    </xdr:pic>
    <xdr:clientData/>
  </xdr:twoCellAnchor>
  <xdr:twoCellAnchor>
    <xdr:from>
      <xdr:col>6</xdr:col>
      <xdr:colOff>260350</xdr:colOff>
      <xdr:row>0</xdr:row>
      <xdr:rowOff>139700</xdr:rowOff>
    </xdr:from>
    <xdr:to>
      <xdr:col>10</xdr:col>
      <xdr:colOff>146050</xdr:colOff>
      <xdr:row>10</xdr:row>
      <xdr:rowOff>11206</xdr:rowOff>
    </xdr:to>
    <xdr:grpSp>
      <xdr:nvGrpSpPr>
        <xdr:cNvPr id="8" name="Group 7">
          <a:extLst>
            <a:ext uri="{FF2B5EF4-FFF2-40B4-BE49-F238E27FC236}">
              <a16:creationId xmlns:a16="http://schemas.microsoft.com/office/drawing/2014/main" id="{9DEEF0E1-9BB6-883A-782E-EB043DEF49EB}"/>
            </a:ext>
          </a:extLst>
        </xdr:cNvPr>
        <xdr:cNvGrpSpPr/>
      </xdr:nvGrpSpPr>
      <xdr:grpSpPr>
        <a:xfrm>
          <a:off x="4349750" y="139700"/>
          <a:ext cx="3136900" cy="1674906"/>
          <a:chOff x="4349750" y="139700"/>
          <a:chExt cx="3136900" cy="1674906"/>
        </a:xfrm>
      </xdr:grpSpPr>
      <xdr:pic>
        <xdr:nvPicPr>
          <xdr:cNvPr id="4" name="Picture 3">
            <a:extLst>
              <a:ext uri="{FF2B5EF4-FFF2-40B4-BE49-F238E27FC236}">
                <a16:creationId xmlns:a16="http://schemas.microsoft.com/office/drawing/2014/main" id="{C9050B9A-FB71-68E0-9A59-82AD34224E2C}"/>
              </a:ext>
            </a:extLst>
          </xdr:cNvPr>
          <xdr:cNvPicPr>
            <a:picLocks noChangeAspect="1"/>
          </xdr:cNvPicPr>
        </xdr:nvPicPr>
        <xdr:blipFill>
          <a:blip xmlns:r="http://schemas.openxmlformats.org/officeDocument/2006/relationships" r:embed="rId2"/>
          <a:stretch>
            <a:fillRect/>
          </a:stretch>
        </xdr:blipFill>
        <xdr:spPr>
          <a:xfrm>
            <a:off x="4349750" y="139700"/>
            <a:ext cx="3136900" cy="1674906"/>
          </a:xfrm>
          <a:prstGeom prst="rect">
            <a:avLst/>
          </a:prstGeom>
        </xdr:spPr>
      </xdr:pic>
      <xdr:sp macro="" textlink="">
        <xdr:nvSpPr>
          <xdr:cNvPr id="5" name="TextBox 4">
            <a:extLst>
              <a:ext uri="{FF2B5EF4-FFF2-40B4-BE49-F238E27FC236}">
                <a16:creationId xmlns:a16="http://schemas.microsoft.com/office/drawing/2014/main" id="{31EFE834-4C38-9656-C3C2-29389C5E5CD1}"/>
              </a:ext>
            </a:extLst>
          </xdr:cNvPr>
          <xdr:cNvSpPr txBox="1"/>
        </xdr:nvSpPr>
        <xdr:spPr>
          <a:xfrm>
            <a:off x="4521200" y="311150"/>
            <a:ext cx="6604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Original</a:t>
            </a:r>
          </a:p>
        </xdr:txBody>
      </xdr:sp>
    </xdr:grpSp>
    <xdr:clientData/>
  </xdr:twoCellAnchor>
  <xdr:twoCellAnchor>
    <xdr:from>
      <xdr:col>6</xdr:col>
      <xdr:colOff>260350</xdr:colOff>
      <xdr:row>10</xdr:row>
      <xdr:rowOff>88900</xdr:rowOff>
    </xdr:from>
    <xdr:to>
      <xdr:col>10</xdr:col>
      <xdr:colOff>146050</xdr:colOff>
      <xdr:row>20</xdr:row>
      <xdr:rowOff>79250</xdr:rowOff>
    </xdr:to>
    <xdr:grpSp>
      <xdr:nvGrpSpPr>
        <xdr:cNvPr id="7" name="Group 6">
          <a:extLst>
            <a:ext uri="{FF2B5EF4-FFF2-40B4-BE49-F238E27FC236}">
              <a16:creationId xmlns:a16="http://schemas.microsoft.com/office/drawing/2014/main" id="{C4C1C408-BB14-EFB2-9AF9-5F2B13848F5F}"/>
            </a:ext>
          </a:extLst>
        </xdr:cNvPr>
        <xdr:cNvGrpSpPr/>
      </xdr:nvGrpSpPr>
      <xdr:grpSpPr>
        <a:xfrm>
          <a:off x="4349750" y="1892300"/>
          <a:ext cx="3136900" cy="1768350"/>
          <a:chOff x="4349750" y="1892300"/>
          <a:chExt cx="3136900" cy="1768350"/>
        </a:xfrm>
      </xdr:grpSpPr>
      <xdr:pic>
        <xdr:nvPicPr>
          <xdr:cNvPr id="2" name="Picture 1">
            <a:extLst>
              <a:ext uri="{FF2B5EF4-FFF2-40B4-BE49-F238E27FC236}">
                <a16:creationId xmlns:a16="http://schemas.microsoft.com/office/drawing/2014/main" id="{AEA75A9A-B956-492A-C429-2D958DA921FB}"/>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Layer>
                </a14:imgProps>
              </a:ext>
            </a:extLst>
          </a:blip>
          <a:stretch>
            <a:fillRect/>
          </a:stretch>
        </xdr:blipFill>
        <xdr:spPr>
          <a:xfrm>
            <a:off x="4349750" y="1892300"/>
            <a:ext cx="3136900" cy="1768350"/>
          </a:xfrm>
          <a:prstGeom prst="rect">
            <a:avLst/>
          </a:prstGeom>
        </xdr:spPr>
      </xdr:pic>
      <xdr:sp macro="" textlink="">
        <xdr:nvSpPr>
          <xdr:cNvPr id="6" name="TextBox 5">
            <a:extLst>
              <a:ext uri="{FF2B5EF4-FFF2-40B4-BE49-F238E27FC236}">
                <a16:creationId xmlns:a16="http://schemas.microsoft.com/office/drawing/2014/main" id="{0348C217-A0A3-E846-B5DD-664017F0B355}"/>
              </a:ext>
            </a:extLst>
          </xdr:cNvPr>
          <xdr:cNvSpPr txBox="1"/>
        </xdr:nvSpPr>
        <xdr:spPr>
          <a:xfrm>
            <a:off x="4489450" y="2063750"/>
            <a:ext cx="7937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Uncertain</a:t>
            </a:r>
          </a:p>
        </xdr:txBody>
      </xdr:sp>
    </xdr:grpSp>
    <xdr:clientData/>
  </xdr:twoCellAnchor>
  <xdr:twoCellAnchor>
    <xdr:from>
      <xdr:col>7</xdr:col>
      <xdr:colOff>590551</xdr:colOff>
      <xdr:row>15</xdr:row>
      <xdr:rowOff>95250</xdr:rowOff>
    </xdr:from>
    <xdr:to>
      <xdr:col>8</xdr:col>
      <xdr:colOff>44451</xdr:colOff>
      <xdr:row>18</xdr:row>
      <xdr:rowOff>127000</xdr:rowOff>
    </xdr:to>
    <xdr:sp macro="" textlink="">
      <xdr:nvSpPr>
        <xdr:cNvPr id="9" name="Rectangle 8">
          <a:extLst>
            <a:ext uri="{FF2B5EF4-FFF2-40B4-BE49-F238E27FC236}">
              <a16:creationId xmlns:a16="http://schemas.microsoft.com/office/drawing/2014/main" id="{F4A2B46C-9C19-1746-99E3-9555F186BE8B}"/>
            </a:ext>
          </a:extLst>
        </xdr:cNvPr>
        <xdr:cNvSpPr/>
      </xdr:nvSpPr>
      <xdr:spPr>
        <a:xfrm>
          <a:off x="5492751" y="2787650"/>
          <a:ext cx="266700" cy="565150"/>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584201</xdr:colOff>
      <xdr:row>15</xdr:row>
      <xdr:rowOff>107950</xdr:rowOff>
    </xdr:from>
    <xdr:to>
      <xdr:col>9</xdr:col>
      <xdr:colOff>38101</xdr:colOff>
      <xdr:row>18</xdr:row>
      <xdr:rowOff>139700</xdr:rowOff>
    </xdr:to>
    <xdr:sp macro="" textlink="">
      <xdr:nvSpPr>
        <xdr:cNvPr id="10" name="Rectangle 9">
          <a:extLst>
            <a:ext uri="{FF2B5EF4-FFF2-40B4-BE49-F238E27FC236}">
              <a16:creationId xmlns:a16="http://schemas.microsoft.com/office/drawing/2014/main" id="{08DF2E80-1EA5-CD4C-A3B5-403337914B64}"/>
            </a:ext>
          </a:extLst>
        </xdr:cNvPr>
        <xdr:cNvSpPr/>
      </xdr:nvSpPr>
      <xdr:spPr>
        <a:xfrm>
          <a:off x="6299201" y="2800350"/>
          <a:ext cx="266700" cy="565150"/>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273051</xdr:colOff>
      <xdr:row>15</xdr:row>
      <xdr:rowOff>101600</xdr:rowOff>
    </xdr:from>
    <xdr:to>
      <xdr:col>9</xdr:col>
      <xdr:colOff>539751</xdr:colOff>
      <xdr:row>18</xdr:row>
      <xdr:rowOff>133350</xdr:rowOff>
    </xdr:to>
    <xdr:sp macro="" textlink="">
      <xdr:nvSpPr>
        <xdr:cNvPr id="11" name="Rectangle 10">
          <a:extLst>
            <a:ext uri="{FF2B5EF4-FFF2-40B4-BE49-F238E27FC236}">
              <a16:creationId xmlns:a16="http://schemas.microsoft.com/office/drawing/2014/main" id="{533800F4-CD4C-AA40-8714-01EADB62CE65}"/>
            </a:ext>
          </a:extLst>
        </xdr:cNvPr>
        <xdr:cNvSpPr/>
      </xdr:nvSpPr>
      <xdr:spPr>
        <a:xfrm>
          <a:off x="6800851" y="2794000"/>
          <a:ext cx="266700" cy="565150"/>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311151</xdr:colOff>
      <xdr:row>18</xdr:row>
      <xdr:rowOff>146050</xdr:rowOff>
    </xdr:from>
    <xdr:to>
      <xdr:col>7</xdr:col>
      <xdr:colOff>577851</xdr:colOff>
      <xdr:row>19</xdr:row>
      <xdr:rowOff>133350</xdr:rowOff>
    </xdr:to>
    <xdr:sp macro="" textlink="">
      <xdr:nvSpPr>
        <xdr:cNvPr id="12" name="Rectangle 11">
          <a:extLst>
            <a:ext uri="{FF2B5EF4-FFF2-40B4-BE49-F238E27FC236}">
              <a16:creationId xmlns:a16="http://schemas.microsoft.com/office/drawing/2014/main" id="{CD1E5509-94C9-1948-B3D6-6D3EAD8FC5F6}"/>
            </a:ext>
          </a:extLst>
        </xdr:cNvPr>
        <xdr:cNvSpPr/>
      </xdr:nvSpPr>
      <xdr:spPr>
        <a:xfrm>
          <a:off x="5213351" y="3371850"/>
          <a:ext cx="266700" cy="165100"/>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298451</xdr:colOff>
      <xdr:row>18</xdr:row>
      <xdr:rowOff>133350</xdr:rowOff>
    </xdr:from>
    <xdr:to>
      <xdr:col>8</xdr:col>
      <xdr:colOff>565151</xdr:colOff>
      <xdr:row>19</xdr:row>
      <xdr:rowOff>120650</xdr:rowOff>
    </xdr:to>
    <xdr:sp macro="" textlink="">
      <xdr:nvSpPr>
        <xdr:cNvPr id="14" name="Rectangle 13">
          <a:extLst>
            <a:ext uri="{FF2B5EF4-FFF2-40B4-BE49-F238E27FC236}">
              <a16:creationId xmlns:a16="http://schemas.microsoft.com/office/drawing/2014/main" id="{10677ED8-A7F2-C14E-9B6B-04402D56ABCC}"/>
            </a:ext>
          </a:extLst>
        </xdr:cNvPr>
        <xdr:cNvSpPr/>
      </xdr:nvSpPr>
      <xdr:spPr>
        <a:xfrm>
          <a:off x="6013451" y="3359150"/>
          <a:ext cx="266700" cy="165100"/>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482600</xdr:colOff>
      <xdr:row>12</xdr:row>
      <xdr:rowOff>107950</xdr:rowOff>
    </xdr:from>
    <xdr:to>
      <xdr:col>3</xdr:col>
      <xdr:colOff>660399</xdr:colOff>
      <xdr:row>13</xdr:row>
      <xdr:rowOff>101600</xdr:rowOff>
    </xdr:to>
    <xdr:sp macro="" textlink="">
      <xdr:nvSpPr>
        <xdr:cNvPr id="15" name="Rectangle 14">
          <a:extLst>
            <a:ext uri="{FF2B5EF4-FFF2-40B4-BE49-F238E27FC236}">
              <a16:creationId xmlns:a16="http://schemas.microsoft.com/office/drawing/2014/main" id="{5176001D-B44C-2D42-B5F6-47587B1FC638}"/>
            </a:ext>
          </a:extLst>
        </xdr:cNvPr>
        <xdr:cNvSpPr/>
      </xdr:nvSpPr>
      <xdr:spPr>
        <a:xfrm>
          <a:off x="1993900" y="2266950"/>
          <a:ext cx="901699" cy="171450"/>
        </a:xfrm>
        <a:prstGeom prst="rect">
          <a:avLst/>
        </a:prstGeom>
        <a:solidFill>
          <a:srgbClr val="FFFF00">
            <a:alpha val="4117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323850</xdr:colOff>
      <xdr:row>1</xdr:row>
      <xdr:rowOff>95250</xdr:rowOff>
    </xdr:from>
    <xdr:to>
      <xdr:col>11</xdr:col>
      <xdr:colOff>425450</xdr:colOff>
      <xdr:row>13</xdr:row>
      <xdr:rowOff>82550</xdr:rowOff>
    </xdr:to>
    <xdr:pic>
      <xdr:nvPicPr>
        <xdr:cNvPr id="2" name="Picture 1">
          <a:extLst>
            <a:ext uri="{FF2B5EF4-FFF2-40B4-BE49-F238E27FC236}">
              <a16:creationId xmlns:a16="http://schemas.microsoft.com/office/drawing/2014/main" id="{0B4B3EEC-74FE-C640-AB0A-48133B99EB39}"/>
            </a:ext>
          </a:extLst>
        </xdr:cNvPr>
        <xdr:cNvPicPr>
          <a:picLocks noChangeAspect="1"/>
        </xdr:cNvPicPr>
      </xdr:nvPicPr>
      <xdr:blipFill>
        <a:blip xmlns:r="http://schemas.openxmlformats.org/officeDocument/2006/relationships" r:embed="rId1"/>
        <a:stretch>
          <a:fillRect/>
        </a:stretch>
      </xdr:blipFill>
      <xdr:spPr>
        <a:xfrm>
          <a:off x="6165850" y="336550"/>
          <a:ext cx="2387600" cy="2159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247650</xdr:colOff>
      <xdr:row>2</xdr:row>
      <xdr:rowOff>19050</xdr:rowOff>
    </xdr:from>
    <xdr:to>
      <xdr:col>11</xdr:col>
      <xdr:colOff>349250</xdr:colOff>
      <xdr:row>14</xdr:row>
      <xdr:rowOff>6350</xdr:rowOff>
    </xdr:to>
    <xdr:pic>
      <xdr:nvPicPr>
        <xdr:cNvPr id="2" name="Picture 1">
          <a:extLst>
            <a:ext uri="{FF2B5EF4-FFF2-40B4-BE49-F238E27FC236}">
              <a16:creationId xmlns:a16="http://schemas.microsoft.com/office/drawing/2014/main" id="{AAF74DBD-A5A3-D844-A510-599BF788805C}"/>
            </a:ext>
          </a:extLst>
        </xdr:cNvPr>
        <xdr:cNvPicPr>
          <a:picLocks noChangeAspect="1"/>
        </xdr:cNvPicPr>
      </xdr:nvPicPr>
      <xdr:blipFill>
        <a:blip xmlns:r="http://schemas.openxmlformats.org/officeDocument/2006/relationships" r:embed="rId1"/>
        <a:stretch>
          <a:fillRect/>
        </a:stretch>
      </xdr:blipFill>
      <xdr:spPr>
        <a:xfrm>
          <a:off x="6203950" y="438150"/>
          <a:ext cx="2387600" cy="2159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387350</xdr:colOff>
      <xdr:row>2</xdr:row>
      <xdr:rowOff>31750</xdr:rowOff>
    </xdr:from>
    <xdr:to>
      <xdr:col>11</xdr:col>
      <xdr:colOff>488950</xdr:colOff>
      <xdr:row>14</xdr:row>
      <xdr:rowOff>19050</xdr:rowOff>
    </xdr:to>
    <xdr:pic>
      <xdr:nvPicPr>
        <xdr:cNvPr id="2" name="Picture 1">
          <a:extLst>
            <a:ext uri="{FF2B5EF4-FFF2-40B4-BE49-F238E27FC236}">
              <a16:creationId xmlns:a16="http://schemas.microsoft.com/office/drawing/2014/main" id="{A2309ABB-46B0-A248-B682-39FF9C71E9E4}"/>
            </a:ext>
          </a:extLst>
        </xdr:cNvPr>
        <xdr:cNvPicPr>
          <a:picLocks noChangeAspect="1"/>
        </xdr:cNvPicPr>
      </xdr:nvPicPr>
      <xdr:blipFill>
        <a:blip xmlns:r="http://schemas.openxmlformats.org/officeDocument/2006/relationships" r:embed="rId1"/>
        <a:stretch>
          <a:fillRect/>
        </a:stretch>
      </xdr:blipFill>
      <xdr:spPr>
        <a:xfrm>
          <a:off x="5657850" y="450850"/>
          <a:ext cx="2387600" cy="2159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292100</xdr:colOff>
      <xdr:row>2</xdr:row>
      <xdr:rowOff>69850</xdr:rowOff>
    </xdr:from>
    <xdr:to>
      <xdr:col>11</xdr:col>
      <xdr:colOff>393700</xdr:colOff>
      <xdr:row>14</xdr:row>
      <xdr:rowOff>57150</xdr:rowOff>
    </xdr:to>
    <xdr:pic>
      <xdr:nvPicPr>
        <xdr:cNvPr id="2" name="Picture 1">
          <a:extLst>
            <a:ext uri="{FF2B5EF4-FFF2-40B4-BE49-F238E27FC236}">
              <a16:creationId xmlns:a16="http://schemas.microsoft.com/office/drawing/2014/main" id="{8BC6EC65-D7A9-BB4A-94E7-7134BFD7D0B3}"/>
            </a:ext>
          </a:extLst>
        </xdr:cNvPr>
        <xdr:cNvPicPr>
          <a:picLocks noChangeAspect="1"/>
        </xdr:cNvPicPr>
      </xdr:nvPicPr>
      <xdr:blipFill>
        <a:blip xmlns:r="http://schemas.openxmlformats.org/officeDocument/2006/relationships" r:embed="rId1"/>
        <a:stretch>
          <a:fillRect/>
        </a:stretch>
      </xdr:blipFill>
      <xdr:spPr>
        <a:xfrm>
          <a:off x="5562600" y="488950"/>
          <a:ext cx="2387600" cy="2159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317500</xdr:colOff>
      <xdr:row>2</xdr:row>
      <xdr:rowOff>44450</xdr:rowOff>
    </xdr:from>
    <xdr:to>
      <xdr:col>11</xdr:col>
      <xdr:colOff>419100</xdr:colOff>
      <xdr:row>14</xdr:row>
      <xdr:rowOff>31750</xdr:rowOff>
    </xdr:to>
    <xdr:pic>
      <xdr:nvPicPr>
        <xdr:cNvPr id="2" name="Picture 1">
          <a:extLst>
            <a:ext uri="{FF2B5EF4-FFF2-40B4-BE49-F238E27FC236}">
              <a16:creationId xmlns:a16="http://schemas.microsoft.com/office/drawing/2014/main" id="{F175A2C0-8D01-5A4F-ABDF-D54969D14CB6}"/>
            </a:ext>
          </a:extLst>
        </xdr:cNvPr>
        <xdr:cNvPicPr>
          <a:picLocks noChangeAspect="1"/>
        </xdr:cNvPicPr>
      </xdr:nvPicPr>
      <xdr:blipFill>
        <a:blip xmlns:r="http://schemas.openxmlformats.org/officeDocument/2006/relationships" r:embed="rId1"/>
        <a:stretch>
          <a:fillRect/>
        </a:stretch>
      </xdr:blipFill>
      <xdr:spPr>
        <a:xfrm>
          <a:off x="6311900" y="463550"/>
          <a:ext cx="2387600" cy="2159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368300</xdr:colOff>
      <xdr:row>2</xdr:row>
      <xdr:rowOff>133350</xdr:rowOff>
    </xdr:from>
    <xdr:to>
      <xdr:col>11</xdr:col>
      <xdr:colOff>469900</xdr:colOff>
      <xdr:row>14</xdr:row>
      <xdr:rowOff>120650</xdr:rowOff>
    </xdr:to>
    <xdr:pic>
      <xdr:nvPicPr>
        <xdr:cNvPr id="2" name="Picture 1">
          <a:extLst>
            <a:ext uri="{FF2B5EF4-FFF2-40B4-BE49-F238E27FC236}">
              <a16:creationId xmlns:a16="http://schemas.microsoft.com/office/drawing/2014/main" id="{B0403C53-1E14-204A-B9F9-95B18873526F}"/>
            </a:ext>
          </a:extLst>
        </xdr:cNvPr>
        <xdr:cNvPicPr>
          <a:picLocks noChangeAspect="1"/>
        </xdr:cNvPicPr>
      </xdr:nvPicPr>
      <xdr:blipFill>
        <a:blip xmlns:r="http://schemas.openxmlformats.org/officeDocument/2006/relationships" r:embed="rId1"/>
        <a:stretch>
          <a:fillRect/>
        </a:stretch>
      </xdr:blipFill>
      <xdr:spPr>
        <a:xfrm>
          <a:off x="5638800" y="552450"/>
          <a:ext cx="2387600" cy="2159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31750</xdr:colOff>
      <xdr:row>14</xdr:row>
      <xdr:rowOff>133350</xdr:rowOff>
    </xdr:from>
    <xdr:to>
      <xdr:col>8</xdr:col>
      <xdr:colOff>127000</xdr:colOff>
      <xdr:row>35</xdr:row>
      <xdr:rowOff>107950</xdr:rowOff>
    </xdr:to>
    <xdr:sp macro="" textlink="">
      <xdr:nvSpPr>
        <xdr:cNvPr id="2" name="TextBox 1">
          <a:extLst>
            <a:ext uri="{FF2B5EF4-FFF2-40B4-BE49-F238E27FC236}">
              <a16:creationId xmlns:a16="http://schemas.microsoft.com/office/drawing/2014/main" id="{00640BC7-E5A5-B54B-FA85-B44FA158105A}"/>
            </a:ext>
          </a:extLst>
        </xdr:cNvPr>
        <xdr:cNvSpPr txBox="1"/>
      </xdr:nvSpPr>
      <xdr:spPr>
        <a:xfrm>
          <a:off x="387350" y="2698750"/>
          <a:ext cx="5822950" cy="370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u="sng">
              <a:solidFill>
                <a:srgbClr val="FF0000"/>
              </a:solidFill>
              <a:effectLst/>
              <a:latin typeface="Consolas" panose="020B0609020204030204" pitchFamily="49" charset="0"/>
              <a:ea typeface="+mn-ea"/>
              <a:cs typeface="Consolas" panose="020B0609020204030204" pitchFamily="49" charset="0"/>
            </a:rPr>
            <a:t>Part a)</a:t>
          </a:r>
          <a:r>
            <a:rPr lang="en-US" sz="800">
              <a:solidFill>
                <a:srgbClr val="FF0000"/>
              </a:solidFill>
              <a:effectLst/>
              <a:latin typeface="Consolas" panose="020B0609020204030204" pitchFamily="49" charset="0"/>
              <a:ea typeface="+mn-ea"/>
              <a:cs typeface="Consolas" panose="020B0609020204030204" pitchFamily="49" charset="0"/>
            </a:rPr>
            <a:t> Optimal solution changes ($200k increase is not within allowable increase of $48,500).</a:t>
          </a:r>
        </a:p>
        <a:p>
          <a:endParaRPr lang="en-US" sz="800" u="sng">
            <a:solidFill>
              <a:schemeClr val="dk1"/>
            </a:solidFill>
            <a:effectLst/>
            <a:latin typeface="Consolas" panose="020B0609020204030204" pitchFamily="49" charset="0"/>
            <a:ea typeface="+mn-ea"/>
            <a:cs typeface="Consolas" panose="020B0609020204030204" pitchFamily="49" charset="0"/>
          </a:endParaRPr>
        </a:p>
        <a:p>
          <a:r>
            <a:rPr lang="en-US" sz="800" u="sng">
              <a:solidFill>
                <a:srgbClr val="FFC000"/>
              </a:solidFill>
              <a:effectLst/>
              <a:latin typeface="Consolas" panose="020B0609020204030204" pitchFamily="49" charset="0"/>
              <a:ea typeface="+mn-ea"/>
              <a:cs typeface="Consolas" panose="020B0609020204030204" pitchFamily="49" charset="0"/>
            </a:rPr>
            <a:t>Part b)</a:t>
          </a:r>
          <a:r>
            <a:rPr lang="en-US" sz="800">
              <a:solidFill>
                <a:srgbClr val="FFC000"/>
              </a:solidFill>
              <a:effectLst/>
              <a:latin typeface="Consolas" panose="020B0609020204030204" pitchFamily="49" charset="0"/>
              <a:ea typeface="+mn-ea"/>
              <a:cs typeface="Consolas" panose="020B0609020204030204" pitchFamily="49" charset="0"/>
            </a:rPr>
            <a:t> Optimal solution does not change ($200k increase is within allowable increase of $454,500).</a:t>
          </a:r>
        </a:p>
        <a:p>
          <a:endParaRPr lang="en-US" sz="800" u="sng">
            <a:solidFill>
              <a:schemeClr val="dk1"/>
            </a:solidFill>
            <a:effectLst/>
            <a:latin typeface="Consolas" panose="020B0609020204030204" pitchFamily="49" charset="0"/>
            <a:ea typeface="+mn-ea"/>
            <a:cs typeface="Consolas" panose="020B0609020204030204" pitchFamily="49" charset="0"/>
          </a:endParaRPr>
        </a:p>
        <a:p>
          <a:r>
            <a:rPr lang="en-US" sz="800" u="sng">
              <a:solidFill>
                <a:srgbClr val="00B050"/>
              </a:solidFill>
              <a:effectLst/>
              <a:latin typeface="Consolas" panose="020B0609020204030204" pitchFamily="49" charset="0"/>
              <a:ea typeface="+mn-ea"/>
              <a:cs typeface="Consolas" panose="020B0609020204030204" pitchFamily="49" charset="0"/>
            </a:rPr>
            <a:t>Part c)</a:t>
          </a:r>
          <a:r>
            <a:rPr lang="en-US" sz="800">
              <a:solidFill>
                <a:srgbClr val="00B050"/>
              </a:solidFill>
              <a:effectLst/>
              <a:latin typeface="Consolas" panose="020B0609020204030204" pitchFamily="49" charset="0"/>
              <a:ea typeface="+mn-ea"/>
              <a:cs typeface="Consolas" panose="020B0609020204030204" pitchFamily="49" charset="0"/>
            </a:rPr>
            <a:t> Optimal solution does not change ($5M decrease is within allowable decrease of ∞).</a:t>
          </a:r>
        </a:p>
        <a:p>
          <a:endParaRPr lang="en-US" sz="800" u="sng">
            <a:solidFill>
              <a:schemeClr val="dk1"/>
            </a:solidFill>
            <a:effectLst/>
            <a:latin typeface="Consolas" panose="020B0609020204030204" pitchFamily="49" charset="0"/>
            <a:ea typeface="+mn-ea"/>
            <a:cs typeface="Consolas" panose="020B0609020204030204" pitchFamily="49" charset="0"/>
          </a:endParaRPr>
        </a:p>
        <a:p>
          <a:r>
            <a:rPr lang="en-US" sz="800" u="sng">
              <a:solidFill>
                <a:srgbClr val="00B0F0"/>
              </a:solidFill>
              <a:effectLst/>
              <a:latin typeface="Consolas" panose="020B0609020204030204" pitchFamily="49" charset="0"/>
              <a:ea typeface="+mn-ea"/>
              <a:cs typeface="Consolas" panose="020B0609020204030204" pitchFamily="49" charset="0"/>
            </a:rPr>
            <a:t>Part d)</a:t>
          </a:r>
          <a:r>
            <a:rPr lang="en-US" sz="800">
              <a:solidFill>
                <a:srgbClr val="00B0F0"/>
              </a:solidFill>
              <a:effectLst/>
              <a:latin typeface="Consolas" panose="020B0609020204030204" pitchFamily="49" charset="0"/>
              <a:ea typeface="+mn-ea"/>
              <a:cs typeface="Consolas" panose="020B0609020204030204" pitchFamily="49" charset="0"/>
            </a:rPr>
            <a:t> Optimal solution does not change ($200k decrease is within allowable decrease of $322,600).</a:t>
          </a:r>
        </a:p>
        <a:p>
          <a:endParaRPr lang="en-US" sz="800" u="sng">
            <a:solidFill>
              <a:schemeClr val="dk1"/>
            </a:solidFill>
            <a:effectLst/>
            <a:latin typeface="Consolas" panose="020B0609020204030204" pitchFamily="49" charset="0"/>
            <a:ea typeface="+mn-ea"/>
            <a:cs typeface="Consolas" panose="020B0609020204030204" pitchFamily="49" charset="0"/>
          </a:endParaRPr>
        </a:p>
        <a:p>
          <a:r>
            <a:rPr lang="en-US" sz="800" u="sng">
              <a:solidFill>
                <a:schemeClr val="dk1"/>
              </a:solidFill>
              <a:effectLst/>
              <a:latin typeface="Consolas" panose="020B0609020204030204" pitchFamily="49" charset="0"/>
              <a:ea typeface="+mn-ea"/>
              <a:cs typeface="Consolas" panose="020B0609020204030204" pitchFamily="49" charset="0"/>
            </a:rPr>
            <a:t>Part e)</a:t>
          </a:r>
          <a:br>
            <a:rPr lang="en-US" sz="800" u="sng">
              <a:solidFill>
                <a:schemeClr val="dk1"/>
              </a:solidFill>
              <a:effectLst/>
              <a:latin typeface="Consolas" panose="020B0609020204030204" pitchFamily="49" charset="0"/>
              <a:ea typeface="+mn-ea"/>
              <a:cs typeface="Consolas" panose="020B0609020204030204" pitchFamily="49" charset="0"/>
            </a:rPr>
          </a:br>
          <a:r>
            <a:rPr lang="en-US" sz="800">
              <a:solidFill>
                <a:srgbClr val="FFC000"/>
              </a:solidFill>
              <a:effectLst/>
              <a:latin typeface="Consolas" panose="020B0609020204030204" pitchFamily="49" charset="0"/>
              <a:ea typeface="+mn-ea"/>
              <a:cs typeface="Consolas" panose="020B0609020204030204" pitchFamily="49" charset="0"/>
            </a:rPr>
            <a:t>b) Percentage of allowable increase for project 2 = (70.2 – 70) / 0.4545 = 44%</a:t>
          </a:r>
        </a:p>
        <a:p>
          <a:r>
            <a:rPr lang="en-US" sz="800" u="none">
              <a:solidFill>
                <a:srgbClr val="00B050"/>
              </a:solidFill>
              <a:effectLst/>
              <a:latin typeface="Consolas" panose="020B0609020204030204" pitchFamily="49" charset="0"/>
              <a:ea typeface="+mn-ea"/>
              <a:cs typeface="Consolas" panose="020B0609020204030204" pitchFamily="49" charset="0"/>
            </a:rPr>
            <a:t>c) </a:t>
          </a:r>
          <a:r>
            <a:rPr lang="en-US" sz="800">
              <a:solidFill>
                <a:srgbClr val="00B050"/>
              </a:solidFill>
              <a:effectLst/>
              <a:latin typeface="Consolas" panose="020B0609020204030204" pitchFamily="49" charset="0"/>
              <a:ea typeface="+mn-ea"/>
              <a:cs typeface="Consolas" panose="020B0609020204030204" pitchFamily="49" charset="0"/>
            </a:rPr>
            <a:t>Percentage of allowable decrease for project 1 = (45 – 40) / ∞ = 0%</a:t>
          </a:r>
          <a:br>
            <a:rPr lang="en-US" sz="800">
              <a:solidFill>
                <a:schemeClr val="dk1"/>
              </a:solidFill>
              <a:effectLst/>
              <a:latin typeface="Consolas" panose="020B0609020204030204" pitchFamily="49" charset="0"/>
              <a:ea typeface="+mn-ea"/>
              <a:cs typeface="Consolas" panose="020B0609020204030204" pitchFamily="49" charset="0"/>
            </a:rPr>
          </a:br>
          <a:r>
            <a:rPr lang="en-US" sz="800">
              <a:solidFill>
                <a:srgbClr val="00B0F0"/>
              </a:solidFill>
              <a:effectLst/>
              <a:latin typeface="Consolas" panose="020B0609020204030204" pitchFamily="49" charset="0"/>
              <a:ea typeface="+mn-ea"/>
              <a:cs typeface="Consolas" panose="020B0609020204030204" pitchFamily="49" charset="0"/>
            </a:rPr>
            <a:t>d) Percentage of allowable decrease for project 3 = (50 – 49.8) / 0.3226 = 62%</a:t>
          </a:r>
          <a:br>
            <a:rPr lang="en-US" sz="800">
              <a:solidFill>
                <a:schemeClr val="dk1"/>
              </a:solidFill>
              <a:effectLst/>
              <a:latin typeface="Consolas" panose="020B0609020204030204" pitchFamily="49" charset="0"/>
              <a:ea typeface="+mn-ea"/>
              <a:cs typeface="Consolas" panose="020B0609020204030204" pitchFamily="49" charset="0"/>
            </a:rPr>
          </a:br>
          <a:r>
            <a:rPr lang="en-US" sz="800">
              <a:solidFill>
                <a:schemeClr val="dk1"/>
              </a:solidFill>
              <a:effectLst/>
              <a:latin typeface="Consolas" panose="020B0609020204030204" pitchFamily="49" charset="0"/>
              <a:ea typeface="+mn-ea"/>
              <a:cs typeface="Consolas" panose="020B0609020204030204" pitchFamily="49" charset="0"/>
            </a:rPr>
            <a:t>Sum = 106%, so the solution may or may not change. </a:t>
          </a:r>
        </a:p>
        <a:p>
          <a:endParaRPr lang="en-US" sz="800" u="sng">
            <a:solidFill>
              <a:schemeClr val="dk1"/>
            </a:solidFill>
            <a:effectLst/>
            <a:latin typeface="Consolas" panose="020B0609020204030204" pitchFamily="49" charset="0"/>
            <a:ea typeface="+mn-ea"/>
            <a:cs typeface="Consolas" panose="020B0609020204030204" pitchFamily="49" charset="0"/>
          </a:endParaRPr>
        </a:p>
        <a:p>
          <a:r>
            <a:rPr lang="en-US" sz="800" u="sng">
              <a:solidFill>
                <a:schemeClr val="dk1"/>
              </a:solidFill>
              <a:effectLst/>
              <a:latin typeface="Consolas" panose="020B0609020204030204" pitchFamily="49" charset="0"/>
              <a:ea typeface="+mn-ea"/>
              <a:cs typeface="Consolas" panose="020B0609020204030204" pitchFamily="49" charset="0"/>
            </a:rPr>
            <a:t>Part f)</a:t>
          </a:r>
          <a:br>
            <a:rPr lang="en-US" sz="800">
              <a:solidFill>
                <a:schemeClr val="dk1"/>
              </a:solidFill>
              <a:effectLst/>
              <a:latin typeface="Consolas" panose="020B0609020204030204" pitchFamily="49" charset="0"/>
              <a:ea typeface="+mn-ea"/>
              <a:cs typeface="Consolas" panose="020B0609020204030204" pitchFamily="49" charset="0"/>
            </a:rPr>
          </a:br>
          <a:r>
            <a:rPr lang="en-US" sz="800">
              <a:solidFill>
                <a:srgbClr val="FF0000"/>
              </a:solidFill>
              <a:effectLst/>
              <a:latin typeface="Consolas" panose="020B0609020204030204" pitchFamily="49" charset="0"/>
              <a:ea typeface="+mn-ea"/>
              <a:cs typeface="Consolas" panose="020B0609020204030204" pitchFamily="49" charset="0"/>
            </a:rPr>
            <a:t>Percentage of allowable increase for project 1 = (46 – 45) / 0.0485 = 2,062%</a:t>
          </a:r>
          <a:br>
            <a:rPr lang="en-US" sz="800">
              <a:solidFill>
                <a:srgbClr val="FF0000"/>
              </a:solidFill>
              <a:effectLst/>
              <a:latin typeface="Consolas" panose="020B0609020204030204" pitchFamily="49" charset="0"/>
              <a:ea typeface="+mn-ea"/>
              <a:cs typeface="Consolas" panose="020B0609020204030204" pitchFamily="49" charset="0"/>
            </a:rPr>
          </a:br>
          <a:r>
            <a:rPr lang="en-US" sz="800">
              <a:solidFill>
                <a:srgbClr val="7030A0"/>
              </a:solidFill>
              <a:effectLst/>
              <a:latin typeface="Consolas" panose="020B0609020204030204" pitchFamily="49" charset="0"/>
              <a:ea typeface="+mn-ea"/>
              <a:cs typeface="Consolas" panose="020B0609020204030204" pitchFamily="49" charset="0"/>
            </a:rPr>
            <a:t>Percentage of allowable decrease for project 2 = (70 – 69) / 0.0543 = 1,842%</a:t>
          </a:r>
          <a:br>
            <a:rPr lang="en-US" sz="800">
              <a:solidFill>
                <a:srgbClr val="7030A0"/>
              </a:solidFill>
              <a:effectLst/>
              <a:latin typeface="Consolas" panose="020B0609020204030204" pitchFamily="49" charset="0"/>
              <a:ea typeface="+mn-ea"/>
              <a:cs typeface="Consolas" panose="020B0609020204030204" pitchFamily="49" charset="0"/>
            </a:rPr>
          </a:br>
          <a:r>
            <a:rPr lang="en-US" sz="800">
              <a:solidFill>
                <a:srgbClr val="00B0F0"/>
              </a:solidFill>
              <a:effectLst/>
              <a:latin typeface="Consolas" panose="020B0609020204030204" pitchFamily="49" charset="0"/>
              <a:ea typeface="+mn-ea"/>
              <a:cs typeface="Consolas" panose="020B0609020204030204" pitchFamily="49" charset="0"/>
            </a:rPr>
            <a:t>Percentage of allowable decrease for project 3 = (50 – 49) / 0.3226 = 310%</a:t>
          </a:r>
          <a:br>
            <a:rPr lang="en-US" sz="800">
              <a:solidFill>
                <a:srgbClr val="00B0F0"/>
              </a:solidFill>
              <a:effectLst/>
              <a:latin typeface="Consolas" panose="020B0609020204030204" pitchFamily="49" charset="0"/>
              <a:ea typeface="+mn-ea"/>
              <a:cs typeface="Consolas" panose="020B0609020204030204" pitchFamily="49" charset="0"/>
            </a:rPr>
          </a:br>
          <a:r>
            <a:rPr lang="en-US" sz="800">
              <a:solidFill>
                <a:schemeClr val="dk1"/>
              </a:solidFill>
              <a:effectLst/>
              <a:latin typeface="Consolas" panose="020B0609020204030204" pitchFamily="49" charset="0"/>
              <a:ea typeface="+mn-ea"/>
              <a:cs typeface="Consolas" panose="020B0609020204030204" pitchFamily="49" charset="0"/>
            </a:rPr>
            <a:t>Sum = 4,214%, so the solution may or may not change. </a:t>
          </a:r>
        </a:p>
        <a:p>
          <a:endParaRPr lang="en-US" sz="800" u="sng">
            <a:solidFill>
              <a:schemeClr val="dk1"/>
            </a:solidFill>
            <a:effectLst/>
            <a:latin typeface="Consolas" panose="020B0609020204030204" pitchFamily="49" charset="0"/>
            <a:ea typeface="+mn-ea"/>
            <a:cs typeface="Consolas" panose="020B0609020204030204" pitchFamily="49" charset="0"/>
          </a:endParaRPr>
        </a:p>
        <a:p>
          <a:r>
            <a:rPr lang="en-US" sz="800" u="sng">
              <a:solidFill>
                <a:schemeClr val="dk1"/>
              </a:solidFill>
              <a:effectLst/>
              <a:latin typeface="Consolas" panose="020B0609020204030204" pitchFamily="49" charset="0"/>
              <a:ea typeface="+mn-ea"/>
              <a:cs typeface="Consolas" panose="020B0609020204030204" pitchFamily="49" charset="0"/>
            </a:rPr>
            <a:t>Part g)</a:t>
          </a:r>
          <a:br>
            <a:rPr lang="en-US" sz="800">
              <a:solidFill>
                <a:schemeClr val="dk1"/>
              </a:solidFill>
              <a:effectLst/>
              <a:latin typeface="Consolas" panose="020B0609020204030204" pitchFamily="49" charset="0"/>
              <a:ea typeface="+mn-ea"/>
              <a:cs typeface="Consolas" panose="020B0609020204030204" pitchFamily="49" charset="0"/>
            </a:rPr>
          </a:br>
          <a:r>
            <a:rPr lang="en-US" sz="800">
              <a:solidFill>
                <a:srgbClr val="FF0000"/>
              </a:solidFill>
              <a:effectLst/>
              <a:latin typeface="Consolas" panose="020B0609020204030204" pitchFamily="49" charset="0"/>
              <a:ea typeface="+mn-ea"/>
              <a:cs typeface="Consolas" panose="020B0609020204030204" pitchFamily="49" charset="0"/>
            </a:rPr>
            <a:t>Percentage of allowable increase for project 1 = (54 – 45) / 0.0485 = 18,557%</a:t>
          </a:r>
          <a:br>
            <a:rPr lang="en-US" sz="800">
              <a:solidFill>
                <a:srgbClr val="FF0000"/>
              </a:solidFill>
              <a:effectLst/>
              <a:latin typeface="Consolas" panose="020B0609020204030204" pitchFamily="49" charset="0"/>
              <a:ea typeface="+mn-ea"/>
              <a:cs typeface="Consolas" panose="020B0609020204030204" pitchFamily="49" charset="0"/>
            </a:rPr>
          </a:br>
          <a:r>
            <a:rPr lang="en-US" sz="800">
              <a:solidFill>
                <a:srgbClr val="FFC000"/>
              </a:solidFill>
              <a:effectLst/>
              <a:latin typeface="Consolas" panose="020B0609020204030204" pitchFamily="49" charset="0"/>
              <a:ea typeface="+mn-ea"/>
              <a:cs typeface="Consolas" panose="020B0609020204030204" pitchFamily="49" charset="0"/>
            </a:rPr>
            <a:t>Percentage of allowable increase for project 2 = (84 – 70) / 0.4545 = 3,080%</a:t>
          </a:r>
          <a:br>
            <a:rPr lang="en-US" sz="800">
              <a:solidFill>
                <a:srgbClr val="FFC000"/>
              </a:solidFill>
              <a:effectLst/>
              <a:latin typeface="Consolas" panose="020B0609020204030204" pitchFamily="49" charset="0"/>
              <a:ea typeface="+mn-ea"/>
              <a:cs typeface="Consolas" panose="020B0609020204030204" pitchFamily="49" charset="0"/>
            </a:rPr>
          </a:br>
          <a:r>
            <a:rPr lang="en-US" sz="800">
              <a:solidFill>
                <a:srgbClr val="002060"/>
              </a:solidFill>
              <a:effectLst/>
              <a:latin typeface="Consolas" panose="020B0609020204030204" pitchFamily="49" charset="0"/>
              <a:ea typeface="+mn-ea"/>
              <a:cs typeface="Consolas" panose="020B0609020204030204" pitchFamily="49" charset="0"/>
            </a:rPr>
            <a:t>Percentage of allowable increase for project 3 = (60 – 50) / 0.1389 = 7,199%</a:t>
          </a:r>
          <a:br>
            <a:rPr lang="en-US" sz="800">
              <a:solidFill>
                <a:srgbClr val="002060"/>
              </a:solidFill>
              <a:effectLst/>
              <a:latin typeface="Consolas" panose="020B0609020204030204" pitchFamily="49" charset="0"/>
              <a:ea typeface="+mn-ea"/>
              <a:cs typeface="Consolas" panose="020B0609020204030204" pitchFamily="49" charset="0"/>
            </a:rPr>
          </a:br>
          <a:r>
            <a:rPr lang="en-US" sz="800">
              <a:solidFill>
                <a:schemeClr val="dk1"/>
              </a:solidFill>
              <a:effectLst/>
              <a:latin typeface="Consolas" panose="020B0609020204030204" pitchFamily="49" charset="0"/>
              <a:ea typeface="+mn-ea"/>
              <a:cs typeface="Consolas" panose="020B0609020204030204" pitchFamily="49" charset="0"/>
            </a:rPr>
            <a:t>Sum = 28,836%, so the solution may or may not change.</a:t>
          </a:r>
          <a:r>
            <a:rPr lang="en-US" sz="800">
              <a:effectLst/>
              <a:latin typeface="Consolas" panose="020B0609020204030204" pitchFamily="49" charset="0"/>
              <a:cs typeface="Consolas" panose="020B0609020204030204" pitchFamily="49" charset="0"/>
            </a:rPr>
            <a:t> </a:t>
          </a:r>
          <a:endParaRPr lang="en-US" sz="800">
            <a:latin typeface="Consolas" panose="020B0609020204030204" pitchFamily="49" charset="0"/>
            <a:cs typeface="Consolas" panose="020B0609020204030204" pitchFamily="49" charset="0"/>
          </a:endParaRPr>
        </a:p>
      </xdr:txBody>
    </xdr:sp>
    <xdr:clientData/>
  </xdr:twoCellAnchor>
  <xdr:twoCellAnchor editAs="oneCell">
    <xdr:from>
      <xdr:col>8</xdr:col>
      <xdr:colOff>215900</xdr:colOff>
      <xdr:row>14</xdr:row>
      <xdr:rowOff>0</xdr:rowOff>
    </xdr:from>
    <xdr:to>
      <xdr:col>11</xdr:col>
      <xdr:colOff>165100</xdr:colOff>
      <xdr:row>19</xdr:row>
      <xdr:rowOff>76200</xdr:rowOff>
    </xdr:to>
    <xdr:pic>
      <xdr:nvPicPr>
        <xdr:cNvPr id="3" name="Picture 2">
          <a:extLst>
            <a:ext uri="{FF2B5EF4-FFF2-40B4-BE49-F238E27FC236}">
              <a16:creationId xmlns:a16="http://schemas.microsoft.com/office/drawing/2014/main" id="{27D2E173-0968-433E-48E9-D59EC3A4245E}"/>
            </a:ext>
          </a:extLst>
        </xdr:cNvPr>
        <xdr:cNvPicPr>
          <a:picLocks noChangeAspect="1"/>
        </xdr:cNvPicPr>
      </xdr:nvPicPr>
      <xdr:blipFill>
        <a:blip xmlns:r="http://schemas.openxmlformats.org/officeDocument/2006/relationships" r:embed="rId1"/>
        <a:stretch>
          <a:fillRect/>
        </a:stretch>
      </xdr:blipFill>
      <xdr:spPr>
        <a:xfrm>
          <a:off x="6299200" y="2565400"/>
          <a:ext cx="2387600" cy="965200"/>
        </a:xfrm>
        <a:prstGeom prst="rect">
          <a:avLst/>
        </a:prstGeom>
      </xdr:spPr>
    </xdr:pic>
    <xdr:clientData/>
  </xdr:twoCellAnchor>
  <xdr:twoCellAnchor editAs="oneCell">
    <xdr:from>
      <xdr:col>8</xdr:col>
      <xdr:colOff>203200</xdr:colOff>
      <xdr:row>1</xdr:row>
      <xdr:rowOff>101600</xdr:rowOff>
    </xdr:from>
    <xdr:to>
      <xdr:col>11</xdr:col>
      <xdr:colOff>152400</xdr:colOff>
      <xdr:row>13</xdr:row>
      <xdr:rowOff>76200</xdr:rowOff>
    </xdr:to>
    <xdr:pic>
      <xdr:nvPicPr>
        <xdr:cNvPr id="4" name="Picture 3">
          <a:extLst>
            <a:ext uri="{FF2B5EF4-FFF2-40B4-BE49-F238E27FC236}">
              <a16:creationId xmlns:a16="http://schemas.microsoft.com/office/drawing/2014/main" id="{A4B4026A-A4ED-6443-8154-D76C743DB0D7}"/>
            </a:ext>
          </a:extLst>
        </xdr:cNvPr>
        <xdr:cNvPicPr>
          <a:picLocks noChangeAspect="1"/>
        </xdr:cNvPicPr>
      </xdr:nvPicPr>
      <xdr:blipFill>
        <a:blip xmlns:r="http://schemas.openxmlformats.org/officeDocument/2006/relationships" r:embed="rId2"/>
        <a:stretch>
          <a:fillRect/>
        </a:stretch>
      </xdr:blipFill>
      <xdr:spPr>
        <a:xfrm>
          <a:off x="6286500" y="292100"/>
          <a:ext cx="2387600" cy="2159000"/>
        </a:xfrm>
        <a:prstGeom prst="rect">
          <a:avLst/>
        </a:prstGeom>
      </xdr:spPr>
    </xdr:pic>
    <xdr:clientData/>
  </xdr:twoCellAnchor>
  <xdr:twoCellAnchor editAs="oneCell">
    <xdr:from>
      <xdr:col>8</xdr:col>
      <xdr:colOff>236860</xdr:colOff>
      <xdr:row>2</xdr:row>
      <xdr:rowOff>22660</xdr:rowOff>
    </xdr:from>
    <xdr:to>
      <xdr:col>8</xdr:col>
      <xdr:colOff>382660</xdr:colOff>
      <xdr:row>2</xdr:row>
      <xdr:rowOff>23020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1" name="Ink 20">
              <a:extLst>
                <a:ext uri="{FF2B5EF4-FFF2-40B4-BE49-F238E27FC236}">
                  <a16:creationId xmlns:a16="http://schemas.microsoft.com/office/drawing/2014/main" id="{5EA2DAD6-19AD-1CC9-649A-40949478E6F7}"/>
                </a:ext>
              </a:extLst>
            </xdr14:cNvPr>
            <xdr14:cNvContentPartPr/>
          </xdr14:nvContentPartPr>
          <xdr14:nvPr macro=""/>
          <xdr14:xfrm>
            <a:off x="6320160" y="390960"/>
            <a:ext cx="145800" cy="360"/>
          </xdr14:xfrm>
        </xdr:contentPart>
      </mc:Choice>
      <mc:Fallback xmlns="">
        <xdr:pic>
          <xdr:nvPicPr>
            <xdr:cNvPr id="21" name="Ink 20">
              <a:extLst>
                <a:ext uri="{FF2B5EF4-FFF2-40B4-BE49-F238E27FC236}">
                  <a16:creationId xmlns:a16="http://schemas.microsoft.com/office/drawing/2014/main" id="{5EA2DAD6-19AD-1CC9-649A-40949478E6F7}"/>
                </a:ext>
              </a:extLst>
            </xdr:cNvPr>
            <xdr:cNvPicPr/>
          </xdr:nvPicPr>
          <xdr:blipFill>
            <a:blip xmlns:r="http://schemas.openxmlformats.org/officeDocument/2006/relationships" r:embed="rId4"/>
            <a:stretch>
              <a:fillRect/>
            </a:stretch>
          </xdr:blipFill>
          <xdr:spPr>
            <a:xfrm>
              <a:off x="6266160" y="283320"/>
              <a:ext cx="253440" cy="216000"/>
            </a:xfrm>
            <a:prstGeom prst="rect">
              <a:avLst/>
            </a:prstGeom>
          </xdr:spPr>
        </xdr:pic>
      </mc:Fallback>
    </mc:AlternateContent>
    <xdr:clientData/>
  </xdr:twoCellAnchor>
  <xdr:twoCellAnchor editAs="oneCell">
    <xdr:from>
      <xdr:col>8</xdr:col>
      <xdr:colOff>222820</xdr:colOff>
      <xdr:row>3</xdr:row>
      <xdr:rowOff>54640</xdr:rowOff>
    </xdr:from>
    <xdr:to>
      <xdr:col>8</xdr:col>
      <xdr:colOff>370060</xdr:colOff>
      <xdr:row>3</xdr:row>
      <xdr:rowOff>56800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2" name="Ink 21">
              <a:extLst>
                <a:ext uri="{FF2B5EF4-FFF2-40B4-BE49-F238E27FC236}">
                  <a16:creationId xmlns:a16="http://schemas.microsoft.com/office/drawing/2014/main" id="{0DA06419-2C77-9F8B-0013-4F0365B9A59E}"/>
                </a:ext>
              </a:extLst>
            </xdr14:cNvPr>
            <xdr14:cNvContentPartPr/>
          </xdr14:nvContentPartPr>
          <xdr14:nvPr macro=""/>
          <xdr14:xfrm>
            <a:off x="6306120" y="613440"/>
            <a:ext cx="147240" cy="2160"/>
          </xdr14:xfrm>
        </xdr:contentPart>
      </mc:Choice>
      <mc:Fallback xmlns="">
        <xdr:pic>
          <xdr:nvPicPr>
            <xdr:cNvPr id="22" name="Ink 21">
              <a:extLst>
                <a:ext uri="{FF2B5EF4-FFF2-40B4-BE49-F238E27FC236}">
                  <a16:creationId xmlns:a16="http://schemas.microsoft.com/office/drawing/2014/main" id="{0DA06419-2C77-9F8B-0013-4F0365B9A59E}"/>
                </a:ext>
              </a:extLst>
            </xdr:cNvPr>
            <xdr:cNvPicPr/>
          </xdr:nvPicPr>
          <xdr:blipFill>
            <a:blip xmlns:r="http://schemas.openxmlformats.org/officeDocument/2006/relationships" r:embed="rId6"/>
            <a:stretch>
              <a:fillRect/>
            </a:stretch>
          </xdr:blipFill>
          <xdr:spPr>
            <a:xfrm>
              <a:off x="6252480" y="505800"/>
              <a:ext cx="254880" cy="217800"/>
            </a:xfrm>
            <a:prstGeom prst="rect">
              <a:avLst/>
            </a:prstGeom>
          </xdr:spPr>
        </xdr:pic>
      </mc:Fallback>
    </mc:AlternateContent>
    <xdr:clientData/>
  </xdr:twoCellAnchor>
  <xdr:twoCellAnchor editAs="oneCell">
    <xdr:from>
      <xdr:col>8</xdr:col>
      <xdr:colOff>239380</xdr:colOff>
      <xdr:row>4</xdr:row>
      <xdr:rowOff>160520</xdr:rowOff>
    </xdr:from>
    <xdr:to>
      <xdr:col>8</xdr:col>
      <xdr:colOff>381220</xdr:colOff>
      <xdr:row>4</xdr:row>
      <xdr:rowOff>161600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5" name="Ink 24">
              <a:extLst>
                <a:ext uri="{FF2B5EF4-FFF2-40B4-BE49-F238E27FC236}">
                  <a16:creationId xmlns:a16="http://schemas.microsoft.com/office/drawing/2014/main" id="{F3D4047D-C7FE-7579-B56E-7D97392E31AC}"/>
                </a:ext>
              </a:extLst>
            </xdr14:cNvPr>
            <xdr14:cNvContentPartPr/>
          </xdr14:nvContentPartPr>
          <xdr14:nvPr macro=""/>
          <xdr14:xfrm>
            <a:off x="6322680" y="897120"/>
            <a:ext cx="141840" cy="1080"/>
          </xdr14:xfrm>
        </xdr:contentPart>
      </mc:Choice>
      <mc:Fallback xmlns="">
        <xdr:pic>
          <xdr:nvPicPr>
            <xdr:cNvPr id="25" name="Ink 24">
              <a:extLst>
                <a:ext uri="{FF2B5EF4-FFF2-40B4-BE49-F238E27FC236}">
                  <a16:creationId xmlns:a16="http://schemas.microsoft.com/office/drawing/2014/main" id="{F3D4047D-C7FE-7579-B56E-7D97392E31AC}"/>
                </a:ext>
              </a:extLst>
            </xdr:cNvPr>
            <xdr:cNvPicPr/>
          </xdr:nvPicPr>
          <xdr:blipFill>
            <a:blip xmlns:r="http://schemas.openxmlformats.org/officeDocument/2006/relationships" r:embed="rId8"/>
            <a:stretch>
              <a:fillRect/>
            </a:stretch>
          </xdr:blipFill>
          <xdr:spPr>
            <a:xfrm>
              <a:off x="6269040" y="789480"/>
              <a:ext cx="249480" cy="216720"/>
            </a:xfrm>
            <a:prstGeom prst="rect">
              <a:avLst/>
            </a:prstGeom>
          </xdr:spPr>
        </xdr:pic>
      </mc:Fallback>
    </mc:AlternateContent>
    <xdr:clientData/>
  </xdr:twoCellAnchor>
  <xdr:twoCellAnchor editAs="oneCell">
    <xdr:from>
      <xdr:col>8</xdr:col>
      <xdr:colOff>253420</xdr:colOff>
      <xdr:row>6</xdr:row>
      <xdr:rowOff>65460</xdr:rowOff>
    </xdr:from>
    <xdr:to>
      <xdr:col>8</xdr:col>
      <xdr:colOff>403900</xdr:colOff>
      <xdr:row>6</xdr:row>
      <xdr:rowOff>69420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6" name="Ink 25">
              <a:extLst>
                <a:ext uri="{FF2B5EF4-FFF2-40B4-BE49-F238E27FC236}">
                  <a16:creationId xmlns:a16="http://schemas.microsoft.com/office/drawing/2014/main" id="{6060BDB6-8B06-2E9C-87DC-18BAA2D89810}"/>
                </a:ext>
              </a:extLst>
            </xdr14:cNvPr>
            <xdr14:cNvContentPartPr/>
          </xdr14:nvContentPartPr>
          <xdr14:nvPr macro=""/>
          <xdr14:xfrm>
            <a:off x="6336720" y="1170360"/>
            <a:ext cx="150480" cy="3960"/>
          </xdr14:xfrm>
        </xdr:contentPart>
      </mc:Choice>
      <mc:Fallback xmlns="">
        <xdr:pic>
          <xdr:nvPicPr>
            <xdr:cNvPr id="26" name="Ink 25">
              <a:extLst>
                <a:ext uri="{FF2B5EF4-FFF2-40B4-BE49-F238E27FC236}">
                  <a16:creationId xmlns:a16="http://schemas.microsoft.com/office/drawing/2014/main" id="{6060BDB6-8B06-2E9C-87DC-18BAA2D89810}"/>
                </a:ext>
              </a:extLst>
            </xdr:cNvPr>
            <xdr:cNvPicPr/>
          </xdr:nvPicPr>
          <xdr:blipFill>
            <a:blip xmlns:r="http://schemas.openxmlformats.org/officeDocument/2006/relationships" r:embed="rId10"/>
            <a:stretch>
              <a:fillRect/>
            </a:stretch>
          </xdr:blipFill>
          <xdr:spPr>
            <a:xfrm>
              <a:off x="6282720" y="1062720"/>
              <a:ext cx="258120" cy="219600"/>
            </a:xfrm>
            <a:prstGeom prst="rect">
              <a:avLst/>
            </a:prstGeom>
          </xdr:spPr>
        </xdr:pic>
      </mc:Fallback>
    </mc:AlternateContent>
    <xdr:clientData/>
  </xdr:twoCellAnchor>
  <xdr:twoCellAnchor editAs="oneCell">
    <xdr:from>
      <xdr:col>10</xdr:col>
      <xdr:colOff>595580</xdr:colOff>
      <xdr:row>7</xdr:row>
      <xdr:rowOff>160540</xdr:rowOff>
    </xdr:from>
    <xdr:to>
      <xdr:col>10</xdr:col>
      <xdr:colOff>595940</xdr:colOff>
      <xdr:row>7</xdr:row>
      <xdr:rowOff>160900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7" name="Ink 26">
              <a:extLst>
                <a:ext uri="{FF2B5EF4-FFF2-40B4-BE49-F238E27FC236}">
                  <a16:creationId xmlns:a16="http://schemas.microsoft.com/office/drawing/2014/main" id="{5ABE166E-1EDE-C186-2B59-9C93E737BC2C}"/>
                </a:ext>
              </a:extLst>
            </xdr14:cNvPr>
            <xdr14:cNvContentPartPr/>
          </xdr14:nvContentPartPr>
          <xdr14:nvPr macro=""/>
          <xdr14:xfrm>
            <a:off x="8304480" y="1443240"/>
            <a:ext cx="360" cy="360"/>
          </xdr14:xfrm>
        </xdr:contentPart>
      </mc:Choice>
      <mc:Fallback xmlns="">
        <xdr:pic>
          <xdr:nvPicPr>
            <xdr:cNvPr id="27" name="Ink 26">
              <a:extLst>
                <a:ext uri="{FF2B5EF4-FFF2-40B4-BE49-F238E27FC236}">
                  <a16:creationId xmlns:a16="http://schemas.microsoft.com/office/drawing/2014/main" id="{5ABE166E-1EDE-C186-2B59-9C93E737BC2C}"/>
                </a:ext>
              </a:extLst>
            </xdr:cNvPr>
            <xdr:cNvPicPr/>
          </xdr:nvPicPr>
          <xdr:blipFill>
            <a:blip xmlns:r="http://schemas.openxmlformats.org/officeDocument/2006/relationships" r:embed="rId12"/>
            <a:stretch>
              <a:fillRect/>
            </a:stretch>
          </xdr:blipFill>
          <xdr:spPr>
            <a:xfrm>
              <a:off x="8250840" y="1335600"/>
              <a:ext cx="108000" cy="216000"/>
            </a:xfrm>
            <a:prstGeom prst="rect">
              <a:avLst/>
            </a:prstGeom>
          </xdr:spPr>
        </xdr:pic>
      </mc:Fallback>
    </mc:AlternateContent>
    <xdr:clientData/>
  </xdr:twoCellAnchor>
  <xdr:twoCellAnchor editAs="oneCell">
    <xdr:from>
      <xdr:col>10</xdr:col>
      <xdr:colOff>90860</xdr:colOff>
      <xdr:row>7</xdr:row>
      <xdr:rowOff>185380</xdr:rowOff>
    </xdr:from>
    <xdr:to>
      <xdr:col>10</xdr:col>
      <xdr:colOff>91220</xdr:colOff>
      <xdr:row>7</xdr:row>
      <xdr:rowOff>185740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8" name="Ink 27">
              <a:extLst>
                <a:ext uri="{FF2B5EF4-FFF2-40B4-BE49-F238E27FC236}">
                  <a16:creationId xmlns:a16="http://schemas.microsoft.com/office/drawing/2014/main" id="{75A7F121-7C90-7FDB-27D0-1DC44C3FAD2F}"/>
                </a:ext>
              </a:extLst>
            </xdr14:cNvPr>
            <xdr14:cNvContentPartPr/>
          </xdr14:nvContentPartPr>
          <xdr14:nvPr macro=""/>
          <xdr14:xfrm>
            <a:off x="7799760" y="1468080"/>
            <a:ext cx="360" cy="360"/>
          </xdr14:xfrm>
        </xdr:contentPart>
      </mc:Choice>
      <mc:Fallback xmlns="">
        <xdr:pic>
          <xdr:nvPicPr>
            <xdr:cNvPr id="28" name="Ink 27">
              <a:extLst>
                <a:ext uri="{FF2B5EF4-FFF2-40B4-BE49-F238E27FC236}">
                  <a16:creationId xmlns:a16="http://schemas.microsoft.com/office/drawing/2014/main" id="{75A7F121-7C90-7FDB-27D0-1DC44C3FAD2F}"/>
                </a:ext>
              </a:extLst>
            </xdr:cNvPr>
            <xdr:cNvPicPr/>
          </xdr:nvPicPr>
          <xdr:blipFill>
            <a:blip xmlns:r="http://schemas.openxmlformats.org/officeDocument/2006/relationships" r:embed="rId14"/>
            <a:stretch>
              <a:fillRect/>
            </a:stretch>
          </xdr:blipFill>
          <xdr:spPr>
            <a:xfrm>
              <a:off x="7745760" y="1360080"/>
              <a:ext cx="108000" cy="216000"/>
            </a:xfrm>
            <a:prstGeom prst="rect">
              <a:avLst/>
            </a:prstGeom>
          </xdr:spPr>
        </xdr:pic>
      </mc:Fallback>
    </mc:AlternateContent>
    <xdr:clientData/>
  </xdr:twoCellAnchor>
  <xdr:twoCellAnchor editAs="oneCell">
    <xdr:from>
      <xdr:col>10</xdr:col>
      <xdr:colOff>228740</xdr:colOff>
      <xdr:row>7</xdr:row>
      <xdr:rowOff>187540</xdr:rowOff>
    </xdr:from>
    <xdr:to>
      <xdr:col>10</xdr:col>
      <xdr:colOff>229100</xdr:colOff>
      <xdr:row>7</xdr:row>
      <xdr:rowOff>187900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9" name="Ink 28">
              <a:extLst>
                <a:ext uri="{FF2B5EF4-FFF2-40B4-BE49-F238E27FC236}">
                  <a16:creationId xmlns:a16="http://schemas.microsoft.com/office/drawing/2014/main" id="{8159422F-C70A-E64C-B85D-E54EABDF41EB}"/>
                </a:ext>
              </a:extLst>
            </xdr14:cNvPr>
            <xdr14:cNvContentPartPr/>
          </xdr14:nvContentPartPr>
          <xdr14:nvPr macro=""/>
          <xdr14:xfrm>
            <a:off x="7937640" y="1470240"/>
            <a:ext cx="360" cy="360"/>
          </xdr14:xfrm>
        </xdr:contentPart>
      </mc:Choice>
      <mc:Fallback xmlns="">
        <xdr:pic>
          <xdr:nvPicPr>
            <xdr:cNvPr id="29" name="Ink 28">
              <a:extLst>
                <a:ext uri="{FF2B5EF4-FFF2-40B4-BE49-F238E27FC236}">
                  <a16:creationId xmlns:a16="http://schemas.microsoft.com/office/drawing/2014/main" id="{8159422F-C70A-E64C-B85D-E54EABDF41EB}"/>
                </a:ext>
              </a:extLst>
            </xdr:cNvPr>
            <xdr:cNvPicPr/>
          </xdr:nvPicPr>
          <xdr:blipFill>
            <a:blip xmlns:r="http://schemas.openxmlformats.org/officeDocument/2006/relationships" r:embed="rId16"/>
            <a:stretch>
              <a:fillRect/>
            </a:stretch>
          </xdr:blipFill>
          <xdr:spPr>
            <a:xfrm>
              <a:off x="7883640" y="1362600"/>
              <a:ext cx="108000" cy="21600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129822</xdr:colOff>
      <xdr:row>14</xdr:row>
      <xdr:rowOff>50800</xdr:rowOff>
    </xdr:from>
    <xdr:to>
      <xdr:col>6</xdr:col>
      <xdr:colOff>440972</xdr:colOff>
      <xdr:row>16</xdr:row>
      <xdr:rowOff>63500</xdr:rowOff>
    </xdr:to>
    <xdr:sp macro="" textlink="">
      <xdr:nvSpPr>
        <xdr:cNvPr id="2" name="TextBox 1">
          <a:extLst>
            <a:ext uri="{FF2B5EF4-FFF2-40B4-BE49-F238E27FC236}">
              <a16:creationId xmlns:a16="http://schemas.microsoft.com/office/drawing/2014/main" id="{8DE15D1F-95ED-E140-AD9A-1B0F50D66EB9}"/>
            </a:ext>
          </a:extLst>
        </xdr:cNvPr>
        <xdr:cNvSpPr txBox="1"/>
      </xdr:nvSpPr>
      <xdr:spPr>
        <a:xfrm>
          <a:off x="129822" y="2555522"/>
          <a:ext cx="5285317" cy="3654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solidFill>
                <a:srgbClr val="FF0000"/>
              </a:solidFill>
              <a:effectLst/>
              <a:latin typeface="Consolas" panose="020B0609020204030204" pitchFamily="49" charset="0"/>
              <a:ea typeface="+mn-ea"/>
              <a:cs typeface="Consolas" panose="020B0609020204030204" pitchFamily="49" charset="0"/>
            </a:rPr>
            <a:t>Try</a:t>
          </a:r>
          <a:r>
            <a:rPr lang="en-US" sz="1400" b="1" u="sng" baseline="0">
              <a:solidFill>
                <a:srgbClr val="FF0000"/>
              </a:solidFill>
              <a:effectLst/>
              <a:latin typeface="Consolas" panose="020B0609020204030204" pitchFamily="49" charset="0"/>
              <a:ea typeface="+mn-ea"/>
              <a:cs typeface="Consolas" panose="020B0609020204030204" pitchFamily="49" charset="0"/>
            </a:rPr>
            <a:t> </a:t>
          </a:r>
          <a:r>
            <a:rPr lang="en-US" sz="1400" b="1" u="sng">
              <a:solidFill>
                <a:srgbClr val="FF0000"/>
              </a:solidFill>
              <a:effectLst/>
              <a:latin typeface="Consolas" panose="020B0609020204030204" pitchFamily="49" charset="0"/>
              <a:ea typeface="+mn-ea"/>
              <a:cs typeface="Consolas" panose="020B0609020204030204" pitchFamily="49" charset="0"/>
            </a:rPr>
            <a:t>solving this Problem in R</a:t>
          </a:r>
          <a:endParaRPr lang="en-US" sz="1400" b="1">
            <a:solidFill>
              <a:srgbClr val="FF0000"/>
            </a:solidFill>
            <a:latin typeface="Consolas" panose="020B0609020204030204" pitchFamily="49" charset="0"/>
            <a:cs typeface="Consolas" panose="020B0609020204030204" pitchFamily="49" charset="0"/>
          </a:endParaRPr>
        </a:p>
      </xdr:txBody>
    </xdr:sp>
    <xdr:clientData/>
  </xdr:twoCellAnchor>
  <xdr:twoCellAnchor editAs="oneCell">
    <xdr:from>
      <xdr:col>0</xdr:col>
      <xdr:colOff>135467</xdr:colOff>
      <xdr:row>16</xdr:row>
      <xdr:rowOff>118532</xdr:rowOff>
    </xdr:from>
    <xdr:to>
      <xdr:col>6</xdr:col>
      <xdr:colOff>440972</xdr:colOff>
      <xdr:row>26</xdr:row>
      <xdr:rowOff>20940</xdr:rowOff>
    </xdr:to>
    <xdr:pic>
      <xdr:nvPicPr>
        <xdr:cNvPr id="3" name="Picture 2">
          <a:extLst>
            <a:ext uri="{FF2B5EF4-FFF2-40B4-BE49-F238E27FC236}">
              <a16:creationId xmlns:a16="http://schemas.microsoft.com/office/drawing/2014/main" id="{EAE68983-1E46-AB52-14E2-A3779613660A}"/>
            </a:ext>
          </a:extLst>
        </xdr:cNvPr>
        <xdr:cNvPicPr>
          <a:picLocks noChangeAspect="1"/>
        </xdr:cNvPicPr>
      </xdr:nvPicPr>
      <xdr:blipFill>
        <a:blip xmlns:r="http://schemas.openxmlformats.org/officeDocument/2006/relationships" r:embed="rId1"/>
        <a:stretch>
          <a:fillRect/>
        </a:stretch>
      </xdr:blipFill>
      <xdr:spPr>
        <a:xfrm>
          <a:off x="135467" y="2976032"/>
          <a:ext cx="5279672" cy="1666297"/>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5-31T22:00:25.753"/>
    </inkml:context>
    <inkml:brush xml:id="br0">
      <inkml:brushProperty name="width" value="0.3" units="cm"/>
      <inkml:brushProperty name="height" value="0.6" units="cm"/>
      <inkml:brushProperty name="color" value="#FF2500"/>
      <inkml:brushProperty name="tip" value="rectangle"/>
      <inkml:brushProperty name="rasterOp" value="maskPen"/>
    </inkml:brush>
  </inkml:definitions>
  <inkml:trace contextRef="#ctx0" brushRef="#br0">0 1,'80'0,"-5"0,-24 0,-5 0,-7 0,-10 0,-8 0,-7 0,0 0,2 0,4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5-31T22:00:33.90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 6,'66'0,"-4"0,-19 0,-1 0,-4 0,-2 0,-4 0,-5 0,-6-1,-7-1,0 1,-1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5-31T22:00:59.837"/>
    </inkml:context>
    <inkml:brush xml:id="br0">
      <inkml:brushProperty name="width" value="0.3" units="cm"/>
      <inkml:brushProperty name="height" value="0.6" units="cm"/>
      <inkml:brushProperty name="color" value="#00F900"/>
      <inkml:brushProperty name="tip" value="rectangle"/>
      <inkml:brushProperty name="rasterOp" value="maskPen"/>
    </inkml:brush>
  </inkml:definitions>
  <inkml:trace contextRef="#ctx0" brushRef="#br0">1 1,'82'0,"-9"0,-28 0,-5 0,-5 0,-4 0,-5 0,-7 0,-5 0,0 1,0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5-31T22:01:07.936"/>
    </inkml:context>
    <inkml:brush xml:id="br0">
      <inkml:brushProperty name="width" value="0.3" units="cm"/>
      <inkml:brushProperty name="height" value="0.6" units="cm"/>
      <inkml:brushProperty name="color" value="#00FDFF"/>
      <inkml:brushProperty name="tip" value="rectangle"/>
      <inkml:brushProperty name="rasterOp" value="maskPen"/>
    </inkml:brush>
  </inkml:definitions>
  <inkml:trace contextRef="#ctx0" brushRef="#br0">0 1,'64'0,"-7"0,-21 0,-3 0,-4 0,-4 0,-3 0,-1 0,-1 0,-2 0,-1 0,-2 0,3 0,-3 1,1 2,-4 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5-31T22:01:16.585"/>
    </inkml:context>
    <inkml:brush xml:id="br0">
      <inkml:brushProperty name="width" value="0.3" units="cm"/>
      <inkml:brushProperty name="height" value="0.6" units="cm"/>
      <inkml:brushProperty name="color" value="#00FDFF"/>
      <inkml:brushProperty name="tip" value="rectangle"/>
      <inkml:brushProperty name="rasterOp" value="maskPen"/>
    </inkml:brush>
  </inkml:definitions>
  <inkml:trace contextRef="#ctx0" brushRef="#br0">1 1,'0'0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5-31T22:01:25.60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4-05-31T22:01:33.518"/>
    </inkml:context>
    <inkml:brush xml:id="br0">
      <inkml:brushProperty name="width" value="0.3" units="cm"/>
      <inkml:brushProperty name="height" value="0.6" units="cm"/>
      <inkml:brushProperty name="color" value="#00F900"/>
      <inkml:brushProperty name="tip" value="rectangle"/>
      <inkml:brushProperty name="rasterOp" value="maskPen"/>
    </inkml:brush>
  </inkml:definitions>
  <inkml:trace contextRef="#ctx0" brushRef="#br0">0 1,'0'0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K22"/>
  <sheetViews>
    <sheetView zoomScale="200" zoomScaleNormal="200" workbookViewId="0">
      <selection activeCell="E6" sqref="E6"/>
    </sheetView>
  </sheetViews>
  <sheetFormatPr baseColWidth="10" defaultColWidth="10.6640625" defaultRowHeight="14" x14ac:dyDescent="0.2"/>
  <cols>
    <col min="1" max="1" width="2.6640625" style="3" customWidth="1"/>
    <col min="2" max="2" width="15.1640625" style="2" customWidth="1"/>
    <col min="3" max="5" width="13.33203125" style="3" customWidth="1"/>
    <col min="6" max="6" width="11" style="3"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6">
        <v>45</v>
      </c>
      <c r="D5" s="6">
        <v>70</v>
      </c>
      <c r="E5" s="6">
        <v>50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1">
        <f>SUMPRODUCT(C9:E9,ParticipationShare)</f>
        <v>25</v>
      </c>
      <c r="G9" s="3" t="s">
        <v>0</v>
      </c>
      <c r="H9" s="6">
        <v>25</v>
      </c>
      <c r="J9" s="9" t="s">
        <v>46</v>
      </c>
      <c r="K9" s="10" t="s">
        <v>47</v>
      </c>
    </row>
    <row r="10" spans="1:11" ht="15" thickBot="1" x14ac:dyDescent="0.25">
      <c r="B10" s="2" t="s">
        <v>48</v>
      </c>
      <c r="C10" s="6">
        <v>100</v>
      </c>
      <c r="D10" s="6">
        <v>160</v>
      </c>
      <c r="E10" s="6">
        <v>140</v>
      </c>
      <c r="F10" s="11">
        <f>SUMPRODUCT(C10:E10,ParticipationShare)</f>
        <v>44.757281553398059</v>
      </c>
      <c r="G10" s="12" t="s">
        <v>0</v>
      </c>
      <c r="H10" s="6">
        <v>45</v>
      </c>
      <c r="J10" s="13" t="s">
        <v>49</v>
      </c>
      <c r="K10" s="14" t="s">
        <v>50</v>
      </c>
    </row>
    <row r="11" spans="1:11" x14ac:dyDescent="0.2">
      <c r="B11" s="2" t="s">
        <v>52</v>
      </c>
      <c r="C11" s="6">
        <v>190</v>
      </c>
      <c r="D11" s="6">
        <v>240</v>
      </c>
      <c r="E11" s="6">
        <v>160</v>
      </c>
      <c r="F11" s="11">
        <f>SUMPRODUCT(C11:E11,ParticipationShare)</f>
        <v>60.582524271844662</v>
      </c>
      <c r="G11" s="12" t="s">
        <v>0</v>
      </c>
      <c r="H11" s="6">
        <v>65</v>
      </c>
    </row>
    <row r="12" spans="1:11" x14ac:dyDescent="0.2">
      <c r="B12" s="2" t="s">
        <v>53</v>
      </c>
      <c r="C12" s="6">
        <v>200</v>
      </c>
      <c r="D12" s="6">
        <v>310</v>
      </c>
      <c r="E12" s="6">
        <v>220</v>
      </c>
      <c r="F12" s="11">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0.16504854368932034</v>
      </c>
      <c r="E16" s="18">
        <v>0.1310679611650486</v>
      </c>
      <c r="H16" s="19">
        <f>SUMPRODUCT(NetPresentValue,ParticipationShare)</f>
        <v>18.106796116504853</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3"/>
  <sheetViews>
    <sheetView zoomScale="163" zoomScaleNormal="150" workbookViewId="0">
      <selection activeCell="I16" sqref="I16"/>
    </sheetView>
  </sheetViews>
  <sheetFormatPr baseColWidth="10" defaultColWidth="8.83203125" defaultRowHeight="14" x14ac:dyDescent="0.2"/>
  <cols>
    <col min="1" max="1" width="8.6640625" style="24" bestFit="1" customWidth="1"/>
    <col min="2" max="2" width="15.33203125" style="24" bestFit="1" customWidth="1"/>
    <col min="3" max="3" width="13.5" style="24" bestFit="1" customWidth="1"/>
    <col min="4" max="4" width="15.33203125" style="24" bestFit="1" customWidth="1"/>
    <col min="5" max="5" width="9.5" style="24" bestFit="1" customWidth="1"/>
    <col min="6" max="6" width="3" style="23" customWidth="1"/>
    <col min="7" max="7" width="7.6640625" style="23" bestFit="1" customWidth="1"/>
    <col min="8" max="8" width="15.33203125" style="23" bestFit="1" customWidth="1"/>
    <col min="9" max="9" width="13.5" style="23" bestFit="1" customWidth="1"/>
    <col min="10" max="10" width="15.33203125" style="23" bestFit="1" customWidth="1"/>
    <col min="11" max="11" width="9.5" style="23" bestFit="1" customWidth="1"/>
    <col min="12" max="12" width="2.6640625" style="23" customWidth="1"/>
    <col min="13" max="13" width="6.6640625" style="23" bestFit="1" customWidth="1"/>
    <col min="14" max="14" width="15.33203125" style="23" bestFit="1" customWidth="1"/>
    <col min="15" max="15" width="13.5" style="23" bestFit="1" customWidth="1"/>
    <col min="16" max="16" width="15.33203125" style="23" bestFit="1" customWidth="1"/>
    <col min="17" max="17" width="9.5" style="23" bestFit="1" customWidth="1"/>
    <col min="18" max="16384" width="8.83203125" style="23"/>
  </cols>
  <sheetData>
    <row r="1" spans="1:17" x14ac:dyDescent="0.2">
      <c r="A1" s="24" t="s">
        <v>120</v>
      </c>
      <c r="B1" s="36" t="s">
        <v>89</v>
      </c>
      <c r="C1" s="36" t="s">
        <v>29</v>
      </c>
      <c r="D1" s="36" t="s">
        <v>90</v>
      </c>
      <c r="G1" s="24" t="s">
        <v>120</v>
      </c>
      <c r="H1" s="36" t="s">
        <v>89</v>
      </c>
      <c r="I1" s="36" t="s">
        <v>29</v>
      </c>
      <c r="J1" s="36" t="s">
        <v>90</v>
      </c>
      <c r="K1" s="24"/>
      <c r="M1" s="24" t="s">
        <v>120</v>
      </c>
      <c r="N1" s="36" t="s">
        <v>89</v>
      </c>
      <c r="O1" s="36" t="s">
        <v>29</v>
      </c>
      <c r="P1" s="36" t="s">
        <v>90</v>
      </c>
      <c r="Q1" s="24"/>
    </row>
    <row r="2" spans="1:17" ht="15" thickBot="1" x14ac:dyDescent="0.25">
      <c r="A2" s="37" t="s">
        <v>122</v>
      </c>
      <c r="B2" s="37" t="s">
        <v>72</v>
      </c>
      <c r="C2" s="37" t="s">
        <v>72</v>
      </c>
      <c r="D2" s="37" t="s">
        <v>72</v>
      </c>
      <c r="E2" s="37" t="s">
        <v>54</v>
      </c>
      <c r="G2" s="37" t="s">
        <v>121</v>
      </c>
      <c r="H2" s="37" t="s">
        <v>72</v>
      </c>
      <c r="I2" s="37" t="s">
        <v>72</v>
      </c>
      <c r="J2" s="37" t="s">
        <v>72</v>
      </c>
      <c r="K2" s="37" t="s">
        <v>54</v>
      </c>
      <c r="M2" s="37" t="s">
        <v>123</v>
      </c>
      <c r="N2" s="37" t="s">
        <v>72</v>
      </c>
      <c r="O2" s="37" t="s">
        <v>72</v>
      </c>
      <c r="P2" s="37" t="s">
        <v>72</v>
      </c>
      <c r="Q2" s="37" t="s">
        <v>54</v>
      </c>
    </row>
    <row r="3" spans="1:17" x14ac:dyDescent="0.2">
      <c r="A3" s="29">
        <v>40</v>
      </c>
      <c r="B3" s="28">
        <v>0</v>
      </c>
      <c r="C3" s="28">
        <v>0.16504854368932034</v>
      </c>
      <c r="D3" s="28">
        <v>0.13106796116504857</v>
      </c>
      <c r="E3" s="79">
        <v>18.106796116504853</v>
      </c>
      <c r="G3" s="29">
        <v>65</v>
      </c>
      <c r="H3" s="28">
        <v>0.13309352517985609</v>
      </c>
      <c r="I3" s="28">
        <v>6.1151079136690635E-2</v>
      </c>
      <c r="J3" s="28">
        <v>0.15647482014388492</v>
      </c>
      <c r="K3" s="79">
        <v>17.78776978417266</v>
      </c>
      <c r="M3" s="29">
        <v>45</v>
      </c>
      <c r="N3" s="28">
        <v>0</v>
      </c>
      <c r="O3" s="28">
        <v>0.25806451612903225</v>
      </c>
      <c r="P3" s="28">
        <v>0</v>
      </c>
      <c r="Q3" s="79">
        <v>18.064516129032256</v>
      </c>
    </row>
    <row r="4" spans="1:17" x14ac:dyDescent="0.2">
      <c r="A4" s="29">
        <v>41</v>
      </c>
      <c r="B4" s="28">
        <v>0</v>
      </c>
      <c r="C4" s="28">
        <v>0.16504854368932034</v>
      </c>
      <c r="D4" s="28">
        <v>0.13106796116504857</v>
      </c>
      <c r="E4" s="79">
        <v>18.106796116504853</v>
      </c>
      <c r="G4" s="29">
        <v>66</v>
      </c>
      <c r="H4" s="28">
        <v>0.13309352517985609</v>
      </c>
      <c r="I4" s="28">
        <v>6.1151079136690635E-2</v>
      </c>
      <c r="J4" s="28">
        <v>0.15647482014388492</v>
      </c>
      <c r="K4" s="79">
        <v>17.848920863309353</v>
      </c>
      <c r="M4" s="29">
        <v>46</v>
      </c>
      <c r="N4" s="28">
        <v>0</v>
      </c>
      <c r="O4" s="28">
        <v>0.25806451612903225</v>
      </c>
      <c r="P4" s="28">
        <v>0</v>
      </c>
      <c r="Q4" s="79">
        <v>18.064516129032256</v>
      </c>
    </row>
    <row r="5" spans="1:17" x14ac:dyDescent="0.2">
      <c r="A5" s="29">
        <v>42</v>
      </c>
      <c r="B5" s="28">
        <v>0</v>
      </c>
      <c r="C5" s="28">
        <v>0.16504854368932034</v>
      </c>
      <c r="D5" s="28">
        <v>0.13106796116504857</v>
      </c>
      <c r="E5" s="79">
        <v>18.106796116504853</v>
      </c>
      <c r="G5" s="29">
        <v>67</v>
      </c>
      <c r="H5" s="28">
        <v>0.13309352517985609</v>
      </c>
      <c r="I5" s="28">
        <v>6.1151079136690635E-2</v>
      </c>
      <c r="J5" s="28">
        <v>0.15647482014388492</v>
      </c>
      <c r="K5" s="79">
        <v>17.910071942446042</v>
      </c>
      <c r="M5" s="29">
        <v>47</v>
      </c>
      <c r="N5" s="28">
        <v>0</v>
      </c>
      <c r="O5" s="28">
        <v>0.25806451612903225</v>
      </c>
      <c r="P5" s="28">
        <v>0</v>
      </c>
      <c r="Q5" s="79">
        <v>18.064516129032256</v>
      </c>
    </row>
    <row r="6" spans="1:17" x14ac:dyDescent="0.2">
      <c r="A6" s="29">
        <v>43</v>
      </c>
      <c r="B6" s="28">
        <v>0</v>
      </c>
      <c r="C6" s="28">
        <v>0.16504854368932034</v>
      </c>
      <c r="D6" s="28">
        <v>0.13106796116504857</v>
      </c>
      <c r="E6" s="79">
        <v>18.106796116504853</v>
      </c>
      <c r="G6" s="29">
        <v>68</v>
      </c>
      <c r="H6" s="28">
        <v>0.13309352517985609</v>
      </c>
      <c r="I6" s="28">
        <v>6.1151079136690635E-2</v>
      </c>
      <c r="J6" s="28">
        <v>0.15647482014388492</v>
      </c>
      <c r="K6" s="79">
        <v>17.971223021582734</v>
      </c>
      <c r="M6" s="29">
        <v>48</v>
      </c>
      <c r="N6" s="28">
        <v>0</v>
      </c>
      <c r="O6" s="28">
        <v>0.25806451612903225</v>
      </c>
      <c r="P6" s="28">
        <v>0</v>
      </c>
      <c r="Q6" s="79">
        <v>18.064516129032256</v>
      </c>
    </row>
    <row r="7" spans="1:17" x14ac:dyDescent="0.2">
      <c r="A7" s="29">
        <v>44</v>
      </c>
      <c r="B7" s="28">
        <v>0</v>
      </c>
      <c r="C7" s="28">
        <v>0.16504854368932034</v>
      </c>
      <c r="D7" s="28">
        <v>0.13106796116504857</v>
      </c>
      <c r="E7" s="79">
        <v>18.106796116504853</v>
      </c>
      <c r="G7" s="29">
        <v>69</v>
      </c>
      <c r="H7" s="28">
        <v>0.13309352517985609</v>
      </c>
      <c r="I7" s="28">
        <v>6.1151079136690635E-2</v>
      </c>
      <c r="J7" s="28">
        <v>0.15647482014388492</v>
      </c>
      <c r="K7" s="79">
        <v>18.032374100719423</v>
      </c>
      <c r="M7" s="29">
        <v>49</v>
      </c>
      <c r="N7" s="28">
        <v>0</v>
      </c>
      <c r="O7" s="28">
        <v>0.25806451612903225</v>
      </c>
      <c r="P7" s="28">
        <v>0</v>
      </c>
      <c r="Q7" s="79">
        <v>18.064516129032256</v>
      </c>
    </row>
    <row r="8" spans="1:17" x14ac:dyDescent="0.2">
      <c r="A8" s="80">
        <v>45</v>
      </c>
      <c r="B8" s="86">
        <v>0</v>
      </c>
      <c r="C8" s="86">
        <v>0.16504854368932034</v>
      </c>
      <c r="D8" s="86">
        <v>0.13106796116504857</v>
      </c>
      <c r="E8" s="87">
        <v>18.106796116504853</v>
      </c>
      <c r="F8" s="85"/>
      <c r="G8" s="80">
        <v>70</v>
      </c>
      <c r="H8" s="86">
        <v>0</v>
      </c>
      <c r="I8" s="86">
        <v>0.16504854368932034</v>
      </c>
      <c r="J8" s="86">
        <v>0.13106796116504857</v>
      </c>
      <c r="K8" s="87">
        <v>18.106796116504853</v>
      </c>
      <c r="L8" s="85"/>
      <c r="M8" s="80">
        <v>50</v>
      </c>
      <c r="N8" s="86">
        <v>0</v>
      </c>
      <c r="O8" s="86">
        <v>0.16504854368932034</v>
      </c>
      <c r="P8" s="86">
        <v>0.13106796116504857</v>
      </c>
      <c r="Q8" s="87">
        <v>18.106796116504853</v>
      </c>
    </row>
    <row r="9" spans="1:17" x14ac:dyDescent="0.2">
      <c r="A9" s="29">
        <v>46</v>
      </c>
      <c r="B9" s="28">
        <v>0.13309352517985609</v>
      </c>
      <c r="C9" s="28">
        <v>6.1151079136690635E-2</v>
      </c>
      <c r="D9" s="28">
        <v>0.15647482014388492</v>
      </c>
      <c r="E9" s="79">
        <v>18.226618705035971</v>
      </c>
      <c r="G9" s="29">
        <v>71</v>
      </c>
      <c r="H9" s="28">
        <v>0</v>
      </c>
      <c r="I9" s="28">
        <v>0.25806451612903225</v>
      </c>
      <c r="J9" s="28">
        <v>0</v>
      </c>
      <c r="K9" s="79">
        <v>18.322580645161288</v>
      </c>
      <c r="M9" s="29">
        <v>51</v>
      </c>
      <c r="N9" s="28">
        <v>0.13309352517985609</v>
      </c>
      <c r="O9" s="28">
        <v>6.1151079136690635E-2</v>
      </c>
      <c r="P9" s="28">
        <v>0.15647482014388492</v>
      </c>
      <c r="Q9" s="79">
        <v>18.25</v>
      </c>
    </row>
    <row r="10" spans="1:17" x14ac:dyDescent="0.2">
      <c r="A10" s="29">
        <v>47</v>
      </c>
      <c r="B10" s="28">
        <v>0.13309352517985609</v>
      </c>
      <c r="C10" s="28">
        <v>6.1151079136690635E-2</v>
      </c>
      <c r="D10" s="28">
        <v>0.15647482014388492</v>
      </c>
      <c r="E10" s="79">
        <v>18.359712230215827</v>
      </c>
      <c r="G10" s="29">
        <v>72</v>
      </c>
      <c r="H10" s="28">
        <v>0</v>
      </c>
      <c r="I10" s="28">
        <v>0.25806451612903225</v>
      </c>
      <c r="J10" s="28">
        <v>0</v>
      </c>
      <c r="K10" s="79">
        <v>18.58064516129032</v>
      </c>
      <c r="M10" s="29">
        <v>52</v>
      </c>
      <c r="N10" s="28">
        <v>0.13309352517985609</v>
      </c>
      <c r="O10" s="28">
        <v>6.1151079136690635E-2</v>
      </c>
      <c r="P10" s="28">
        <v>0.15647482014388492</v>
      </c>
      <c r="Q10" s="79">
        <v>18.406474820143885</v>
      </c>
    </row>
    <row r="11" spans="1:17" x14ac:dyDescent="0.2">
      <c r="A11" s="29">
        <v>48</v>
      </c>
      <c r="B11" s="28">
        <v>0.13309352517985609</v>
      </c>
      <c r="C11" s="28">
        <v>6.1151079136690635E-2</v>
      </c>
      <c r="D11" s="28">
        <v>0.15647482014388492</v>
      </c>
      <c r="E11" s="79">
        <v>18.492805755395683</v>
      </c>
      <c r="G11" s="29">
        <v>73</v>
      </c>
      <c r="H11" s="28">
        <v>0</v>
      </c>
      <c r="I11" s="28">
        <v>0.25806451612903225</v>
      </c>
      <c r="J11" s="28">
        <v>0</v>
      </c>
      <c r="K11" s="79">
        <v>18.838709677419356</v>
      </c>
      <c r="M11" s="29">
        <v>53</v>
      </c>
      <c r="N11" s="28">
        <v>0.13309352517985609</v>
      </c>
      <c r="O11" s="28">
        <v>6.1151079136690635E-2</v>
      </c>
      <c r="P11" s="28">
        <v>0.15647482014388492</v>
      </c>
      <c r="Q11" s="79">
        <v>18.562949640287769</v>
      </c>
    </row>
    <row r="12" spans="1:17" x14ac:dyDescent="0.2">
      <c r="A12" s="29">
        <v>49</v>
      </c>
      <c r="B12" s="28">
        <v>0.13309352517985609</v>
      </c>
      <c r="C12" s="28">
        <v>6.1151079136690635E-2</v>
      </c>
      <c r="D12" s="28">
        <v>0.15647482014388492</v>
      </c>
      <c r="E12" s="79">
        <v>18.625899280575538</v>
      </c>
      <c r="G12" s="29">
        <v>74</v>
      </c>
      <c r="H12" s="28">
        <v>0</v>
      </c>
      <c r="I12" s="28">
        <v>0.25806451612903225</v>
      </c>
      <c r="J12" s="28">
        <v>0</v>
      </c>
      <c r="K12" s="79">
        <v>19.096774193548388</v>
      </c>
      <c r="M12" s="29">
        <v>54</v>
      </c>
      <c r="N12" s="28">
        <v>0.13309352517985609</v>
      </c>
      <c r="O12" s="28">
        <v>6.1151079136690635E-2</v>
      </c>
      <c r="P12" s="28">
        <v>0.15647482014388492</v>
      </c>
      <c r="Q12" s="79">
        <v>18.719424460431654</v>
      </c>
    </row>
    <row r="13" spans="1:17" ht="15" thickBot="1" x14ac:dyDescent="0.25">
      <c r="A13" s="33">
        <v>50</v>
      </c>
      <c r="B13" s="32">
        <v>0.13309352517985609</v>
      </c>
      <c r="C13" s="32">
        <v>6.1151079136690635E-2</v>
      </c>
      <c r="D13" s="32">
        <v>0.15647482014388492</v>
      </c>
      <c r="E13" s="81">
        <v>18.758992805755394</v>
      </c>
      <c r="G13" s="33">
        <v>75</v>
      </c>
      <c r="H13" s="32">
        <v>0</v>
      </c>
      <c r="I13" s="32">
        <v>0.25806451612903225</v>
      </c>
      <c r="J13" s="32">
        <v>0</v>
      </c>
      <c r="K13" s="81">
        <v>19.35483870967742</v>
      </c>
      <c r="M13" s="33">
        <v>55</v>
      </c>
      <c r="N13" s="32">
        <v>0.13309352517985609</v>
      </c>
      <c r="O13" s="32">
        <v>6.1151079136690635E-2</v>
      </c>
      <c r="P13" s="32">
        <v>0.15647482014388492</v>
      </c>
      <c r="Q13" s="81">
        <v>18.875899280575538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53EC-8002-B94A-93AF-4AA6F5FE7C76}">
  <dimension ref="A1"/>
  <sheetViews>
    <sheetView zoomScale="160" zoomScaleNormal="150" workbookViewId="0">
      <selection activeCell="I31" sqref="I31"/>
    </sheetView>
  </sheetViews>
  <sheetFormatPr baseColWidth="10" defaultRowHeight="13" x14ac:dyDescent="0.1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4:F13"/>
  <sheetViews>
    <sheetView zoomScale="200" zoomScaleNormal="200" workbookViewId="0">
      <selection activeCell="F13" sqref="F13"/>
    </sheetView>
  </sheetViews>
  <sheetFormatPr baseColWidth="10" defaultColWidth="10.6640625" defaultRowHeight="14" x14ac:dyDescent="0.2"/>
  <cols>
    <col min="1" max="1" width="11" style="38" bestFit="1" customWidth="1"/>
    <col min="2" max="3" width="10.6640625" style="24"/>
    <col min="4" max="4" width="7.6640625" style="24" customWidth="1"/>
    <col min="5" max="5" width="2.6640625" style="24" customWidth="1"/>
    <col min="6" max="6" width="9.6640625" style="24" customWidth="1"/>
    <col min="7" max="16384" width="10.6640625" style="23"/>
  </cols>
  <sheetData>
    <row r="4" spans="1:6" x14ac:dyDescent="0.2">
      <c r="A4" s="82" t="s">
        <v>124</v>
      </c>
      <c r="B4" s="24" t="s">
        <v>18</v>
      </c>
      <c r="C4" s="24" t="s">
        <v>19</v>
      </c>
    </row>
    <row r="5" spans="1:6" x14ac:dyDescent="0.2">
      <c r="A5" s="38" t="s">
        <v>9</v>
      </c>
      <c r="B5" s="39">
        <v>3</v>
      </c>
      <c r="C5" s="39">
        <v>2</v>
      </c>
    </row>
    <row r="7" spans="1:6" x14ac:dyDescent="0.2">
      <c r="B7" s="88" t="s">
        <v>10</v>
      </c>
      <c r="C7" s="88"/>
      <c r="D7" s="24" t="s">
        <v>11</v>
      </c>
      <c r="F7" s="24" t="s">
        <v>12</v>
      </c>
    </row>
    <row r="8" spans="1:6" x14ac:dyDescent="0.2">
      <c r="A8" s="38" t="s">
        <v>20</v>
      </c>
      <c r="B8" s="40">
        <v>1</v>
      </c>
      <c r="C8" s="40">
        <v>0</v>
      </c>
      <c r="D8" s="24">
        <f>SUMPRODUCT(B8:C8,$B$13:$C$13)</f>
        <v>3</v>
      </c>
      <c r="E8" s="24" t="s">
        <v>0</v>
      </c>
      <c r="F8" s="40">
        <v>4</v>
      </c>
    </row>
    <row r="9" spans="1:6" x14ac:dyDescent="0.2">
      <c r="A9" s="38" t="s">
        <v>21</v>
      </c>
      <c r="B9" s="40">
        <v>1</v>
      </c>
      <c r="C9" s="40">
        <v>3</v>
      </c>
      <c r="D9" s="24">
        <f>SUMPRODUCT(B9:C9,$B$13:$C$13)</f>
        <v>15</v>
      </c>
      <c r="E9" s="24" t="s">
        <v>0</v>
      </c>
      <c r="F9" s="40">
        <v>15</v>
      </c>
    </row>
    <row r="10" spans="1:6" x14ac:dyDescent="0.2">
      <c r="A10" s="38" t="s">
        <v>5</v>
      </c>
      <c r="B10" s="40">
        <v>2</v>
      </c>
      <c r="C10" s="40">
        <v>1</v>
      </c>
      <c r="D10" s="24">
        <f>SUMPRODUCT(B10:C10,$B$13:$C$13)</f>
        <v>10</v>
      </c>
      <c r="E10" s="24" t="s">
        <v>0</v>
      </c>
      <c r="F10" s="40">
        <v>10</v>
      </c>
    </row>
    <row r="12" spans="1:6" ht="15" thickBot="1" x14ac:dyDescent="0.25">
      <c r="B12" s="24" t="s">
        <v>18</v>
      </c>
      <c r="C12" s="24" t="s">
        <v>19</v>
      </c>
      <c r="F12" s="24" t="s">
        <v>13</v>
      </c>
    </row>
    <row r="13" spans="1:6" ht="15" thickBot="1" x14ac:dyDescent="0.25">
      <c r="A13" s="38" t="s">
        <v>24</v>
      </c>
      <c r="B13" s="41">
        <v>3</v>
      </c>
      <c r="C13" s="42">
        <v>4</v>
      </c>
      <c r="F13" s="43">
        <f>SUMPRODUCT(B5:C5,B13:C13)</f>
        <v>17</v>
      </c>
    </row>
  </sheetData>
  <mergeCells count="1">
    <mergeCell ref="B7:C7"/>
  </mergeCells>
  <phoneticPr fontId="0"/>
  <printOptions headings="1" gridLines="1"/>
  <pageMargins left="0.75" right="0.75" top="1" bottom="1" header="0.5" footer="0.5"/>
  <pageSetup paperSize="0" orientation="portrait" horizontalDpi="4294967292" verticalDpi="4294967292"/>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Q13"/>
  <sheetViews>
    <sheetView zoomScale="133" workbookViewId="0">
      <selection activeCell="C15" sqref="C15"/>
    </sheetView>
  </sheetViews>
  <sheetFormatPr baseColWidth="10" defaultColWidth="8.83203125" defaultRowHeight="14" x14ac:dyDescent="0.2"/>
  <cols>
    <col min="1" max="3" width="9.6640625" style="24" bestFit="1" customWidth="1"/>
    <col min="4" max="4" width="11.5" style="24" bestFit="1" customWidth="1"/>
    <col min="5" max="5" width="10.6640625" style="24" bestFit="1" customWidth="1"/>
    <col min="6" max="6" width="4.33203125" style="23" customWidth="1"/>
    <col min="7" max="9" width="9.6640625" style="23" bestFit="1" customWidth="1"/>
    <col min="10" max="10" width="11.5" style="23" bestFit="1" customWidth="1"/>
    <col min="11" max="11" width="10.6640625" style="23" bestFit="1" customWidth="1"/>
    <col min="12" max="12" width="4.33203125" style="23" customWidth="1"/>
    <col min="13" max="15" width="10.6640625" style="23" bestFit="1" customWidth="1"/>
    <col min="16" max="16" width="11.5" style="23" bestFit="1" customWidth="1"/>
    <col min="17" max="17" width="10.6640625" style="23" bestFit="1" customWidth="1"/>
  </cols>
  <sheetData>
    <row r="1" spans="1:17" x14ac:dyDescent="0.2">
      <c r="A1" s="36" t="s">
        <v>12</v>
      </c>
      <c r="E1" s="36" t="s">
        <v>88</v>
      </c>
      <c r="G1" s="36" t="s">
        <v>12</v>
      </c>
      <c r="H1" s="24"/>
      <c r="I1" s="24"/>
      <c r="J1" s="24"/>
      <c r="K1" s="36" t="s">
        <v>88</v>
      </c>
      <c r="M1" s="36" t="s">
        <v>12</v>
      </c>
      <c r="N1" s="24"/>
      <c r="O1" s="24"/>
      <c r="P1" s="24"/>
      <c r="Q1" s="36" t="s">
        <v>88</v>
      </c>
    </row>
    <row r="2" spans="1:17" ht="15" thickBot="1" x14ac:dyDescent="0.25">
      <c r="A2" s="37" t="s">
        <v>20</v>
      </c>
      <c r="B2" s="37" t="s">
        <v>18</v>
      </c>
      <c r="C2" s="37" t="s">
        <v>19</v>
      </c>
      <c r="D2" s="37" t="s">
        <v>13</v>
      </c>
      <c r="E2" s="36" t="s">
        <v>27</v>
      </c>
      <c r="G2" s="37" t="s">
        <v>21</v>
      </c>
      <c r="H2" s="37" t="s">
        <v>18</v>
      </c>
      <c r="I2" s="37" t="s">
        <v>19</v>
      </c>
      <c r="J2" s="37" t="s">
        <v>13</v>
      </c>
      <c r="K2" s="36" t="s">
        <v>27</v>
      </c>
      <c r="M2" s="37" t="s">
        <v>5</v>
      </c>
      <c r="N2" s="37" t="s">
        <v>18</v>
      </c>
      <c r="O2" s="37" t="s">
        <v>19</v>
      </c>
      <c r="P2" s="37" t="s">
        <v>13</v>
      </c>
      <c r="Q2" s="36" t="s">
        <v>27</v>
      </c>
    </row>
    <row r="3" spans="1:17" x14ac:dyDescent="0.2">
      <c r="A3" s="29">
        <v>0</v>
      </c>
      <c r="B3" s="29">
        <v>0</v>
      </c>
      <c r="C3" s="29">
        <v>5</v>
      </c>
      <c r="D3" s="48">
        <v>10</v>
      </c>
      <c r="G3" s="29">
        <v>11</v>
      </c>
      <c r="H3" s="29">
        <v>3.8000000000000003</v>
      </c>
      <c r="I3" s="29">
        <v>2.4</v>
      </c>
      <c r="J3" s="48">
        <v>16.2</v>
      </c>
      <c r="K3" s="24"/>
      <c r="M3" s="29">
        <v>6</v>
      </c>
      <c r="N3" s="29">
        <v>0.6</v>
      </c>
      <c r="O3" s="29">
        <v>4.8</v>
      </c>
      <c r="P3" s="48">
        <v>11.399999999999999</v>
      </c>
      <c r="Q3" s="24"/>
    </row>
    <row r="4" spans="1:17" x14ac:dyDescent="0.2">
      <c r="A4" s="29">
        <v>1</v>
      </c>
      <c r="B4" s="29">
        <v>1</v>
      </c>
      <c r="C4" s="79">
        <v>4.666666666666667</v>
      </c>
      <c r="D4" s="48">
        <v>12.333333333333334</v>
      </c>
      <c r="E4" s="49">
        <f>D4-D3</f>
        <v>2.3333333333333339</v>
      </c>
      <c r="G4" s="29">
        <v>12</v>
      </c>
      <c r="H4" s="29">
        <v>3.5999999999999996</v>
      </c>
      <c r="I4" s="29">
        <v>2.8000000000000003</v>
      </c>
      <c r="J4" s="48">
        <v>16.399999999999999</v>
      </c>
      <c r="K4" s="49">
        <f t="shared" ref="K4:K13" si="0">J4-J3</f>
        <v>0.19999999999999929</v>
      </c>
      <c r="M4" s="29">
        <v>7</v>
      </c>
      <c r="N4" s="29">
        <v>1.2</v>
      </c>
      <c r="O4" s="29">
        <v>4.5999999999999996</v>
      </c>
      <c r="P4" s="48">
        <v>12.799999999999999</v>
      </c>
      <c r="Q4" s="49">
        <f t="shared" ref="Q4:Q13" si="1">P4-P3</f>
        <v>1.4000000000000004</v>
      </c>
    </row>
    <row r="5" spans="1:17" x14ac:dyDescent="0.2">
      <c r="A5" s="29">
        <v>2</v>
      </c>
      <c r="B5" s="29">
        <v>2</v>
      </c>
      <c r="C5" s="79">
        <v>4.333333333333333</v>
      </c>
      <c r="D5" s="48">
        <v>14.666666666666666</v>
      </c>
      <c r="E5" s="49">
        <f t="shared" ref="E5:E13" si="2">D5-D4</f>
        <v>2.3333333333333321</v>
      </c>
      <c r="G5" s="29">
        <v>13</v>
      </c>
      <c r="H5" s="29">
        <v>3.4</v>
      </c>
      <c r="I5" s="29">
        <v>3.1999999999999997</v>
      </c>
      <c r="J5" s="48">
        <v>16.599999999999998</v>
      </c>
      <c r="K5" s="49">
        <f t="shared" si="0"/>
        <v>0.19999999999999929</v>
      </c>
      <c r="M5" s="29">
        <v>8</v>
      </c>
      <c r="N5" s="29">
        <v>1.7999999999999998</v>
      </c>
      <c r="O5" s="29">
        <v>4.4000000000000004</v>
      </c>
      <c r="P5" s="48">
        <v>14.2</v>
      </c>
      <c r="Q5" s="49">
        <f t="shared" si="1"/>
        <v>1.4000000000000004</v>
      </c>
    </row>
    <row r="6" spans="1:17" x14ac:dyDescent="0.2">
      <c r="A6" s="29">
        <v>3</v>
      </c>
      <c r="B6" s="29">
        <v>3</v>
      </c>
      <c r="C6" s="29">
        <v>4</v>
      </c>
      <c r="D6" s="48">
        <v>17</v>
      </c>
      <c r="E6" s="49">
        <f t="shared" si="2"/>
        <v>2.3333333333333339</v>
      </c>
      <c r="G6" s="29">
        <v>14</v>
      </c>
      <c r="H6" s="29">
        <v>3.2</v>
      </c>
      <c r="I6" s="29">
        <v>3.5999999999999992</v>
      </c>
      <c r="J6" s="48">
        <v>16.8</v>
      </c>
      <c r="K6" s="49">
        <f t="shared" si="0"/>
        <v>0.20000000000000284</v>
      </c>
      <c r="M6" s="29">
        <v>9</v>
      </c>
      <c r="N6" s="29">
        <v>2.4</v>
      </c>
      <c r="O6" s="29">
        <v>4.2</v>
      </c>
      <c r="P6" s="48">
        <v>15.6</v>
      </c>
      <c r="Q6" s="49">
        <f t="shared" si="1"/>
        <v>1.4000000000000004</v>
      </c>
    </row>
    <row r="7" spans="1:17" x14ac:dyDescent="0.2">
      <c r="A7" s="80">
        <v>4</v>
      </c>
      <c r="B7" s="80">
        <v>3</v>
      </c>
      <c r="C7" s="80">
        <v>4</v>
      </c>
      <c r="D7" s="83">
        <v>17</v>
      </c>
      <c r="E7" s="84">
        <f t="shared" si="2"/>
        <v>0</v>
      </c>
      <c r="F7" s="85"/>
      <c r="G7" s="80">
        <v>15</v>
      </c>
      <c r="H7" s="80">
        <v>3</v>
      </c>
      <c r="I7" s="80">
        <v>4</v>
      </c>
      <c r="J7" s="83">
        <v>17</v>
      </c>
      <c r="K7" s="84">
        <f t="shared" si="0"/>
        <v>0.19999999999999929</v>
      </c>
      <c r="L7" s="85"/>
      <c r="M7" s="80">
        <v>10</v>
      </c>
      <c r="N7" s="80">
        <v>3</v>
      </c>
      <c r="O7" s="80">
        <v>4</v>
      </c>
      <c r="P7" s="83">
        <v>17</v>
      </c>
      <c r="Q7" s="84">
        <f t="shared" si="1"/>
        <v>1.4000000000000004</v>
      </c>
    </row>
    <row r="8" spans="1:17" x14ac:dyDescent="0.2">
      <c r="A8" s="29">
        <v>5</v>
      </c>
      <c r="B8" s="29">
        <v>3</v>
      </c>
      <c r="C8" s="29">
        <v>4</v>
      </c>
      <c r="D8" s="48">
        <v>17</v>
      </c>
      <c r="E8" s="49">
        <f t="shared" si="2"/>
        <v>0</v>
      </c>
      <c r="G8" s="29">
        <v>16</v>
      </c>
      <c r="H8" s="29">
        <v>2.8000000000000003</v>
      </c>
      <c r="I8" s="29">
        <v>4.3999999999999995</v>
      </c>
      <c r="J8" s="48">
        <v>17.2</v>
      </c>
      <c r="K8" s="49">
        <f t="shared" si="0"/>
        <v>0.19999999999999929</v>
      </c>
      <c r="M8" s="29">
        <v>11</v>
      </c>
      <c r="N8" s="29">
        <v>3.5999999999999996</v>
      </c>
      <c r="O8" s="29">
        <v>3.8000000000000003</v>
      </c>
      <c r="P8" s="48">
        <v>18.399999999999999</v>
      </c>
      <c r="Q8" s="49">
        <f t="shared" si="1"/>
        <v>1.3999999999999986</v>
      </c>
    </row>
    <row r="9" spans="1:17" x14ac:dyDescent="0.2">
      <c r="A9" s="29">
        <v>6</v>
      </c>
      <c r="B9" s="29">
        <v>3</v>
      </c>
      <c r="C9" s="29">
        <v>4</v>
      </c>
      <c r="D9" s="48">
        <v>17</v>
      </c>
      <c r="E9" s="49">
        <f t="shared" si="2"/>
        <v>0</v>
      </c>
      <c r="G9" s="29">
        <v>17</v>
      </c>
      <c r="H9" s="29">
        <v>2.6</v>
      </c>
      <c r="I9" s="29">
        <v>4.7999999999999989</v>
      </c>
      <c r="J9" s="48">
        <v>17.399999999999999</v>
      </c>
      <c r="K9" s="49">
        <f t="shared" si="0"/>
        <v>0.19999999999999929</v>
      </c>
      <c r="M9" s="29">
        <v>12</v>
      </c>
      <c r="N9" s="29">
        <v>4</v>
      </c>
      <c r="O9" s="79">
        <v>3.666666666666667</v>
      </c>
      <c r="P9" s="48">
        <v>19.333333333333336</v>
      </c>
      <c r="Q9" s="49">
        <f t="shared" si="1"/>
        <v>0.93333333333333712</v>
      </c>
    </row>
    <row r="10" spans="1:17" x14ac:dyDescent="0.2">
      <c r="A10" s="29">
        <v>7</v>
      </c>
      <c r="B10" s="29">
        <v>3</v>
      </c>
      <c r="C10" s="29">
        <v>4</v>
      </c>
      <c r="D10" s="48">
        <v>17</v>
      </c>
      <c r="E10" s="49">
        <f t="shared" si="2"/>
        <v>0</v>
      </c>
      <c r="G10" s="29">
        <v>18</v>
      </c>
      <c r="H10" s="29">
        <v>2.4</v>
      </c>
      <c r="I10" s="29">
        <v>5.2</v>
      </c>
      <c r="J10" s="48">
        <v>17.600000000000001</v>
      </c>
      <c r="K10" s="49">
        <f t="shared" si="0"/>
        <v>0.20000000000000284</v>
      </c>
      <c r="M10" s="29">
        <v>13</v>
      </c>
      <c r="N10" s="29">
        <v>4</v>
      </c>
      <c r="O10" s="79">
        <v>3.666666666666667</v>
      </c>
      <c r="P10" s="48">
        <v>19.333333333333336</v>
      </c>
      <c r="Q10" s="49">
        <f t="shared" si="1"/>
        <v>0</v>
      </c>
    </row>
    <row r="11" spans="1:17" x14ac:dyDescent="0.2">
      <c r="A11" s="29">
        <v>8</v>
      </c>
      <c r="B11" s="29">
        <v>3</v>
      </c>
      <c r="C11" s="29">
        <v>4</v>
      </c>
      <c r="D11" s="48">
        <v>17</v>
      </c>
      <c r="E11" s="49">
        <f t="shared" si="2"/>
        <v>0</v>
      </c>
      <c r="G11" s="29">
        <v>19</v>
      </c>
      <c r="H11" s="29">
        <v>2.2000000000000002</v>
      </c>
      <c r="I11" s="29">
        <v>5.6</v>
      </c>
      <c r="J11" s="48">
        <v>17.8</v>
      </c>
      <c r="K11" s="49">
        <f t="shared" si="0"/>
        <v>0.19999999999999929</v>
      </c>
      <c r="M11" s="29">
        <v>14</v>
      </c>
      <c r="N11" s="29">
        <v>4</v>
      </c>
      <c r="O11" s="79">
        <v>3.666666666666667</v>
      </c>
      <c r="P11" s="48">
        <v>19.333333333333336</v>
      </c>
      <c r="Q11" s="49">
        <f t="shared" si="1"/>
        <v>0</v>
      </c>
    </row>
    <row r="12" spans="1:17" x14ac:dyDescent="0.2">
      <c r="A12" s="29">
        <v>9</v>
      </c>
      <c r="B12" s="29">
        <v>3</v>
      </c>
      <c r="C12" s="29">
        <v>4</v>
      </c>
      <c r="D12" s="48">
        <v>17</v>
      </c>
      <c r="E12" s="49">
        <f t="shared" si="2"/>
        <v>0</v>
      </c>
      <c r="G12" s="29">
        <v>20</v>
      </c>
      <c r="H12" s="29">
        <v>2.0000000000000004</v>
      </c>
      <c r="I12" s="29">
        <v>5.9999999999999991</v>
      </c>
      <c r="J12" s="48">
        <v>18</v>
      </c>
      <c r="K12" s="49">
        <f t="shared" si="0"/>
        <v>0.19999999999999929</v>
      </c>
      <c r="M12" s="29">
        <v>15</v>
      </c>
      <c r="N12" s="29">
        <v>4</v>
      </c>
      <c r="O12" s="79">
        <v>3.666666666666667</v>
      </c>
      <c r="P12" s="48">
        <v>19.333333333333336</v>
      </c>
      <c r="Q12" s="49">
        <f t="shared" si="1"/>
        <v>0</v>
      </c>
    </row>
    <row r="13" spans="1:17" ht="15" thickBot="1" x14ac:dyDescent="0.25">
      <c r="A13" s="33">
        <v>10</v>
      </c>
      <c r="B13" s="33">
        <v>3</v>
      </c>
      <c r="C13" s="33">
        <v>4</v>
      </c>
      <c r="D13" s="50">
        <v>17</v>
      </c>
      <c r="E13" s="49">
        <f t="shared" si="2"/>
        <v>0</v>
      </c>
      <c r="G13" s="33">
        <v>21</v>
      </c>
      <c r="H13" s="33">
        <v>1.7999999999999998</v>
      </c>
      <c r="I13" s="33">
        <v>6.4</v>
      </c>
      <c r="J13" s="50">
        <v>18.2</v>
      </c>
      <c r="K13" s="49">
        <f t="shared" si="0"/>
        <v>0.19999999999999929</v>
      </c>
      <c r="M13" s="33">
        <v>16</v>
      </c>
      <c r="N13" s="33">
        <v>4</v>
      </c>
      <c r="O13" s="81">
        <v>3.666666666666667</v>
      </c>
      <c r="P13" s="50">
        <v>19.333333333333336</v>
      </c>
      <c r="Q13" s="49">
        <f t="shared" si="1"/>
        <v>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7EE6-59A4-1840-A72D-624705011AAA}">
  <dimension ref="A1:H12"/>
  <sheetViews>
    <sheetView showGridLines="0" topLeftCell="A5" zoomScale="189" workbookViewId="0">
      <selection activeCell="G12" sqref="G12"/>
    </sheetView>
  </sheetViews>
  <sheetFormatPr baseColWidth="10" defaultRowHeight="14" x14ac:dyDescent="0.2"/>
  <cols>
    <col min="1" max="1" width="3.33203125" style="23" customWidth="1"/>
    <col min="2" max="2" width="5.33203125" style="23" bestFit="1" customWidth="1"/>
    <col min="3" max="3" width="17.6640625" style="23" bestFit="1" customWidth="1"/>
    <col min="4" max="4" width="5.33203125" style="23" bestFit="1" customWidth="1"/>
    <col min="5" max="5" width="7" style="23" bestFit="1" customWidth="1"/>
    <col min="6" max="8" width="10.5" style="23" bestFit="1" customWidth="1"/>
    <col min="9" max="16384" width="10.83203125" style="23"/>
  </cols>
  <sheetData>
    <row r="1" spans="1:8" ht="15" thickBot="1" x14ac:dyDescent="0.25">
      <c r="A1" s="23" t="s">
        <v>51</v>
      </c>
    </row>
    <row r="2" spans="1:8" x14ac:dyDescent="0.2">
      <c r="B2" s="25"/>
      <c r="C2" s="25"/>
      <c r="D2" s="25" t="s">
        <v>75</v>
      </c>
      <c r="E2" s="25" t="s">
        <v>77</v>
      </c>
      <c r="F2" s="25" t="s">
        <v>79</v>
      </c>
      <c r="G2" s="25" t="s">
        <v>81</v>
      </c>
      <c r="H2" s="25" t="s">
        <v>81</v>
      </c>
    </row>
    <row r="3" spans="1:8" ht="15" thickBot="1" x14ac:dyDescent="0.25">
      <c r="B3" s="26" t="s">
        <v>73</v>
      </c>
      <c r="C3" s="26" t="s">
        <v>74</v>
      </c>
      <c r="D3" s="26" t="s">
        <v>76</v>
      </c>
      <c r="E3" s="26" t="s">
        <v>78</v>
      </c>
      <c r="F3" s="26" t="s">
        <v>80</v>
      </c>
      <c r="G3" s="26" t="s">
        <v>82</v>
      </c>
      <c r="H3" s="26" t="s">
        <v>83</v>
      </c>
    </row>
    <row r="4" spans="1:8" x14ac:dyDescent="0.2">
      <c r="B4" s="27" t="s">
        <v>6</v>
      </c>
      <c r="C4" s="27" t="s">
        <v>25</v>
      </c>
      <c r="D4" s="27">
        <v>3</v>
      </c>
      <c r="E4" s="27">
        <v>0</v>
      </c>
      <c r="F4" s="27">
        <v>3</v>
      </c>
      <c r="G4" s="27">
        <v>1</v>
      </c>
      <c r="H4" s="27">
        <v>2.333333333333333</v>
      </c>
    </row>
    <row r="5" spans="1:8" ht="15" thickBot="1" x14ac:dyDescent="0.25">
      <c r="B5" s="31" t="s">
        <v>7</v>
      </c>
      <c r="C5" s="31" t="s">
        <v>26</v>
      </c>
      <c r="D5" s="31">
        <v>4</v>
      </c>
      <c r="E5" s="31">
        <v>0</v>
      </c>
      <c r="F5" s="31">
        <v>2</v>
      </c>
      <c r="G5" s="31">
        <v>6.9999999999999938</v>
      </c>
      <c r="H5" s="31">
        <v>0.5</v>
      </c>
    </row>
    <row r="7" spans="1:8" ht="15" thickBot="1" x14ac:dyDescent="0.25">
      <c r="A7" s="23" t="s">
        <v>84</v>
      </c>
    </row>
    <row r="8" spans="1:8" x14ac:dyDescent="0.2">
      <c r="B8" s="25"/>
      <c r="C8" s="25"/>
      <c r="D8" s="25" t="s">
        <v>75</v>
      </c>
      <c r="E8" s="46" t="s">
        <v>85</v>
      </c>
      <c r="F8" s="25" t="s">
        <v>14</v>
      </c>
      <c r="G8" s="25" t="s">
        <v>81</v>
      </c>
      <c r="H8" s="25" t="s">
        <v>81</v>
      </c>
    </row>
    <row r="9" spans="1:8" ht="15" thickBot="1" x14ac:dyDescent="0.25">
      <c r="B9" s="26" t="s">
        <v>73</v>
      </c>
      <c r="C9" s="26" t="s">
        <v>74</v>
      </c>
      <c r="D9" s="26" t="s">
        <v>76</v>
      </c>
      <c r="E9" s="47" t="s">
        <v>86</v>
      </c>
      <c r="F9" s="26" t="s">
        <v>15</v>
      </c>
      <c r="G9" s="26" t="s">
        <v>82</v>
      </c>
      <c r="H9" s="26" t="s">
        <v>83</v>
      </c>
    </row>
    <row r="10" spans="1:8" x14ac:dyDescent="0.2">
      <c r="B10" s="27" t="s">
        <v>16</v>
      </c>
      <c r="C10" s="27" t="s">
        <v>22</v>
      </c>
      <c r="D10" s="27">
        <v>3</v>
      </c>
      <c r="E10" s="44">
        <v>0</v>
      </c>
      <c r="F10" s="27">
        <v>5</v>
      </c>
      <c r="G10" s="27">
        <v>1E+30</v>
      </c>
      <c r="H10" s="27">
        <v>2</v>
      </c>
    </row>
    <row r="11" spans="1:8" x14ac:dyDescent="0.2">
      <c r="B11" s="27" t="s">
        <v>17</v>
      </c>
      <c r="C11" s="27" t="s">
        <v>23</v>
      </c>
      <c r="D11" s="27">
        <v>15</v>
      </c>
      <c r="E11" s="44">
        <v>0.2</v>
      </c>
      <c r="F11" s="27">
        <v>15</v>
      </c>
      <c r="G11" s="27">
        <v>15</v>
      </c>
      <c r="H11" s="27">
        <v>10</v>
      </c>
    </row>
    <row r="12" spans="1:8" ht="15" thickBot="1" x14ac:dyDescent="0.25">
      <c r="B12" s="31" t="s">
        <v>87</v>
      </c>
      <c r="C12" s="31" t="s">
        <v>8</v>
      </c>
      <c r="D12" s="31">
        <v>10</v>
      </c>
      <c r="E12" s="45">
        <v>1.4</v>
      </c>
      <c r="F12" s="31">
        <v>10</v>
      </c>
      <c r="G12" s="31">
        <v>3.333333333333333</v>
      </c>
      <c r="H12" s="31">
        <v>4.9999999999999991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pageSetUpPr fitToPage="1"/>
  </sheetPr>
  <dimension ref="A1:J18"/>
  <sheetViews>
    <sheetView tabSelected="1" zoomScale="168" zoomScaleNormal="150" workbookViewId="0">
      <selection activeCell="E12" sqref="E12"/>
    </sheetView>
  </sheetViews>
  <sheetFormatPr baseColWidth="10" defaultColWidth="12.5" defaultRowHeight="14" x14ac:dyDescent="0.2"/>
  <cols>
    <col min="1" max="1" width="3.1640625" style="52" customWidth="1"/>
    <col min="2" max="2" width="16.83203125" style="52" customWidth="1"/>
    <col min="3" max="4" width="16" style="52" customWidth="1"/>
    <col min="5" max="5" width="6.33203125" style="52" customWidth="1"/>
    <col min="6" max="6" width="3.1640625" style="52" customWidth="1"/>
    <col min="7" max="7" width="12.5" style="52" customWidth="1"/>
    <col min="8" max="8" width="6.6640625" style="52" customWidth="1"/>
    <col min="9" max="9" width="29.83203125" style="52" customWidth="1"/>
    <col min="10" max="10" width="10.33203125" style="52" customWidth="1"/>
    <col min="11" max="16384" width="12.5" style="52"/>
  </cols>
  <sheetData>
    <row r="1" spans="1:10" ht="19" x14ac:dyDescent="0.25">
      <c r="A1" s="51" t="s">
        <v>91</v>
      </c>
    </row>
    <row r="2" spans="1:10" ht="15" thickBot="1" x14ac:dyDescent="0.25"/>
    <row r="3" spans="1:10" ht="15" thickBot="1" x14ac:dyDescent="0.25">
      <c r="C3" s="52" t="s">
        <v>92</v>
      </c>
      <c r="D3" s="52" t="s">
        <v>93</v>
      </c>
      <c r="I3" s="53" t="s">
        <v>1</v>
      </c>
      <c r="J3" s="54" t="s">
        <v>2</v>
      </c>
    </row>
    <row r="4" spans="1:10" x14ac:dyDescent="0.2">
      <c r="B4" s="55" t="s">
        <v>9</v>
      </c>
      <c r="C4" s="56">
        <v>250</v>
      </c>
      <c r="D4" s="56">
        <v>400</v>
      </c>
      <c r="I4" s="57" t="s">
        <v>94</v>
      </c>
      <c r="J4" s="58" t="s">
        <v>95</v>
      </c>
    </row>
    <row r="5" spans="1:10" x14ac:dyDescent="0.2">
      <c r="B5" s="55"/>
      <c r="D5" s="59"/>
      <c r="E5" s="52" t="s">
        <v>28</v>
      </c>
      <c r="G5" s="52" t="s">
        <v>28</v>
      </c>
      <c r="I5" s="60" t="s">
        <v>96</v>
      </c>
      <c r="J5" s="61" t="s">
        <v>97</v>
      </c>
    </row>
    <row r="6" spans="1:10" x14ac:dyDescent="0.2">
      <c r="B6" s="55"/>
      <c r="C6" s="89" t="s">
        <v>98</v>
      </c>
      <c r="D6" s="89"/>
      <c r="E6" s="52" t="s">
        <v>11</v>
      </c>
      <c r="G6" s="52" t="s">
        <v>12</v>
      </c>
      <c r="I6" s="60" t="s">
        <v>99</v>
      </c>
      <c r="J6" s="61" t="s">
        <v>100</v>
      </c>
    </row>
    <row r="7" spans="1:10" x14ac:dyDescent="0.2">
      <c r="B7" s="55" t="s">
        <v>101</v>
      </c>
      <c r="C7" s="62">
        <v>1.1000000000000001</v>
      </c>
      <c r="D7" s="62">
        <v>0</v>
      </c>
      <c r="E7" s="52">
        <f>SUMPRODUCT(C7:D7,UnitsProduced)</f>
        <v>1.8595238095238089</v>
      </c>
      <c r="F7" s="52" t="s">
        <v>0</v>
      </c>
      <c r="G7" s="62">
        <v>3.5</v>
      </c>
      <c r="I7" s="60" t="s">
        <v>102</v>
      </c>
      <c r="J7" s="61" t="s">
        <v>103</v>
      </c>
    </row>
    <row r="8" spans="1:10" x14ac:dyDescent="0.2">
      <c r="B8" s="55" t="s">
        <v>104</v>
      </c>
      <c r="C8" s="62">
        <v>0</v>
      </c>
      <c r="D8" s="62">
        <v>2.4</v>
      </c>
      <c r="E8" s="52">
        <f>SUMPRODUCT(C8:D8,UnitsProduced)</f>
        <v>11.000000000000002</v>
      </c>
      <c r="F8" s="52" t="s">
        <v>0</v>
      </c>
      <c r="G8" s="62">
        <v>11</v>
      </c>
      <c r="I8" s="60" t="s">
        <v>105</v>
      </c>
      <c r="J8" s="61" t="s">
        <v>106</v>
      </c>
    </row>
    <row r="9" spans="1:10" x14ac:dyDescent="0.2">
      <c r="B9" s="55" t="s">
        <v>107</v>
      </c>
      <c r="C9" s="62">
        <v>3.5</v>
      </c>
      <c r="D9" s="62">
        <v>2.2000000000000002</v>
      </c>
      <c r="E9" s="52">
        <f>SUMPRODUCT(C9:D9,UnitsProduced)</f>
        <v>16</v>
      </c>
      <c r="F9" s="52" t="s">
        <v>0</v>
      </c>
      <c r="G9" s="62">
        <v>16</v>
      </c>
      <c r="I9" s="60" t="s">
        <v>108</v>
      </c>
      <c r="J9" s="61" t="s">
        <v>109</v>
      </c>
    </row>
    <row r="10" spans="1:10" x14ac:dyDescent="0.2">
      <c r="B10" s="55"/>
      <c r="F10" s="63"/>
      <c r="I10" s="60" t="s">
        <v>110</v>
      </c>
      <c r="J10" s="61" t="s">
        <v>111</v>
      </c>
    </row>
    <row r="11" spans="1:10" ht="15" thickBot="1" x14ac:dyDescent="0.25">
      <c r="B11" s="55"/>
      <c r="C11" s="52" t="s">
        <v>92</v>
      </c>
      <c r="D11" s="52" t="s">
        <v>93</v>
      </c>
      <c r="G11" s="52" t="s">
        <v>13</v>
      </c>
      <c r="I11" s="60" t="s">
        <v>112</v>
      </c>
      <c r="J11" s="61" t="s">
        <v>113</v>
      </c>
    </row>
    <row r="12" spans="1:10" ht="15" thickBot="1" x14ac:dyDescent="0.25">
      <c r="B12" s="55" t="s">
        <v>114</v>
      </c>
      <c r="C12" s="64">
        <v>1.6904761904761898</v>
      </c>
      <c r="D12" s="65">
        <v>4.5833333333333339</v>
      </c>
      <c r="G12" s="66">
        <f>SUMPRODUCT(UnitProfit,UnitsProduced)</f>
        <v>2255.9523809523807</v>
      </c>
      <c r="I12" s="60" t="s">
        <v>115</v>
      </c>
      <c r="J12" s="61" t="s">
        <v>116</v>
      </c>
    </row>
    <row r="13" spans="1:10" ht="15" thickBot="1" x14ac:dyDescent="0.25">
      <c r="I13" s="67" t="s">
        <v>117</v>
      </c>
      <c r="J13" s="68" t="s">
        <v>118</v>
      </c>
    </row>
    <row r="18" spans="6:6" x14ac:dyDescent="0.2">
      <c r="F18" s="69"/>
    </row>
  </sheetData>
  <mergeCells count="1">
    <mergeCell ref="C6:D6"/>
  </mergeCells>
  <printOptions headings="1" gridLines="1"/>
  <pageMargins left="0.75" right="0.75" top="1" bottom="1" header="0.5" footer="0.5"/>
  <pageSetup paperSize="0" orientation="landscape" horizontalDpi="4294967292" verticalDpi="4294967292"/>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F10"/>
  <sheetViews>
    <sheetView zoomScale="200" zoomScaleNormal="200" workbookViewId="0">
      <selection activeCell="D9" sqref="D9"/>
    </sheetView>
  </sheetViews>
  <sheetFormatPr baseColWidth="10" defaultColWidth="10.6640625" defaultRowHeight="14" x14ac:dyDescent="0.2"/>
  <cols>
    <col min="1" max="1" width="10.33203125" style="38" bestFit="1" customWidth="1"/>
    <col min="2" max="3" width="9.5" style="24" bestFit="1" customWidth="1"/>
    <col min="4" max="4" width="10.33203125" style="24" bestFit="1" customWidth="1"/>
    <col min="5" max="5" width="2.83203125" style="24" bestFit="1" customWidth="1"/>
    <col min="6" max="6" width="11.1640625" style="24" bestFit="1" customWidth="1"/>
    <col min="7" max="16384" width="10.6640625" style="23"/>
  </cols>
  <sheetData>
    <row r="1" spans="1:6" x14ac:dyDescent="0.2">
      <c r="B1" s="24" t="s">
        <v>18</v>
      </c>
      <c r="C1" s="24" t="s">
        <v>19</v>
      </c>
    </row>
    <row r="2" spans="1:6" x14ac:dyDescent="0.2">
      <c r="A2" s="38" t="s">
        <v>9</v>
      </c>
      <c r="B2" s="70">
        <v>2.9</v>
      </c>
      <c r="C2" s="70">
        <v>1.8</v>
      </c>
    </row>
    <row r="4" spans="1:6" x14ac:dyDescent="0.2">
      <c r="B4" s="88" t="s">
        <v>10</v>
      </c>
      <c r="C4" s="88"/>
      <c r="D4" s="24" t="s">
        <v>11</v>
      </c>
      <c r="F4" s="24" t="s">
        <v>12</v>
      </c>
    </row>
    <row r="5" spans="1:6" x14ac:dyDescent="0.2">
      <c r="A5" s="38" t="s">
        <v>20</v>
      </c>
      <c r="B5" s="40">
        <v>1.2</v>
      </c>
      <c r="C5" s="40">
        <v>0</v>
      </c>
      <c r="D5" s="24">
        <f>SUMPRODUCT(B5:C5,$B$10:$C$10)</f>
        <v>2.7030129124820652</v>
      </c>
      <c r="E5" s="24" t="s">
        <v>0</v>
      </c>
      <c r="F5" s="40">
        <v>3.6</v>
      </c>
    </row>
    <row r="6" spans="1:6" x14ac:dyDescent="0.2">
      <c r="A6" s="38" t="s">
        <v>21</v>
      </c>
      <c r="B6" s="40">
        <v>1.1000000000000001</v>
      </c>
      <c r="C6" s="40">
        <v>3.5</v>
      </c>
      <c r="D6" s="24">
        <f>SUMPRODUCT(B6:C6,$B$10:$C$10)</f>
        <v>13.5</v>
      </c>
      <c r="E6" s="24" t="s">
        <v>0</v>
      </c>
      <c r="F6" s="40">
        <v>13.5</v>
      </c>
    </row>
    <row r="7" spans="1:6" x14ac:dyDescent="0.2">
      <c r="A7" s="38" t="s">
        <v>5</v>
      </c>
      <c r="B7" s="40">
        <v>2.4</v>
      </c>
      <c r="C7" s="40">
        <v>1.3</v>
      </c>
      <c r="D7" s="24">
        <f>SUMPRODUCT(B7:C7,$B$10:$C$10)</f>
        <v>9.5</v>
      </c>
      <c r="E7" s="24" t="s">
        <v>0</v>
      </c>
      <c r="F7" s="40">
        <v>9.5</v>
      </c>
    </row>
    <row r="9" spans="1:6" ht="15" thickBot="1" x14ac:dyDescent="0.25">
      <c r="B9" s="24" t="s">
        <v>18</v>
      </c>
      <c r="C9" s="24" t="s">
        <v>19</v>
      </c>
      <c r="F9" s="24" t="s">
        <v>13</v>
      </c>
    </row>
    <row r="10" spans="1:6" ht="15" thickBot="1" x14ac:dyDescent="0.25">
      <c r="A10" s="38" t="s">
        <v>24</v>
      </c>
      <c r="B10" s="71">
        <v>2.2525107604017212</v>
      </c>
      <c r="C10" s="72">
        <v>3.1492109038737448</v>
      </c>
      <c r="F10" s="43">
        <f>SUMPRODUCT(B2:C2,B10:C10)</f>
        <v>12.200860832137732</v>
      </c>
    </row>
  </sheetData>
  <mergeCells count="1">
    <mergeCell ref="B4:C4"/>
  </mergeCells>
  <printOptions headings="1" gridLines="1"/>
  <pageMargins left="0.75" right="0.75" top="1" bottom="1" header="0.5" footer="0.5"/>
  <pageSetup paperSize="0" orientation="portrait" horizontalDpi="4294967292" verticalDpi="4294967292"/>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K22"/>
  <sheetViews>
    <sheetView zoomScale="200" zoomScaleNormal="200" workbookViewId="0">
      <selection activeCell="C5" sqref="C5"/>
    </sheetView>
  </sheetViews>
  <sheetFormatPr baseColWidth="10" defaultColWidth="10.6640625" defaultRowHeight="14" x14ac:dyDescent="0.2"/>
  <cols>
    <col min="1" max="1" width="2.6640625" style="3" customWidth="1"/>
    <col min="2" max="2" width="15.1640625" style="2" customWidth="1"/>
    <col min="3" max="5" width="13.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45.2</v>
      </c>
      <c r="D5" s="6">
        <v>70</v>
      </c>
      <c r="E5" s="6">
        <v>50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2">
        <f>SUMPRODUCT(C9:E9,ParticipationShare)</f>
        <v>24.298561151079138</v>
      </c>
      <c r="G9" s="3" t="s">
        <v>0</v>
      </c>
      <c r="H9" s="6">
        <v>25</v>
      </c>
      <c r="J9" s="9" t="s">
        <v>46</v>
      </c>
      <c r="K9" s="10" t="s">
        <v>47</v>
      </c>
    </row>
    <row r="10" spans="1:11" ht="15" thickBot="1" x14ac:dyDescent="0.25">
      <c r="B10" s="2" t="s">
        <v>48</v>
      </c>
      <c r="C10" s="6">
        <v>100</v>
      </c>
      <c r="D10" s="6">
        <v>160</v>
      </c>
      <c r="E10" s="6">
        <v>140</v>
      </c>
      <c r="F10" s="12">
        <f>SUMPRODUCT(C10:E10,ParticipationShare)</f>
        <v>45</v>
      </c>
      <c r="G10" s="12" t="s">
        <v>0</v>
      </c>
      <c r="H10" s="6">
        <v>45</v>
      </c>
      <c r="J10" s="13" t="s">
        <v>49</v>
      </c>
      <c r="K10" s="14" t="s">
        <v>50</v>
      </c>
    </row>
    <row r="11" spans="1:11" x14ac:dyDescent="0.2">
      <c r="B11" s="2" t="s">
        <v>52</v>
      </c>
      <c r="C11" s="6">
        <v>190</v>
      </c>
      <c r="D11" s="6">
        <v>240</v>
      </c>
      <c r="E11" s="6">
        <v>160</v>
      </c>
      <c r="F11" s="12">
        <f>SUMPRODUCT(C11:E11,ParticipationShare)</f>
        <v>65</v>
      </c>
      <c r="G11" s="12" t="s">
        <v>0</v>
      </c>
      <c r="H11" s="6">
        <v>65</v>
      </c>
    </row>
    <row r="12" spans="1:11" x14ac:dyDescent="0.2">
      <c r="B12" s="2" t="s">
        <v>53</v>
      </c>
      <c r="C12" s="6">
        <v>200</v>
      </c>
      <c r="D12" s="6">
        <v>310</v>
      </c>
      <c r="E12" s="6">
        <v>220</v>
      </c>
      <c r="F12" s="12">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0.13309352517985623</v>
      </c>
      <c r="D16" s="17">
        <v>6.1151079136690503E-2</v>
      </c>
      <c r="E16" s="18">
        <v>0.15647482014388497</v>
      </c>
      <c r="H16" s="19">
        <f>SUMPRODUCT(NetPresentValue,ParticipationShare)</f>
        <v>18.120143884892087</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K22"/>
  <sheetViews>
    <sheetView zoomScale="200" zoomScaleNormal="200" workbookViewId="0">
      <selection activeCell="C5" sqref="C5"/>
    </sheetView>
  </sheetViews>
  <sheetFormatPr baseColWidth="10" defaultColWidth="10.6640625" defaultRowHeight="14" x14ac:dyDescent="0.2"/>
  <cols>
    <col min="1" max="1" width="2.6640625" style="3" customWidth="1"/>
    <col min="2" max="2" width="15.1640625" style="2" customWidth="1"/>
    <col min="3" max="5" width="12.1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6">
        <v>45</v>
      </c>
      <c r="D5" s="22">
        <v>70.2</v>
      </c>
      <c r="E5" s="6">
        <v>50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3">
        <f>SUMPRODUCT(C9:E9,ParticipationShare)</f>
        <v>25</v>
      </c>
      <c r="G9" s="3" t="s">
        <v>0</v>
      </c>
      <c r="H9" s="6">
        <v>25</v>
      </c>
      <c r="J9" s="9" t="s">
        <v>46</v>
      </c>
      <c r="K9" s="10" t="s">
        <v>47</v>
      </c>
    </row>
    <row r="10" spans="1:11" ht="15" thickBot="1" x14ac:dyDescent="0.25">
      <c r="B10" s="2" t="s">
        <v>48</v>
      </c>
      <c r="C10" s="6">
        <v>100</v>
      </c>
      <c r="D10" s="6">
        <v>160</v>
      </c>
      <c r="E10" s="6">
        <v>140</v>
      </c>
      <c r="F10" s="11">
        <f>SUMPRODUCT(C10:E10,ParticipationShare)</f>
        <v>44.757281553398059</v>
      </c>
      <c r="G10" s="12" t="s">
        <v>0</v>
      </c>
      <c r="H10" s="6">
        <v>45</v>
      </c>
      <c r="J10" s="13" t="s">
        <v>49</v>
      </c>
      <c r="K10" s="14" t="s">
        <v>50</v>
      </c>
    </row>
    <row r="11" spans="1:11" x14ac:dyDescent="0.2">
      <c r="B11" s="2" t="s">
        <v>52</v>
      </c>
      <c r="C11" s="6">
        <v>190</v>
      </c>
      <c r="D11" s="6">
        <v>240</v>
      </c>
      <c r="E11" s="6">
        <v>160</v>
      </c>
      <c r="F11" s="11">
        <f>SUMPRODUCT(C11:E11,ParticipationShare)</f>
        <v>60.582524271844662</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0.16504854368932034</v>
      </c>
      <c r="E16" s="18">
        <v>0.1310679611650486</v>
      </c>
      <c r="H16" s="19">
        <f>SUMPRODUCT(NetPresentValue,ParticipationShare)</f>
        <v>18.139805825242718</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K22"/>
  <sheetViews>
    <sheetView zoomScale="200" zoomScaleNormal="200" workbookViewId="0">
      <selection activeCell="C5" sqref="C5"/>
    </sheetView>
  </sheetViews>
  <sheetFormatPr baseColWidth="10" defaultColWidth="10.6640625" defaultRowHeight="14" x14ac:dyDescent="0.2"/>
  <cols>
    <col min="1" max="1" width="2.6640625" style="3" customWidth="1"/>
    <col min="2" max="2" width="15.1640625" style="2" customWidth="1"/>
    <col min="3" max="5" width="12.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40</v>
      </c>
      <c r="D5" s="6">
        <v>70</v>
      </c>
      <c r="E5" s="6">
        <v>50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3">
        <f>SUMPRODUCT(C9:E9,ParticipationShare)</f>
        <v>25</v>
      </c>
      <c r="G9" s="3" t="s">
        <v>0</v>
      </c>
      <c r="H9" s="6">
        <v>25</v>
      </c>
      <c r="J9" s="9" t="s">
        <v>46</v>
      </c>
      <c r="K9" s="10" t="s">
        <v>47</v>
      </c>
    </row>
    <row r="10" spans="1:11" ht="15" thickBot="1" x14ac:dyDescent="0.25">
      <c r="B10" s="2" t="s">
        <v>48</v>
      </c>
      <c r="C10" s="6">
        <v>100</v>
      </c>
      <c r="D10" s="6">
        <v>160</v>
      </c>
      <c r="E10" s="6">
        <v>140</v>
      </c>
      <c r="F10" s="11">
        <f>SUMPRODUCT(C10:E10,ParticipationShare)</f>
        <v>44.757281553398059</v>
      </c>
      <c r="G10" s="12" t="s">
        <v>0</v>
      </c>
      <c r="H10" s="6">
        <v>45</v>
      </c>
      <c r="J10" s="13" t="s">
        <v>49</v>
      </c>
      <c r="K10" s="14" t="s">
        <v>50</v>
      </c>
    </row>
    <row r="11" spans="1:11" x14ac:dyDescent="0.2">
      <c r="B11" s="2" t="s">
        <v>52</v>
      </c>
      <c r="C11" s="6">
        <v>190</v>
      </c>
      <c r="D11" s="6">
        <v>240</v>
      </c>
      <c r="E11" s="6">
        <v>160</v>
      </c>
      <c r="F11" s="11">
        <f>SUMPRODUCT(C11:E11,ParticipationShare)</f>
        <v>60.582524271844662</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0.16504854368932034</v>
      </c>
      <c r="E16" s="18">
        <v>0.1310679611650486</v>
      </c>
      <c r="H16" s="19">
        <f>SUMPRODUCT(NetPresentValue,ParticipationShare)</f>
        <v>18.106796116504853</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K22"/>
  <sheetViews>
    <sheetView zoomScale="200" zoomScaleNormal="200" workbookViewId="0">
      <selection activeCell="D5" sqref="D5"/>
    </sheetView>
  </sheetViews>
  <sheetFormatPr baseColWidth="10" defaultColWidth="10.6640625" defaultRowHeight="14" x14ac:dyDescent="0.2"/>
  <cols>
    <col min="1" max="1" width="2.6640625" style="3" customWidth="1"/>
    <col min="2" max="2" width="15.1640625" style="2" customWidth="1"/>
    <col min="3" max="5" width="9.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6">
        <v>45</v>
      </c>
      <c r="D5" s="6">
        <v>70</v>
      </c>
      <c r="E5" s="22">
        <v>49.8</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C8" s="3" t="s">
        <v>119</v>
      </c>
      <c r="D8" s="3" t="s">
        <v>41</v>
      </c>
      <c r="F8" s="3" t="s">
        <v>42</v>
      </c>
      <c r="H8" s="3" t="s">
        <v>12</v>
      </c>
      <c r="J8" s="9" t="s">
        <v>43</v>
      </c>
      <c r="K8" s="10" t="s">
        <v>44</v>
      </c>
    </row>
    <row r="9" spans="1:11" x14ac:dyDescent="0.2">
      <c r="B9" s="2" t="s">
        <v>45</v>
      </c>
      <c r="C9" s="6">
        <v>40</v>
      </c>
      <c r="D9" s="6">
        <v>80</v>
      </c>
      <c r="E9" s="6">
        <v>90</v>
      </c>
      <c r="F9" s="3">
        <f>SUMPRODUCT(C9:E9,ParticipationShare)</f>
        <v>25</v>
      </c>
      <c r="G9" s="3" t="s">
        <v>0</v>
      </c>
      <c r="H9" s="6">
        <v>25</v>
      </c>
      <c r="J9" s="9" t="s">
        <v>46</v>
      </c>
      <c r="K9" s="10" t="s">
        <v>47</v>
      </c>
    </row>
    <row r="10" spans="1:11" ht="15" thickBot="1" x14ac:dyDescent="0.25">
      <c r="B10" s="2" t="s">
        <v>48</v>
      </c>
      <c r="C10" s="6">
        <v>100</v>
      </c>
      <c r="D10" s="6">
        <v>160</v>
      </c>
      <c r="E10" s="6">
        <v>140</v>
      </c>
      <c r="F10" s="11">
        <f>SUMPRODUCT(C10:E10,ParticipationShare)</f>
        <v>44.757281553398059</v>
      </c>
      <c r="G10" s="12" t="s">
        <v>0</v>
      </c>
      <c r="H10" s="6">
        <v>45</v>
      </c>
      <c r="J10" s="13" t="s">
        <v>49</v>
      </c>
      <c r="K10" s="14" t="s">
        <v>50</v>
      </c>
    </row>
    <row r="11" spans="1:11" x14ac:dyDescent="0.2">
      <c r="B11" s="2" t="s">
        <v>52</v>
      </c>
      <c r="C11" s="6">
        <v>190</v>
      </c>
      <c r="D11" s="6">
        <v>240</v>
      </c>
      <c r="E11" s="6">
        <v>160</v>
      </c>
      <c r="F11" s="11">
        <f>SUMPRODUCT(C11:E11,ParticipationShare)</f>
        <v>60.582524271844662</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0.16504854368932034</v>
      </c>
      <c r="E16" s="18">
        <v>0.1310679611650486</v>
      </c>
      <c r="H16" s="19">
        <f>SUMPRODUCT(NetPresentValue,ParticipationShare)</f>
        <v>18.080582524271843</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K22"/>
  <sheetViews>
    <sheetView zoomScale="200" zoomScaleNormal="200" workbookViewId="0">
      <selection activeCell="C5" sqref="C5"/>
    </sheetView>
  </sheetViews>
  <sheetFormatPr baseColWidth="10" defaultColWidth="10.6640625" defaultRowHeight="14" x14ac:dyDescent="0.2"/>
  <cols>
    <col min="1" max="1" width="2.6640625" style="3" customWidth="1"/>
    <col min="2" max="2" width="15.1640625" style="2" customWidth="1"/>
    <col min="3" max="5" width="9.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40</v>
      </c>
      <c r="D5" s="22">
        <v>70.2</v>
      </c>
      <c r="E5" s="22">
        <v>49.8</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1">
        <f>SUMPRODUCT(C9:E9,ParticipationShare)</f>
        <v>20.64516129032258</v>
      </c>
      <c r="G9" s="3" t="s">
        <v>0</v>
      </c>
      <c r="H9" s="6">
        <v>25</v>
      </c>
      <c r="J9" s="9" t="s">
        <v>46</v>
      </c>
      <c r="K9" s="10" t="s">
        <v>47</v>
      </c>
    </row>
    <row r="10" spans="1:11" ht="15" thickBot="1" x14ac:dyDescent="0.25">
      <c r="B10" s="2" t="s">
        <v>48</v>
      </c>
      <c r="C10" s="6">
        <v>100</v>
      </c>
      <c r="D10" s="6">
        <v>160</v>
      </c>
      <c r="E10" s="6">
        <v>140</v>
      </c>
      <c r="F10" s="11">
        <f>SUMPRODUCT(C10:E10,ParticipationShare)</f>
        <v>41.29032258064516</v>
      </c>
      <c r="G10" s="12" t="s">
        <v>0</v>
      </c>
      <c r="H10" s="6">
        <v>45</v>
      </c>
      <c r="J10" s="13" t="s">
        <v>49</v>
      </c>
      <c r="K10" s="14" t="s">
        <v>50</v>
      </c>
    </row>
    <row r="11" spans="1:11" x14ac:dyDescent="0.2">
      <c r="B11" s="2" t="s">
        <v>52</v>
      </c>
      <c r="C11" s="6">
        <v>190</v>
      </c>
      <c r="D11" s="6">
        <v>240</v>
      </c>
      <c r="E11" s="6">
        <v>160</v>
      </c>
      <c r="F11" s="11">
        <f>SUMPRODUCT(C11:E11,ParticipationShare)</f>
        <v>61.935483870967744</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0.25806451612903225</v>
      </c>
      <c r="E16" s="18">
        <v>0</v>
      </c>
      <c r="H16" s="19">
        <f>SUMPRODUCT(NetPresentValue,ParticipationShare)</f>
        <v>18.116129032258065</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K22"/>
  <sheetViews>
    <sheetView zoomScale="200" zoomScaleNormal="200" workbookViewId="0">
      <selection activeCell="E6" sqref="E6"/>
    </sheetView>
  </sheetViews>
  <sheetFormatPr baseColWidth="10" defaultColWidth="10.6640625" defaultRowHeight="14" x14ac:dyDescent="0.2"/>
  <cols>
    <col min="1" max="1" width="2.6640625" style="3" customWidth="1"/>
    <col min="2" max="2" width="15.1640625" style="2" customWidth="1"/>
    <col min="3" max="5" width="12.832031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46</v>
      </c>
      <c r="D5" s="22">
        <v>69</v>
      </c>
      <c r="E5" s="22">
        <v>49</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1">
        <f>SUMPRODUCT(C9:E9,ParticipationShare)</f>
        <v>24.298561151079138</v>
      </c>
      <c r="G9" s="3" t="s">
        <v>0</v>
      </c>
      <c r="H9" s="6">
        <v>25</v>
      </c>
      <c r="J9" s="9" t="s">
        <v>46</v>
      </c>
      <c r="K9" s="10" t="s">
        <v>47</v>
      </c>
    </row>
    <row r="10" spans="1:11" ht="15" thickBot="1" x14ac:dyDescent="0.25">
      <c r="B10" s="2" t="s">
        <v>48</v>
      </c>
      <c r="C10" s="6">
        <v>100</v>
      </c>
      <c r="D10" s="6">
        <v>160</v>
      </c>
      <c r="E10" s="6">
        <v>140</v>
      </c>
      <c r="F10" s="11">
        <f>SUMPRODUCT(C10:E10,ParticipationShare)</f>
        <v>45</v>
      </c>
      <c r="G10" s="12" t="s">
        <v>0</v>
      </c>
      <c r="H10" s="6">
        <v>45</v>
      </c>
      <c r="J10" s="13" t="s">
        <v>49</v>
      </c>
      <c r="K10" s="14" t="s">
        <v>50</v>
      </c>
    </row>
    <row r="11" spans="1:11" x14ac:dyDescent="0.2">
      <c r="B11" s="2" t="s">
        <v>52</v>
      </c>
      <c r="C11" s="6">
        <v>190</v>
      </c>
      <c r="D11" s="6">
        <v>240</v>
      </c>
      <c r="E11" s="6">
        <v>160</v>
      </c>
      <c r="F11" s="11">
        <f>SUMPRODUCT(C11:E11,ParticipationShare)</f>
        <v>65</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0.13309352517985623</v>
      </c>
      <c r="D16" s="17">
        <v>6.1151079136690503E-2</v>
      </c>
      <c r="E16" s="18">
        <v>0.15647482014388497</v>
      </c>
      <c r="H16" s="19">
        <f>SUMPRODUCT(NetPresentValue,ParticipationShare)</f>
        <v>18.008992805755394</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K22"/>
  <sheetViews>
    <sheetView zoomScale="200" zoomScaleNormal="200" workbookViewId="0">
      <selection activeCell="E5" sqref="E5"/>
    </sheetView>
  </sheetViews>
  <sheetFormatPr baseColWidth="10" defaultColWidth="10.6640625" defaultRowHeight="14" x14ac:dyDescent="0.2"/>
  <cols>
    <col min="1" max="1" width="2.6640625" style="3" customWidth="1"/>
    <col min="2" max="2" width="15.1640625" style="2" customWidth="1"/>
    <col min="3" max="5" width="9.6640625" style="3" customWidth="1"/>
    <col min="6" max="6" width="10" style="3" bestFit="1" customWidth="1"/>
    <col min="7" max="7" width="2.6640625" style="3" customWidth="1"/>
    <col min="8" max="8" width="9.6640625" style="3" customWidth="1"/>
    <col min="9" max="9" width="5.6640625" style="3" customWidth="1"/>
    <col min="10" max="10" width="16.1640625" style="3" bestFit="1" customWidth="1"/>
    <col min="11" max="11" width="8.1640625" style="3" bestFit="1" customWidth="1"/>
    <col min="12" max="16384" width="10.6640625" style="3"/>
  </cols>
  <sheetData>
    <row r="1" spans="1:11" ht="19" x14ac:dyDescent="0.25">
      <c r="A1" s="1" t="s">
        <v>62</v>
      </c>
    </row>
    <row r="3" spans="1:11" ht="15" thickBot="1" x14ac:dyDescent="0.25">
      <c r="C3" s="3" t="s">
        <v>63</v>
      </c>
      <c r="E3" s="3" t="s">
        <v>64</v>
      </c>
    </row>
    <row r="4" spans="1:11" ht="15" thickBot="1" x14ac:dyDescent="0.25">
      <c r="C4" s="3" t="s">
        <v>65</v>
      </c>
      <c r="D4" s="3" t="s">
        <v>29</v>
      </c>
      <c r="E4" s="3" t="s">
        <v>30</v>
      </c>
      <c r="J4" s="4" t="s">
        <v>1</v>
      </c>
      <c r="K4" s="5" t="s">
        <v>2</v>
      </c>
    </row>
    <row r="5" spans="1:11" x14ac:dyDescent="0.2">
      <c r="B5" s="2" t="s">
        <v>31</v>
      </c>
      <c r="C5" s="22">
        <v>54</v>
      </c>
      <c r="D5" s="22">
        <v>84</v>
      </c>
      <c r="E5" s="22">
        <v>60</v>
      </c>
      <c r="J5" s="7" t="s">
        <v>32</v>
      </c>
      <c r="K5" s="8" t="s">
        <v>33</v>
      </c>
    </row>
    <row r="6" spans="1:11" x14ac:dyDescent="0.2">
      <c r="B6" s="2" t="s">
        <v>34</v>
      </c>
      <c r="F6" s="3" t="s">
        <v>35</v>
      </c>
      <c r="H6" s="3" t="s">
        <v>35</v>
      </c>
      <c r="J6" s="9" t="s">
        <v>36</v>
      </c>
      <c r="K6" s="10" t="s">
        <v>37</v>
      </c>
    </row>
    <row r="7" spans="1:11" x14ac:dyDescent="0.2">
      <c r="F7" s="3" t="s">
        <v>38</v>
      </c>
      <c r="H7" s="3" t="s">
        <v>38</v>
      </c>
      <c r="J7" s="9" t="s">
        <v>39</v>
      </c>
      <c r="K7" s="10" t="s">
        <v>40</v>
      </c>
    </row>
    <row r="8" spans="1:11" x14ac:dyDescent="0.2">
      <c r="D8" s="3" t="s">
        <v>41</v>
      </c>
      <c r="F8" s="3" t="s">
        <v>42</v>
      </c>
      <c r="H8" s="3" t="s">
        <v>12</v>
      </c>
      <c r="J8" s="9" t="s">
        <v>43</v>
      </c>
      <c r="K8" s="10" t="s">
        <v>44</v>
      </c>
    </row>
    <row r="9" spans="1:11" x14ac:dyDescent="0.2">
      <c r="B9" s="2" t="s">
        <v>45</v>
      </c>
      <c r="C9" s="6">
        <v>40</v>
      </c>
      <c r="D9" s="6">
        <v>80</v>
      </c>
      <c r="E9" s="6">
        <v>90</v>
      </c>
      <c r="F9" s="11">
        <f>SUMPRODUCT(C9:E9,ParticipationShare)</f>
        <v>25</v>
      </c>
      <c r="G9" s="3" t="s">
        <v>0</v>
      </c>
      <c r="H9" s="6">
        <v>25</v>
      </c>
      <c r="J9" s="9" t="s">
        <v>46</v>
      </c>
      <c r="K9" s="10" t="s">
        <v>47</v>
      </c>
    </row>
    <row r="10" spans="1:11" ht="15" thickBot="1" x14ac:dyDescent="0.25">
      <c r="B10" s="2" t="s">
        <v>48</v>
      </c>
      <c r="C10" s="6">
        <v>100</v>
      </c>
      <c r="D10" s="6">
        <v>160</v>
      </c>
      <c r="E10" s="6">
        <v>140</v>
      </c>
      <c r="F10" s="11">
        <f>SUMPRODUCT(C10:E10,ParticipationShare)</f>
        <v>44.757281553398059</v>
      </c>
      <c r="G10" s="12" t="s">
        <v>0</v>
      </c>
      <c r="H10" s="6">
        <v>45</v>
      </c>
      <c r="J10" s="13" t="s">
        <v>49</v>
      </c>
      <c r="K10" s="14" t="s">
        <v>50</v>
      </c>
    </row>
    <row r="11" spans="1:11" x14ac:dyDescent="0.2">
      <c r="B11" s="2" t="s">
        <v>52</v>
      </c>
      <c r="C11" s="6">
        <v>190</v>
      </c>
      <c r="D11" s="6">
        <v>240</v>
      </c>
      <c r="E11" s="6">
        <v>160</v>
      </c>
      <c r="F11" s="11">
        <f>SUMPRODUCT(C11:E11,ParticipationShare)</f>
        <v>60.582524271844662</v>
      </c>
      <c r="G11" s="12" t="s">
        <v>0</v>
      </c>
      <c r="H11" s="6">
        <v>65</v>
      </c>
    </row>
    <row r="12" spans="1:11" x14ac:dyDescent="0.2">
      <c r="B12" s="2" t="s">
        <v>53</v>
      </c>
      <c r="C12" s="6">
        <v>200</v>
      </c>
      <c r="D12" s="6">
        <v>310</v>
      </c>
      <c r="E12" s="6">
        <v>220</v>
      </c>
      <c r="F12" s="3">
        <f>SUMPRODUCT(C12:E12,ParticipationShare)</f>
        <v>80</v>
      </c>
      <c r="G12" s="3" t="s">
        <v>0</v>
      </c>
      <c r="H12" s="6">
        <v>80</v>
      </c>
    </row>
    <row r="13" spans="1:11" x14ac:dyDescent="0.2">
      <c r="G13" s="15"/>
    </row>
    <row r="14" spans="1:11" x14ac:dyDescent="0.2">
      <c r="C14" s="3" t="s">
        <v>63</v>
      </c>
      <c r="E14" s="3" t="s">
        <v>64</v>
      </c>
      <c r="G14" s="15"/>
      <c r="H14" s="3" t="s">
        <v>54</v>
      </c>
    </row>
    <row r="15" spans="1:11" ht="15" thickBot="1" x14ac:dyDescent="0.25">
      <c r="C15" s="3" t="s">
        <v>65</v>
      </c>
      <c r="D15" s="3" t="s">
        <v>29</v>
      </c>
      <c r="E15" s="3" t="s">
        <v>30</v>
      </c>
      <c r="H15" s="3" t="s">
        <v>34</v>
      </c>
    </row>
    <row r="16" spans="1:11" ht="15" thickBot="1" x14ac:dyDescent="0.25">
      <c r="B16" s="2" t="s">
        <v>55</v>
      </c>
      <c r="C16" s="16">
        <v>0</v>
      </c>
      <c r="D16" s="17">
        <v>0.16504854368932034</v>
      </c>
      <c r="E16" s="18">
        <v>0.1310679611650486</v>
      </c>
      <c r="H16" s="19">
        <f>SUMPRODUCT(NetPresentValue,ParticipationShare)</f>
        <v>21.728155339805824</v>
      </c>
    </row>
    <row r="18" spans="8:8" x14ac:dyDescent="0.2">
      <c r="H18" s="20"/>
    </row>
    <row r="19" spans="8:8" x14ac:dyDescent="0.2">
      <c r="H19" s="21"/>
    </row>
    <row r="20" spans="8:8" x14ac:dyDescent="0.2">
      <c r="H20" s="21"/>
    </row>
    <row r="21" spans="8:8" x14ac:dyDescent="0.2">
      <c r="H21" s="20"/>
    </row>
    <row r="22" spans="8:8" x14ac:dyDescent="0.2">
      <c r="H22" s="20"/>
    </row>
  </sheetData>
  <phoneticPr fontId="2" type="noConversion"/>
  <printOptions headings="1" gridLines="1"/>
  <pageMargins left="0.75" right="0.75" top="1" bottom="1" header="0.5" footer="0.5"/>
  <pageSetup paperSize="0" orientation="landscape" horizontalDpi="4294967292" verticalDpi="4294967292"/>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4"/>
  <sheetViews>
    <sheetView showGridLines="0" zoomScale="200" zoomScaleNormal="200" workbookViewId="0">
      <selection activeCell="I24" sqref="I24"/>
    </sheetView>
  </sheetViews>
  <sheetFormatPr baseColWidth="10" defaultColWidth="10.6640625" defaultRowHeight="14" x14ac:dyDescent="0.2"/>
  <cols>
    <col min="1" max="1" width="4.6640625" style="23" customWidth="1"/>
    <col min="2" max="2" width="5.5" style="23" bestFit="1" customWidth="1"/>
    <col min="3" max="3" width="26.6640625" style="23" bestFit="1" customWidth="1"/>
    <col min="4" max="4" width="6.33203125" style="24" bestFit="1" customWidth="1"/>
    <col min="5" max="5" width="7.33203125" style="24" bestFit="1" customWidth="1"/>
    <col min="6" max="6" width="11" style="24" bestFit="1" customWidth="1"/>
    <col min="7" max="7" width="9.1640625" style="24" customWidth="1"/>
    <col min="8" max="8" width="9.1640625" style="24" bestFit="1" customWidth="1"/>
    <col min="9" max="16384" width="10.6640625" style="23"/>
  </cols>
  <sheetData>
    <row r="1" spans="1:8" ht="15" thickBot="1" x14ac:dyDescent="0.25">
      <c r="A1" s="23" t="s">
        <v>51</v>
      </c>
    </row>
    <row r="2" spans="1:8" x14ac:dyDescent="0.2">
      <c r="B2" s="25"/>
      <c r="C2" s="25"/>
      <c r="D2" s="25" t="s">
        <v>75</v>
      </c>
      <c r="E2" s="25" t="s">
        <v>77</v>
      </c>
      <c r="F2" s="25" t="s">
        <v>79</v>
      </c>
      <c r="G2" s="25" t="s">
        <v>81</v>
      </c>
      <c r="H2" s="25" t="s">
        <v>81</v>
      </c>
    </row>
    <row r="3" spans="1:8" ht="15" thickBot="1" x14ac:dyDescent="0.25">
      <c r="B3" s="26" t="s">
        <v>73</v>
      </c>
      <c r="C3" s="26" t="s">
        <v>74</v>
      </c>
      <c r="D3" s="26" t="s">
        <v>76</v>
      </c>
      <c r="E3" s="26" t="s">
        <v>78</v>
      </c>
      <c r="F3" s="26" t="s">
        <v>80</v>
      </c>
      <c r="G3" s="26" t="s">
        <v>82</v>
      </c>
      <c r="H3" s="26" t="s">
        <v>83</v>
      </c>
    </row>
    <row r="4" spans="1:8" x14ac:dyDescent="0.2">
      <c r="B4" s="27" t="s">
        <v>56</v>
      </c>
      <c r="C4" s="27" t="s">
        <v>57</v>
      </c>
      <c r="D4" s="28">
        <v>0</v>
      </c>
      <c r="E4" s="28">
        <v>-4.8543689189551084E-2</v>
      </c>
      <c r="F4" s="29">
        <v>45.000000000072752</v>
      </c>
      <c r="G4" s="73">
        <v>4.8543689189551084E-2</v>
      </c>
      <c r="H4" s="76">
        <v>1E+30</v>
      </c>
    </row>
    <row r="5" spans="1:8" x14ac:dyDescent="0.2">
      <c r="B5" s="27" t="s">
        <v>58</v>
      </c>
      <c r="C5" s="27" t="s">
        <v>59</v>
      </c>
      <c r="D5" s="28">
        <v>0.16504854368932043</v>
      </c>
      <c r="E5" s="28">
        <v>0</v>
      </c>
      <c r="F5" s="29">
        <v>70.000000000096023</v>
      </c>
      <c r="G5" s="74">
        <v>0.45454545454563061</v>
      </c>
      <c r="H5" s="77">
        <v>5.4347825940905987E-2</v>
      </c>
    </row>
    <row r="6" spans="1:8" ht="15" thickBot="1" x14ac:dyDescent="0.25">
      <c r="B6" s="31" t="s">
        <v>60</v>
      </c>
      <c r="C6" s="31" t="s">
        <v>61</v>
      </c>
      <c r="D6" s="32">
        <v>0.13106796116504849</v>
      </c>
      <c r="E6" s="32">
        <v>0</v>
      </c>
      <c r="F6" s="33">
        <v>49.999999999938709</v>
      </c>
      <c r="G6" s="78">
        <v>0.13888888851716993</v>
      </c>
      <c r="H6" s="75">
        <v>0.32258064516057938</v>
      </c>
    </row>
    <row r="8" spans="1:8" ht="15" thickBot="1" x14ac:dyDescent="0.25">
      <c r="A8" s="23" t="s">
        <v>84</v>
      </c>
    </row>
    <row r="9" spans="1:8" x14ac:dyDescent="0.2">
      <c r="B9" s="25"/>
      <c r="C9" s="25"/>
      <c r="D9" s="25" t="s">
        <v>75</v>
      </c>
      <c r="E9" s="25" t="s">
        <v>85</v>
      </c>
      <c r="F9" s="25" t="s">
        <v>14</v>
      </c>
      <c r="G9" s="25" t="s">
        <v>81</v>
      </c>
      <c r="H9" s="25" t="s">
        <v>81</v>
      </c>
    </row>
    <row r="10" spans="1:8" ht="15" thickBot="1" x14ac:dyDescent="0.25">
      <c r="B10" s="26" t="s">
        <v>73</v>
      </c>
      <c r="C10" s="26" t="s">
        <v>74</v>
      </c>
      <c r="D10" s="26" t="s">
        <v>76</v>
      </c>
      <c r="E10" s="26" t="s">
        <v>86</v>
      </c>
      <c r="F10" s="26" t="s">
        <v>15</v>
      </c>
      <c r="G10" s="26" t="s">
        <v>82</v>
      </c>
      <c r="H10" s="26" t="s">
        <v>83</v>
      </c>
    </row>
    <row r="11" spans="1:8" x14ac:dyDescent="0.2">
      <c r="B11" s="27" t="s">
        <v>66</v>
      </c>
      <c r="C11" s="27" t="s">
        <v>67</v>
      </c>
      <c r="D11" s="29">
        <v>25</v>
      </c>
      <c r="E11" s="30">
        <v>9.7087378639855795E-3</v>
      </c>
      <c r="F11" s="29">
        <v>25</v>
      </c>
      <c r="G11" s="30">
        <v>0.3048780487840585</v>
      </c>
      <c r="H11" s="30">
        <v>4.354838709709127</v>
      </c>
    </row>
    <row r="12" spans="1:8" x14ac:dyDescent="0.2">
      <c r="B12" s="27" t="s">
        <v>68</v>
      </c>
      <c r="C12" s="27" t="s">
        <v>69</v>
      </c>
      <c r="D12" s="35">
        <v>44.757281553398059</v>
      </c>
      <c r="E12" s="30">
        <v>0</v>
      </c>
      <c r="F12" s="29">
        <v>45</v>
      </c>
      <c r="G12" s="29">
        <v>1E+30</v>
      </c>
      <c r="H12" s="30">
        <v>0.2427184466019375</v>
      </c>
    </row>
    <row r="13" spans="1:8" x14ac:dyDescent="0.2">
      <c r="B13" s="27" t="s">
        <v>3</v>
      </c>
      <c r="C13" s="27" t="s">
        <v>70</v>
      </c>
      <c r="D13" s="35">
        <v>60.582524271844662</v>
      </c>
      <c r="E13" s="30">
        <v>0</v>
      </c>
      <c r="F13" s="29">
        <v>65</v>
      </c>
      <c r="G13" s="29">
        <v>1E+30</v>
      </c>
      <c r="H13" s="30">
        <v>4.4174757281553498</v>
      </c>
    </row>
    <row r="14" spans="1:8" ht="15" thickBot="1" x14ac:dyDescent="0.25">
      <c r="B14" s="31" t="s">
        <v>4</v>
      </c>
      <c r="C14" s="31" t="s">
        <v>71</v>
      </c>
      <c r="D14" s="33">
        <v>80</v>
      </c>
      <c r="E14" s="34">
        <v>0.22330097087403938</v>
      </c>
      <c r="F14" s="33">
        <v>80</v>
      </c>
      <c r="G14" s="34">
        <v>0.781249999995554</v>
      </c>
      <c r="H14" s="34">
        <v>18.888888889034003</v>
      </c>
    </row>
  </sheetData>
  <phoneticPr fontId="0" type="noConversion"/>
  <pageMargins left="0.75" right="0.75" top="1" bottom="1" header="0.5" footer="0.5"/>
  <pageSetup paperSize="0"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58</vt:i4>
      </vt:variant>
    </vt:vector>
  </HeadingPairs>
  <TitlesOfParts>
    <vt:vector size="74" baseType="lpstr">
      <vt:lpstr>5.5 original</vt:lpstr>
      <vt:lpstr>5.5a</vt:lpstr>
      <vt:lpstr>5.5b</vt:lpstr>
      <vt:lpstr>5.5c</vt:lpstr>
      <vt:lpstr>5.5d</vt:lpstr>
      <vt:lpstr>5.5e</vt:lpstr>
      <vt:lpstr>5.5f</vt:lpstr>
      <vt:lpstr>5.5g</vt:lpstr>
      <vt:lpstr>5.5h</vt:lpstr>
      <vt:lpstr>5.5i</vt:lpstr>
      <vt:lpstr>5-7</vt:lpstr>
      <vt:lpstr>5.13 original</vt:lpstr>
      <vt:lpstr>5.13d</vt:lpstr>
      <vt:lpstr>5.13e-f</vt:lpstr>
      <vt:lpstr>5.18</vt:lpstr>
      <vt:lpstr>5.20</vt:lpstr>
      <vt:lpstr>'5.5a'!CapitalAvailable</vt:lpstr>
      <vt:lpstr>'5.5b'!CapitalAvailable</vt:lpstr>
      <vt:lpstr>'5.5c'!CapitalAvailable</vt:lpstr>
      <vt:lpstr>'5.5d'!CapitalAvailable</vt:lpstr>
      <vt:lpstr>'5.5e'!CapitalAvailable</vt:lpstr>
      <vt:lpstr>'5.5f'!CapitalAvailable</vt:lpstr>
      <vt:lpstr>'5.5g'!CapitalAvailable</vt:lpstr>
      <vt:lpstr>CapitalAvailable</vt:lpstr>
      <vt:lpstr>'5.5a'!CapitalRequired</vt:lpstr>
      <vt:lpstr>'5.5b'!CapitalRequired</vt:lpstr>
      <vt:lpstr>'5.5c'!CapitalRequired</vt:lpstr>
      <vt:lpstr>'5.5d'!CapitalRequired</vt:lpstr>
      <vt:lpstr>'5.5e'!CapitalRequired</vt:lpstr>
      <vt:lpstr>'5.5f'!CapitalRequired</vt:lpstr>
      <vt:lpstr>'5.5g'!CapitalRequired</vt:lpstr>
      <vt:lpstr>CapitalRequired</vt:lpstr>
      <vt:lpstr>'5.5a'!CapitalSpent</vt:lpstr>
      <vt:lpstr>'5.5b'!CapitalSpent</vt:lpstr>
      <vt:lpstr>'5.5c'!CapitalSpent</vt:lpstr>
      <vt:lpstr>'5.5d'!CapitalSpent</vt:lpstr>
      <vt:lpstr>'5.5e'!CapitalSpent</vt:lpstr>
      <vt:lpstr>'5.5f'!CapitalSpent</vt:lpstr>
      <vt:lpstr>'5.5g'!CapitalSpent</vt:lpstr>
      <vt:lpstr>CapitalSpent</vt:lpstr>
      <vt:lpstr>'5.18'!DoorsProduced</vt:lpstr>
      <vt:lpstr>'5.18'!HoursAvailable</vt:lpstr>
      <vt:lpstr>'5.18'!HoursUsed</vt:lpstr>
      <vt:lpstr>'5.18'!HoursUsedPerUnitProduced</vt:lpstr>
      <vt:lpstr>'5.5a'!NetPresentValue</vt:lpstr>
      <vt:lpstr>'5.5b'!NetPresentValue</vt:lpstr>
      <vt:lpstr>'5.5c'!NetPresentValue</vt:lpstr>
      <vt:lpstr>'5.5d'!NetPresentValue</vt:lpstr>
      <vt:lpstr>'5.5e'!NetPresentValue</vt:lpstr>
      <vt:lpstr>'5.5f'!NetPresentValue</vt:lpstr>
      <vt:lpstr>'5.5g'!NetPresentValue</vt:lpstr>
      <vt:lpstr>NetPresentValue</vt:lpstr>
      <vt:lpstr>'5.5a'!ParticipationShare</vt:lpstr>
      <vt:lpstr>'5.5b'!ParticipationShare</vt:lpstr>
      <vt:lpstr>'5.5c'!ParticipationShare</vt:lpstr>
      <vt:lpstr>'5.5d'!ParticipationShare</vt:lpstr>
      <vt:lpstr>'5.5e'!ParticipationShare</vt:lpstr>
      <vt:lpstr>'5.5f'!ParticipationShare</vt:lpstr>
      <vt:lpstr>'5.5g'!ParticipationShare</vt:lpstr>
      <vt:lpstr>ParticipationShare</vt:lpstr>
      <vt:lpstr>'5.5a'!TotalNPV</vt:lpstr>
      <vt:lpstr>'5.5b'!TotalNPV</vt:lpstr>
      <vt:lpstr>'5.5c'!TotalNPV</vt:lpstr>
      <vt:lpstr>'5.5d'!TotalNPV</vt:lpstr>
      <vt:lpstr>'5.5e'!TotalNPV</vt:lpstr>
      <vt:lpstr>'5.5f'!TotalNPV</vt:lpstr>
      <vt:lpstr>'5.5g'!TotalNPV</vt:lpstr>
      <vt:lpstr>TotalNPV</vt:lpstr>
      <vt:lpstr>'5.18'!TotalProfit</vt:lpstr>
      <vt:lpstr>'5.18'!UnitProfit</vt:lpstr>
      <vt:lpstr>'5.18'!UnitProfitPerDoor</vt:lpstr>
      <vt:lpstr>'5.18'!UnitProfitPerWindow</vt:lpstr>
      <vt:lpstr>'5.18'!UnitsProduced</vt:lpstr>
      <vt:lpstr>'5.18'!WindowsProduced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Saboorideilami, Vafa</cp:lastModifiedBy>
  <dcterms:created xsi:type="dcterms:W3CDTF">2002-07-01T07:47:35Z</dcterms:created>
  <dcterms:modified xsi:type="dcterms:W3CDTF">2024-06-01T20:50:23Z</dcterms:modified>
</cp:coreProperties>
</file>