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0F537AD3-7206-A945-AFE9-8FD480FCA81D}" xr6:coauthVersionLast="47" xr6:coauthVersionMax="47" xr10:uidLastSave="{00000000-0000-0000-0000-000000000000}"/>
  <bookViews>
    <workbookView xWindow="0" yWindow="500" windowWidth="28800" windowHeight="17500" activeTab="14" xr2:uid="{00000000-000D-0000-FFFF-FFFF00000000}"/>
  </bookViews>
  <sheets>
    <sheet name="2.5" sheetId="13" r:id="rId1"/>
    <sheet name="2.10" sheetId="18" r:id="rId2"/>
    <sheet name="2.12" sheetId="20" r:id="rId3"/>
    <sheet name="2.22" sheetId="30" r:id="rId4"/>
    <sheet name="2.26a" sheetId="38" r:id="rId5"/>
    <sheet name="Case 2.1a" sheetId="40" r:id="rId6"/>
    <sheet name="Case 2.1b" sheetId="45" r:id="rId7"/>
    <sheet name="Case 2.1c" sheetId="41" r:id="rId8"/>
    <sheet name="Case 2.1d" sheetId="46" r:id="rId9"/>
    <sheet name="Case 2.1e" sheetId="42" r:id="rId10"/>
    <sheet name="Case 2.1f" sheetId="47" r:id="rId11"/>
    <sheet name="Case 2.1g" sheetId="43" r:id="rId12"/>
    <sheet name="Case 2.1h" sheetId="44" r:id="rId13"/>
    <sheet name="Case 2.1i" sheetId="49" r:id="rId14"/>
    <sheet name="Case 2.1j" sheetId="39" r:id="rId15"/>
  </sheets>
  <definedNames>
    <definedName name="ClassyCruisers" localSheetId="7">'Case 2.1c'!$C$11</definedName>
    <definedName name="ClassyCruisers" localSheetId="9">'Case 2.1e'!$C$11</definedName>
    <definedName name="ClassyCruisers" localSheetId="11">'Case 2.1g'!$C$11</definedName>
    <definedName name="ClassyCruisers" localSheetId="12">'Case 2.1h'!$C$11</definedName>
    <definedName name="ClassyCruisers" localSheetId="13">'Case 2.1i'!$C$11</definedName>
    <definedName name="ClassyCruisers" localSheetId="14">'Case 2.1j'!$C$11</definedName>
    <definedName name="ClassyCruisers">'Case 2.1a'!$C$11</definedName>
    <definedName name="Demand" localSheetId="7">'Case 2.1c'!$C$13</definedName>
    <definedName name="Demand" localSheetId="9">'Case 2.1e'!$C$13</definedName>
    <definedName name="Demand" localSheetId="11">'Case 2.1g'!$C$13</definedName>
    <definedName name="Demand" localSheetId="12">'Case 2.1h'!$C$13</definedName>
    <definedName name="Demand" localSheetId="13">'Case 2.1i'!$C$13</definedName>
    <definedName name="Demand" localSheetId="14">'Case 2.1j'!$C$13</definedName>
    <definedName name="Demand">'Case 2.1a'!$C$13</definedName>
    <definedName name="Production" localSheetId="7">'Case 2.1c'!$B$11:$C$11</definedName>
    <definedName name="Production" localSheetId="9">'Case 2.1e'!$B$11:$C$11</definedName>
    <definedName name="Production" localSheetId="11">'Case 2.1g'!$B$11:$C$11</definedName>
    <definedName name="Production" localSheetId="12">'Case 2.1h'!$B$11:$C$11</definedName>
    <definedName name="Production" localSheetId="13">'Case 2.1i'!$B$11:$C$11</definedName>
    <definedName name="Production" localSheetId="14">'Case 2.1j'!$B$11:$C$11</definedName>
    <definedName name="Production">'Case 2.1a'!$B$11:$C$11</definedName>
    <definedName name="ResourcesAvailable" localSheetId="7">'Case 2.1c'!$F$6:$F$7</definedName>
    <definedName name="ResourcesAvailable" localSheetId="9">'Case 2.1e'!$F$6:$F$7</definedName>
    <definedName name="ResourcesAvailable" localSheetId="11">'Case 2.1g'!$F$6:$F$7</definedName>
    <definedName name="ResourcesAvailable" localSheetId="12">'Case 2.1h'!$F$6:$F$7</definedName>
    <definedName name="ResourcesAvailable" localSheetId="13">'Case 2.1i'!$F$6:$F$7</definedName>
    <definedName name="ResourcesAvailable" localSheetId="14">'Case 2.1j'!$F$6:$F$7</definedName>
    <definedName name="ResourcesAvailable">'Case 2.1a'!$F$6:$F$7</definedName>
    <definedName name="ResourcesUsed" localSheetId="7">'Case 2.1c'!$D$6:$D$7</definedName>
    <definedName name="ResourcesUsed" localSheetId="9">'Case 2.1e'!$D$6:$D$7</definedName>
    <definedName name="ResourcesUsed" localSheetId="11">'Case 2.1g'!$D$6:$D$7</definedName>
    <definedName name="ResourcesUsed" localSheetId="12">'Case 2.1h'!$D$6:$D$7</definedName>
    <definedName name="ResourcesUsed" localSheetId="13">'Case 2.1i'!$D$6:$D$7</definedName>
    <definedName name="ResourcesUsed" localSheetId="14">'Case 2.1j'!$D$6:$D$7</definedName>
    <definedName name="ResourcesUsed">'Case 2.1a'!$D$6:$D$7</definedName>
    <definedName name="solver_adj" localSheetId="1" hidden="1">'2.10'!$C$9:$D$9</definedName>
    <definedName name="solver_adj" localSheetId="2" hidden="1">'2.12'!$B$27:$C$27</definedName>
    <definedName name="solver_adj" localSheetId="3" hidden="1">'2.22'!$B$27:$C$27</definedName>
    <definedName name="solver_adj" localSheetId="4" hidden="1">'2.26a'!$C$14:$H$14</definedName>
    <definedName name="solver_adj" localSheetId="0" hidden="1">'2.5'!$C$11:$D$11</definedName>
    <definedName name="solver_adj" localSheetId="5" hidden="1">'Case 2.1a'!$B$11:$C$11</definedName>
    <definedName name="solver_adj" localSheetId="7" hidden="1">'Case 2.1c'!$B$11:$C$11</definedName>
    <definedName name="solver_adj" localSheetId="9" hidden="1">'Case 2.1e'!$B$11:$C$11</definedName>
    <definedName name="solver_adj" localSheetId="11" hidden="1">'Case 2.1g'!$B$11:$C$11</definedName>
    <definedName name="solver_adj" localSheetId="12" hidden="1">'Case 2.1h'!$B$11:$C$11</definedName>
    <definedName name="solver_adj" localSheetId="13" hidden="1">'Case 2.1i'!$B$11:$C$11</definedName>
    <definedName name="solver_adj" localSheetId="14" hidden="1">'Case 2.1j'!$B$11:$C$11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7" hidden="1">100</definedName>
    <definedName name="solver_itr" localSheetId="9" hidden="1">100</definedName>
    <definedName name="solver_itr" localSheetId="11" hidden="1">100</definedName>
    <definedName name="solver_itr" localSheetId="12" hidden="1">100</definedName>
    <definedName name="solver_itr" localSheetId="13" hidden="1">100</definedName>
    <definedName name="solver_itr" localSheetId="14" hidden="1">100</definedName>
    <definedName name="solver_lhs1" localSheetId="1" hidden="1">'2.10'!$C$9:$D$9</definedName>
    <definedName name="solver_lhs1" localSheetId="2" hidden="1">'2.12'!$D$22:$D$24</definedName>
    <definedName name="solver_lhs1" localSheetId="3" hidden="1">'2.22'!$D$22:$D$23</definedName>
    <definedName name="solver_lhs1" localSheetId="4" hidden="1">'2.26a'!$C$14:$E$14</definedName>
    <definedName name="solver_lhs1" localSheetId="0" hidden="1">'2.5'!$E$6:$E$8</definedName>
    <definedName name="solver_lhs1" localSheetId="5" hidden="1">'Case 2.1a'!$C$11</definedName>
    <definedName name="solver_lhs1" localSheetId="7" hidden="1">'Case 2.1c'!$C$11</definedName>
    <definedName name="solver_lhs1" localSheetId="9" hidden="1">'Case 2.1e'!$C$11</definedName>
    <definedName name="solver_lhs1" localSheetId="11" hidden="1">'Case 2.1g'!$C$11</definedName>
    <definedName name="solver_lhs1" localSheetId="12" hidden="1">'Case 2.1h'!$C$11</definedName>
    <definedName name="solver_lhs1" localSheetId="13" hidden="1">'Case 2.1i'!$C$11</definedName>
    <definedName name="solver_lhs1" localSheetId="14" hidden="1">'Case 2.1j'!$C$11</definedName>
    <definedName name="solver_lhs2" localSheetId="1" hidden="1">'2.10'!$E$6</definedName>
    <definedName name="solver_lhs2" localSheetId="2" hidden="1">'2.12'!$D$22:$D$24</definedName>
    <definedName name="solver_lhs2" localSheetId="3" hidden="1">'2.22'!$D$24</definedName>
    <definedName name="solver_lhs2" localSheetId="4" hidden="1">'2.26a'!$C$18</definedName>
    <definedName name="solver_lhs2" localSheetId="0" hidden="1">'2.5'!$E$6:$E$8</definedName>
    <definedName name="solver_lhs2" localSheetId="5" hidden="1">'Case 2.1a'!$D$6:$D$7</definedName>
    <definedName name="solver_lhs2" localSheetId="7" hidden="1">'Case 2.1c'!$D$6:$D$7</definedName>
    <definedName name="solver_lhs2" localSheetId="9" hidden="1">'Case 2.1e'!$D$6:$D$7</definedName>
    <definedName name="solver_lhs2" localSheetId="11" hidden="1">'Case 2.1g'!$D$6:$D$7</definedName>
    <definedName name="solver_lhs2" localSheetId="12" hidden="1">'Case 2.1h'!$D$6:$D$7</definedName>
    <definedName name="solver_lhs2" localSheetId="13" hidden="1">'Case 2.1i'!$D$6:$D$7</definedName>
    <definedName name="solver_lhs2" localSheetId="14" hidden="1">'Case 2.1j'!$D$6:$D$7</definedName>
    <definedName name="solver_lhs3" localSheetId="4" hidden="1">'2.26a'!$C$20</definedName>
    <definedName name="solver_lhs4" localSheetId="4" hidden="1">'2.26a'!$I$8</definedName>
    <definedName name="solver_lhs5" localSheetId="4" hidden="1">'2.26a'!$I$8:$I$10</definedName>
    <definedName name="solver_lhs6" localSheetId="4" hidden="1">'2.26a'!$I$8:$I$10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1</definedName>
    <definedName name="solver_lin" localSheetId="7" hidden="1">1</definedName>
    <definedName name="solver_lin" localSheetId="9" hidden="1">1</definedName>
    <definedName name="solver_lin" localSheetId="11" hidden="1">1</definedName>
    <definedName name="solver_lin" localSheetId="12" hidden="1">1</definedName>
    <definedName name="solver_lin" localSheetId="13" hidden="1">1</definedName>
    <definedName name="solver_lin" localSheetId="14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um" localSheetId="1" hidden="1">2</definedName>
    <definedName name="solver_num" localSheetId="2" hidden="1">1</definedName>
    <definedName name="solver_num" localSheetId="3" hidden="1">2</definedName>
    <definedName name="solver_num" localSheetId="4" hidden="1">5</definedName>
    <definedName name="solver_num" localSheetId="0" hidden="1">1</definedName>
    <definedName name="solver_num" localSheetId="5" hidden="1">2</definedName>
    <definedName name="solver_num" localSheetId="7" hidden="1">2</definedName>
    <definedName name="solver_num" localSheetId="9" hidden="1">2</definedName>
    <definedName name="solver_num" localSheetId="11" hidden="1">2</definedName>
    <definedName name="solver_num" localSheetId="12" hidden="1">2</definedName>
    <definedName name="solver_num" localSheetId="13" hidden="1">2</definedName>
    <definedName name="solver_num" localSheetId="14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opt" localSheetId="1" hidden="1">'2.10'!$G$9</definedName>
    <definedName name="solver_opt" localSheetId="2" hidden="1">'2.12'!$F$27</definedName>
    <definedName name="solver_opt" localSheetId="3" hidden="1">'2.22'!$F$27</definedName>
    <definedName name="solver_opt" localSheetId="4" hidden="1">'2.26a'!$K$14</definedName>
    <definedName name="solver_opt" localSheetId="0" hidden="1">'2.5'!$G$11</definedName>
    <definedName name="solver_opt" localSheetId="5" hidden="1">'Case 2.1a'!$F$11</definedName>
    <definedName name="solver_opt" localSheetId="7" hidden="1">'Case 2.1c'!$F$11</definedName>
    <definedName name="solver_opt" localSheetId="9" hidden="1">'Case 2.1e'!$F$11</definedName>
    <definedName name="solver_opt" localSheetId="11" hidden="1">'Case 2.1g'!$F$11</definedName>
    <definedName name="solver_opt" localSheetId="12" hidden="1">'Case 2.1h'!$F$11</definedName>
    <definedName name="solver_opt" localSheetId="13" hidden="1">'Case 2.1i'!$F$11</definedName>
    <definedName name="solver_opt" localSheetId="14" hidden="1">'Case 2.1j'!$F$11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0" hidden="1">1</definedName>
    <definedName name="solver_rel1" localSheetId="5" hidden="1">1</definedName>
    <definedName name="solver_rel1" localSheetId="7" hidden="1">1</definedName>
    <definedName name="solver_rel1" localSheetId="9" hidden="1">1</definedName>
    <definedName name="solver_rel1" localSheetId="11" hidden="1">1</definedName>
    <definedName name="solver_rel1" localSheetId="12" hidden="1">1</definedName>
    <definedName name="solver_rel1" localSheetId="13" hidden="1">2</definedName>
    <definedName name="solver_rel1" localSheetId="1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0" hidden="1">1</definedName>
    <definedName name="solver_rel2" localSheetId="5" hidden="1">1</definedName>
    <definedName name="solver_rel2" localSheetId="7" hidden="1">1</definedName>
    <definedName name="solver_rel2" localSheetId="9" hidden="1">1</definedName>
    <definedName name="solver_rel2" localSheetId="11" hidden="1">1</definedName>
    <definedName name="solver_rel2" localSheetId="12" hidden="1">1</definedName>
    <definedName name="solver_rel2" localSheetId="13" hidden="1">1</definedName>
    <definedName name="solver_rel2" localSheetId="14" hidden="1">1</definedName>
    <definedName name="solver_rel3" localSheetId="4" hidden="1">3</definedName>
    <definedName name="solver_rel4" localSheetId="4" hidden="1">1</definedName>
    <definedName name="solver_rel5" localSheetId="4" hidden="1">3</definedName>
    <definedName name="solver_rel6" localSheetId="4" hidden="1">3</definedName>
    <definedName name="solver_rhs1" localSheetId="1" hidden="1">'2.10'!$C$11:$D$11</definedName>
    <definedName name="solver_rhs1" localSheetId="2" hidden="1">'2.12'!$F$22:$F$24</definedName>
    <definedName name="solver_rhs1" localSheetId="3" hidden="1">'2.22'!$F$22:$F$23</definedName>
    <definedName name="solver_rhs1" localSheetId="4" hidden="1">'2.26a'!$C$16:$E$16</definedName>
    <definedName name="solver_rhs1" localSheetId="0" hidden="1">'2.5'!$G$6:$G$8</definedName>
    <definedName name="solver_rhs1" localSheetId="5" hidden="1">Demand</definedName>
    <definedName name="solver_rhs1" localSheetId="7" hidden="1">'Case 2.1c'!$C$13</definedName>
    <definedName name="solver_rhs1" localSheetId="9" hidden="1">'Case 2.1e'!$C$13</definedName>
    <definedName name="solver_rhs1" localSheetId="11" hidden="1">'Case 2.1g'!$C$13</definedName>
    <definedName name="solver_rhs1" localSheetId="12" hidden="1">'Case 2.1h'!$C$13</definedName>
    <definedName name="solver_rhs1" localSheetId="13" hidden="1">'Case 2.1i'!$C$13</definedName>
    <definedName name="solver_rhs1" localSheetId="14" hidden="1">'Case 2.1j'!$C$13</definedName>
    <definedName name="solver_rhs2" localSheetId="1" hidden="1">'2.10'!$G$6</definedName>
    <definedName name="solver_rhs2" localSheetId="2" hidden="1">'2.12'!$F$22:$F$24</definedName>
    <definedName name="solver_rhs2" localSheetId="3" hidden="1">'2.22'!$F$24</definedName>
    <definedName name="solver_rhs2" localSheetId="4" hidden="1">'2.26a'!$E$18</definedName>
    <definedName name="solver_rhs2" localSheetId="0" hidden="1">'2.5'!$G$6:$G$8</definedName>
    <definedName name="solver_rhs2" localSheetId="5" hidden="1">ResourcesAvailable</definedName>
    <definedName name="solver_rhs2" localSheetId="7" hidden="1">'Case 2.1c'!$F$6:$F$7</definedName>
    <definedName name="solver_rhs2" localSheetId="9" hidden="1">'Case 2.1e'!$F$6:$F$7</definedName>
    <definedName name="solver_rhs2" localSheetId="11" hidden="1">'Case 2.1g'!$F$6:$F$7</definedName>
    <definedName name="solver_rhs2" localSheetId="12" hidden="1">'Case 2.1h'!$F$6:$F$7</definedName>
    <definedName name="solver_rhs2" localSheetId="13" hidden="1">'Case 2.1i'!$F$6:$F$7</definedName>
    <definedName name="solver_rhs2" localSheetId="14" hidden="1">'Case 2.1j'!$F$6:$F$7</definedName>
    <definedName name="solver_rhs3" localSheetId="4" hidden="1">'2.26a'!$E$20</definedName>
    <definedName name="solver_rhs4" localSheetId="4" hidden="1">'2.26a'!$M$8</definedName>
    <definedName name="solver_rhs5" localSheetId="4" hidden="1">'2.26a'!$K$8:$K$10</definedName>
    <definedName name="solver_rhs6" localSheetId="4" hidden="1">'2.26a'!$K$8:$K$10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7" hidden="1">2</definedName>
    <definedName name="solver_scl" localSheetId="9" hidden="1">2</definedName>
    <definedName name="solver_scl" localSheetId="11" hidden="1">2</definedName>
    <definedName name="solver_scl" localSheetId="12" hidden="1">2</definedName>
    <definedName name="solver_scl" localSheetId="13" hidden="1">2</definedName>
    <definedName name="solver_scl" localSheetId="1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7" hidden="1">100</definedName>
    <definedName name="solver_tim" localSheetId="9" hidden="1">100</definedName>
    <definedName name="solver_tim" localSheetId="11" hidden="1">100</definedName>
    <definedName name="solver_tim" localSheetId="12" hidden="1">100</definedName>
    <definedName name="solver_tim" localSheetId="13" hidden="1">100</definedName>
    <definedName name="solver_tim" localSheetId="14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mp" localSheetId="4" hidden="1">0</definedName>
    <definedName name="solver_tmp" localSheetId="0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7" hidden="1">0.05</definedName>
    <definedName name="solver_tol" localSheetId="9" hidden="1">0.05</definedName>
    <definedName name="solver_tol" localSheetId="11" hidden="1">0.05</definedName>
    <definedName name="solver_tol" localSheetId="12" hidden="1">0.05</definedName>
    <definedName name="solver_tol" localSheetId="13" hidden="1">0.05</definedName>
    <definedName name="solver_tol" localSheetId="14" hidden="1">0.05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5" hidden="1">2</definedName>
    <definedName name="solver_ver" localSheetId="7" hidden="1">2</definedName>
    <definedName name="solver_ver" localSheetId="9" hidden="1">2</definedName>
    <definedName name="solver_ver" localSheetId="11" hidden="1">2</definedName>
    <definedName name="solver_ver" localSheetId="12" hidden="1">2</definedName>
    <definedName name="solver_ver" localSheetId="13" hidden="1">2</definedName>
    <definedName name="solver_ver" localSheetId="14" hidden="1">2</definedName>
    <definedName name="TotalProfit" localSheetId="7">'Case 2.1c'!$F$11</definedName>
    <definedName name="TotalProfit" localSheetId="9">'Case 2.1e'!$F$11</definedName>
    <definedName name="TotalProfit" localSheetId="11">'Case 2.1g'!$F$11</definedName>
    <definedName name="TotalProfit" localSheetId="12">'Case 2.1h'!$F$11</definedName>
    <definedName name="TotalProfit" localSheetId="13">'Case 2.1i'!$F$11</definedName>
    <definedName name="TotalProfit" localSheetId="14">'Case 2.1j'!$F$11</definedName>
    <definedName name="TotalProfit">'Case 2.1a'!$F$11</definedName>
    <definedName name="UnitProfit" localSheetId="7">'Case 2.1c'!$B$3:$C$3</definedName>
    <definedName name="UnitProfit" localSheetId="9">'Case 2.1e'!$B$3:$C$3</definedName>
    <definedName name="UnitProfit" localSheetId="11">'Case 2.1g'!$B$3:$C$3</definedName>
    <definedName name="UnitProfit" localSheetId="12">'Case 2.1h'!$B$3:$C$3</definedName>
    <definedName name="UnitProfit" localSheetId="13">'Case 2.1i'!$B$3:$C$3</definedName>
    <definedName name="UnitProfit" localSheetId="14">'Case 2.1j'!$B$3:$C$3</definedName>
    <definedName name="UnitProfit">'Case 2.1a'!$B$3:$C$3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40" l="1"/>
  <c r="F11" i="49"/>
  <c r="D7" i="49"/>
  <c r="D6" i="49"/>
  <c r="D6" i="44"/>
  <c r="D7" i="44"/>
  <c r="F11" i="44"/>
  <c r="D6" i="43"/>
  <c r="D7" i="43"/>
  <c r="F11" i="43"/>
  <c r="D6" i="42"/>
  <c r="D7" i="42"/>
  <c r="F11" i="42"/>
  <c r="D6" i="41"/>
  <c r="D7" i="41"/>
  <c r="F11" i="41"/>
  <c r="D6" i="40"/>
  <c r="D7" i="40"/>
  <c r="D6" i="39"/>
  <c r="D7" i="39"/>
  <c r="F11" i="39"/>
  <c r="F27" i="20"/>
  <c r="E6" i="13"/>
  <c r="E7" i="13"/>
  <c r="E8" i="13"/>
  <c r="G11" i="13"/>
  <c r="E6" i="18"/>
  <c r="G9" i="18"/>
  <c r="D22" i="20"/>
  <c r="D23" i="20"/>
  <c r="D24" i="20"/>
  <c r="D22" i="30"/>
  <c r="D23" i="30"/>
  <c r="D24" i="30"/>
  <c r="F27" i="30"/>
  <c r="I7" i="38"/>
  <c r="C18" i="38" s="1"/>
  <c r="I8" i="38"/>
  <c r="E18" i="38" s="1"/>
  <c r="I9" i="38"/>
  <c r="I10" i="38"/>
  <c r="K14" i="38"/>
  <c r="C20" i="38"/>
</calcChain>
</file>

<file path=xl/sharedStrings.xml><?xml version="1.0" encoding="utf-8"?>
<sst xmlns="http://schemas.openxmlformats.org/spreadsheetml/2006/main" count="389" uniqueCount="92">
  <si>
    <t>Sales Quota</t>
  </si>
  <si>
    <t>&gt;=</t>
  </si>
  <si>
    <t>Unit Cost</t>
  </si>
  <si>
    <t>Calories</t>
  </si>
  <si>
    <t>Fat Calories</t>
  </si>
  <si>
    <t>Protein</t>
  </si>
  <si>
    <t>Needed</t>
  </si>
  <si>
    <t>Total in Diet</t>
  </si>
  <si>
    <t>Diet (ounces)</t>
  </si>
  <si>
    <t>Vitamin C (mg)</t>
  </si>
  <si>
    <t>Minimums</t>
  </si>
  <si>
    <t>Maximum</t>
  </si>
  <si>
    <t>of Total Calories</t>
  </si>
  <si>
    <t>Steak</t>
  </si>
  <si>
    <t>Potatoes</t>
  </si>
  <si>
    <t>Servings</t>
  </si>
  <si>
    <t>Daily Requirement</t>
  </si>
  <si>
    <t>(grams)</t>
  </si>
  <si>
    <t>Nutritional Info (grams/serving)</t>
  </si>
  <si>
    <t>Total Nutrition</t>
  </si>
  <si>
    <t>Carbohydrates</t>
  </si>
  <si>
    <t>Fat</t>
  </si>
  <si>
    <t>Total Cost</t>
  </si>
  <si>
    <t>Bread</t>
  </si>
  <si>
    <t>Peanut Butter</t>
  </si>
  <si>
    <t>Jelly</t>
  </si>
  <si>
    <t>Apples</t>
  </si>
  <si>
    <t>Milk</t>
  </si>
  <si>
    <t>Juice</t>
  </si>
  <si>
    <t>(slice)</t>
  </si>
  <si>
    <t>(tbsp)</t>
  </si>
  <si>
    <t>(cup)</t>
  </si>
  <si>
    <t>Nutritional Data</t>
  </si>
  <si>
    <t>Calories from Fat</t>
  </si>
  <si>
    <t>Fiber (g)</t>
  </si>
  <si>
    <t>Milk and Juice</t>
  </si>
  <si>
    <t>Unit Profit</t>
  </si>
  <si>
    <t>Hours</t>
  </si>
  <si>
    <t>Used</t>
  </si>
  <si>
    <t>Available</t>
  </si>
  <si>
    <t>Total Profit</t>
  </si>
  <si>
    <t>Units Produced</t>
  </si>
  <si>
    <t>Product A</t>
  </si>
  <si>
    <t>Product B</t>
  </si>
  <si>
    <t>Resource Q</t>
  </si>
  <si>
    <t>Resource R</t>
  </si>
  <si>
    <t>Resource S</t>
  </si>
  <si>
    <t>Resource Usage per Unit Produced</t>
  </si>
  <si>
    <t>Resource</t>
  </si>
  <si>
    <t>Work Hours</t>
  </si>
  <si>
    <t>&lt;=</t>
  </si>
  <si>
    <t>Work Hours Per Unit Produced</t>
  </si>
  <si>
    <t>Special Risk</t>
  </si>
  <si>
    <t>Mortgage</t>
  </si>
  <si>
    <t>Underwriting</t>
  </si>
  <si>
    <t>Administration</t>
  </si>
  <si>
    <t>Claims</t>
  </si>
  <si>
    <t>Work-Hours per Unit</t>
  </si>
  <si>
    <t>Work-Hours</t>
  </si>
  <si>
    <t>65" Sets</t>
  </si>
  <si>
    <t>55" Sets</t>
  </si>
  <si>
    <t>a)</t>
  </si>
  <si>
    <t>c)</t>
  </si>
  <si>
    <t xml:space="preserve">   c)</t>
  </si>
  <si>
    <t>Demand</t>
  </si>
  <si>
    <t>Production</t>
  </si>
  <si>
    <t>B3:C3</t>
  </si>
  <si>
    <t>UnitProfit</t>
  </si>
  <si>
    <t>Cruiser</t>
  </si>
  <si>
    <t>Thrillseeker</t>
  </si>
  <si>
    <t>F11</t>
  </si>
  <si>
    <t>TotalProfit</t>
  </si>
  <si>
    <t>Classy</t>
  </si>
  <si>
    <t>Family</t>
  </si>
  <si>
    <t>D6:D7</t>
  </si>
  <si>
    <t>ResourcesUsed</t>
  </si>
  <si>
    <t>F6:F7</t>
  </si>
  <si>
    <t>ResourcesAvailable</t>
  </si>
  <si>
    <t>Doors</t>
  </si>
  <si>
    <t>B11:C11</t>
  </si>
  <si>
    <t>Labor Hours</t>
  </si>
  <si>
    <t>C13</t>
  </si>
  <si>
    <t>Resource Requirements</t>
  </si>
  <si>
    <t>C11</t>
  </si>
  <si>
    <t>ClassyCruisers</t>
  </si>
  <si>
    <t>Resources</t>
  </si>
  <si>
    <t>Cells</t>
  </si>
  <si>
    <t>Range Name</t>
  </si>
  <si>
    <t>Link to Graph</t>
  </si>
  <si>
    <t>Why this constraint is formulated here?</t>
  </si>
  <si>
    <t>Do these decision variables need to be integer?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</si>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</sst>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00"/>
  </numFmts>
  <fonts count="8" x14ac:knownFonts="1">
    <font>
      <sz val="9"/>
      <name val="Geneva"/>
    </font>
    <font>
      <sz val="9"/>
      <name val="Geneva"/>
      <family val="2"/>
    </font>
    <font>
      <sz val="10"/>
      <name val="Geneva"/>
      <family val="2"/>
    </font>
    <font>
      <sz val="10"/>
      <name val="Consolas"/>
      <family val="2"/>
    </font>
    <font>
      <b/>
      <sz val="10"/>
      <name val="Consolas"/>
      <family val="2"/>
    </font>
    <font>
      <u/>
      <sz val="9"/>
      <color theme="10"/>
      <name val="Geneva"/>
      <family val="2"/>
    </font>
    <font>
      <sz val="10"/>
      <color rgb="FFFF0000"/>
      <name val="Consolas"/>
      <family val="2"/>
    </font>
    <font>
      <b/>
      <sz val="10"/>
      <color rgb="FFFF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  <xf numFmtId="6" fontId="3" fillId="3" borderId="0" xfId="2" applyNumberFormat="1" applyFont="1" applyFill="1" applyAlignment="1">
      <alignment horizontal="center"/>
    </xf>
    <xf numFmtId="0" fontId="3" fillId="0" borderId="0" xfId="2" applyFont="1" applyAlignment="1">
      <alignment horizontal="centerContinuous"/>
    </xf>
    <xf numFmtId="0" fontId="3" fillId="3" borderId="0" xfId="2" applyFont="1" applyFill="1" applyAlignment="1">
      <alignment horizontal="center"/>
    </xf>
    <xf numFmtId="44" fontId="3" fillId="0" borderId="0" xfId="1" applyFont="1" applyFill="1" applyBorder="1" applyAlignment="1">
      <alignment horizontal="center"/>
    </xf>
    <xf numFmtId="166" fontId="3" fillId="4" borderId="3" xfId="2" applyNumberFormat="1" applyFont="1" applyFill="1" applyBorder="1" applyAlignment="1">
      <alignment horizontal="center"/>
    </xf>
    <xf numFmtId="166" fontId="3" fillId="4" borderId="2" xfId="2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3" fillId="4" borderId="2" xfId="2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3" fontId="3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3" borderId="0" xfId="2" applyNumberFormat="1" applyFont="1" applyFill="1" applyAlignment="1">
      <alignment horizontal="center"/>
    </xf>
    <xf numFmtId="1" fontId="3" fillId="4" borderId="3" xfId="2" applyNumberFormat="1" applyFont="1" applyFill="1" applyBorder="1" applyAlignment="1">
      <alignment horizontal="center"/>
    </xf>
    <xf numFmtId="1" fontId="3" fillId="4" borderId="2" xfId="2" applyNumberFormat="1" applyFont="1" applyFill="1" applyBorder="1" applyAlignment="1">
      <alignment horizontal="center"/>
    </xf>
    <xf numFmtId="164" fontId="3" fillId="3" borderId="0" xfId="2" applyNumberFormat="1" applyFont="1" applyFill="1" applyAlignment="1">
      <alignment horizontal="center"/>
    </xf>
    <xf numFmtId="2" fontId="3" fillId="0" borderId="0" xfId="2" applyNumberFormat="1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2" fontId="3" fillId="4" borderId="3" xfId="2" applyNumberFormat="1" applyFont="1" applyFill="1" applyBorder="1" applyAlignment="1">
      <alignment horizontal="center"/>
    </xf>
    <xf numFmtId="2" fontId="3" fillId="4" borderId="2" xfId="2" applyNumberFormat="1" applyFont="1" applyFill="1" applyBorder="1" applyAlignment="1">
      <alignment horizontal="center"/>
    </xf>
    <xf numFmtId="0" fontId="3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165" fontId="3" fillId="3" borderId="0" xfId="2" applyNumberFormat="1" applyFont="1" applyFill="1" applyAlignment="1">
      <alignment horizontal="center"/>
    </xf>
    <xf numFmtId="0" fontId="3" fillId="4" borderId="4" xfId="2" applyFont="1" applyFill="1" applyBorder="1" applyAlignment="1">
      <alignment horizontal="center"/>
    </xf>
    <xf numFmtId="166" fontId="3" fillId="4" borderId="4" xfId="2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3" fontId="3" fillId="0" borderId="3" xfId="2" applyNumberFormat="1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2" fontId="3" fillId="0" borderId="2" xfId="2" applyNumberFormat="1" applyFont="1" applyBorder="1" applyAlignment="1">
      <alignment horizontal="center"/>
    </xf>
    <xf numFmtId="9" fontId="3" fillId="3" borderId="0" xfId="2" applyNumberFormat="1" applyFont="1" applyFill="1" applyAlignment="1">
      <alignment horizontal="center"/>
    </xf>
    <xf numFmtId="0" fontId="3" fillId="0" borderId="3" xfId="2" applyFont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9" fontId="3" fillId="0" borderId="0" xfId="3" applyFont="1" applyFill="1" applyBorder="1" applyAlignment="1">
      <alignment horizontal="center"/>
    </xf>
    <xf numFmtId="0" fontId="5" fillId="0" borderId="0" xfId="5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3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164" fontId="3" fillId="3" borderId="0" xfId="4" applyNumberFormat="1" applyFont="1" applyFill="1" applyAlignment="1">
      <alignment horizontal="center"/>
    </xf>
    <xf numFmtId="0" fontId="4" fillId="7" borderId="10" xfId="4" applyFont="1" applyFill="1" applyBorder="1" applyAlignment="1">
      <alignment horizontal="left"/>
    </xf>
    <xf numFmtId="0" fontId="4" fillId="7" borderId="9" xfId="4" applyFont="1" applyFill="1" applyBorder="1" applyAlignment="1">
      <alignment horizontal="left"/>
    </xf>
    <xf numFmtId="0" fontId="3" fillId="7" borderId="8" xfId="4" applyFont="1" applyFill="1" applyBorder="1" applyAlignment="1">
      <alignment horizontal="left"/>
    </xf>
    <xf numFmtId="0" fontId="3" fillId="7" borderId="7" xfId="4" applyFont="1" applyFill="1" applyBorder="1" applyAlignment="1">
      <alignment horizontal="left"/>
    </xf>
    <xf numFmtId="0" fontId="3" fillId="3" borderId="0" xfId="4" applyFont="1" applyFill="1" applyAlignment="1">
      <alignment horizontal="center"/>
    </xf>
    <xf numFmtId="3" fontId="3" fillId="0" borderId="0" xfId="4" applyNumberFormat="1" applyFont="1" applyAlignment="1">
      <alignment horizontal="center"/>
    </xf>
    <xf numFmtId="3" fontId="6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0" fontId="3" fillId="7" borderId="6" xfId="4" applyFont="1" applyFill="1" applyBorder="1" applyAlignment="1">
      <alignment horizontal="left"/>
    </xf>
    <xf numFmtId="0" fontId="3" fillId="7" borderId="5" xfId="4" applyFont="1" applyFill="1" applyBorder="1" applyAlignment="1">
      <alignment horizontal="left"/>
    </xf>
    <xf numFmtId="3" fontId="3" fillId="4" borderId="3" xfId="4" applyNumberFormat="1" applyFont="1" applyFill="1" applyBorder="1" applyAlignment="1">
      <alignment horizontal="center"/>
    </xf>
    <xf numFmtId="3" fontId="3" fillId="4" borderId="2" xfId="4" applyNumberFormat="1" applyFont="1" applyFill="1" applyBorder="1" applyAlignment="1">
      <alignment horizontal="center"/>
    </xf>
    <xf numFmtId="164" fontId="3" fillId="5" borderId="1" xfId="4" applyNumberFormat="1" applyFont="1" applyFill="1" applyBorder="1" applyAlignment="1">
      <alignment horizontal="center"/>
    </xf>
    <xf numFmtId="3" fontId="3" fillId="6" borderId="0" xfId="4" applyNumberFormat="1" applyFont="1" applyFill="1" applyAlignment="1">
      <alignment horizontal="center"/>
    </xf>
    <xf numFmtId="0" fontId="3" fillId="0" borderId="0" xfId="4" applyFont="1"/>
    <xf numFmtId="3" fontId="6" fillId="6" borderId="0" xfId="4" applyNumberFormat="1" applyFont="1" applyFill="1" applyAlignment="1">
      <alignment horizontal="center"/>
    </xf>
    <xf numFmtId="164" fontId="6" fillId="3" borderId="0" xfId="4" applyNumberFormat="1" applyFont="1" applyFill="1" applyAlignment="1">
      <alignment horizontal="center"/>
    </xf>
    <xf numFmtId="3" fontId="3" fillId="4" borderId="10" xfId="4" applyNumberFormat="1" applyFont="1" applyFill="1" applyBorder="1" applyAlignment="1">
      <alignment horizontal="center"/>
    </xf>
    <xf numFmtId="3" fontId="3" fillId="4" borderId="9" xfId="4" applyNumberFormat="1" applyFont="1" applyFill="1" applyBorder="1" applyAlignment="1">
      <alignment horizontal="center"/>
    </xf>
    <xf numFmtId="0" fontId="6" fillId="3" borderId="0" xfId="4" applyFont="1" applyFill="1" applyAlignment="1">
      <alignment horizontal="center"/>
    </xf>
    <xf numFmtId="0" fontId="6" fillId="0" borderId="0" xfId="4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4" applyFont="1" applyAlignment="1">
      <alignment horizontal="center"/>
    </xf>
  </cellXfs>
  <cellStyles count="6">
    <cellStyle name="Currency" xfId="1" builtinId="4"/>
    <cellStyle name="Hyperlink" xfId="5" builtinId="8"/>
    <cellStyle name="Normal" xfId="0" builtinId="0"/>
    <cellStyle name="Normal 2" xfId="4" xr:uid="{600ED030-AB39-7A49-9DB4-E4F4E4B40F6D}"/>
    <cellStyle name="Normal_Wyndor Glass" xfId="2" xr:uid="{00000000-0005-0000-0000-000003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66146</xdr:colOff>
      <xdr:row>11</xdr:row>
      <xdr:rowOff>178593</xdr:rowOff>
    </xdr:from>
    <xdr:to>
      <xdr:col>6</xdr:col>
      <xdr:colOff>874427</xdr:colOff>
      <xdr:row>22</xdr:row>
      <xdr:rowOff>180437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499F6E-E290-613B-E398-4E2A827FC186}"/>
            </a:ext>
          </a:extLst>
        </xdr:cNvPr>
        <xdr:cNvSpPr txBox="1"/>
      </xdr:nvSpPr>
      <xdr:spPr>
        <a:xfrm>
          <a:off x="66146" y="2177282"/>
          <a:ext cx="5423308" cy="19866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product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product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$3,000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$2,000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4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30095</xdr:colOff>
      <xdr:row>11</xdr:row>
      <xdr:rowOff>96303</xdr:rowOff>
    </xdr:from>
    <xdr:to>
      <xdr:col>6</xdr:col>
      <xdr:colOff>312986</xdr:colOff>
      <xdr:row>24</xdr:row>
      <xdr:rowOff>137711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6370F9-3555-8B81-5DEE-2F73B32A43EC}"/>
            </a:ext>
          </a:extLst>
        </xdr:cNvPr>
        <xdr:cNvSpPr txBox="1"/>
      </xdr:nvSpPr>
      <xdr:spPr>
        <a:xfrm>
          <a:off x="30095" y="2062508"/>
          <a:ext cx="4834999" cy="2328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65” TV sets to be produced per month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55” TV sets to be produced per month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$270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$180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 	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3500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280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9</xdr:col>
      <xdr:colOff>0</xdr:colOff>
      <xdr:row>0</xdr:row>
      <xdr:rowOff>114759</xdr:rowOff>
    </xdr:from>
    <xdr:to>
      <xdr:col>13</xdr:col>
      <xdr:colOff>937198</xdr:colOff>
      <xdr:row>22</xdr:row>
      <xdr:rowOff>10252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11F13-0CAA-9607-33BA-D9ED8BA2D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494" y="114759"/>
          <a:ext cx="4762500" cy="3797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101600</xdr:rowOff>
    </xdr:from>
    <xdr:to>
      <xdr:col>6</xdr:col>
      <xdr:colOff>800100</xdr:colOff>
      <xdr:row>16</xdr:row>
      <xdr:rowOff>105834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3D7235-EB89-E664-4DBA-29B070000E34}"/>
            </a:ext>
          </a:extLst>
        </xdr:cNvPr>
        <xdr:cNvSpPr txBox="1"/>
      </xdr:nvSpPr>
      <xdr:spPr>
        <a:xfrm>
          <a:off x="203200" y="101600"/>
          <a:ext cx="5403497" cy="2826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	</a:t>
          </a:r>
        </a:p>
        <a:p>
          <a:pPr rtl="0"/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decisions: what quotas to establish for the two product lines.  </a:t>
          </a:r>
        </a:p>
        <a:p>
          <a:pPr rtl="0"/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constraints: the amounts of work hours available in underwriting, administration, and claims.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addition, negative levels are not possible.  </a:t>
          </a:r>
        </a:p>
        <a:p>
          <a:pPr rtl="0"/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The overall measure of performance for the decisions is the profit to be made.</a:t>
          </a:r>
          <a:endParaRPr lang="en-US" sz="105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 		Profit = $5 (# special risk) + $2 (# mortgage)</a:t>
          </a:r>
          <a:endParaRPr lang="en-US" sz="105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Subject to: </a:t>
          </a:r>
        </a:p>
        <a:p>
          <a:endParaRPr lang="en-US" sz="1050"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underwriting: 	3 (# special risk) + 2 (# mortgage) 	≤ 2400</a:t>
          </a:r>
          <a:b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administration: 	1 (# mortgage) 		≤ 800</a:t>
          </a:r>
          <a:b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claims: 		2 (# special risk)		≤ 1200</a:t>
          </a:r>
          <a:b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Nonnegativity: 	(# special risk) ≥ 0 </a:t>
          </a:r>
        </a:p>
        <a:p>
          <a:pPr rtl="0"/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(# mortgage) ≥ 0</a:t>
          </a:r>
          <a:b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endParaRPr lang="en-US" sz="105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143935</xdr:colOff>
      <xdr:row>0</xdr:row>
      <xdr:rowOff>93133</xdr:rowOff>
    </xdr:from>
    <xdr:to>
      <xdr:col>6</xdr:col>
      <xdr:colOff>20321</xdr:colOff>
      <xdr:row>15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24FF5F-C641-D378-CDB5-032051D93945}"/>
            </a:ext>
          </a:extLst>
        </xdr:cNvPr>
        <xdr:cNvSpPr txBox="1"/>
      </xdr:nvSpPr>
      <xdr:spPr>
        <a:xfrm>
          <a:off x="143935" y="93133"/>
          <a:ext cx="5840306" cy="27262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decisions: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how many servings of steak and potatoes are needed. 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The constraints: amounts of carbohydrates, protein, and fat that are needed.  In addition, negative levels are not possible. 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 The overall measure of performance for the decisions is the cost.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Min Cost = 	4 (# steak) + 2 (# potatoes)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carbohydrates: 	5 (# steak) + 15 (# potatoes) ≥ 50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protein: 		20 (# steak) + 5 (# potatoes) ≥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fat: 		15 (# steak) + 2 (# potatoes) ≤ 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Nonnegativity: 	(# steak) ≥0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(# potatoes) ≥ 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Page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88 (Types of Constraints)</a:t>
          </a: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7</xdr:col>
      <xdr:colOff>13508</xdr:colOff>
      <xdr:row>0</xdr:row>
      <xdr:rowOff>108205</xdr:rowOff>
    </xdr:from>
    <xdr:to>
      <xdr:col>12</xdr:col>
      <xdr:colOff>259817</xdr:colOff>
      <xdr:row>10</xdr:row>
      <xdr:rowOff>35301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C57DBA-638E-4F0D-6188-60D22D6CDC05}"/>
            </a:ext>
          </a:extLst>
        </xdr:cNvPr>
        <xdr:cNvSpPr txBox="1"/>
      </xdr:nvSpPr>
      <xdr:spPr>
        <a:xfrm>
          <a:off x="6597188" y="108205"/>
          <a:ext cx="5021509" cy="175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servings of steak in diet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servings of potatoes in the diet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$4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50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7</xdr:col>
      <xdr:colOff>20320</xdr:colOff>
      <xdr:row>10</xdr:row>
      <xdr:rowOff>182879</xdr:rowOff>
    </xdr:from>
    <xdr:to>
      <xdr:col>12</xdr:col>
      <xdr:colOff>213360</xdr:colOff>
      <xdr:row>32</xdr:row>
      <xdr:rowOff>100542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066DFD-8190-E637-442F-2A863088A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0" y="2011679"/>
          <a:ext cx="4968240" cy="39613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105714</xdr:colOff>
      <xdr:row>21</xdr:row>
      <xdr:rowOff>40425</xdr:rowOff>
    </xdr:from>
    <xdr:to>
      <xdr:col>11</xdr:col>
      <xdr:colOff>14847</xdr:colOff>
      <xdr:row>44</xdr:row>
      <xdr:rowOff>76970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422369-D1ED-E528-7373-73D87361CF45}"/>
            </a:ext>
          </a:extLst>
        </xdr:cNvPr>
        <xdr:cNvSpPr txBox="1"/>
      </xdr:nvSpPr>
      <xdr:spPr>
        <a:xfrm>
          <a:off x="105714" y="3715728"/>
          <a:ext cx="8452769" cy="4019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slices of bread,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Tbsp. of peanut butter,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Tbsp. of jelly,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number of apples,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cups of milk,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cups of cranberry juice.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Cost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$0.06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$0.08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$0.35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+110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300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+110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0.3(80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+110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1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15B + 80P + 60M - 0.3(80B + 100P + 70J + 90A + 120M +110C)</a:t>
          </a:r>
          <a:r>
            <a:rPr lang="en-US" sz="1100" b="0" i="1" u="none" strike="noStrike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1" u="sng" strike="noStrike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&lt;</a:t>
          </a:r>
          <a:r>
            <a:rPr lang="en-US" sz="1100" b="0" i="1" u="none" strike="noStrike" baseline="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0 # if modeling in R</a:t>
          </a:r>
          <a:endParaRPr lang="en-US" sz="1100" b="0" i="1" u="none" strike="noStrike">
            <a:solidFill>
              <a:srgbClr val="FF0000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146050</xdr:rowOff>
    </xdr:from>
    <xdr:to>
      <xdr:col>9</xdr:col>
      <xdr:colOff>107950</xdr:colOff>
      <xdr:row>5</xdr:row>
      <xdr:rowOff>12699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4D041-2C78-F549-BD65-240B0ABBB21C}"/>
            </a:ext>
          </a:extLst>
        </xdr:cNvPr>
        <xdr:cNvSpPr txBox="1"/>
      </xdr:nvSpPr>
      <xdr:spPr>
        <a:xfrm>
          <a:off x="158750" y="146050"/>
          <a:ext cx="7378700" cy="692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part (a) above, we observed that the Cruiser demand constraint was not binding.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Therefore, raising the demand for the Cruiser will not change the optimal solution. The marketing campaign should not be undertaken.</a:t>
          </a: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88900</xdr:rowOff>
    </xdr:from>
    <xdr:to>
      <xdr:col>8</xdr:col>
      <xdr:colOff>812800</xdr:colOff>
      <xdr:row>4</xdr:row>
      <xdr:rowOff>120649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0E81CA-6C8A-D342-8A9D-D559E36E8048}"/>
            </a:ext>
          </a:extLst>
        </xdr:cNvPr>
        <xdr:cNvSpPr txBox="1"/>
      </xdr:nvSpPr>
      <xdr:spPr>
        <a:xfrm>
          <a:off x="38100" y="88900"/>
          <a:ext cx="7378700" cy="692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Using overtime labor increases the profit by $30,600,000 – $26,640,000 = $3,960,000.  Rachel should therefore be willing to pay at most $3,960,000 extra for overtime labor beyond regular time rates.</a:t>
          </a: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44450</xdr:rowOff>
    </xdr:from>
    <xdr:to>
      <xdr:col>9</xdr:col>
      <xdr:colOff>6350</xdr:colOff>
      <xdr:row>13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339D0F-53E9-734D-954A-EA57508CDFEB}"/>
            </a:ext>
          </a:extLst>
        </xdr:cNvPr>
        <xdr:cNvSpPr txBox="1"/>
      </xdr:nvSpPr>
      <xdr:spPr>
        <a:xfrm>
          <a:off x="57150" y="44450"/>
          <a:ext cx="7378700" cy="212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advertising campaign costs $500,000.  In the solution to part (e), we used the maximum overtime labor available, and the maximum use of overtime labor costs $1,600,000.  Thus, our solution in part (e) required an extra $500,000 + $1,600,000 = $2,100,000.  We perform the following cost/benefit analysis: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Profit in part (e): 		$32,400,000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-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Advertising and overtime costs: 	</a:t>
          </a:r>
          <a:r>
            <a:rPr lang="en-US" sz="1100" b="0" i="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$ 2,100,000</a:t>
          </a:r>
          <a:br>
            <a:rPr lang="en-US" sz="1100" b="0" i="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$30,300,000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We compare the $30,300,000 profit with the $26,640,000 profit obtained in part (a) and conclude that the decision to run the advertising campaign and use overtime labor is a very wise, profitable decision.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13</xdr:row>
      <xdr:rowOff>95250</xdr:rowOff>
    </xdr:from>
    <xdr:to>
      <xdr:col>9</xdr:col>
      <xdr:colOff>31750</xdr:colOff>
      <xdr:row>17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EC08AD-FEA8-5741-98C6-CBB056C79745}"/>
            </a:ext>
          </a:extLst>
        </xdr:cNvPr>
        <xdr:cNvSpPr txBox="1"/>
      </xdr:nvSpPr>
      <xdr:spPr>
        <a:xfrm>
          <a:off x="184150" y="2457450"/>
          <a:ext cx="73787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new profit is $25,650,000, which is $26,640,000 – $25,650,000 = $990,000 less than the profit obtained in part (a). This decrease in profit is less than $2,000,000, so Rachel should meet the full demand for the Cruiser.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pmcalculators.com/graphical-method-calculator/?problem=('r!%5b-24161'~641.9co!-274180.~o!'max'~s!-*~*~*9rr!-350420470.)*&#8804;'-%5b'.'%5d40'~60.,-9%5d~%01964.-*_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pmcalculators.com/graphical-method-calculator/?problem=('r!%5b*531720371532-%5d~co!*432-~o!'min3s!*..&#8804;-~rr!*50340360-)*%5b'-'%5d.&#8805;33'~75-,*%0173.-*_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1"/>
  <sheetViews>
    <sheetView zoomScale="183" workbookViewId="0">
      <selection activeCell="H10" sqref="H10"/>
    </sheetView>
  </sheetViews>
  <sheetFormatPr baseColWidth="10" defaultColWidth="12.5" defaultRowHeight="14" x14ac:dyDescent="0.2"/>
  <cols>
    <col min="1" max="1" width="3.83203125" style="2" customWidth="1"/>
    <col min="2" max="2" width="14.33203125" style="1" customWidth="1"/>
    <col min="3" max="3" width="15" style="2" customWidth="1"/>
    <col min="4" max="4" width="15.1640625" style="2" customWidth="1"/>
    <col min="5" max="5" width="9" style="2" customWidth="1"/>
    <col min="6" max="6" width="3.1640625" style="2" customWidth="1"/>
    <col min="7" max="7" width="11.6640625" style="2" customWidth="1"/>
    <col min="8" max="16384" width="12.5" style="2"/>
  </cols>
  <sheetData>
    <row r="1" spans="1:7" x14ac:dyDescent="0.2">
      <c r="A1" s="10" t="s">
        <v>61</v>
      </c>
    </row>
    <row r="2" spans="1:7" x14ac:dyDescent="0.2">
      <c r="C2" s="2" t="s">
        <v>42</v>
      </c>
      <c r="D2" s="2" t="s">
        <v>43</v>
      </c>
    </row>
    <row r="3" spans="1:7" x14ac:dyDescent="0.2">
      <c r="B3" s="1" t="s">
        <v>36</v>
      </c>
      <c r="C3" s="3">
        <v>3000</v>
      </c>
      <c r="D3" s="3">
        <v>2000</v>
      </c>
    </row>
    <row r="4" spans="1:7" x14ac:dyDescent="0.2">
      <c r="D4" s="4"/>
      <c r="E4" s="2" t="s">
        <v>48</v>
      </c>
      <c r="G4" s="2" t="s">
        <v>48</v>
      </c>
    </row>
    <row r="5" spans="1:7" x14ac:dyDescent="0.2">
      <c r="C5" s="65" t="s">
        <v>47</v>
      </c>
      <c r="D5" s="65"/>
      <c r="E5" s="2" t="s">
        <v>38</v>
      </c>
      <c r="G5" s="2" t="s">
        <v>39</v>
      </c>
    </row>
    <row r="6" spans="1:7" x14ac:dyDescent="0.2">
      <c r="B6" s="1" t="s">
        <v>44</v>
      </c>
      <c r="C6" s="5">
        <v>2</v>
      </c>
      <c r="D6" s="5">
        <v>1</v>
      </c>
      <c r="E6" s="2">
        <f>SUMPRODUCT(C6:D6,$C$11:$D$11)</f>
        <v>2</v>
      </c>
      <c r="F6" s="2" t="s">
        <v>50</v>
      </c>
      <c r="G6" s="5">
        <v>2</v>
      </c>
    </row>
    <row r="7" spans="1:7" x14ac:dyDescent="0.2">
      <c r="B7" s="1" t="s">
        <v>45</v>
      </c>
      <c r="C7" s="5">
        <v>1</v>
      </c>
      <c r="D7" s="5">
        <v>2</v>
      </c>
      <c r="E7" s="2">
        <f>SUMPRODUCT(C7:D7,$C$11:$D$11)</f>
        <v>2</v>
      </c>
      <c r="F7" s="2" t="s">
        <v>50</v>
      </c>
      <c r="G7" s="5">
        <v>2</v>
      </c>
    </row>
    <row r="8" spans="1:7" x14ac:dyDescent="0.2">
      <c r="B8" s="1" t="s">
        <v>46</v>
      </c>
      <c r="C8" s="5">
        <v>3</v>
      </c>
      <c r="D8" s="5">
        <v>3</v>
      </c>
      <c r="E8" s="2">
        <f>SUMPRODUCT(C8:D8,$C$11:$D$11)</f>
        <v>4</v>
      </c>
      <c r="F8" s="2" t="s">
        <v>50</v>
      </c>
      <c r="G8" s="5">
        <v>4</v>
      </c>
    </row>
    <row r="9" spans="1:7" x14ac:dyDescent="0.2">
      <c r="F9" s="6"/>
    </row>
    <row r="10" spans="1:7" ht="15" thickBot="1" x14ac:dyDescent="0.25">
      <c r="C10" s="2" t="s">
        <v>42</v>
      </c>
      <c r="D10" s="2" t="s">
        <v>43</v>
      </c>
      <c r="G10" s="2" t="s">
        <v>40</v>
      </c>
    </row>
    <row r="11" spans="1:7" ht="15" thickBot="1" x14ac:dyDescent="0.25">
      <c r="B11" s="1" t="s">
        <v>41</v>
      </c>
      <c r="C11" s="7">
        <v>0.66666666666666674</v>
      </c>
      <c r="D11" s="8">
        <v>0.66666666666666663</v>
      </c>
      <c r="G11" s="9">
        <f>SUMPRODUCT(C3:D3,C11:D11)</f>
        <v>3333.3333333333335</v>
      </c>
    </row>
  </sheetData>
  <mergeCells count="1">
    <mergeCell ref="C5:D5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1D71-8263-9A48-ACAD-2D33C19CFB45}">
  <sheetPr>
    <pageSetUpPr fitToPage="1"/>
  </sheetPr>
  <dimension ref="A1:I13"/>
  <sheetViews>
    <sheetView zoomScale="200" zoomScaleNormal="200" workbookViewId="0">
      <selection activeCell="D14" sqref="D14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8.83203125" style="42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43">
        <v>3600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48">
        <v>6</v>
      </c>
      <c r="C6" s="48">
        <v>10.5</v>
      </c>
      <c r="D6" s="49">
        <f>SUMPRODUCT(B6:C6,Production)</f>
        <v>60000</v>
      </c>
      <c r="E6" s="42" t="s">
        <v>50</v>
      </c>
      <c r="F6" s="50">
        <v>60000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20000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54">
        <v>3000</v>
      </c>
      <c r="C11" s="55">
        <v>4000</v>
      </c>
      <c r="F11" s="56">
        <f>SUMPRODUCT(UnitProfit,Production)</f>
        <v>32400000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9">
        <v>4200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4D0F-43E8-6B45-9EE1-BCCDE4EF6CE8}">
  <dimension ref="A1"/>
  <sheetViews>
    <sheetView zoomScale="200" zoomScaleNormal="200" workbookViewId="0">
      <selection activeCell="E16" sqref="E16"/>
    </sheetView>
  </sheetViews>
  <sheetFormatPr baseColWidth="10" defaultRowHeight="13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2CF-F13F-274E-B11B-F6377B6F7A03}">
  <sheetPr>
    <pageSetUpPr fitToPage="1"/>
  </sheetPr>
  <dimension ref="A1:I13"/>
  <sheetViews>
    <sheetView zoomScale="200" zoomScaleNormal="200" workbookViewId="0">
      <selection activeCell="C12" sqref="C12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9.1640625" style="42" bestFit="1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60">
        <v>2800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48">
        <v>6</v>
      </c>
      <c r="C6" s="48">
        <v>10.5</v>
      </c>
      <c r="D6" s="49">
        <f>SUMPRODUCT(B6:C6,Production)</f>
        <v>48000</v>
      </c>
      <c r="E6" s="42" t="s">
        <v>50</v>
      </c>
      <c r="F6" s="51">
        <v>48000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14500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54">
        <v>1875</v>
      </c>
      <c r="C11" s="55">
        <v>3500</v>
      </c>
      <c r="F11" s="56">
        <f>SUMPRODUCT(UnitProfit,Production)</f>
        <v>24150000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7">
        <v>3500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4A1-F176-9947-9A45-3D1A651BE7F7}">
  <sheetPr>
    <pageSetUpPr fitToPage="1"/>
  </sheetPr>
  <dimension ref="A1:I13"/>
  <sheetViews>
    <sheetView zoomScale="200" zoomScaleNormal="200" workbookViewId="0">
      <selection activeCell="C11" sqref="C11:C13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9.1640625" style="42" bestFit="1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43">
        <v>3600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63">
        <v>7.5</v>
      </c>
      <c r="C6" s="48">
        <v>10.5</v>
      </c>
      <c r="D6" s="49">
        <f>SUMPRODUCT(B6:C6,Production)</f>
        <v>48000</v>
      </c>
      <c r="E6" s="42" t="s">
        <v>50</v>
      </c>
      <c r="F6" s="51">
        <v>48000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13000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61">
        <v>1500</v>
      </c>
      <c r="C11" s="62">
        <v>3500</v>
      </c>
      <c r="F11" s="56">
        <f>SUMPRODUCT(UnitProfit,Production)</f>
        <v>24300000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7">
        <v>3500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1190-1004-864E-BA6E-D4FF8DF7348F}">
  <sheetPr>
    <pageSetUpPr fitToPage="1"/>
  </sheetPr>
  <dimension ref="A1:I13"/>
  <sheetViews>
    <sheetView zoomScale="200" zoomScaleNormal="200" workbookViewId="0">
      <selection activeCell="F11" sqref="F11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9.1640625" style="42" bestFit="1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43">
        <v>3600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48">
        <v>6</v>
      </c>
      <c r="C6" s="48">
        <v>10.5</v>
      </c>
      <c r="D6" s="49">
        <f>SUMPRODUCT(B6:C6,Production)</f>
        <v>48000</v>
      </c>
      <c r="E6" s="42" t="s">
        <v>50</v>
      </c>
      <c r="F6" s="51">
        <v>48000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14500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61">
        <v>1875</v>
      </c>
      <c r="C11" s="62">
        <v>3500</v>
      </c>
      <c r="F11" s="56">
        <f>SUMPRODUCT(UnitProfit,Production)</f>
        <v>25650000</v>
      </c>
    </row>
    <row r="12" spans="1:9" x14ac:dyDescent="0.2">
      <c r="C12" s="64" t="s">
        <v>91</v>
      </c>
    </row>
    <row r="13" spans="1:9" x14ac:dyDescent="0.2">
      <c r="A13" s="41" t="s">
        <v>64</v>
      </c>
      <c r="C13" s="57">
        <v>3500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999F-0CDD-384B-A4C8-1EA0F808C598}">
  <sheetPr>
    <pageSetUpPr fitToPage="1"/>
  </sheetPr>
  <dimension ref="A1:I13"/>
  <sheetViews>
    <sheetView tabSelected="1" zoomScale="200" zoomScaleNormal="200" workbookViewId="0">
      <selection activeCell="F15" sqref="F15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9.1640625" style="42" bestFit="1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60">
        <v>2800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63">
        <v>7.5</v>
      </c>
      <c r="C6" s="48">
        <v>10.5</v>
      </c>
      <c r="D6" s="49">
        <f>SUMPRODUCT(B6:C6,Production)</f>
        <v>60000</v>
      </c>
      <c r="E6" s="42" t="s">
        <v>50</v>
      </c>
      <c r="F6" s="50">
        <v>60000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16880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54">
        <v>2120</v>
      </c>
      <c r="C11" s="55">
        <v>4200</v>
      </c>
      <c r="F11" s="56">
        <f>SUMPRODUCT(UnitProfit,Production)</f>
        <v>28616000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9">
        <v>4200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24"/>
  <sheetViews>
    <sheetView zoomScale="150" zoomScaleNormal="150" workbookViewId="0">
      <selection activeCell="C11" sqref="C11"/>
    </sheetView>
  </sheetViews>
  <sheetFormatPr baseColWidth="10" defaultColWidth="12.5" defaultRowHeight="14" x14ac:dyDescent="0.2"/>
  <cols>
    <col min="1" max="1" width="3.83203125" style="2" customWidth="1"/>
    <col min="2" max="2" width="14.6640625" style="1" customWidth="1"/>
    <col min="3" max="4" width="14.83203125" style="2" customWidth="1"/>
    <col min="5" max="5" width="8.33203125" style="2" customWidth="1"/>
    <col min="6" max="6" width="3.1640625" style="2" customWidth="1"/>
    <col min="7" max="7" width="11.6640625" style="2" customWidth="1"/>
    <col min="8" max="8" width="3.6640625" style="2" customWidth="1"/>
    <col min="9" max="9" width="4.6640625" style="2" customWidth="1"/>
    <col min="10" max="16384" width="12.5" style="2"/>
  </cols>
  <sheetData>
    <row r="1" spans="1:9" x14ac:dyDescent="0.2">
      <c r="A1" s="10" t="s">
        <v>61</v>
      </c>
      <c r="I1" s="10" t="s">
        <v>62</v>
      </c>
    </row>
    <row r="2" spans="1:9" x14ac:dyDescent="0.2">
      <c r="C2" s="2" t="s">
        <v>59</v>
      </c>
      <c r="D2" s="2" t="s">
        <v>60</v>
      </c>
    </row>
    <row r="3" spans="1:9" x14ac:dyDescent="0.2">
      <c r="B3" s="1" t="s">
        <v>36</v>
      </c>
      <c r="C3" s="3">
        <v>270</v>
      </c>
      <c r="D3" s="3">
        <v>180</v>
      </c>
    </row>
    <row r="4" spans="1:9" x14ac:dyDescent="0.2">
      <c r="D4" s="4"/>
      <c r="E4" s="2" t="s">
        <v>37</v>
      </c>
      <c r="G4" s="2" t="s">
        <v>37</v>
      </c>
    </row>
    <row r="5" spans="1:9" x14ac:dyDescent="0.2">
      <c r="C5" s="65" t="s">
        <v>51</v>
      </c>
      <c r="D5" s="65"/>
      <c r="E5" s="2" t="s">
        <v>38</v>
      </c>
      <c r="G5" s="2" t="s">
        <v>39</v>
      </c>
    </row>
    <row r="6" spans="1:9" x14ac:dyDescent="0.2">
      <c r="B6" s="1" t="s">
        <v>49</v>
      </c>
      <c r="C6" s="5">
        <v>20</v>
      </c>
      <c r="D6" s="5">
        <v>10</v>
      </c>
      <c r="E6" s="2">
        <f>SUMPRODUCT(C6:D6,$C$9:$D$9)</f>
        <v>3500</v>
      </c>
      <c r="F6" s="2" t="s">
        <v>50</v>
      </c>
      <c r="G6" s="5">
        <v>3500</v>
      </c>
    </row>
    <row r="7" spans="1:9" x14ac:dyDescent="0.2">
      <c r="F7" s="6"/>
    </row>
    <row r="8" spans="1:9" ht="15" thickBot="1" x14ac:dyDescent="0.25">
      <c r="G8" s="2" t="s">
        <v>40</v>
      </c>
    </row>
    <row r="9" spans="1:9" ht="15" thickBot="1" x14ac:dyDescent="0.25">
      <c r="B9" s="1" t="s">
        <v>41</v>
      </c>
      <c r="C9" s="11">
        <v>140</v>
      </c>
      <c r="D9" s="12">
        <v>70</v>
      </c>
      <c r="G9" s="13">
        <f>SUMPRODUCT(C3:D3,C9:D9)</f>
        <v>50400</v>
      </c>
    </row>
    <row r="10" spans="1:9" x14ac:dyDescent="0.2">
      <c r="C10" s="2" t="s">
        <v>50</v>
      </c>
      <c r="D10" s="2" t="s">
        <v>50</v>
      </c>
    </row>
    <row r="11" spans="1:9" x14ac:dyDescent="0.2">
      <c r="C11" s="5">
        <v>280</v>
      </c>
      <c r="D11" s="5">
        <v>70</v>
      </c>
    </row>
    <row r="24" spans="2:10" x14ac:dyDescent="0.2">
      <c r="B24"/>
      <c r="J24" s="37" t="s">
        <v>88</v>
      </c>
    </row>
  </sheetData>
  <mergeCells count="1">
    <mergeCell ref="C5:D5"/>
  </mergeCells>
  <phoneticPr fontId="0"/>
  <hyperlinks>
    <hyperlink ref="J24" r:id="rId1" xr:uid="{32CDDE13-90AC-3043-98BA-AE0C5E55F98D}"/>
  </hyperlinks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8:F27"/>
  <sheetViews>
    <sheetView zoomScale="144" workbookViewId="0">
      <selection activeCell="D24" sqref="D24"/>
    </sheetView>
  </sheetViews>
  <sheetFormatPr baseColWidth="10" defaultColWidth="12.5" defaultRowHeight="14" x14ac:dyDescent="0.2"/>
  <cols>
    <col min="1" max="1" width="13.33203125" style="1" customWidth="1"/>
    <col min="2" max="3" width="12.5" style="2" customWidth="1"/>
    <col min="4" max="4" width="10" style="2" bestFit="1" customWidth="1"/>
    <col min="5" max="5" width="3.1640625" style="2" customWidth="1"/>
    <col min="6" max="6" width="11.6640625" style="2" customWidth="1"/>
    <col min="7" max="16384" width="12.5" style="2"/>
  </cols>
  <sheetData>
    <row r="18" spans="1:6" x14ac:dyDescent="0.2">
      <c r="B18" s="2" t="s">
        <v>52</v>
      </c>
      <c r="C18" s="2" t="s">
        <v>53</v>
      </c>
    </row>
    <row r="19" spans="1:6" x14ac:dyDescent="0.2">
      <c r="A19" s="1" t="s">
        <v>36</v>
      </c>
      <c r="B19" s="3">
        <v>5</v>
      </c>
      <c r="C19" s="3">
        <v>2</v>
      </c>
    </row>
    <row r="20" spans="1:6" x14ac:dyDescent="0.2">
      <c r="C20" s="4"/>
      <c r="D20" s="2" t="s">
        <v>58</v>
      </c>
      <c r="F20" s="2" t="s">
        <v>58</v>
      </c>
    </row>
    <row r="21" spans="1:6" x14ac:dyDescent="0.2">
      <c r="B21" s="65" t="s">
        <v>57</v>
      </c>
      <c r="C21" s="65"/>
      <c r="D21" s="2" t="s">
        <v>38</v>
      </c>
      <c r="F21" s="2" t="s">
        <v>39</v>
      </c>
    </row>
    <row r="22" spans="1:6" x14ac:dyDescent="0.2">
      <c r="A22" s="1" t="s">
        <v>54</v>
      </c>
      <c r="B22" s="5">
        <v>3</v>
      </c>
      <c r="C22" s="5">
        <v>2</v>
      </c>
      <c r="D22" s="14">
        <f>SUMPRODUCT(B22:C22,$B$27:$C$27)</f>
        <v>2400</v>
      </c>
      <c r="E22" s="15" t="s">
        <v>50</v>
      </c>
      <c r="F22" s="16">
        <v>2400</v>
      </c>
    </row>
    <row r="23" spans="1:6" x14ac:dyDescent="0.2">
      <c r="A23" s="1" t="s">
        <v>55</v>
      </c>
      <c r="B23" s="5">
        <v>0</v>
      </c>
      <c r="C23" s="5">
        <v>1</v>
      </c>
      <c r="D23" s="14">
        <f>SUMPRODUCT(B23:C23,$B$27:$C$27)</f>
        <v>300</v>
      </c>
      <c r="E23" s="15" t="s">
        <v>50</v>
      </c>
      <c r="F23" s="16">
        <v>800</v>
      </c>
    </row>
    <row r="24" spans="1:6" x14ac:dyDescent="0.2">
      <c r="A24" s="1" t="s">
        <v>56</v>
      </c>
      <c r="B24" s="5">
        <v>2</v>
      </c>
      <c r="C24" s="5">
        <v>0</v>
      </c>
      <c r="D24" s="14">
        <f>SUMPRODUCT(B24:C24,$B$27:$C$27)</f>
        <v>1200</v>
      </c>
      <c r="E24" s="15" t="s">
        <v>50</v>
      </c>
      <c r="F24" s="16">
        <v>1200</v>
      </c>
    </row>
    <row r="25" spans="1:6" x14ac:dyDescent="0.2">
      <c r="E25" s="6"/>
    </row>
    <row r="26" spans="1:6" ht="15" thickBot="1" x14ac:dyDescent="0.25">
      <c r="B26" s="2" t="s">
        <v>52</v>
      </c>
      <c r="C26" s="2" t="s">
        <v>53</v>
      </c>
      <c r="F26" s="2" t="s">
        <v>40</v>
      </c>
    </row>
    <row r="27" spans="1:6" ht="15" thickBot="1" x14ac:dyDescent="0.25">
      <c r="A27" s="1" t="s">
        <v>0</v>
      </c>
      <c r="B27" s="17">
        <v>600</v>
      </c>
      <c r="C27" s="18">
        <v>300</v>
      </c>
      <c r="F27" s="13">
        <f>SUMPRODUCT(B19:C19,B27:C27)</f>
        <v>3600</v>
      </c>
    </row>
  </sheetData>
  <mergeCells count="1">
    <mergeCell ref="B21:C21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4:I34"/>
  <sheetViews>
    <sheetView zoomScale="125" workbookViewId="0">
      <selection activeCell="D26" sqref="D26"/>
    </sheetView>
  </sheetViews>
  <sheetFormatPr baseColWidth="10" defaultColWidth="12.5" defaultRowHeight="14" x14ac:dyDescent="0.2"/>
  <cols>
    <col min="1" max="1" width="13.33203125" style="1" customWidth="1"/>
    <col min="2" max="3" width="16.33203125" style="2" customWidth="1"/>
    <col min="4" max="4" width="12.5" style="2" bestFit="1" customWidth="1"/>
    <col min="5" max="5" width="3.1640625" style="2" customWidth="1"/>
    <col min="6" max="6" width="16.33203125" style="2" bestFit="1" customWidth="1"/>
    <col min="7" max="7" width="8.1640625" style="2" customWidth="1"/>
    <col min="8" max="16384" width="12.5" style="2"/>
  </cols>
  <sheetData>
    <row r="14" spans="9:9" x14ac:dyDescent="0.2">
      <c r="I14"/>
    </row>
    <row r="17" spans="1:7" x14ac:dyDescent="0.2">
      <c r="A17" s="25" t="s">
        <v>63</v>
      </c>
    </row>
    <row r="18" spans="1:7" x14ac:dyDescent="0.2">
      <c r="A18" s="2"/>
      <c r="B18" s="2" t="s">
        <v>13</v>
      </c>
      <c r="C18" s="2" t="s">
        <v>14</v>
      </c>
    </row>
    <row r="19" spans="1:7" x14ac:dyDescent="0.2">
      <c r="A19" s="1" t="s">
        <v>2</v>
      </c>
      <c r="B19" s="19">
        <v>4</v>
      </c>
      <c r="C19" s="19">
        <v>2</v>
      </c>
    </row>
    <row r="20" spans="1:7" x14ac:dyDescent="0.2">
      <c r="C20" s="4"/>
      <c r="D20" s="2" t="s">
        <v>19</v>
      </c>
      <c r="F20" s="2" t="s">
        <v>16</v>
      </c>
    </row>
    <row r="21" spans="1:7" x14ac:dyDescent="0.2">
      <c r="B21" s="65" t="s">
        <v>18</v>
      </c>
      <c r="C21" s="65"/>
      <c r="D21" s="2" t="s">
        <v>17</v>
      </c>
      <c r="F21" s="2" t="s">
        <v>17</v>
      </c>
    </row>
    <row r="22" spans="1:7" x14ac:dyDescent="0.2">
      <c r="A22" s="1" t="s">
        <v>20</v>
      </c>
      <c r="B22" s="5">
        <v>5</v>
      </c>
      <c r="C22" s="5">
        <v>15</v>
      </c>
      <c r="D22" s="2">
        <f>SUMPRODUCT(B22:C22,$B$27:$C$27)</f>
        <v>50</v>
      </c>
      <c r="E22" s="15" t="s">
        <v>1</v>
      </c>
      <c r="F22" s="5">
        <v>50</v>
      </c>
    </row>
    <row r="23" spans="1:7" x14ac:dyDescent="0.2">
      <c r="A23" s="1" t="s">
        <v>5</v>
      </c>
      <c r="B23" s="5">
        <v>20</v>
      </c>
      <c r="C23" s="5">
        <v>5</v>
      </c>
      <c r="D23" s="2">
        <f>SUMPRODUCT(B23:C23,$B$27:$C$27)</f>
        <v>40</v>
      </c>
      <c r="E23" s="15" t="s">
        <v>1</v>
      </c>
      <c r="F23" s="5">
        <v>40</v>
      </c>
    </row>
    <row r="24" spans="1:7" x14ac:dyDescent="0.2">
      <c r="A24" s="1" t="s">
        <v>21</v>
      </c>
      <c r="B24" s="5">
        <v>15</v>
      </c>
      <c r="C24" s="5">
        <v>2</v>
      </c>
      <c r="D24" s="20">
        <f>SUMPRODUCT(B24:C24,$B$27:$C$27)</f>
        <v>24.909090909090907</v>
      </c>
      <c r="E24" s="15" t="s">
        <v>50</v>
      </c>
      <c r="F24" s="16">
        <v>60</v>
      </c>
      <c r="G24" s="14"/>
    </row>
    <row r="25" spans="1:7" x14ac:dyDescent="0.2">
      <c r="E25" s="21"/>
    </row>
    <row r="26" spans="1:7" ht="15" thickBot="1" x14ac:dyDescent="0.25">
      <c r="B26" s="2" t="s">
        <v>13</v>
      </c>
      <c r="C26" s="2" t="s">
        <v>14</v>
      </c>
      <c r="F26" s="2" t="s">
        <v>22</v>
      </c>
    </row>
    <row r="27" spans="1:7" ht="15" thickBot="1" x14ac:dyDescent="0.25">
      <c r="A27" s="1" t="s">
        <v>15</v>
      </c>
      <c r="B27" s="22">
        <v>1.2727272727272727</v>
      </c>
      <c r="C27" s="23">
        <v>2.9090909090909092</v>
      </c>
      <c r="F27" s="9">
        <f>SUMPRODUCT(B19:C19,B27:C27)</f>
        <v>10.90909090909091</v>
      </c>
      <c r="G27" s="38"/>
    </row>
    <row r="34" spans="8:8" x14ac:dyDescent="0.2">
      <c r="H34" s="37" t="s">
        <v>88</v>
      </c>
    </row>
  </sheetData>
  <mergeCells count="1">
    <mergeCell ref="B21:C21"/>
  </mergeCells>
  <phoneticPr fontId="0"/>
  <hyperlinks>
    <hyperlink ref="H34" r:id="rId1" xr:uid="{BC098580-05D3-7D44-B369-3ADA66D987CF}"/>
  </hyperlinks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M20"/>
  <sheetViews>
    <sheetView zoomScale="125" zoomScaleNormal="125" workbookViewId="0">
      <selection activeCell="K21" sqref="K21"/>
    </sheetView>
  </sheetViews>
  <sheetFormatPr baseColWidth="10" defaultColWidth="12.5" defaultRowHeight="14" x14ac:dyDescent="0.2"/>
  <cols>
    <col min="1" max="1" width="4.33203125" style="2" customWidth="1"/>
    <col min="2" max="2" width="16.6640625" style="1" bestFit="1" customWidth="1"/>
    <col min="3" max="3" width="7.5" style="2" bestFit="1" customWidth="1"/>
    <col min="4" max="4" width="13" style="2" bestFit="1" customWidth="1"/>
    <col min="5" max="5" width="15.83203125" style="2" bestFit="1" customWidth="1"/>
    <col min="6" max="6" width="6.5" style="2" bestFit="1" customWidth="1"/>
    <col min="7" max="7" width="17" style="2" bestFit="1" customWidth="1"/>
    <col min="8" max="8" width="5.5" style="2" bestFit="1" customWidth="1"/>
    <col min="9" max="9" width="12.83203125" style="2" bestFit="1" customWidth="1"/>
    <col min="10" max="10" width="2.83203125" style="2" bestFit="1" customWidth="1"/>
    <col min="11" max="11" width="10.1640625" style="2" bestFit="1" customWidth="1"/>
    <col min="12" max="12" width="2.83203125" style="2" bestFit="1" customWidth="1"/>
    <col min="13" max="13" width="7.33203125" style="2" bestFit="1" customWidth="1"/>
    <col min="14" max="16384" width="12.5" style="2"/>
  </cols>
  <sheetData>
    <row r="1" spans="1:13" x14ac:dyDescent="0.2">
      <c r="A1" s="10" t="s">
        <v>61</v>
      </c>
    </row>
    <row r="2" spans="1:13" x14ac:dyDescent="0.2">
      <c r="C2" s="2" t="s">
        <v>23</v>
      </c>
      <c r="D2" s="2" t="s">
        <v>24</v>
      </c>
      <c r="E2" s="2" t="s">
        <v>25</v>
      </c>
      <c r="G2" s="2" t="s">
        <v>27</v>
      </c>
      <c r="H2" s="2" t="s">
        <v>28</v>
      </c>
    </row>
    <row r="3" spans="1:13" x14ac:dyDescent="0.2">
      <c r="C3" s="2" t="s">
        <v>29</v>
      </c>
      <c r="D3" s="2" t="s">
        <v>30</v>
      </c>
      <c r="E3" s="2" t="s">
        <v>30</v>
      </c>
      <c r="F3" s="2" t="s">
        <v>26</v>
      </c>
      <c r="G3" s="2" t="s">
        <v>31</v>
      </c>
      <c r="H3" s="2" t="s">
        <v>31</v>
      </c>
    </row>
    <row r="4" spans="1:13" x14ac:dyDescent="0.2">
      <c r="B4" s="1" t="s">
        <v>2</v>
      </c>
      <c r="C4" s="26">
        <v>0.06</v>
      </c>
      <c r="D4" s="26">
        <v>0.05</v>
      </c>
      <c r="E4" s="26">
        <v>0.08</v>
      </c>
      <c r="F4" s="26">
        <v>0.35</v>
      </c>
      <c r="G4" s="26">
        <v>0.2</v>
      </c>
      <c r="H4" s="26">
        <v>0.4</v>
      </c>
    </row>
    <row r="5" spans="1:13" x14ac:dyDescent="0.2">
      <c r="H5" s="4"/>
    </row>
    <row r="6" spans="1:13" x14ac:dyDescent="0.2">
      <c r="E6" s="2" t="s">
        <v>32</v>
      </c>
      <c r="I6" s="2" t="s">
        <v>7</v>
      </c>
    </row>
    <row r="7" spans="1:13" x14ac:dyDescent="0.2">
      <c r="B7" s="1" t="s">
        <v>33</v>
      </c>
      <c r="C7" s="5">
        <v>15</v>
      </c>
      <c r="D7" s="5">
        <v>80</v>
      </c>
      <c r="E7" s="5">
        <v>0</v>
      </c>
      <c r="F7" s="5">
        <v>0</v>
      </c>
      <c r="G7" s="5">
        <v>60</v>
      </c>
      <c r="H7" s="5">
        <v>0</v>
      </c>
      <c r="I7" s="20">
        <f>SUMPRODUCT(C7:H7,$C$14:$H$14)</f>
        <v>128.46153846153842</v>
      </c>
      <c r="K7" s="2" t="s">
        <v>6</v>
      </c>
      <c r="M7" s="2" t="s">
        <v>11</v>
      </c>
    </row>
    <row r="8" spans="1:13" x14ac:dyDescent="0.2">
      <c r="B8" s="1" t="s">
        <v>3</v>
      </c>
      <c r="C8" s="5">
        <v>80</v>
      </c>
      <c r="D8" s="5">
        <v>100</v>
      </c>
      <c r="E8" s="5">
        <v>70</v>
      </c>
      <c r="F8" s="5">
        <v>90</v>
      </c>
      <c r="G8" s="5">
        <v>120</v>
      </c>
      <c r="H8" s="5">
        <v>110</v>
      </c>
      <c r="I8" s="20">
        <f>SUMPRODUCT(C8:H8,$C$14:$H$14)</f>
        <v>443.07692307692309</v>
      </c>
      <c r="J8" s="14" t="s">
        <v>1</v>
      </c>
      <c r="K8" s="16">
        <v>300</v>
      </c>
      <c r="L8" s="2" t="s">
        <v>50</v>
      </c>
      <c r="M8" s="5">
        <v>500</v>
      </c>
    </row>
    <row r="9" spans="1:13" x14ac:dyDescent="0.2">
      <c r="B9" s="1" t="s">
        <v>9</v>
      </c>
      <c r="C9" s="5">
        <v>0</v>
      </c>
      <c r="D9" s="5">
        <v>0</v>
      </c>
      <c r="E9" s="5">
        <v>4</v>
      </c>
      <c r="F9" s="5">
        <v>6</v>
      </c>
      <c r="G9" s="5">
        <v>2</v>
      </c>
      <c r="H9" s="5">
        <v>80</v>
      </c>
      <c r="I9" s="2">
        <f>SUMPRODUCT(C9:H9,$C$14:$H$14)</f>
        <v>60.000000000000043</v>
      </c>
      <c r="J9" s="14" t="s">
        <v>1</v>
      </c>
      <c r="K9" s="16">
        <v>60</v>
      </c>
    </row>
    <row r="10" spans="1:13" x14ac:dyDescent="0.2">
      <c r="B10" s="1" t="s">
        <v>34</v>
      </c>
      <c r="C10" s="5">
        <v>4</v>
      </c>
      <c r="D10" s="5">
        <v>0</v>
      </c>
      <c r="E10" s="5">
        <v>3</v>
      </c>
      <c r="F10" s="5">
        <v>10</v>
      </c>
      <c r="G10" s="5">
        <v>0</v>
      </c>
      <c r="H10" s="5">
        <v>1</v>
      </c>
      <c r="I10" s="20">
        <f>SUMPRODUCT(C10:H10,$C$14:$H$14)</f>
        <v>11.692307692307693</v>
      </c>
      <c r="J10" s="2" t="s">
        <v>1</v>
      </c>
      <c r="K10" s="16">
        <v>10</v>
      </c>
    </row>
    <row r="11" spans="1:13" x14ac:dyDescent="0.2">
      <c r="J11" s="21"/>
    </row>
    <row r="12" spans="1:13" x14ac:dyDescent="0.2">
      <c r="C12" s="2" t="s">
        <v>23</v>
      </c>
      <c r="D12" s="2" t="s">
        <v>24</v>
      </c>
      <c r="E12" s="2" t="s">
        <v>25</v>
      </c>
      <c r="G12" s="2" t="s">
        <v>27</v>
      </c>
      <c r="H12" s="2" t="s">
        <v>28</v>
      </c>
      <c r="J12" s="21"/>
    </row>
    <row r="13" spans="1:13" ht="15" thickBot="1" x14ac:dyDescent="0.25">
      <c r="C13" s="2" t="s">
        <v>29</v>
      </c>
      <c r="D13" s="2" t="s">
        <v>30</v>
      </c>
      <c r="E13" s="2" t="s">
        <v>30</v>
      </c>
      <c r="F13" s="2" t="s">
        <v>26</v>
      </c>
      <c r="G13" s="2" t="s">
        <v>31</v>
      </c>
      <c r="H13" s="2" t="s">
        <v>31</v>
      </c>
      <c r="K13" s="2" t="s">
        <v>22</v>
      </c>
    </row>
    <row r="14" spans="1:13" ht="15" thickBot="1" x14ac:dyDescent="0.25">
      <c r="B14" s="1" t="s">
        <v>8</v>
      </c>
      <c r="C14" s="11">
        <v>2</v>
      </c>
      <c r="D14" s="27">
        <v>1</v>
      </c>
      <c r="E14" s="27">
        <v>1</v>
      </c>
      <c r="F14" s="27">
        <v>0</v>
      </c>
      <c r="G14" s="28">
        <v>0.30769230769230727</v>
      </c>
      <c r="H14" s="8">
        <v>0.69230769230769285</v>
      </c>
      <c r="K14" s="29">
        <f>SUMPRODUCT(C4:H4,C14:H14)</f>
        <v>0.58846153846153859</v>
      </c>
    </row>
    <row r="15" spans="1:13" x14ac:dyDescent="0.2">
      <c r="C15" s="2" t="s">
        <v>1</v>
      </c>
      <c r="D15" s="2" t="s">
        <v>1</v>
      </c>
      <c r="E15" s="2" t="s">
        <v>1</v>
      </c>
    </row>
    <row r="16" spans="1:13" x14ac:dyDescent="0.2">
      <c r="B16" s="1" t="s">
        <v>10</v>
      </c>
      <c r="C16" s="5">
        <v>2</v>
      </c>
      <c r="D16" s="5">
        <v>1</v>
      </c>
      <c r="E16" s="5">
        <v>1</v>
      </c>
    </row>
    <row r="18" spans="2:9" x14ac:dyDescent="0.2">
      <c r="B18" s="1" t="s">
        <v>4</v>
      </c>
      <c r="C18" s="30">
        <f>I7</f>
        <v>128.46153846153842</v>
      </c>
      <c r="D18" s="31" t="s">
        <v>50</v>
      </c>
      <c r="E18" s="32">
        <f>F18*I8</f>
        <v>132.92307692307693</v>
      </c>
      <c r="F18" s="33">
        <v>0.3</v>
      </c>
      <c r="G18" s="24" t="s">
        <v>12</v>
      </c>
      <c r="I18" s="39" t="s">
        <v>89</v>
      </c>
    </row>
    <row r="19" spans="2:9" x14ac:dyDescent="0.2">
      <c r="I19" s="40" t="s">
        <v>90</v>
      </c>
    </row>
    <row r="20" spans="2:9" x14ac:dyDescent="0.2">
      <c r="B20" s="1" t="s">
        <v>35</v>
      </c>
      <c r="C20" s="34">
        <f>G14+H14</f>
        <v>1</v>
      </c>
      <c r="D20" s="31" t="s">
        <v>1</v>
      </c>
      <c r="E20" s="35">
        <v>1</v>
      </c>
      <c r="F20" s="36"/>
      <c r="G20" s="36"/>
      <c r="H20" s="24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02E9-CE2B-6940-87B9-B8A6B96D76AF}">
  <sheetPr>
    <pageSetUpPr fitToPage="1"/>
  </sheetPr>
  <dimension ref="A1:I13"/>
  <sheetViews>
    <sheetView zoomScale="200" zoomScaleNormal="200" workbookViewId="0">
      <selection activeCell="D6" sqref="D6:F6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8.83203125" style="42" customWidth="1"/>
    <col min="10" max="16384" width="10.83203125" style="42"/>
  </cols>
  <sheetData>
    <row r="1" spans="1:9" x14ac:dyDescent="0.2">
      <c r="A1" s="58"/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43">
        <v>3600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48">
        <v>6</v>
      </c>
      <c r="C6" s="48">
        <v>10.5</v>
      </c>
      <c r="D6" s="49">
        <f>SUMPRODUCT(B6:C6,Production)</f>
        <v>48000</v>
      </c>
      <c r="E6" s="42" t="s">
        <v>50</v>
      </c>
      <c r="F6" s="51">
        <v>48000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20000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54">
        <v>3800</v>
      </c>
      <c r="C11" s="55">
        <v>2400</v>
      </c>
      <c r="F11" s="56">
        <f>SUMPRODUCT(UnitProfit,Production)</f>
        <v>26640000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1">
        <v>3500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D6BA-AFFB-8F40-BA63-574B689480BA}">
  <dimension ref="A1"/>
  <sheetViews>
    <sheetView zoomScale="200" zoomScaleNormal="200" workbookViewId="0">
      <selection activeCell="E23" sqref="E23"/>
    </sheetView>
  </sheetViews>
  <sheetFormatPr baseColWidth="10" defaultRowHeight="13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4109-2674-2949-A7C9-943356BF76C8}">
  <sheetPr>
    <pageSetUpPr fitToPage="1"/>
  </sheetPr>
  <dimension ref="A1:I13"/>
  <sheetViews>
    <sheetView zoomScale="200" zoomScaleNormal="200" workbookViewId="0">
      <selection activeCell="F11" sqref="F11"/>
    </sheetView>
  </sheetViews>
  <sheetFormatPr baseColWidth="10" defaultColWidth="10.83203125" defaultRowHeight="14" x14ac:dyDescent="0.2"/>
  <cols>
    <col min="1" max="1" width="11.6640625" style="41" customWidth="1"/>
    <col min="2" max="2" width="13.5" style="42" customWidth="1"/>
    <col min="3" max="3" width="13.83203125" style="42" customWidth="1"/>
    <col min="4" max="4" width="10.83203125" style="42" customWidth="1"/>
    <col min="5" max="5" width="3" style="42" bestFit="1" customWidth="1"/>
    <col min="6" max="6" width="12" style="42" customWidth="1"/>
    <col min="7" max="7" width="5.83203125" style="42" customWidth="1"/>
    <col min="8" max="8" width="19" style="42" bestFit="1" customWidth="1"/>
    <col min="9" max="9" width="8.83203125" style="42" customWidth="1"/>
    <col min="10" max="16384" width="10.83203125" style="42"/>
  </cols>
  <sheetData>
    <row r="1" spans="1:9" x14ac:dyDescent="0.2">
      <c r="B1" s="42" t="s">
        <v>73</v>
      </c>
      <c r="C1" s="42" t="s">
        <v>72</v>
      </c>
    </row>
    <row r="2" spans="1:9" ht="15" thickBot="1" x14ac:dyDescent="0.25">
      <c r="B2" s="42" t="s">
        <v>69</v>
      </c>
      <c r="C2" s="42" t="s">
        <v>68</v>
      </c>
    </row>
    <row r="3" spans="1:9" ht="15" thickBot="1" x14ac:dyDescent="0.25">
      <c r="A3" s="41" t="s">
        <v>36</v>
      </c>
      <c r="B3" s="43">
        <v>3600</v>
      </c>
      <c r="C3" s="43">
        <v>5400</v>
      </c>
      <c r="H3" s="44" t="s">
        <v>87</v>
      </c>
      <c r="I3" s="45" t="s">
        <v>86</v>
      </c>
    </row>
    <row r="4" spans="1:9" x14ac:dyDescent="0.2">
      <c r="D4" s="42" t="s">
        <v>85</v>
      </c>
      <c r="F4" s="42" t="s">
        <v>85</v>
      </c>
      <c r="H4" s="46" t="s">
        <v>84</v>
      </c>
      <c r="I4" s="47" t="s">
        <v>83</v>
      </c>
    </row>
    <row r="5" spans="1:9" x14ac:dyDescent="0.2">
      <c r="B5" s="66" t="s">
        <v>82</v>
      </c>
      <c r="C5" s="66"/>
      <c r="D5" s="42" t="s">
        <v>38</v>
      </c>
      <c r="F5" s="42" t="s">
        <v>39</v>
      </c>
      <c r="H5" s="46" t="s">
        <v>64</v>
      </c>
      <c r="I5" s="47" t="s">
        <v>81</v>
      </c>
    </row>
    <row r="6" spans="1:9" x14ac:dyDescent="0.2">
      <c r="A6" s="41" t="s">
        <v>80</v>
      </c>
      <c r="B6" s="48">
        <v>6</v>
      </c>
      <c r="C6" s="48">
        <v>10.5</v>
      </c>
      <c r="D6" s="49">
        <f>SUMPRODUCT(B6:C6,Production)</f>
        <v>56250</v>
      </c>
      <c r="E6" s="42" t="s">
        <v>50</v>
      </c>
      <c r="F6" s="50">
        <v>60000</v>
      </c>
      <c r="H6" s="46" t="s">
        <v>65</v>
      </c>
      <c r="I6" s="47" t="s">
        <v>79</v>
      </c>
    </row>
    <row r="7" spans="1:9" x14ac:dyDescent="0.2">
      <c r="A7" s="41" t="s">
        <v>78</v>
      </c>
      <c r="B7" s="48">
        <v>4</v>
      </c>
      <c r="C7" s="48">
        <v>2</v>
      </c>
      <c r="D7" s="49">
        <f>SUMPRODUCT(B7:C7,Production)</f>
        <v>20000</v>
      </c>
      <c r="E7" s="42" t="s">
        <v>50</v>
      </c>
      <c r="F7" s="51">
        <v>20000</v>
      </c>
      <c r="H7" s="46" t="s">
        <v>77</v>
      </c>
      <c r="I7" s="47" t="s">
        <v>76</v>
      </c>
    </row>
    <row r="8" spans="1:9" x14ac:dyDescent="0.2">
      <c r="H8" s="46" t="s">
        <v>75</v>
      </c>
      <c r="I8" s="47" t="s">
        <v>74</v>
      </c>
    </row>
    <row r="9" spans="1:9" x14ac:dyDescent="0.2">
      <c r="B9" s="42" t="s">
        <v>73</v>
      </c>
      <c r="C9" s="42" t="s">
        <v>72</v>
      </c>
      <c r="H9" s="46" t="s">
        <v>71</v>
      </c>
      <c r="I9" s="47" t="s">
        <v>70</v>
      </c>
    </row>
    <row r="10" spans="1:9" ht="15" thickBot="1" x14ac:dyDescent="0.25">
      <c r="B10" s="42" t="s">
        <v>69</v>
      </c>
      <c r="C10" s="42" t="s">
        <v>68</v>
      </c>
      <c r="F10" s="42" t="s">
        <v>40</v>
      </c>
      <c r="H10" s="52" t="s">
        <v>67</v>
      </c>
      <c r="I10" s="53" t="s">
        <v>66</v>
      </c>
    </row>
    <row r="11" spans="1:9" ht="15" thickBot="1" x14ac:dyDescent="0.25">
      <c r="A11" s="41" t="s">
        <v>65</v>
      </c>
      <c r="B11" s="54">
        <v>3250</v>
      </c>
      <c r="C11" s="55">
        <v>3500</v>
      </c>
      <c r="F11" s="56">
        <f>SUMPRODUCT(UnitProfit,Production)</f>
        <v>30600000</v>
      </c>
    </row>
    <row r="12" spans="1:9" x14ac:dyDescent="0.2">
      <c r="C12" s="42" t="s">
        <v>50</v>
      </c>
    </row>
    <row r="13" spans="1:9" x14ac:dyDescent="0.2">
      <c r="A13" s="41" t="s">
        <v>64</v>
      </c>
      <c r="C13" s="57">
        <v>3500</v>
      </c>
    </row>
  </sheetData>
  <mergeCells count="1">
    <mergeCell ref="B5:C5"/>
  </mergeCells>
  <printOptions headings="1" gridLines="1"/>
  <pageMargins left="0.75" right="0.75" top="1" bottom="1" header="0.5" footer="0.5"/>
  <pageSetup paperSize="0" scale="77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12E6-55BF-E642-BDEB-E6F75F3F0D9A}">
  <dimension ref="A1"/>
  <sheetViews>
    <sheetView zoomScale="200" zoomScaleNormal="200" workbookViewId="0">
      <selection activeCell="B8" sqref="B8"/>
    </sheetView>
  </sheetViews>
  <sheetFormatPr baseColWidth="10" defaultRowHeight="13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49</vt:i4>
      </vt:variant>
    </vt:vector>
  </HeadingPairs>
  <TitlesOfParts>
    <vt:vector size="64" baseType="lpstr">
      <vt:lpstr>2.5</vt:lpstr>
      <vt:lpstr>2.10</vt:lpstr>
      <vt:lpstr>2.12</vt:lpstr>
      <vt:lpstr>2.22</vt:lpstr>
      <vt:lpstr>2.26a</vt:lpstr>
      <vt:lpstr>Case 2.1a</vt:lpstr>
      <vt:lpstr>Case 2.1b</vt:lpstr>
      <vt:lpstr>Case 2.1c</vt:lpstr>
      <vt:lpstr>Case 2.1d</vt:lpstr>
      <vt:lpstr>Case 2.1e</vt:lpstr>
      <vt:lpstr>Case 2.1f</vt:lpstr>
      <vt:lpstr>Case 2.1g</vt:lpstr>
      <vt:lpstr>Case 2.1h</vt:lpstr>
      <vt:lpstr>Case 2.1i</vt:lpstr>
      <vt:lpstr>Case 2.1j</vt:lpstr>
      <vt:lpstr>'Case 2.1c'!ClassyCruisers</vt:lpstr>
      <vt:lpstr>'Case 2.1e'!ClassyCruisers</vt:lpstr>
      <vt:lpstr>'Case 2.1g'!ClassyCruisers</vt:lpstr>
      <vt:lpstr>'Case 2.1h'!ClassyCruisers</vt:lpstr>
      <vt:lpstr>'Case 2.1i'!ClassyCruisers</vt:lpstr>
      <vt:lpstr>'Case 2.1j'!ClassyCruisers</vt:lpstr>
      <vt:lpstr>ClassyCruisers</vt:lpstr>
      <vt:lpstr>'Case 2.1c'!Demand</vt:lpstr>
      <vt:lpstr>'Case 2.1e'!Demand</vt:lpstr>
      <vt:lpstr>'Case 2.1g'!Demand</vt:lpstr>
      <vt:lpstr>'Case 2.1h'!Demand</vt:lpstr>
      <vt:lpstr>'Case 2.1i'!Demand</vt:lpstr>
      <vt:lpstr>'Case 2.1j'!Demand</vt:lpstr>
      <vt:lpstr>Demand</vt:lpstr>
      <vt:lpstr>'Case 2.1c'!Production</vt:lpstr>
      <vt:lpstr>'Case 2.1e'!Production</vt:lpstr>
      <vt:lpstr>'Case 2.1g'!Production</vt:lpstr>
      <vt:lpstr>'Case 2.1h'!Production</vt:lpstr>
      <vt:lpstr>'Case 2.1i'!Production</vt:lpstr>
      <vt:lpstr>'Case 2.1j'!Production</vt:lpstr>
      <vt:lpstr>Production</vt:lpstr>
      <vt:lpstr>'Case 2.1c'!ResourcesAvailable</vt:lpstr>
      <vt:lpstr>'Case 2.1e'!ResourcesAvailable</vt:lpstr>
      <vt:lpstr>'Case 2.1g'!ResourcesAvailable</vt:lpstr>
      <vt:lpstr>'Case 2.1h'!ResourcesAvailable</vt:lpstr>
      <vt:lpstr>'Case 2.1i'!ResourcesAvailable</vt:lpstr>
      <vt:lpstr>'Case 2.1j'!ResourcesAvailable</vt:lpstr>
      <vt:lpstr>ResourcesAvailable</vt:lpstr>
      <vt:lpstr>'Case 2.1c'!ResourcesUsed</vt:lpstr>
      <vt:lpstr>'Case 2.1e'!ResourcesUsed</vt:lpstr>
      <vt:lpstr>'Case 2.1g'!ResourcesUsed</vt:lpstr>
      <vt:lpstr>'Case 2.1h'!ResourcesUsed</vt:lpstr>
      <vt:lpstr>'Case 2.1i'!ResourcesUsed</vt:lpstr>
      <vt:lpstr>'Case 2.1j'!ResourcesUsed</vt:lpstr>
      <vt:lpstr>ResourcesUsed</vt:lpstr>
      <vt:lpstr>'Case 2.1c'!TotalProfit</vt:lpstr>
      <vt:lpstr>'Case 2.1e'!TotalProfit</vt:lpstr>
      <vt:lpstr>'Case 2.1g'!TotalProfit</vt:lpstr>
      <vt:lpstr>'Case 2.1h'!TotalProfit</vt:lpstr>
      <vt:lpstr>'Case 2.1i'!TotalProfit</vt:lpstr>
      <vt:lpstr>'Case 2.1j'!TotalProfit</vt:lpstr>
      <vt:lpstr>TotalProfit</vt:lpstr>
      <vt:lpstr>'Case 2.1c'!UnitProfit</vt:lpstr>
      <vt:lpstr>'Case 2.1e'!UnitProfit</vt:lpstr>
      <vt:lpstr>'Case 2.1g'!UnitProfit</vt:lpstr>
      <vt:lpstr>'Case 2.1h'!UnitProfit</vt:lpstr>
      <vt:lpstr>'Case 2.1i'!UnitProfit</vt:lpstr>
      <vt:lpstr>'Case 2.1j'!UnitProfit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S. Hillier</dc:creator>
  <cp:lastModifiedBy>Saboorideilami, Vafa</cp:lastModifiedBy>
  <dcterms:created xsi:type="dcterms:W3CDTF">1998-11-05T12:19:07Z</dcterms:created>
  <dcterms:modified xsi:type="dcterms:W3CDTF">2024-05-23T03:41:22Z</dcterms:modified>
</cp:coreProperties>
</file>