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4"/>
  <workbookPr date1904="1" autoCompressPictures="0"/>
  <mc:AlternateContent xmlns:mc="http://schemas.openxmlformats.org/markup-compatibility/2006">
    <mc:Choice Requires="x15">
      <x15ac:absPath xmlns:x15ac="http://schemas.microsoft.com/office/spreadsheetml/2010/11/ac" url="/Users/vafa.saboorideilami/Documents/5509/Chapter 5/"/>
    </mc:Choice>
  </mc:AlternateContent>
  <xr:revisionPtr revIDLastSave="0" documentId="13_ncr:1_{58D7ADE4-CE90-354D-B93C-D04A5871A409}" xr6:coauthVersionLast="47" xr6:coauthVersionMax="47" xr10:uidLastSave="{00000000-0000-0000-0000-000000000000}"/>
  <bookViews>
    <workbookView xWindow="0" yWindow="2080" windowWidth="28800" windowHeight="15920" tabRatio="609" activeTab="15" xr2:uid="{00000000-000D-0000-FFFF-FFFF00000000}"/>
  </bookViews>
  <sheets>
    <sheet name="5.5 original" sheetId="28" r:id="rId1"/>
    <sheet name="5.5a" sheetId="29" r:id="rId2"/>
    <sheet name="5.5b" sheetId="30" r:id="rId3"/>
    <sheet name="5.5c" sheetId="31" r:id="rId4"/>
    <sheet name="5.5d" sheetId="32" r:id="rId5"/>
    <sheet name="5.5e" sheetId="33" r:id="rId6"/>
    <sheet name="5.5f" sheetId="34" r:id="rId7"/>
    <sheet name="5.5g" sheetId="36" r:id="rId8"/>
    <sheet name="5.5h" sheetId="35" r:id="rId9"/>
    <sheet name="5.5i" sheetId="90" r:id="rId10"/>
    <sheet name="5-7" sheetId="120" r:id="rId11"/>
    <sheet name="5.13 original" sheetId="67" r:id="rId12"/>
    <sheet name="5.13d" sheetId="106" r:id="rId13"/>
    <sheet name="5.13e-f" sheetId="121" r:id="rId14"/>
    <sheet name="5.18" sheetId="110" r:id="rId15"/>
    <sheet name="5.20" sheetId="112" r:id="rId16"/>
  </sheets>
  <definedNames>
    <definedName name="BudgetAvailable">#REF!</definedName>
    <definedName name="BudgetSpent">#REF!</definedName>
    <definedName name="CapitalAvailable" localSheetId="1">'5.5a'!$H$9:$H$12</definedName>
    <definedName name="CapitalAvailable" localSheetId="2">'5.5b'!$H$9:$H$12</definedName>
    <definedName name="CapitalAvailable" localSheetId="3">'5.5c'!$H$9:$H$12</definedName>
    <definedName name="CapitalAvailable" localSheetId="4">'5.5d'!$H$9:$H$12</definedName>
    <definedName name="CapitalAvailable" localSheetId="5">'5.5e'!$H$9:$H$12</definedName>
    <definedName name="CapitalAvailable" localSheetId="6">'5.5f'!$H$9:$H$12</definedName>
    <definedName name="CapitalAvailable" localSheetId="7">'5.5g'!$H$9:$H$12</definedName>
    <definedName name="CapitalAvailable">'5.5 original'!$H$9:$H$12</definedName>
    <definedName name="CapitalRequired" localSheetId="1">'5.5a'!$C$9:$E$12</definedName>
    <definedName name="CapitalRequired" localSheetId="2">'5.5b'!$C$9:$E$12</definedName>
    <definedName name="CapitalRequired" localSheetId="3">'5.5c'!$C$9:$E$12</definedName>
    <definedName name="CapitalRequired" localSheetId="4">'5.5d'!$C$9:$E$12</definedName>
    <definedName name="CapitalRequired" localSheetId="5">'5.5e'!$C$9:$E$12</definedName>
    <definedName name="CapitalRequired" localSheetId="6">'5.5f'!$C$9:$E$12</definedName>
    <definedName name="CapitalRequired" localSheetId="7">'5.5g'!$C$9:$E$12</definedName>
    <definedName name="CapitalRequired">'5.5 original'!$C$9:$E$12</definedName>
    <definedName name="CapitalSpent" localSheetId="1">'5.5a'!$F$9:$F$12</definedName>
    <definedName name="CapitalSpent" localSheetId="2">'5.5b'!$F$9:$F$12</definedName>
    <definedName name="CapitalSpent" localSheetId="3">'5.5c'!$F$9:$F$12</definedName>
    <definedName name="CapitalSpent" localSheetId="4">'5.5d'!$F$9:$F$12</definedName>
    <definedName name="CapitalSpent" localSheetId="5">'5.5e'!$F$9:$F$12</definedName>
    <definedName name="CapitalSpent" localSheetId="6">'5.5f'!$F$9:$F$12</definedName>
    <definedName name="CapitalSpent" localSheetId="7">'5.5g'!$F$9:$F$12</definedName>
    <definedName name="CapitalSpent">'5.5 original'!$F$9:$F$12</definedName>
    <definedName name="coin_cuttype" localSheetId="11" hidden="1">1</definedName>
    <definedName name="coin_cuttype" localSheetId="14" hidden="1">1</definedName>
    <definedName name="coin_cuttype" localSheetId="15" hidden="1">1</definedName>
    <definedName name="coin_cuttype" localSheetId="0" hidden="1">1</definedName>
    <definedName name="coin_dualtol" localSheetId="11" hidden="1">0.0000001</definedName>
    <definedName name="coin_dualtol" localSheetId="14" hidden="1">0.0000001</definedName>
    <definedName name="coin_dualtol" localSheetId="15" hidden="1">0.0000001</definedName>
    <definedName name="coin_dualtol" localSheetId="0" hidden="1">0.0000001</definedName>
    <definedName name="coin_heurs" localSheetId="11" hidden="1">1</definedName>
    <definedName name="coin_heurs" localSheetId="14" hidden="1">1</definedName>
    <definedName name="coin_heurs" localSheetId="15" hidden="1">1</definedName>
    <definedName name="coin_heurs" localSheetId="0" hidden="1">1</definedName>
    <definedName name="coin_integerpresolve" localSheetId="11" hidden="1">1</definedName>
    <definedName name="coin_integerpresolve" localSheetId="14" hidden="1">1</definedName>
    <definedName name="coin_integerpresolve" localSheetId="15" hidden="1">1</definedName>
    <definedName name="coin_integerpresolve" localSheetId="0" hidden="1">1</definedName>
    <definedName name="coin_presolve1" localSheetId="11" hidden="1">1</definedName>
    <definedName name="coin_presolve1" localSheetId="14" hidden="1">1</definedName>
    <definedName name="coin_presolve1" localSheetId="15" hidden="1">1</definedName>
    <definedName name="coin_presolve1" localSheetId="0" hidden="1">1</definedName>
    <definedName name="coin_primaltol" localSheetId="11" hidden="1">0.0000001</definedName>
    <definedName name="coin_primaltol" localSheetId="14" hidden="1">0.0000001</definedName>
    <definedName name="coin_primaltol" localSheetId="15" hidden="1">0.0000001</definedName>
    <definedName name="coin_primaltol" localSheetId="0" hidden="1">0.0000001</definedName>
    <definedName name="CostPerAd">#REF!</definedName>
    <definedName name="CostPerShift">#REF!</definedName>
    <definedName name="CouponRedemptionPerAd">#REF!</definedName>
    <definedName name="DoorsProduced" localSheetId="14">'5.18'!$C$12</definedName>
    <definedName name="DoorsProduced">#REF!</definedName>
    <definedName name="ExposuresPerAd">#REF!</definedName>
    <definedName name="HoursAvailable" localSheetId="14">'5.18'!$G$7:$G$9</definedName>
    <definedName name="HoursAvailable" localSheetId="15">#REF!</definedName>
    <definedName name="HoursAvailable">#REF!</definedName>
    <definedName name="HoursUsed" localSheetId="14">'5.18'!$E$7:$E$9</definedName>
    <definedName name="HoursUsed" localSheetId="15">#REF!</definedName>
    <definedName name="HoursUsed">#REF!</definedName>
    <definedName name="HoursUsedPerUnitProduced" localSheetId="14">'5.18'!$C$7:$D$9</definedName>
    <definedName name="HoursUsedPerUnitProduced">#REF!</definedName>
    <definedName name="MaxTVSpots">#REF!</definedName>
    <definedName name="MinimumAcceptable">#REF!</definedName>
    <definedName name="MinimumNeeded">#REF!</definedName>
    <definedName name="NetPresentValue" localSheetId="1">'5.5a'!$C$5:$E$5</definedName>
    <definedName name="NetPresentValue" localSheetId="2">'5.5b'!$C$5:$E$5</definedName>
    <definedName name="NetPresentValue" localSheetId="3">'5.5c'!$C$5:$E$5</definedName>
    <definedName name="NetPresentValue" localSheetId="4">'5.5d'!$C$5:$E$5</definedName>
    <definedName name="NetPresentValue" localSheetId="5">'5.5e'!$C$5:$E$5</definedName>
    <definedName name="NetPresentValue" localSheetId="6">'5.5f'!$C$5:$E$5</definedName>
    <definedName name="NetPresentValue" localSheetId="7">'5.5g'!$C$5:$E$5</definedName>
    <definedName name="NetPresentValue">'5.5 original'!$C$5:$E$5</definedName>
    <definedName name="NumberOfAds">#REF!</definedName>
    <definedName name="NumberReachedPerAd">#REF!</definedName>
    <definedName name="NumberWorking">#REF!</definedName>
    <definedName name="OrderSize">#REF!</definedName>
    <definedName name="Output">#REF!</definedName>
    <definedName name="ParticipationShare" localSheetId="1">'5.5a'!$C$16:$E$16</definedName>
    <definedName name="ParticipationShare" localSheetId="2">'5.5b'!$C$16:$E$16</definedName>
    <definedName name="ParticipationShare" localSheetId="3">'5.5c'!$C$16:$E$16</definedName>
    <definedName name="ParticipationShare" localSheetId="4">'5.5d'!$C$16:$E$16</definedName>
    <definedName name="ParticipationShare" localSheetId="5">'5.5e'!$C$16:$E$16</definedName>
    <definedName name="ParticipationShare" localSheetId="6">'5.5f'!$C$16:$E$16</definedName>
    <definedName name="ParticipationShare" localSheetId="7">'5.5g'!$C$16:$E$16</definedName>
    <definedName name="ParticipationShare">'5.5 original'!$C$16:$E$16</definedName>
    <definedName name="RequiredAmount">#REF!</definedName>
    <definedName name="sencount" hidden="1">16</definedName>
    <definedName name="ShiftWorksTimePeriod">#REF!</definedName>
    <definedName name="ShippingCost">#REF!</definedName>
    <definedName name="solver_adj" localSheetId="11" hidden="1">'5.13 original'!$B$10:$C$10</definedName>
    <definedName name="solver_adj" localSheetId="14" hidden="1">'5.18'!$C$12:$D$12</definedName>
    <definedName name="solver_adj" localSheetId="15" hidden="1">'5.20'!$B$10:$C$10</definedName>
    <definedName name="solver_adj" localSheetId="0" hidden="1">'5.5 original'!$C$16:$E$16</definedName>
    <definedName name="solver_adj" localSheetId="1" hidden="1">'5.5a'!$C$16:$E$16</definedName>
    <definedName name="solver_adj" localSheetId="2" hidden="1">'5.5b'!$C$16:$E$16</definedName>
    <definedName name="solver_adj" localSheetId="3" hidden="1">'5.5c'!$C$16:$E$16</definedName>
    <definedName name="solver_adj" localSheetId="4" hidden="1">'5.5d'!$C$16:$E$16</definedName>
    <definedName name="solver_adj" localSheetId="5" hidden="1">'5.5e'!$C$16:$E$16</definedName>
    <definedName name="solver_adj" localSheetId="6" hidden="1">'5.5f'!$C$16:$E$16</definedName>
    <definedName name="solver_adj" localSheetId="7" hidden="1">'5.5g'!$C$16:$E$16</definedName>
    <definedName name="solver_adj_ob" localSheetId="11" hidden="1">1</definedName>
    <definedName name="solver_adj_ob" localSheetId="14" hidden="1">1</definedName>
    <definedName name="solver_adj_ob" localSheetId="15" hidden="1">1</definedName>
    <definedName name="solver_adj_ob" localSheetId="0" hidden="1">1</definedName>
    <definedName name="solver_adj_ob1" localSheetId="14" hidden="1">1</definedName>
    <definedName name="solver_cha" localSheetId="11" hidden="1">0</definedName>
    <definedName name="solver_cha" localSheetId="14" hidden="1">0</definedName>
    <definedName name="solver_cha" localSheetId="15" hidden="1">0</definedName>
    <definedName name="solver_cha" localSheetId="0" hidden="1">0</definedName>
    <definedName name="solver_chc1" localSheetId="11" hidden="1">0</definedName>
    <definedName name="solver_chc1" localSheetId="14" hidden="1">0</definedName>
    <definedName name="solver_chc1" localSheetId="15" hidden="1">0</definedName>
    <definedName name="solver_chc1" localSheetId="0" hidden="1">0</definedName>
    <definedName name="solver_chc2" localSheetId="14" hidden="1">0</definedName>
    <definedName name="solver_chn" localSheetId="11" hidden="1">4</definedName>
    <definedName name="solver_chn" localSheetId="14" hidden="1">4</definedName>
    <definedName name="solver_chn" localSheetId="15" hidden="1">4</definedName>
    <definedName name="solver_chn" localSheetId="0" hidden="1">4</definedName>
    <definedName name="solver_chp1" localSheetId="11" hidden="1">0</definedName>
    <definedName name="solver_chp1" localSheetId="14" hidden="1">0</definedName>
    <definedName name="solver_chp1" localSheetId="15" hidden="1">0</definedName>
    <definedName name="solver_chp1" localSheetId="0" hidden="1">0</definedName>
    <definedName name="solver_chp2" localSheetId="14" hidden="1">0</definedName>
    <definedName name="solver_cht" localSheetId="11" hidden="1">0</definedName>
    <definedName name="solver_cht" localSheetId="14" hidden="1">0</definedName>
    <definedName name="solver_cht" localSheetId="15" hidden="1">0</definedName>
    <definedName name="solver_cht" localSheetId="0" hidden="1">0</definedName>
    <definedName name="solver_cir1" localSheetId="11" hidden="1">1</definedName>
    <definedName name="solver_cir1" localSheetId="14" hidden="1">1</definedName>
    <definedName name="solver_cir1" localSheetId="15" hidden="1">1</definedName>
    <definedName name="solver_cir1" localSheetId="0" hidden="1">1</definedName>
    <definedName name="solver_cir2" localSheetId="14" hidden="1">1</definedName>
    <definedName name="solver_con" localSheetId="11" hidden="1">" "</definedName>
    <definedName name="solver_con" localSheetId="14" hidden="1">" "</definedName>
    <definedName name="solver_con" localSheetId="15" hidden="1">" "</definedName>
    <definedName name="solver_con" localSheetId="0" hidden="1">" "</definedName>
    <definedName name="solver_con1" localSheetId="11" hidden="1">" "</definedName>
    <definedName name="solver_con1" localSheetId="14" hidden="1">" "</definedName>
    <definedName name="solver_con1" localSheetId="15" hidden="1">" "</definedName>
    <definedName name="solver_con1" localSheetId="0" hidden="1">" "</definedName>
    <definedName name="solver_con2" localSheetId="14" hidden="1">" "</definedName>
    <definedName name="solver_corr" hidden="1">1</definedName>
    <definedName name="solver_ctp1" hidden="1">0</definedName>
    <definedName name="solver_ctp2" hidden="1">0</definedName>
    <definedName name="solver_cvg" localSheetId="11" hidden="1">0.0001</definedName>
    <definedName name="solver_cvg" localSheetId="14" hidden="1">0.0001</definedName>
    <definedName name="solver_cvg" localSheetId="15" hidden="1">0.0001</definedName>
    <definedName name="solver_cvg" localSheetId="0" hidden="1">0.0001</definedName>
    <definedName name="solver_cvg" localSheetId="1" hidden="1">0.0001</definedName>
    <definedName name="solver_cvg" localSheetId="2" hidden="1">0.0001</definedName>
    <definedName name="solver_cvg" localSheetId="3" hidden="1">0.0001</definedName>
    <definedName name="solver_cvg" localSheetId="4" hidden="1">0.0001</definedName>
    <definedName name="solver_cvg" localSheetId="5" hidden="1">0.0001</definedName>
    <definedName name="solver_cvg" localSheetId="6" hidden="1">0.0001</definedName>
    <definedName name="solver_cvg" localSheetId="7" hidden="1">0.0001</definedName>
    <definedName name="solver_dia" localSheetId="11" hidden="1">5</definedName>
    <definedName name="solver_dia" localSheetId="14" hidden="1">5</definedName>
    <definedName name="solver_dia" localSheetId="15" hidden="1">5</definedName>
    <definedName name="solver_dia" localSheetId="0" hidden="1">5</definedName>
    <definedName name="solver_disp" hidden="1">0</definedName>
    <definedName name="solver_drv" localSheetId="11" hidden="1">1</definedName>
    <definedName name="solver_drv" localSheetId="14" hidden="1">1</definedName>
    <definedName name="solver_drv" localSheetId="15" hidden="1">1</definedName>
    <definedName name="solver_drv" localSheetId="0" hidden="1">1</definedName>
    <definedName name="solver_drv" localSheetId="1" hidden="1">1</definedName>
    <definedName name="solver_drv" localSheetId="2" hidden="1">1</definedName>
    <definedName name="solver_drv" localSheetId="3" hidden="1">1</definedName>
    <definedName name="solver_drv" localSheetId="4" hidden="1">1</definedName>
    <definedName name="solver_drv" localSheetId="5" hidden="1">1</definedName>
    <definedName name="solver_drv" localSheetId="6" hidden="1">1</definedName>
    <definedName name="solver_drv" localSheetId="7" hidden="1">1</definedName>
    <definedName name="solver_eng" localSheetId="11" hidden="1">2</definedName>
    <definedName name="solver_eng" localSheetId="14" hidden="1">2</definedName>
    <definedName name="solver_eng" localSheetId="15" hidden="1">2</definedName>
    <definedName name="solver_eng" localSheetId="0" hidden="1">2</definedName>
    <definedName name="solver_eng" localSheetId="1" hidden="1">2</definedName>
    <definedName name="solver_eng" localSheetId="2" hidden="1">2</definedName>
    <definedName name="solver_eng" localSheetId="3" hidden="1">2</definedName>
    <definedName name="solver_eng" localSheetId="4" hidden="1">2</definedName>
    <definedName name="solver_eng" localSheetId="5" hidden="1">2</definedName>
    <definedName name="solver_eng" localSheetId="6" hidden="1">2</definedName>
    <definedName name="solver_eng" localSheetId="7" hidden="1">2</definedName>
    <definedName name="solver_est" localSheetId="11" hidden="1">1</definedName>
    <definedName name="solver_est" localSheetId="14" hidden="1">1</definedName>
    <definedName name="solver_est" localSheetId="15" hidden="1">1</definedName>
    <definedName name="solver_est" localSheetId="0" hidden="1">1</definedName>
    <definedName name="solver_est" localSheetId="1" hidden="1">1</definedName>
    <definedName name="solver_est" localSheetId="2" hidden="1">1</definedName>
    <definedName name="solver_est" localSheetId="3" hidden="1">1</definedName>
    <definedName name="solver_est" localSheetId="4" hidden="1">1</definedName>
    <definedName name="solver_est" localSheetId="5" hidden="1">1</definedName>
    <definedName name="solver_est" localSheetId="6" hidden="1">1</definedName>
    <definedName name="solver_est" localSheetId="7" hidden="1">1</definedName>
    <definedName name="solver_eval" hidden="1">0</definedName>
    <definedName name="solver_iao" localSheetId="11" hidden="1">0</definedName>
    <definedName name="solver_iao" localSheetId="14" hidden="1">0</definedName>
    <definedName name="solver_iao" localSheetId="15" hidden="1">0</definedName>
    <definedName name="solver_iao" localSheetId="0" hidden="1">0</definedName>
    <definedName name="solver_int" localSheetId="11" hidden="1">0</definedName>
    <definedName name="solver_int" localSheetId="14" hidden="1">0</definedName>
    <definedName name="solver_int" localSheetId="15" hidden="1">0</definedName>
    <definedName name="solver_int" localSheetId="0" hidden="1">0</definedName>
    <definedName name="solver_irs" localSheetId="11" hidden="1">0</definedName>
    <definedName name="solver_irs" localSheetId="14" hidden="1">0</definedName>
    <definedName name="solver_irs" localSheetId="15" hidden="1">0</definedName>
    <definedName name="solver_irs" localSheetId="0" hidden="1">0</definedName>
    <definedName name="solver_ism" localSheetId="11" hidden="1">0</definedName>
    <definedName name="solver_ism" localSheetId="14" hidden="1">0</definedName>
    <definedName name="solver_ism" localSheetId="15" hidden="1">0</definedName>
    <definedName name="solver_ism" localSheetId="0" hidden="1">0</definedName>
    <definedName name="solver_itr" localSheetId="11" hidden="1">100</definedName>
    <definedName name="solver_itr" localSheetId="14" hidden="1">100</definedName>
    <definedName name="solver_itr" localSheetId="15" hidden="1">100</definedName>
    <definedName name="solver_itr" localSheetId="0" hidden="1">100</definedName>
    <definedName name="solver_itr" localSheetId="1" hidden="1">100</definedName>
    <definedName name="solver_itr" localSheetId="2" hidden="1">100</definedName>
    <definedName name="solver_itr" localSheetId="3" hidden="1">100</definedName>
    <definedName name="solver_itr" localSheetId="4" hidden="1">100</definedName>
    <definedName name="solver_itr" localSheetId="5" hidden="1">100</definedName>
    <definedName name="solver_itr" localSheetId="6" hidden="1">100</definedName>
    <definedName name="solver_itr" localSheetId="7" hidden="1">100</definedName>
    <definedName name="solver_kiv" localSheetId="11" hidden="1">2E+30</definedName>
    <definedName name="solver_kiv" localSheetId="14" hidden="1">2E+30</definedName>
    <definedName name="solver_kiv" localSheetId="15" hidden="1">2E+30</definedName>
    <definedName name="solver_kiv" localSheetId="0" hidden="1">2E+30</definedName>
    <definedName name="solver_lcens" hidden="1">-1E+30</definedName>
    <definedName name="solver_lcut" hidden="1">-1E+30</definedName>
    <definedName name="solver_lhs_ob1" localSheetId="11" hidden="1">0</definedName>
    <definedName name="solver_lhs_ob1" localSheetId="14" hidden="1">0</definedName>
    <definedName name="solver_lhs_ob1" localSheetId="15" hidden="1">0</definedName>
    <definedName name="solver_lhs_ob1" localSheetId="0" hidden="1">0</definedName>
    <definedName name="solver_lhs_ob2" localSheetId="14" hidden="1">0</definedName>
    <definedName name="solver_lhs1" localSheetId="11" hidden="1">'5.13 original'!$D$5:$D$7</definedName>
    <definedName name="solver_lhs1" localSheetId="14" hidden="1">'5.18'!$E$7:$E$9</definedName>
    <definedName name="solver_lhs1" localSheetId="15" hidden="1">'5.20'!$D$5:$D$7</definedName>
    <definedName name="solver_lhs1" localSheetId="0" hidden="1">'5.5 original'!$F$9:$F$12</definedName>
    <definedName name="solver_lhs1" localSheetId="1" hidden="1">'5.5a'!$F$9:$F$12</definedName>
    <definedName name="solver_lhs1" localSheetId="2" hidden="1">'5.5b'!$F$9:$F$12</definedName>
    <definedName name="solver_lhs1" localSheetId="3" hidden="1">'5.5c'!$F$9:$F$12</definedName>
    <definedName name="solver_lhs1" localSheetId="4" hidden="1">'5.5d'!$F$9:$F$12</definedName>
    <definedName name="solver_lhs1" localSheetId="5" hidden="1">'5.5e'!$F$9:$F$12</definedName>
    <definedName name="solver_lhs1" localSheetId="6" hidden="1">'5.5f'!$F$9:$F$12</definedName>
    <definedName name="solver_lhs1" localSheetId="7" hidden="1">'5.5g'!$F$9:$F$12</definedName>
    <definedName name="solver_lhs2" localSheetId="14" hidden="1">'5.18'!$I$16</definedName>
    <definedName name="solver_lhs2" localSheetId="0" hidden="1">'5.5 original'!$C$16:$E$16</definedName>
    <definedName name="solver_lhs2" localSheetId="1" hidden="1">'5.5a'!$C$16:$E$16</definedName>
    <definedName name="solver_lhs2" localSheetId="2" hidden="1">'5.5b'!$C$16:$E$16</definedName>
    <definedName name="solver_lhs2" localSheetId="3" hidden="1">'5.5c'!$C$16:$E$16</definedName>
    <definedName name="solver_lhs2" localSheetId="4" hidden="1">'5.5d'!$C$16:$E$16</definedName>
    <definedName name="solver_lhs2" localSheetId="5" hidden="1">'5.5e'!$C$16:$E$16</definedName>
    <definedName name="solver_lhs2" localSheetId="6" hidden="1">'5.5f'!$C$16:$E$16</definedName>
    <definedName name="solver_lhs2" localSheetId="7" hidden="1">'5.5g'!$C$16:$E$16</definedName>
    <definedName name="solver_lin" localSheetId="11" hidden="1">1</definedName>
    <definedName name="solver_lin" localSheetId="14" hidden="1">1</definedName>
    <definedName name="solver_lin" localSheetId="15" hidden="1">1</definedName>
    <definedName name="solver_lin" localSheetId="0" hidden="1">1</definedName>
    <definedName name="solver_lin" localSheetId="1" hidden="1">1</definedName>
    <definedName name="solver_lin" localSheetId="2" hidden="1">1</definedName>
    <definedName name="solver_lin" localSheetId="3" hidden="1">1</definedName>
    <definedName name="solver_lin" localSheetId="4" hidden="1">1</definedName>
    <definedName name="solver_lin" localSheetId="5" hidden="1">1</definedName>
    <definedName name="solver_lin" localSheetId="6" hidden="1">1</definedName>
    <definedName name="solver_lin" localSheetId="7" hidden="1">1</definedName>
    <definedName name="solver_mda" localSheetId="11" hidden="1">4</definedName>
    <definedName name="solver_mda" localSheetId="14" hidden="1">4</definedName>
    <definedName name="solver_mda" localSheetId="15" hidden="1">4</definedName>
    <definedName name="solver_mda" localSheetId="0" hidden="1">4</definedName>
    <definedName name="solver_mip" localSheetId="11" hidden="1">2147483647</definedName>
    <definedName name="solver_mip" localSheetId="14" hidden="1">2147483647</definedName>
    <definedName name="solver_mip" localSheetId="15" hidden="1">2147483647</definedName>
    <definedName name="solver_mip" localSheetId="0" hidden="1">2147483647</definedName>
    <definedName name="solver_mip" localSheetId="1" hidden="1">2147483647</definedName>
    <definedName name="solver_mip" localSheetId="2" hidden="1">2147483647</definedName>
    <definedName name="solver_mip" localSheetId="3" hidden="1">2147483647</definedName>
    <definedName name="solver_mip" localSheetId="4" hidden="1">2147483647</definedName>
    <definedName name="solver_mip" localSheetId="5" hidden="1">2147483647</definedName>
    <definedName name="solver_mip" localSheetId="6" hidden="1">2147483647</definedName>
    <definedName name="solver_mip" localSheetId="7" hidden="1">2147483647</definedName>
    <definedName name="solver_mni" localSheetId="11" hidden="1">30</definedName>
    <definedName name="solver_mni" localSheetId="14" hidden="1">30</definedName>
    <definedName name="solver_mni" localSheetId="15" hidden="1">30</definedName>
    <definedName name="solver_mni" localSheetId="0" hidden="1">30</definedName>
    <definedName name="solver_mni" localSheetId="1" hidden="1">30</definedName>
    <definedName name="solver_mni" localSheetId="2" hidden="1">30</definedName>
    <definedName name="solver_mni" localSheetId="3" hidden="1">30</definedName>
    <definedName name="solver_mni" localSheetId="4" hidden="1">30</definedName>
    <definedName name="solver_mni" localSheetId="5" hidden="1">30</definedName>
    <definedName name="solver_mni" localSheetId="6" hidden="1">30</definedName>
    <definedName name="solver_mni" localSheetId="7" hidden="1">30</definedName>
    <definedName name="solver_mod" localSheetId="11" hidden="1">3</definedName>
    <definedName name="solver_mod" localSheetId="14" hidden="1">3</definedName>
    <definedName name="solver_mod" localSheetId="15" hidden="1">3</definedName>
    <definedName name="solver_mod" localSheetId="0" hidden="1">3</definedName>
    <definedName name="solver_mrt" localSheetId="11" hidden="1">0.075</definedName>
    <definedName name="solver_mrt" localSheetId="14" hidden="1">0.075</definedName>
    <definedName name="solver_mrt" localSheetId="15" hidden="1">0.075</definedName>
    <definedName name="solver_mrt" localSheetId="0" hidden="1">0.075</definedName>
    <definedName name="solver_mrt" localSheetId="1" hidden="1">0.075</definedName>
    <definedName name="solver_mrt" localSheetId="2" hidden="1">0.075</definedName>
    <definedName name="solver_mrt" localSheetId="3" hidden="1">0.075</definedName>
    <definedName name="solver_mrt" localSheetId="4" hidden="1">0.075</definedName>
    <definedName name="solver_mrt" localSheetId="5" hidden="1">0.075</definedName>
    <definedName name="solver_mrt" localSheetId="6" hidden="1">0.075</definedName>
    <definedName name="solver_mrt" localSheetId="7" hidden="1">0.075</definedName>
    <definedName name="solver_msl" localSheetId="11" hidden="1">2</definedName>
    <definedName name="solver_msl" localSheetId="14" hidden="1">2</definedName>
    <definedName name="solver_msl" localSheetId="15" hidden="1">2</definedName>
    <definedName name="solver_msl" localSheetId="0" hidden="1">2</definedName>
    <definedName name="solver_msl" localSheetId="1" hidden="1">2</definedName>
    <definedName name="solver_msl" localSheetId="2" hidden="1">2</definedName>
    <definedName name="solver_msl" localSheetId="3" hidden="1">2</definedName>
    <definedName name="solver_msl" localSheetId="4" hidden="1">2</definedName>
    <definedName name="solver_msl" localSheetId="5" hidden="1">2</definedName>
    <definedName name="solver_msl" localSheetId="6" hidden="1">2</definedName>
    <definedName name="solver_msl" localSheetId="7" hidden="1">2</definedName>
    <definedName name="solver_neg" localSheetId="11" hidden="1">1</definedName>
    <definedName name="solver_neg" localSheetId="14" hidden="1">1</definedName>
    <definedName name="solver_neg" localSheetId="15" hidden="1">1</definedName>
    <definedName name="solver_neg" localSheetId="0" hidden="1">1</definedName>
    <definedName name="solver_neg" localSheetId="1" hidden="1">1</definedName>
    <definedName name="solver_neg" localSheetId="2" hidden="1">1</definedName>
    <definedName name="solver_neg" localSheetId="3" hidden="1">1</definedName>
    <definedName name="solver_neg" localSheetId="4" hidden="1">1</definedName>
    <definedName name="solver_neg" localSheetId="5" hidden="1">1</definedName>
    <definedName name="solver_neg" localSheetId="6" hidden="1">1</definedName>
    <definedName name="solver_neg" localSheetId="7" hidden="1">1</definedName>
    <definedName name="solver_nod" localSheetId="11" hidden="1">2147483647</definedName>
    <definedName name="solver_nod" localSheetId="14" hidden="1">2147483647</definedName>
    <definedName name="solver_nod" localSheetId="15" hidden="1">2147483647</definedName>
    <definedName name="solver_nod" localSheetId="0" hidden="1">2147483647</definedName>
    <definedName name="solver_nod" localSheetId="1" hidden="1">2147483647</definedName>
    <definedName name="solver_nod" localSheetId="2" hidden="1">2147483647</definedName>
    <definedName name="solver_nod" localSheetId="3" hidden="1">2147483647</definedName>
    <definedName name="solver_nod" localSheetId="4" hidden="1">2147483647</definedName>
    <definedName name="solver_nod" localSheetId="5" hidden="1">2147483647</definedName>
    <definedName name="solver_nod" localSheetId="6" hidden="1">2147483647</definedName>
    <definedName name="solver_nod" localSheetId="7" hidden="1">2147483647</definedName>
    <definedName name="solver_nopt" localSheetId="11" hidden="1">1</definedName>
    <definedName name="solver_nopt" localSheetId="14" hidden="1">1</definedName>
    <definedName name="solver_nopt" localSheetId="15" hidden="1">1</definedName>
    <definedName name="solver_nopt" localSheetId="0" hidden="1">1</definedName>
    <definedName name="solver_nsim" hidden="1">1</definedName>
    <definedName name="solver_nssim" hidden="1">-1</definedName>
    <definedName name="solver_ntr" localSheetId="11" hidden="1">0</definedName>
    <definedName name="solver_ntr" localSheetId="14" hidden="1">0</definedName>
    <definedName name="solver_ntr" localSheetId="15" hidden="1">0</definedName>
    <definedName name="solver_ntr" localSheetId="0" hidden="1">0</definedName>
    <definedName name="solver_ntri" hidden="1">1000</definedName>
    <definedName name="solver_num" localSheetId="11" hidden="1">1</definedName>
    <definedName name="solver_num" localSheetId="14" hidden="1">1</definedName>
    <definedName name="solver_num" localSheetId="15" hidden="1">1</definedName>
    <definedName name="solver_num" localSheetId="0" hidden="1">1</definedName>
    <definedName name="solver_num" localSheetId="1" hidden="1">1</definedName>
    <definedName name="solver_num" localSheetId="2" hidden="1">1</definedName>
    <definedName name="solver_num" localSheetId="3" hidden="1">1</definedName>
    <definedName name="solver_num" localSheetId="4" hidden="1">1</definedName>
    <definedName name="solver_num" localSheetId="5" hidden="1">1</definedName>
    <definedName name="solver_num" localSheetId="6" hidden="1">1</definedName>
    <definedName name="solver_num" localSheetId="7" hidden="1">1</definedName>
    <definedName name="solver_nwt" localSheetId="11" hidden="1">1</definedName>
    <definedName name="solver_nwt" localSheetId="14" hidden="1">1</definedName>
    <definedName name="solver_nwt" localSheetId="15" hidden="1">1</definedName>
    <definedName name="solver_nwt" localSheetId="0" hidden="1">1</definedName>
    <definedName name="solver_nwt" localSheetId="1" hidden="1">1</definedName>
    <definedName name="solver_nwt" localSheetId="2" hidden="1">1</definedName>
    <definedName name="solver_nwt" localSheetId="3" hidden="1">1</definedName>
    <definedName name="solver_nwt" localSheetId="4" hidden="1">1</definedName>
    <definedName name="solver_nwt" localSheetId="5" hidden="1">1</definedName>
    <definedName name="solver_nwt" localSheetId="6" hidden="1">1</definedName>
    <definedName name="solver_nwt" localSheetId="7" hidden="1">1</definedName>
    <definedName name="solver_obc" localSheetId="11" hidden="1">0</definedName>
    <definedName name="solver_obc" localSheetId="14" hidden="1">0</definedName>
    <definedName name="solver_obc" localSheetId="15" hidden="1">0</definedName>
    <definedName name="solver_obc" localSheetId="0" hidden="1">0</definedName>
    <definedName name="solver_obp" localSheetId="11" hidden="1">0</definedName>
    <definedName name="solver_obp" localSheetId="14" hidden="1">0</definedName>
    <definedName name="solver_obp" localSheetId="15" hidden="1">0</definedName>
    <definedName name="solver_obp" localSheetId="0" hidden="1">0</definedName>
    <definedName name="solver_opt" localSheetId="11" hidden="1">'5.13 original'!$F$10</definedName>
    <definedName name="solver_opt" localSheetId="14" hidden="1">'5.18'!$G$12</definedName>
    <definedName name="solver_opt" localSheetId="15" hidden="1">'5.20'!$F$10</definedName>
    <definedName name="solver_opt" localSheetId="0" hidden="1">'5.5 original'!$H$16</definedName>
    <definedName name="solver_opt" localSheetId="1" hidden="1">'5.5a'!$H$16</definedName>
    <definedName name="solver_opt" localSheetId="2" hidden="1">'5.5b'!$H$16</definedName>
    <definedName name="solver_opt" localSheetId="3" hidden="1">'5.5c'!$H$16</definedName>
    <definedName name="solver_opt" localSheetId="4" hidden="1">'5.5d'!$H$16</definedName>
    <definedName name="solver_opt" localSheetId="5" hidden="1">'5.5e'!$H$16</definedName>
    <definedName name="solver_opt" localSheetId="6" hidden="1">'5.5f'!$H$16</definedName>
    <definedName name="solver_opt" localSheetId="7" hidden="1">'5.5g'!$H$16</definedName>
    <definedName name="solver_opt_ob" localSheetId="11" hidden="1">1</definedName>
    <definedName name="solver_opt_ob" localSheetId="14" hidden="1">1</definedName>
    <definedName name="solver_opt_ob" localSheetId="15" hidden="1">1</definedName>
    <definedName name="solver_opt_ob" localSheetId="0" hidden="1">1</definedName>
    <definedName name="solver_pre" localSheetId="11" hidden="1">0.000001</definedName>
    <definedName name="solver_pre" localSheetId="14" hidden="1">0.000001</definedName>
    <definedName name="solver_pre" localSheetId="15" hidden="1">0.000001</definedName>
    <definedName name="solver_pre" localSheetId="0" hidden="1">0.000001</definedName>
    <definedName name="solver_pre" localSheetId="1" hidden="1">0.000001</definedName>
    <definedName name="solver_pre" localSheetId="2" hidden="1">0.000001</definedName>
    <definedName name="solver_pre" localSheetId="3" hidden="1">0.000001</definedName>
    <definedName name="solver_pre" localSheetId="4" hidden="1">0.000001</definedName>
    <definedName name="solver_pre" localSheetId="5" hidden="1">0.000001</definedName>
    <definedName name="solver_pre" localSheetId="6" hidden="1">0.000001</definedName>
    <definedName name="solver_pre" localSheetId="7" hidden="1">0.000001</definedName>
    <definedName name="solver_psi" localSheetId="11" hidden="1">0</definedName>
    <definedName name="solver_psi" localSheetId="14" hidden="1">0</definedName>
    <definedName name="solver_psi" localSheetId="15" hidden="1">0</definedName>
    <definedName name="solver_psi" localSheetId="0" hidden="1">0</definedName>
    <definedName name="solver_rbv" localSheetId="11" hidden="1">1</definedName>
    <definedName name="solver_rbv" localSheetId="14" hidden="1">1</definedName>
    <definedName name="solver_rbv" localSheetId="15" hidden="1">1</definedName>
    <definedName name="solver_rbv" localSheetId="0" hidden="1">1</definedName>
    <definedName name="solver_rbv" localSheetId="1" hidden="1">1</definedName>
    <definedName name="solver_rbv" localSheetId="2" hidden="1">1</definedName>
    <definedName name="solver_rbv" localSheetId="3" hidden="1">1</definedName>
    <definedName name="solver_rbv" localSheetId="4" hidden="1">1</definedName>
    <definedName name="solver_rbv" localSheetId="5" hidden="1">1</definedName>
    <definedName name="solver_rbv" localSheetId="6" hidden="1">1</definedName>
    <definedName name="solver_rbv" localSheetId="7" hidden="1">1</definedName>
    <definedName name="solver_rdp" localSheetId="11" hidden="1">0</definedName>
    <definedName name="solver_rdp" localSheetId="14" hidden="1">0</definedName>
    <definedName name="solver_rdp" localSheetId="15" hidden="1">0</definedName>
    <definedName name="solver_rdp" localSheetId="0" hidden="1">0</definedName>
    <definedName name="solver_reco1" localSheetId="14" hidden="1">0</definedName>
    <definedName name="solver_rel1" localSheetId="11" hidden="1">1</definedName>
    <definedName name="solver_rel1" localSheetId="14" hidden="1">1</definedName>
    <definedName name="solver_rel1" localSheetId="15" hidden="1">1</definedName>
    <definedName name="solver_rel1" localSheetId="0" hidden="1">1</definedName>
    <definedName name="solver_rel1" localSheetId="1" hidden="1">1</definedName>
    <definedName name="solver_rel1" localSheetId="2" hidden="1">1</definedName>
    <definedName name="solver_rel1" localSheetId="3" hidden="1">1</definedName>
    <definedName name="solver_rel1" localSheetId="4" hidden="1">1</definedName>
    <definedName name="solver_rel1" localSheetId="5" hidden="1">1</definedName>
    <definedName name="solver_rel1" localSheetId="6" hidden="1">1</definedName>
    <definedName name="solver_rel1" localSheetId="7" hidden="1">1</definedName>
    <definedName name="solver_rel2" localSheetId="14" hidden="1">1</definedName>
    <definedName name="solver_rel2" localSheetId="0" hidden="1">3</definedName>
    <definedName name="solver_rel2" localSheetId="1" hidden="1">3</definedName>
    <definedName name="solver_rel2" localSheetId="2" hidden="1">3</definedName>
    <definedName name="solver_rel2" localSheetId="3" hidden="1">3</definedName>
    <definedName name="solver_rel2" localSheetId="4" hidden="1">3</definedName>
    <definedName name="solver_rel2" localSheetId="5" hidden="1">3</definedName>
    <definedName name="solver_rel2" localSheetId="6" hidden="1">3</definedName>
    <definedName name="solver_rel2" localSheetId="7" hidden="1">3</definedName>
    <definedName name="solver_rep" localSheetId="11" hidden="1">0</definedName>
    <definedName name="solver_rep" localSheetId="14" hidden="1">0</definedName>
    <definedName name="solver_rep" localSheetId="15" hidden="1">0</definedName>
    <definedName name="solver_rep" localSheetId="0" hidden="1">0</definedName>
    <definedName name="solver_rgen" hidden="1">1</definedName>
    <definedName name="solver_rhs1" localSheetId="11" hidden="1">'5.13 original'!$F$5:$F$7</definedName>
    <definedName name="solver_rhs1" localSheetId="14" hidden="1">'5.18'!$G$7:$G$9</definedName>
    <definedName name="solver_rhs1" localSheetId="15" hidden="1">'5.20'!$F$5:$F$7</definedName>
    <definedName name="solver_rhs1" localSheetId="0" hidden="1">CapitalAvailable</definedName>
    <definedName name="solver_rhs1" localSheetId="1" hidden="1">'5.5a'!$H$9:$H$12</definedName>
    <definedName name="solver_rhs1" localSheetId="2" hidden="1">'5.5b'!$H$9:$H$12</definedName>
    <definedName name="solver_rhs1" localSheetId="3" hidden="1">'5.5c'!$H$9:$H$12</definedName>
    <definedName name="solver_rhs1" localSheetId="4" hidden="1">'5.5d'!$H$9:$H$12</definedName>
    <definedName name="solver_rhs1" localSheetId="5" hidden="1">'5.5e'!$H$9:$H$12</definedName>
    <definedName name="solver_rhs1" localSheetId="6" hidden="1">'5.5f'!$H$9:$H$12</definedName>
    <definedName name="solver_rhs1" localSheetId="7" hidden="1">'5.5g'!$H$9:$H$12</definedName>
    <definedName name="solver_rhs2" localSheetId="14" hidden="1">1</definedName>
    <definedName name="solver_rhs2" localSheetId="0" hidden="1">0</definedName>
    <definedName name="solver_rhs2" localSheetId="1" hidden="1">0</definedName>
    <definedName name="solver_rhs2" localSheetId="2" hidden="1">0</definedName>
    <definedName name="solver_rhs2" localSheetId="3" hidden="1">0</definedName>
    <definedName name="solver_rhs2" localSheetId="4" hidden="1">0</definedName>
    <definedName name="solver_rhs2" localSheetId="5" hidden="1">0</definedName>
    <definedName name="solver_rhs2" localSheetId="6" hidden="1">0</definedName>
    <definedName name="solver_rhs2" localSheetId="7" hidden="1">0</definedName>
    <definedName name="solver_rlx" localSheetId="11" hidden="1">2</definedName>
    <definedName name="solver_rlx" localSheetId="14" hidden="1">2</definedName>
    <definedName name="solver_rlx" localSheetId="15" hidden="1">2</definedName>
    <definedName name="solver_rlx" localSheetId="0" hidden="1">2</definedName>
    <definedName name="solver_rlx" localSheetId="1" hidden="1">2</definedName>
    <definedName name="solver_rlx" localSheetId="2" hidden="1">2</definedName>
    <definedName name="solver_rlx" localSheetId="3" hidden="1">2</definedName>
    <definedName name="solver_rlx" localSheetId="4" hidden="1">2</definedName>
    <definedName name="solver_rlx" localSheetId="5" hidden="1">2</definedName>
    <definedName name="solver_rlx" localSheetId="6" hidden="1">2</definedName>
    <definedName name="solver_rlx" localSheetId="7" hidden="1">2</definedName>
    <definedName name="solver_rsd" localSheetId="11" hidden="1">0</definedName>
    <definedName name="solver_rsd" localSheetId="14" hidden="1">0</definedName>
    <definedName name="solver_rsd" localSheetId="15" hidden="1">0</definedName>
    <definedName name="solver_rsd" localSheetId="0" hidden="1">0</definedName>
    <definedName name="solver_rsd" localSheetId="1" hidden="1">0</definedName>
    <definedName name="solver_rsd" localSheetId="2" hidden="1">0</definedName>
    <definedName name="solver_rsd" localSheetId="3" hidden="1">0</definedName>
    <definedName name="solver_rsd" localSheetId="4" hidden="1">0</definedName>
    <definedName name="solver_rsd" localSheetId="5" hidden="1">0</definedName>
    <definedName name="solver_rsd" localSheetId="6" hidden="1">0</definedName>
    <definedName name="solver_rsd" localSheetId="7" hidden="1">0</definedName>
    <definedName name="solver_rsmp" hidden="1">2</definedName>
    <definedName name="solver_rtr" localSheetId="11" hidden="1">0</definedName>
    <definedName name="solver_rtr" localSheetId="14" hidden="1">0</definedName>
    <definedName name="solver_rtr" localSheetId="15" hidden="1">0</definedName>
    <definedName name="solver_rtr" localSheetId="0" hidden="1">0</definedName>
    <definedName name="solver_rxc1" localSheetId="11" hidden="1">1</definedName>
    <definedName name="solver_rxc1" localSheetId="14" hidden="1">1</definedName>
    <definedName name="solver_rxc1" localSheetId="15" hidden="1">1</definedName>
    <definedName name="solver_rxc1" localSheetId="0" hidden="1">1</definedName>
    <definedName name="solver_rxc2" localSheetId="14" hidden="1">0</definedName>
    <definedName name="solver_rxv" localSheetId="11" hidden="1">1</definedName>
    <definedName name="solver_rxv" localSheetId="14" hidden="1">1</definedName>
    <definedName name="solver_rxv" localSheetId="15" hidden="1">1</definedName>
    <definedName name="solver_rxv" localSheetId="0" hidden="1">1</definedName>
    <definedName name="solver_scl" localSheetId="11" hidden="1">2</definedName>
    <definedName name="solver_scl" localSheetId="14" hidden="1">2</definedName>
    <definedName name="solver_scl" localSheetId="15" hidden="1">2</definedName>
    <definedName name="solver_scl" localSheetId="0" hidden="1">2</definedName>
    <definedName name="solver_scl" localSheetId="1" hidden="1">2</definedName>
    <definedName name="solver_scl" localSheetId="2" hidden="1">2</definedName>
    <definedName name="solver_scl" localSheetId="3" hidden="1">2</definedName>
    <definedName name="solver_scl" localSheetId="4" hidden="1">2</definedName>
    <definedName name="solver_scl" localSheetId="5" hidden="1">2</definedName>
    <definedName name="solver_scl" localSheetId="6" hidden="1">2</definedName>
    <definedName name="solver_scl" localSheetId="7" hidden="1">2</definedName>
    <definedName name="solver_sclt" hidden="1">100</definedName>
    <definedName name="solver_seed" hidden="1">0</definedName>
    <definedName name="solver_sel" localSheetId="11" hidden="1">1</definedName>
    <definedName name="solver_sel" localSheetId="14" hidden="1">1</definedName>
    <definedName name="solver_sel" localSheetId="15" hidden="1">1</definedName>
    <definedName name="solver_sel" localSheetId="0" hidden="1">1</definedName>
    <definedName name="solver_sho" localSheetId="11" hidden="1">2</definedName>
    <definedName name="solver_sho" localSheetId="14" hidden="1">2</definedName>
    <definedName name="solver_sho" localSheetId="15" hidden="1">2</definedName>
    <definedName name="solver_sho" localSheetId="0" hidden="1">2</definedName>
    <definedName name="solver_sho" localSheetId="1" hidden="1">2</definedName>
    <definedName name="solver_sho" localSheetId="2" hidden="1">2</definedName>
    <definedName name="solver_sho" localSheetId="3" hidden="1">2</definedName>
    <definedName name="solver_sho" localSheetId="4" hidden="1">2</definedName>
    <definedName name="solver_sho" localSheetId="5" hidden="1">2</definedName>
    <definedName name="solver_sho" localSheetId="6" hidden="1">2</definedName>
    <definedName name="solver_sho" localSheetId="7" hidden="1">2</definedName>
    <definedName name="solver_slv" localSheetId="11" hidden="1">0</definedName>
    <definedName name="solver_slv" localSheetId="14" hidden="1">0</definedName>
    <definedName name="solver_slv" localSheetId="15" hidden="1">0</definedName>
    <definedName name="solver_slv" localSheetId="0" hidden="1">0</definedName>
    <definedName name="solver_slvu" localSheetId="11" hidden="1">0</definedName>
    <definedName name="solver_slvu" localSheetId="14" hidden="1">0</definedName>
    <definedName name="solver_slvu" localSheetId="15" hidden="1">0</definedName>
    <definedName name="solver_slvu" localSheetId="0" hidden="1">0</definedName>
    <definedName name="solver_spid" localSheetId="11" hidden="1">" "</definedName>
    <definedName name="solver_spid" localSheetId="14" hidden="1">" "</definedName>
    <definedName name="solver_spid" localSheetId="15" hidden="1">" "</definedName>
    <definedName name="solver_spid" localSheetId="0" hidden="1">" "</definedName>
    <definedName name="solver_srvr" localSheetId="11" hidden="1">" "</definedName>
    <definedName name="solver_srvr" localSheetId="14" hidden="1">" "</definedName>
    <definedName name="solver_srvr" localSheetId="15" hidden="1">" "</definedName>
    <definedName name="solver_srvr" localSheetId="0" hidden="1">" "</definedName>
    <definedName name="solver_ssz" localSheetId="11" hidden="1">100</definedName>
    <definedName name="solver_ssz" localSheetId="14" hidden="1">100</definedName>
    <definedName name="solver_ssz" localSheetId="15" hidden="1">100</definedName>
    <definedName name="solver_ssz" localSheetId="0" hidden="1">100</definedName>
    <definedName name="solver_ssz" localSheetId="1" hidden="1">100</definedName>
    <definedName name="solver_ssz" localSheetId="2" hidden="1">100</definedName>
    <definedName name="solver_ssz" localSheetId="3" hidden="1">100</definedName>
    <definedName name="solver_ssz" localSheetId="4" hidden="1">100</definedName>
    <definedName name="solver_ssz" localSheetId="5" hidden="1">100</definedName>
    <definedName name="solver_ssz" localSheetId="6" hidden="1">100</definedName>
    <definedName name="solver_ssz" localSheetId="7" hidden="1">100</definedName>
    <definedName name="solver_strm" hidden="1">0</definedName>
    <definedName name="solver_tim" localSheetId="11" hidden="1">100</definedName>
    <definedName name="solver_tim" localSheetId="14" hidden="1">100</definedName>
    <definedName name="solver_tim" localSheetId="15" hidden="1">100</definedName>
    <definedName name="solver_tim" localSheetId="0" hidden="1">100</definedName>
    <definedName name="solver_tim" localSheetId="1" hidden="1">100</definedName>
    <definedName name="solver_tim" localSheetId="2" hidden="1">100</definedName>
    <definedName name="solver_tim" localSheetId="3" hidden="1">100</definedName>
    <definedName name="solver_tim" localSheetId="4" hidden="1">100</definedName>
    <definedName name="solver_tim" localSheetId="5" hidden="1">100</definedName>
    <definedName name="solver_tim" localSheetId="6" hidden="1">100</definedName>
    <definedName name="solver_tim" localSheetId="7" hidden="1">100</definedName>
    <definedName name="solver_tmp" localSheetId="14" hidden="1">0</definedName>
    <definedName name="solver_tmp" localSheetId="0" hidden="1">0</definedName>
    <definedName name="solver_tmp" localSheetId="1" hidden="1">0</definedName>
    <definedName name="solver_tmp" localSheetId="2" hidden="1">0</definedName>
    <definedName name="solver_tmp" localSheetId="3" hidden="1">0</definedName>
    <definedName name="solver_tmp" localSheetId="4" hidden="1">0</definedName>
    <definedName name="solver_tmp" localSheetId="5" hidden="1">0</definedName>
    <definedName name="solver_tmp" localSheetId="6" hidden="1">0</definedName>
    <definedName name="solver_tmp" localSheetId="7" hidden="1">0</definedName>
    <definedName name="solver_tol" localSheetId="11" hidden="1">0</definedName>
    <definedName name="solver_tol" localSheetId="14" hidden="1">0.01</definedName>
    <definedName name="solver_tol" localSheetId="15" hidden="1">0</definedName>
    <definedName name="solver_tol" localSheetId="0" hidden="1">0</definedName>
    <definedName name="solver_tol" localSheetId="1" hidden="1">0</definedName>
    <definedName name="solver_tol" localSheetId="2" hidden="1">0</definedName>
    <definedName name="solver_tol" localSheetId="3" hidden="1">0</definedName>
    <definedName name="solver_tol" localSheetId="4" hidden="1">0</definedName>
    <definedName name="solver_tol" localSheetId="5" hidden="1">0</definedName>
    <definedName name="solver_tol" localSheetId="6" hidden="1">0</definedName>
    <definedName name="solver_tol" localSheetId="7" hidden="1">0</definedName>
    <definedName name="solver_typ" localSheetId="11" hidden="1">1</definedName>
    <definedName name="solver_typ" localSheetId="14" hidden="1">1</definedName>
    <definedName name="solver_typ" localSheetId="15" hidden="1">1</definedName>
    <definedName name="solver_typ" localSheetId="0" hidden="1">1</definedName>
    <definedName name="solver_typ" localSheetId="1" hidden="1">1</definedName>
    <definedName name="solver_typ" localSheetId="2" hidden="1">1</definedName>
    <definedName name="solver_typ" localSheetId="3" hidden="1">1</definedName>
    <definedName name="solver_typ" localSheetId="4" hidden="1">1</definedName>
    <definedName name="solver_typ" localSheetId="5" hidden="1">1</definedName>
    <definedName name="solver_typ" localSheetId="6" hidden="1">1</definedName>
    <definedName name="solver_typ" localSheetId="7" hidden="1">1</definedName>
    <definedName name="solver_ucens" hidden="1">1E+30</definedName>
    <definedName name="solver_ucut" hidden="1">1E+30</definedName>
    <definedName name="solver_umod" localSheetId="11" hidden="1">1</definedName>
    <definedName name="solver_umod" localSheetId="14" hidden="1">1</definedName>
    <definedName name="solver_umod" localSheetId="15" hidden="1">1</definedName>
    <definedName name="solver_umod" localSheetId="0" hidden="1">1</definedName>
    <definedName name="solver_urs" localSheetId="11" hidden="1">0</definedName>
    <definedName name="solver_urs" localSheetId="14" hidden="1">0</definedName>
    <definedName name="solver_urs" localSheetId="15" hidden="1">0</definedName>
    <definedName name="solver_urs" localSheetId="0" hidden="1">0</definedName>
    <definedName name="solver_userid" localSheetId="14" hidden="1">37220</definedName>
    <definedName name="solver_userid" localSheetId="15" hidden="1">286844</definedName>
    <definedName name="solver_val" localSheetId="11" hidden="1">0</definedName>
    <definedName name="solver_val" localSheetId="14" hidden="1">0</definedName>
    <definedName name="solver_val" localSheetId="15" hidden="1">0</definedName>
    <definedName name="solver_val" localSheetId="0" hidden="1">0</definedName>
    <definedName name="solver_val" localSheetId="1" hidden="1">0</definedName>
    <definedName name="solver_val" localSheetId="2" hidden="1">0</definedName>
    <definedName name="solver_val" localSheetId="3" hidden="1">0</definedName>
    <definedName name="solver_val" localSheetId="4" hidden="1">0</definedName>
    <definedName name="solver_val" localSheetId="5" hidden="1">0</definedName>
    <definedName name="solver_val" localSheetId="6" hidden="1">0</definedName>
    <definedName name="solver_val" localSheetId="7" hidden="1">0</definedName>
    <definedName name="solver_var" localSheetId="11" hidden="1">" "</definedName>
    <definedName name="solver_var" localSheetId="14" hidden="1">" "</definedName>
    <definedName name="solver_var" localSheetId="15" hidden="1">" "</definedName>
    <definedName name="solver_var" localSheetId="0" hidden="1">" "</definedName>
    <definedName name="solver_ver" localSheetId="11" hidden="1">2</definedName>
    <definedName name="solver_ver" localSheetId="14" hidden="1">2</definedName>
    <definedName name="solver_ver" localSheetId="15" hidden="1">2</definedName>
    <definedName name="solver_ver" localSheetId="0" hidden="1">2</definedName>
    <definedName name="solver_ver" localSheetId="1" hidden="1">2</definedName>
    <definedName name="solver_ver" localSheetId="2" hidden="1">2</definedName>
    <definedName name="solver_ver" localSheetId="3" hidden="1">3</definedName>
    <definedName name="solver_ver" localSheetId="4" hidden="1">3</definedName>
    <definedName name="solver_ver" localSheetId="5" hidden="1">2</definedName>
    <definedName name="solver_ver" localSheetId="6" hidden="1">3</definedName>
    <definedName name="solver_ver" localSheetId="7" hidden="1">3</definedName>
    <definedName name="solver_vir" localSheetId="11" hidden="1">1</definedName>
    <definedName name="solver_vir" localSheetId="14" hidden="1">1</definedName>
    <definedName name="solver_vir" localSheetId="15" hidden="1">1</definedName>
    <definedName name="solver_vir" localSheetId="0" hidden="1">1</definedName>
    <definedName name="solver_vol" localSheetId="11" hidden="1">0</definedName>
    <definedName name="solver_vol" localSheetId="14" hidden="1">0</definedName>
    <definedName name="solver_vol" localSheetId="15" hidden="1">0</definedName>
    <definedName name="solver_vol" localSheetId="0" hidden="1">0</definedName>
    <definedName name="solver_vst" localSheetId="11" hidden="1">0</definedName>
    <definedName name="solver_vst" localSheetId="14" hidden="1">0</definedName>
    <definedName name="solver_vst" localSheetId="15" hidden="1">0</definedName>
    <definedName name="solver_vst" localSheetId="0" hidden="1">0</definedName>
    <definedName name="TotalCost">#REF!</definedName>
    <definedName name="TotalExposures">#REF!</definedName>
    <definedName name="TotalNPV" localSheetId="1">'5.5a'!$H$16</definedName>
    <definedName name="TotalNPV" localSheetId="2">'5.5b'!$H$16</definedName>
    <definedName name="TotalNPV" localSheetId="3">'5.5c'!$H$16</definedName>
    <definedName name="TotalNPV" localSheetId="4">'5.5d'!$H$16</definedName>
    <definedName name="TotalNPV" localSheetId="5">'5.5e'!$H$16</definedName>
    <definedName name="TotalNPV" localSheetId="6">'5.5f'!$H$16</definedName>
    <definedName name="TotalNPV" localSheetId="7">'5.5g'!$H$16</definedName>
    <definedName name="TotalNPV">'5.5 original'!$H$16</definedName>
    <definedName name="TotalProfit" localSheetId="14">'5.18'!$G$12</definedName>
    <definedName name="TotalProfit" localSheetId="15">#REF!</definedName>
    <definedName name="TotalProfit">#REF!</definedName>
    <definedName name="TotalReached">#REF!</definedName>
    <definedName name="TotalRedeemed">#REF!</definedName>
    <definedName name="TotalShippedOut">#REF!</definedName>
    <definedName name="TotalToCustomer">#REF!</definedName>
    <definedName name="TotalWorking">#REF!</definedName>
    <definedName name="TVSpots">#REF!</definedName>
    <definedName name="UnitProfit" localSheetId="14">'5.18'!$C$4:$D$4</definedName>
    <definedName name="UnitProfit" localSheetId="15">#REF!</definedName>
    <definedName name="UnitProfit">#REF!</definedName>
    <definedName name="UnitProfitPerDoor" localSheetId="14">'5.18'!$C$4</definedName>
    <definedName name="UnitProfitPerDoor">#REF!</definedName>
    <definedName name="UnitProfitPerWindow" localSheetId="14">'5.18'!$D$4</definedName>
    <definedName name="UnitProfitPerWindow">#REF!</definedName>
    <definedName name="UnitsProduced" localSheetId="14">'5.18'!$C$12:$D$12</definedName>
    <definedName name="UnitsProduced" localSheetId="15">#REF!</definedName>
    <definedName name="UnitsProduced">#REF!</definedName>
    <definedName name="UnitsShipped">#REF!</definedName>
    <definedName name="WindowsProduced" localSheetId="14">'5.18'!$D$12</definedName>
    <definedName name="WindowsProduced">#REF!</definedName>
  </definedNames>
  <calcPr calcId="191029" concurrentCalc="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Q4" i="106" l="1"/>
  <c r="Q5" i="106"/>
  <c r="Q6" i="106"/>
  <c r="Q7" i="106"/>
  <c r="Q8" i="106"/>
  <c r="Q9" i="106"/>
  <c r="Q10" i="106"/>
  <c r="Q11" i="106"/>
  <c r="Q12" i="106"/>
  <c r="Q13" i="106"/>
  <c r="K4" i="106"/>
  <c r="K5" i="106"/>
  <c r="K6" i="106"/>
  <c r="K7" i="106"/>
  <c r="K8" i="106"/>
  <c r="K9" i="106"/>
  <c r="K10" i="106"/>
  <c r="K11" i="106"/>
  <c r="K12" i="106"/>
  <c r="K13" i="106"/>
  <c r="F10" i="112"/>
  <c r="D7" i="112"/>
  <c r="D6" i="112"/>
  <c r="D5" i="112"/>
  <c r="G12" i="110"/>
  <c r="E9" i="110"/>
  <c r="E8" i="110"/>
  <c r="E7" i="110"/>
  <c r="E5" i="106"/>
  <c r="E6" i="106"/>
  <c r="E7" i="106"/>
  <c r="E8" i="106"/>
  <c r="E9" i="106"/>
  <c r="E10" i="106"/>
  <c r="E11" i="106"/>
  <c r="E12" i="106"/>
  <c r="E13" i="106"/>
  <c r="E4" i="106"/>
  <c r="F9" i="28"/>
  <c r="F10" i="28"/>
  <c r="F11" i="28"/>
  <c r="F12" i="28"/>
  <c r="H16" i="28"/>
  <c r="F9" i="29"/>
  <c r="F10" i="29"/>
  <c r="F11" i="29"/>
  <c r="F12" i="29"/>
  <c r="H16" i="29"/>
  <c r="F9" i="30"/>
  <c r="F10" i="30"/>
  <c r="F11" i="30"/>
  <c r="F12" i="30"/>
  <c r="H16" i="30"/>
  <c r="F9" i="31"/>
  <c r="F10" i="31"/>
  <c r="F11" i="31"/>
  <c r="F12" i="31"/>
  <c r="H16" i="31"/>
  <c r="F9" i="32"/>
  <c r="F10" i="32"/>
  <c r="F11" i="32"/>
  <c r="F12" i="32"/>
  <c r="H16" i="32"/>
  <c r="F9" i="33"/>
  <c r="F10" i="33"/>
  <c r="F11" i="33"/>
  <c r="F12" i="33"/>
  <c r="H16" i="33"/>
  <c r="F9" i="34"/>
  <c r="F10" i="34"/>
  <c r="F11" i="34"/>
  <c r="F12" i="34"/>
  <c r="H16" i="34"/>
  <c r="F9" i="36"/>
  <c r="F10" i="36"/>
  <c r="F11" i="36"/>
  <c r="F12" i="36"/>
  <c r="H16" i="36"/>
  <c r="D5" i="67"/>
  <c r="D6" i="67"/>
  <c r="D7" i="67"/>
  <c r="F10" i="67"/>
</calcChain>
</file>

<file path=xl/sharedStrings.xml><?xml version="1.0" encoding="utf-8"?>
<sst xmlns="http://schemas.openxmlformats.org/spreadsheetml/2006/main" count="555" uniqueCount="123">
  <si>
    <t>&lt;=</t>
  </si>
  <si>
    <t>Range Name</t>
  </si>
  <si>
    <t>Cells</t>
  </si>
  <si>
    <t>$F$11</t>
  </si>
  <si>
    <t>$F$12</t>
  </si>
  <si>
    <t>Resource 3</t>
  </si>
  <si>
    <t>$B$10</t>
  </si>
  <si>
    <t>$C$10</t>
  </si>
  <si>
    <t>Resource 3 Used</t>
  </si>
  <si>
    <t>Unit Profit</t>
  </si>
  <si>
    <t>Resource Usage</t>
  </si>
  <si>
    <t>Used</t>
  </si>
  <si>
    <t>Available</t>
  </si>
  <si>
    <t>Total Profit</t>
  </si>
  <si>
    <t>Constraint</t>
  </si>
  <si>
    <t>R.H. Side</t>
  </si>
  <si>
    <t>$D$5</t>
  </si>
  <si>
    <t>$D$6</t>
  </si>
  <si>
    <t>Activity 1</t>
  </si>
  <si>
    <t>Activity 2</t>
  </si>
  <si>
    <t>Resource 1</t>
  </si>
  <si>
    <t>Resource 2</t>
  </si>
  <si>
    <t>Resource 1 Used</t>
  </si>
  <si>
    <t>Resource 2 Used</t>
  </si>
  <si>
    <t>Solution</t>
  </si>
  <si>
    <t>Solution Activity 1</t>
  </si>
  <si>
    <t>Solution Activity 2</t>
  </si>
  <si>
    <t>Profit</t>
  </si>
  <si>
    <t>Hours</t>
  </si>
  <si>
    <t>Hotel</t>
  </si>
  <si>
    <t>Center</t>
  </si>
  <si>
    <t>Net Present Value</t>
  </si>
  <si>
    <t>CapitalAvailable</t>
  </si>
  <si>
    <t>H9:H12</t>
  </si>
  <si>
    <t>($millions)</t>
  </si>
  <si>
    <t>Cumulative</t>
  </si>
  <si>
    <t>CapitalRequired</t>
  </si>
  <si>
    <t>C9:E12</t>
  </si>
  <si>
    <t>Capital</t>
  </si>
  <si>
    <t>CapitalSpent</t>
  </si>
  <si>
    <t>F9:F12</t>
  </si>
  <si>
    <t>Cumulative Capital Required ($millions)</t>
  </si>
  <si>
    <t>Spent</t>
  </si>
  <si>
    <t>ParticipationShare</t>
  </si>
  <si>
    <t>C16:E16</t>
  </si>
  <si>
    <t>Now</t>
  </si>
  <si>
    <t>NetPresentValue</t>
  </si>
  <si>
    <t>C5:E5</t>
  </si>
  <si>
    <t>End of Year 1</t>
  </si>
  <si>
    <t>TotalNPV</t>
  </si>
  <si>
    <t>H16</t>
  </si>
  <si>
    <t>Variable Cells</t>
  </si>
  <si>
    <t>End of Year 2</t>
  </si>
  <si>
    <t>End of Year 3</t>
  </si>
  <si>
    <t>Total NPV</t>
  </si>
  <si>
    <t>Participation Share</t>
  </si>
  <si>
    <t>$C$16</t>
  </si>
  <si>
    <t>Participation Share Building</t>
  </si>
  <si>
    <t>$D$16</t>
  </si>
  <si>
    <t>Participation Share Hotel</t>
  </si>
  <si>
    <t>$E$16</t>
  </si>
  <si>
    <t>Participation Share Center</t>
  </si>
  <si>
    <t>Think-Big Development Co. Capital Budgeting Problem</t>
  </si>
  <si>
    <t>Office</t>
  </si>
  <si>
    <t>Shopping</t>
  </si>
  <si>
    <t>Building</t>
  </si>
  <si>
    <t>$F$9</t>
  </si>
  <si>
    <t>Now Spent</t>
  </si>
  <si>
    <t>$F$10</t>
  </si>
  <si>
    <t>End of Year 1 Spent</t>
  </si>
  <si>
    <t>End of Year 2 Spent</t>
  </si>
  <si>
    <t>End of Year 3 Spent</t>
  </si>
  <si>
    <t>Participation</t>
  </si>
  <si>
    <t>Cell</t>
  </si>
  <si>
    <t>Name</t>
  </si>
  <si>
    <t>Final</t>
  </si>
  <si>
    <t>Value</t>
  </si>
  <si>
    <t>Reduced</t>
  </si>
  <si>
    <t>Cost</t>
  </si>
  <si>
    <t>Objective</t>
  </si>
  <si>
    <t>Coefficient</t>
  </si>
  <si>
    <t>Allowable</t>
  </si>
  <si>
    <t>Increase</t>
  </si>
  <si>
    <t>Decrease</t>
  </si>
  <si>
    <t>Constraints</t>
  </si>
  <si>
    <t>Shadow</t>
  </si>
  <si>
    <t>Price</t>
  </si>
  <si>
    <t>$D$7</t>
  </si>
  <si>
    <t>Incremental</t>
  </si>
  <si>
    <t>NPV (Office Building)</t>
  </si>
  <si>
    <t>Office Building</t>
  </si>
  <si>
    <t>Shopping Center</t>
  </si>
  <si>
    <t>NPV (Hotel)</t>
  </si>
  <si>
    <t>NPV (Shopping Center)</t>
  </si>
  <si>
    <t>Wyndor Glass Co. Product-Mix Problem</t>
  </si>
  <si>
    <t>Doors</t>
  </si>
  <si>
    <t>Windows</t>
  </si>
  <si>
    <t>DoorsProduced</t>
  </si>
  <si>
    <t>C12</t>
  </si>
  <si>
    <t>HoursAvailable</t>
  </si>
  <si>
    <t>G7:G9</t>
  </si>
  <si>
    <t>Hours Used Per Unit Produced</t>
  </si>
  <si>
    <t>HoursUsed</t>
  </si>
  <si>
    <t>E7:E9</t>
  </si>
  <si>
    <t>Plant 1</t>
  </si>
  <si>
    <t>HoursUsedPerUnitProduced</t>
  </si>
  <si>
    <t>C7:D9</t>
  </si>
  <si>
    <t>Plant 2</t>
  </si>
  <si>
    <t>TotalProfit</t>
  </si>
  <si>
    <t>G12</t>
  </si>
  <si>
    <t>Plant 3</t>
  </si>
  <si>
    <t>UnitProfit</t>
  </si>
  <si>
    <t>C4:D4</t>
  </si>
  <si>
    <t>UnitProfitPerDoor</t>
  </si>
  <si>
    <t>C4</t>
  </si>
  <si>
    <t>UnitProfitPerWindow</t>
  </si>
  <si>
    <t>D4</t>
  </si>
  <si>
    <t>Units Produced</t>
  </si>
  <si>
    <t>UnitsProduced</t>
  </si>
  <si>
    <t>C12:D12</t>
  </si>
  <si>
    <t>WindowsProduced</t>
  </si>
  <si>
    <t>D12</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</si>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</sst>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6" formatCode="&quot;$&quot;#,##0_);[Red]\(&quot;$&quot;#,##0\)"/>
    <numFmt numFmtId="8" formatCode="&quot;$&quot;#,##0.00_);[Red]\(&quot;$&quot;#,##0.00\)"/>
    <numFmt numFmtId="44" formatCode="_(&quot;$&quot;* #,##0.00_);_(&quot;$&quot;* \(#,##0.00\);_(&quot;$&quot;* &quot;-&quot;??_);_(@_)"/>
    <numFmt numFmtId="164" formatCode="&quot;$&quot;#,##0.00"/>
    <numFmt numFmtId="165" formatCode="&quot;$&quot;#,##0"/>
    <numFmt numFmtId="166" formatCode="0.0000"/>
    <numFmt numFmtId="167" formatCode="0.000"/>
  </numFmts>
  <fonts count="12" x14ac:knownFonts="1">
    <font>
      <sz val="10"/>
      <name val="Verdana"/>
    </font>
    <font>
      <sz val="10"/>
      <name val="Verdana"/>
      <family val="2"/>
    </font>
    <font>
      <sz val="10"/>
      <name val="Geneva"/>
      <family val="2"/>
    </font>
    <font>
      <b/>
      <sz val="14"/>
      <name val="Consolas"/>
      <family val="2"/>
    </font>
    <font>
      <sz val="10"/>
      <name val="Consolas"/>
      <family val="2"/>
    </font>
    <font>
      <b/>
      <sz val="10"/>
      <name val="Consolas"/>
      <family val="2"/>
    </font>
    <font>
      <sz val="10"/>
      <color indexed="9"/>
      <name val="Consolas"/>
      <family val="2"/>
    </font>
    <font>
      <sz val="10"/>
      <color rgb="FFFF0000"/>
      <name val="Consolas"/>
      <family val="2"/>
    </font>
    <font>
      <b/>
      <sz val="10"/>
      <color indexed="18"/>
      <name val="Consolas"/>
      <family val="2"/>
    </font>
    <font>
      <sz val="8"/>
      <name val="Consolas"/>
      <family val="2"/>
    </font>
    <font>
      <b/>
      <sz val="8"/>
      <name val="Consolas"/>
      <family val="2"/>
    </font>
    <font>
      <u/>
      <sz val="10"/>
      <name val="Consolas"/>
      <family val="2"/>
    </font>
  </fonts>
  <fills count="6">
    <fill>
      <patternFill patternType="none"/>
    </fill>
    <fill>
      <patternFill patternType="gray125"/>
    </fill>
    <fill>
      <patternFill patternType="solid">
        <fgColor indexed="22"/>
        <bgColor indexed="64"/>
      </patternFill>
    </fill>
    <fill>
      <patternFill patternType="solid">
        <fgColor theme="3" tint="0.79998168889431442"/>
        <bgColor indexed="64"/>
      </patternFill>
    </fill>
    <fill>
      <patternFill patternType="solid">
        <fgColor rgb="FFFFFF00"/>
        <bgColor indexed="64"/>
      </patternFill>
    </fill>
    <fill>
      <patternFill patternType="solid">
        <fgColor rgb="FFFFC000"/>
        <bgColor indexed="64"/>
      </patternFill>
    </fill>
  </fills>
  <borders count="17">
    <border>
      <left/>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style="medium">
        <color auto="1"/>
      </right>
      <top style="medium">
        <color auto="1"/>
      </top>
      <bottom style="medium">
        <color auto="1"/>
      </bottom>
      <diagonal/>
    </border>
    <border>
      <left/>
      <right/>
      <top style="medium">
        <color indexed="23"/>
      </top>
      <bottom/>
      <diagonal/>
    </border>
    <border>
      <left/>
      <right/>
      <top/>
      <bottom style="medium">
        <color indexed="23"/>
      </bottom>
      <diagonal/>
    </border>
    <border>
      <left/>
      <right/>
      <top style="thin">
        <color indexed="23"/>
      </top>
      <bottom/>
      <diagonal/>
    </border>
    <border>
      <left/>
      <right/>
      <top style="thin">
        <color indexed="23"/>
      </top>
      <bottom style="medium">
        <color indexed="23"/>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style="medium">
        <color auto="1"/>
      </right>
      <top/>
      <bottom style="medium">
        <color auto="1"/>
      </bottom>
      <diagonal/>
    </border>
    <border>
      <left/>
      <right/>
      <top style="thin">
        <color auto="1"/>
      </top>
      <bottom style="thin">
        <color auto="1"/>
      </bottom>
      <diagonal/>
    </border>
  </borders>
  <cellStyleXfs count="6">
    <xf numFmtId="0" fontId="0" fillId="0" borderId="0"/>
    <xf numFmtId="44" fontId="1" fillId="0" borderId="0" applyFont="0" applyFill="0" applyBorder="0" applyAlignment="0" applyProtection="0"/>
    <xf numFmtId="0" fontId="2" fillId="0" borderId="0"/>
    <xf numFmtId="9" fontId="1" fillId="0" borderId="0" applyFont="0" applyFill="0" applyBorder="0" applyAlignment="0" applyProtection="0"/>
    <xf numFmtId="0" fontId="2" fillId="0" borderId="0"/>
    <xf numFmtId="44" fontId="2" fillId="0" borderId="0" applyFont="0" applyFill="0" applyBorder="0" applyAlignment="0" applyProtection="0"/>
  </cellStyleXfs>
  <cellXfs count="86">
    <xf numFmtId="0" fontId="0" fillId="0" borderId="0" xfId="0"/>
    <xf numFmtId="0" fontId="3" fillId="0" borderId="0" xfId="2" applyFont="1" applyAlignment="1">
      <alignment horizontal="left"/>
    </xf>
    <xf numFmtId="0" fontId="4" fillId="0" borderId="0" xfId="2" applyFont="1" applyAlignment="1">
      <alignment horizontal="right"/>
    </xf>
    <xf numFmtId="0" fontId="4" fillId="0" borderId="0" xfId="2" applyFont="1" applyAlignment="1">
      <alignment horizontal="center"/>
    </xf>
    <xf numFmtId="0" fontId="5" fillId="2" borderId="8" xfId="2" applyFont="1" applyFill="1" applyBorder="1" applyAlignment="1">
      <alignment horizontal="left"/>
    </xf>
    <xf numFmtId="0" fontId="5" fillId="2" borderId="9" xfId="2" applyFont="1" applyFill="1" applyBorder="1" applyAlignment="1">
      <alignment horizontal="left"/>
    </xf>
    <xf numFmtId="0" fontId="4" fillId="3" borderId="0" xfId="2" applyFont="1" applyFill="1" applyAlignment="1">
      <alignment horizontal="center"/>
    </xf>
    <xf numFmtId="0" fontId="4" fillId="2" borderId="10" xfId="2" applyFont="1" applyFill="1" applyBorder="1" applyAlignment="1">
      <alignment horizontal="left"/>
    </xf>
    <xf numFmtId="0" fontId="4" fillId="2" borderId="11" xfId="2" applyFont="1" applyFill="1" applyBorder="1" applyAlignment="1">
      <alignment horizontal="left"/>
    </xf>
    <xf numFmtId="0" fontId="4" fillId="2" borderId="12" xfId="2" applyFont="1" applyFill="1" applyBorder="1" applyAlignment="1">
      <alignment horizontal="left"/>
    </xf>
    <xf numFmtId="0" fontId="4" fillId="2" borderId="13" xfId="2" applyFont="1" applyFill="1" applyBorder="1" applyAlignment="1">
      <alignment horizontal="left"/>
    </xf>
    <xf numFmtId="167" fontId="4" fillId="0" borderId="0" xfId="2" applyNumberFormat="1" applyFont="1" applyAlignment="1">
      <alignment horizontal="center"/>
    </xf>
    <xf numFmtId="2" fontId="4" fillId="0" borderId="0" xfId="2" applyNumberFormat="1" applyFont="1" applyAlignment="1">
      <alignment horizontal="center"/>
    </xf>
    <xf numFmtId="0" fontId="4" fillId="2" borderId="14" xfId="2" applyFont="1" applyFill="1" applyBorder="1" applyAlignment="1">
      <alignment horizontal="left"/>
    </xf>
    <xf numFmtId="0" fontId="4" fillId="2" borderId="15" xfId="2" applyFont="1" applyFill="1" applyBorder="1" applyAlignment="1">
      <alignment horizontal="left"/>
    </xf>
    <xf numFmtId="44" fontId="4" fillId="0" borderId="0" xfId="1" applyFont="1" applyFill="1" applyBorder="1" applyAlignment="1">
      <alignment horizontal="left"/>
    </xf>
    <xf numFmtId="10" fontId="4" fillId="4" borderId="1" xfId="3" applyNumberFormat="1" applyFont="1" applyFill="1" applyBorder="1" applyAlignment="1">
      <alignment horizontal="center"/>
    </xf>
    <xf numFmtId="10" fontId="4" fillId="4" borderId="16" xfId="3" applyNumberFormat="1" applyFont="1" applyFill="1" applyBorder="1" applyAlignment="1">
      <alignment horizontal="center"/>
    </xf>
    <xf numFmtId="10" fontId="4" fillId="4" borderId="2" xfId="3" applyNumberFormat="1" applyFont="1" applyFill="1" applyBorder="1" applyAlignment="1">
      <alignment horizontal="center"/>
    </xf>
    <xf numFmtId="2" fontId="4" fillId="5" borderId="3" xfId="1" applyNumberFormat="1" applyFont="1" applyFill="1" applyBorder="1" applyAlignment="1">
      <alignment horizontal="center"/>
    </xf>
    <xf numFmtId="0" fontId="6" fillId="0" borderId="0" xfId="2" applyFont="1" applyAlignment="1">
      <alignment horizontal="left"/>
    </xf>
    <xf numFmtId="2" fontId="6" fillId="0" borderId="0" xfId="2" applyNumberFormat="1" applyFont="1" applyAlignment="1">
      <alignment horizontal="left"/>
    </xf>
    <xf numFmtId="0" fontId="7" fillId="3" borderId="0" xfId="2" applyFont="1" applyFill="1" applyAlignment="1">
      <alignment horizontal="center"/>
    </xf>
    <xf numFmtId="0" fontId="4" fillId="0" borderId="0" xfId="0" applyFont="1"/>
    <xf numFmtId="0" fontId="4" fillId="0" borderId="0" xfId="0" applyFont="1" applyAlignment="1">
      <alignment horizontal="center"/>
    </xf>
    <xf numFmtId="0" fontId="8" fillId="0" borderId="4" xfId="0" applyFont="1" applyBorder="1" applyAlignment="1">
      <alignment horizontal="center"/>
    </xf>
    <xf numFmtId="0" fontId="8" fillId="0" borderId="5" xfId="0" applyFont="1" applyBorder="1" applyAlignment="1">
      <alignment horizontal="center"/>
    </xf>
    <xf numFmtId="0" fontId="4" fillId="0" borderId="6" xfId="0" applyFont="1" applyBorder="1"/>
    <xf numFmtId="10" fontId="4" fillId="0" borderId="6" xfId="0" applyNumberFormat="1" applyFont="1" applyBorder="1" applyAlignment="1">
      <alignment horizontal="center"/>
    </xf>
    <xf numFmtId="0" fontId="4" fillId="0" borderId="6" xfId="0" applyFont="1" applyBorder="1" applyAlignment="1">
      <alignment horizontal="center"/>
    </xf>
    <xf numFmtId="166" fontId="4" fillId="0" borderId="6" xfId="0" applyNumberFormat="1" applyFont="1" applyBorder="1" applyAlignment="1">
      <alignment horizontal="center"/>
    </xf>
    <xf numFmtId="0" fontId="4" fillId="0" borderId="7" xfId="0" applyFont="1" applyBorder="1"/>
    <xf numFmtId="10" fontId="4" fillId="0" borderId="7" xfId="0" applyNumberFormat="1" applyFont="1" applyBorder="1" applyAlignment="1">
      <alignment horizontal="center"/>
    </xf>
    <xf numFmtId="0" fontId="4" fillId="0" borderId="7" xfId="0" applyFont="1" applyBorder="1" applyAlignment="1">
      <alignment horizontal="center"/>
    </xf>
    <xf numFmtId="166" fontId="4" fillId="0" borderId="7" xfId="0" applyNumberFormat="1" applyFont="1" applyBorder="1" applyAlignment="1">
      <alignment horizontal="center"/>
    </xf>
    <xf numFmtId="167" fontId="4" fillId="0" borderId="6" xfId="0" applyNumberFormat="1" applyFont="1" applyBorder="1" applyAlignment="1">
      <alignment horizontal="center"/>
    </xf>
    <xf numFmtId="0" fontId="5" fillId="0" borderId="0" xfId="0" applyFont="1" applyAlignment="1">
      <alignment horizontal="center"/>
    </xf>
    <xf numFmtId="0" fontId="5" fillId="0" borderId="5" xfId="0" applyFont="1" applyBorder="1" applyAlignment="1">
      <alignment horizontal="center"/>
    </xf>
    <xf numFmtId="0" fontId="9" fillId="0" borderId="0" xfId="0" applyFont="1" applyAlignment="1">
      <alignment horizontal="center"/>
    </xf>
    <xf numFmtId="0" fontId="10" fillId="0" borderId="0" xfId="0" applyFont="1" applyAlignment="1">
      <alignment horizontal="center"/>
    </xf>
    <xf numFmtId="0" fontId="9" fillId="0" borderId="0" xfId="0" applyFont="1"/>
    <xf numFmtId="0" fontId="10" fillId="0" borderId="5" xfId="0" applyFont="1" applyBorder="1" applyAlignment="1">
      <alignment horizontal="center"/>
    </xf>
    <xf numFmtId="0" fontId="9" fillId="0" borderId="6" xfId="0" applyFont="1" applyBorder="1" applyAlignment="1">
      <alignment horizontal="center"/>
    </xf>
    <xf numFmtId="10" fontId="9" fillId="0" borderId="6" xfId="0" applyNumberFormat="1" applyFont="1" applyBorder="1" applyAlignment="1">
      <alignment horizontal="center"/>
    </xf>
    <xf numFmtId="2" fontId="9" fillId="0" borderId="6" xfId="0" applyNumberFormat="1" applyFont="1" applyBorder="1" applyAlignment="1">
      <alignment horizontal="center"/>
    </xf>
    <xf numFmtId="0" fontId="9" fillId="0" borderId="7" xfId="0" applyFont="1" applyBorder="1" applyAlignment="1">
      <alignment horizontal="center"/>
    </xf>
    <xf numFmtId="10" fontId="9" fillId="0" borderId="7" xfId="0" applyNumberFormat="1" applyFont="1" applyBorder="1" applyAlignment="1">
      <alignment horizontal="center"/>
    </xf>
    <xf numFmtId="2" fontId="9" fillId="0" borderId="7" xfId="0" applyNumberFormat="1" applyFont="1" applyBorder="1" applyAlignment="1">
      <alignment horizontal="center"/>
    </xf>
    <xf numFmtId="0" fontId="4" fillId="0" borderId="0" xfId="0" applyFont="1" applyAlignment="1">
      <alignment horizontal="right"/>
    </xf>
    <xf numFmtId="6" fontId="4" fillId="3" borderId="0" xfId="0" applyNumberFormat="1" applyFont="1" applyFill="1" applyAlignment="1">
      <alignment horizontal="center"/>
    </xf>
    <xf numFmtId="0" fontId="4" fillId="3" borderId="0" xfId="0" applyFont="1" applyFill="1" applyAlignment="1">
      <alignment horizontal="center"/>
    </xf>
    <xf numFmtId="0" fontId="4" fillId="4" borderId="1" xfId="0" applyFont="1" applyFill="1" applyBorder="1" applyAlignment="1">
      <alignment horizontal="center"/>
    </xf>
    <xf numFmtId="0" fontId="4" fillId="4" borderId="2" xfId="0" applyFont="1" applyFill="1" applyBorder="1" applyAlignment="1">
      <alignment horizontal="center"/>
    </xf>
    <xf numFmtId="164" fontId="4" fillId="5" borderId="3" xfId="0" applyNumberFormat="1" applyFont="1" applyFill="1" applyBorder="1" applyAlignment="1">
      <alignment horizontal="center"/>
    </xf>
    <xf numFmtId="0" fontId="7" fillId="0" borderId="6" xfId="0" applyFont="1" applyBorder="1"/>
    <xf numFmtId="0" fontId="7" fillId="0" borderId="7" xfId="0" applyFont="1" applyBorder="1"/>
    <xf numFmtId="0" fontId="8" fillId="4" borderId="4" xfId="0" applyFont="1" applyFill="1" applyBorder="1" applyAlignment="1">
      <alignment horizontal="center"/>
    </xf>
    <xf numFmtId="0" fontId="8" fillId="4" borderId="5" xfId="0" applyFont="1" applyFill="1" applyBorder="1" applyAlignment="1">
      <alignment horizontal="center"/>
    </xf>
    <xf numFmtId="164" fontId="4" fillId="0" borderId="6" xfId="0" applyNumberFormat="1" applyFont="1" applyBorder="1" applyAlignment="1">
      <alignment horizontal="center"/>
    </xf>
    <xf numFmtId="164" fontId="4" fillId="0" borderId="0" xfId="0" applyNumberFormat="1" applyFont="1" applyAlignment="1">
      <alignment horizontal="center"/>
    </xf>
    <xf numFmtId="164" fontId="4" fillId="0" borderId="7" xfId="0" applyNumberFormat="1" applyFont="1" applyBorder="1" applyAlignment="1">
      <alignment horizontal="center"/>
    </xf>
    <xf numFmtId="0" fontId="3" fillId="0" borderId="0" xfId="4" applyFont="1" applyAlignment="1">
      <alignment horizontal="left"/>
    </xf>
    <xf numFmtId="0" fontId="4" fillId="0" borderId="0" xfId="4" applyFont="1" applyAlignment="1">
      <alignment horizontal="center"/>
    </xf>
    <xf numFmtId="0" fontId="5" fillId="2" borderId="8" xfId="4" applyFont="1" applyFill="1" applyBorder="1" applyAlignment="1">
      <alignment horizontal="left"/>
    </xf>
    <xf numFmtId="0" fontId="5" fillId="2" borderId="9" xfId="4" applyFont="1" applyFill="1" applyBorder="1" applyAlignment="1">
      <alignment horizontal="left"/>
    </xf>
    <xf numFmtId="0" fontId="4" fillId="0" borderId="0" xfId="4" applyFont="1" applyAlignment="1">
      <alignment horizontal="right"/>
    </xf>
    <xf numFmtId="165" fontId="4" fillId="3" borderId="0" xfId="4" applyNumberFormat="1" applyFont="1" applyFill="1" applyAlignment="1">
      <alignment horizontal="center"/>
    </xf>
    <xf numFmtId="0" fontId="4" fillId="2" borderId="10" xfId="4" applyFont="1" applyFill="1" applyBorder="1" applyAlignment="1">
      <alignment horizontal="left"/>
    </xf>
    <xf numFmtId="0" fontId="4" fillId="2" borderId="11" xfId="4" applyFont="1" applyFill="1" applyBorder="1" applyAlignment="1">
      <alignment horizontal="left"/>
    </xf>
    <xf numFmtId="0" fontId="4" fillId="0" borderId="0" xfId="4" applyFont="1" applyAlignment="1">
      <alignment horizontal="centerContinuous"/>
    </xf>
    <xf numFmtId="0" fontId="4" fillId="2" borderId="12" xfId="4" applyFont="1" applyFill="1" applyBorder="1" applyAlignment="1">
      <alignment horizontal="left"/>
    </xf>
    <xf numFmtId="0" fontId="4" fillId="2" borderId="13" xfId="4" applyFont="1" applyFill="1" applyBorder="1" applyAlignment="1">
      <alignment horizontal="left"/>
    </xf>
    <xf numFmtId="0" fontId="4" fillId="3" borderId="0" xfId="4" applyFont="1" applyFill="1" applyAlignment="1">
      <alignment horizontal="center"/>
    </xf>
    <xf numFmtId="0" fontId="4" fillId="0" borderId="0" xfId="5" applyNumberFormat="1" applyFont="1" applyFill="1" applyBorder="1" applyAlignment="1">
      <alignment horizontal="center"/>
    </xf>
    <xf numFmtId="167" fontId="4" fillId="4" borderId="1" xfId="4" applyNumberFormat="1" applyFont="1" applyFill="1" applyBorder="1" applyAlignment="1">
      <alignment horizontal="center"/>
    </xf>
    <xf numFmtId="167" fontId="4" fillId="4" borderId="2" xfId="4" applyNumberFormat="1" applyFont="1" applyFill="1" applyBorder="1" applyAlignment="1">
      <alignment horizontal="center"/>
    </xf>
    <xf numFmtId="165" fontId="4" fillId="5" borderId="3" xfId="5" applyNumberFormat="1" applyFont="1" applyFill="1" applyBorder="1" applyAlignment="1">
      <alignment horizontal="center"/>
    </xf>
    <xf numFmtId="0" fontId="4" fillId="2" borderId="14" xfId="4" applyFont="1" applyFill="1" applyBorder="1" applyAlignment="1">
      <alignment horizontal="left"/>
    </xf>
    <xf numFmtId="0" fontId="4" fillId="2" borderId="15" xfId="4" applyFont="1" applyFill="1" applyBorder="1" applyAlignment="1">
      <alignment horizontal="left"/>
    </xf>
    <xf numFmtId="0" fontId="11" fillId="0" borderId="0" xfId="4" applyFont="1" applyAlignment="1">
      <alignment horizontal="center"/>
    </xf>
    <xf numFmtId="8" fontId="4" fillId="3" borderId="0" xfId="0" applyNumberFormat="1" applyFont="1" applyFill="1" applyAlignment="1">
      <alignment horizontal="center"/>
    </xf>
    <xf numFmtId="167" fontId="4" fillId="4" borderId="1" xfId="0" applyNumberFormat="1" applyFont="1" applyFill="1" applyBorder="1" applyAlignment="1">
      <alignment horizontal="center"/>
    </xf>
    <xf numFmtId="167" fontId="4" fillId="4" borderId="2" xfId="0" applyNumberFormat="1" applyFont="1" applyFill="1" applyBorder="1" applyAlignment="1">
      <alignment horizontal="center"/>
    </xf>
    <xf numFmtId="0" fontId="4" fillId="0" borderId="0" xfId="0" applyFont="1" applyAlignment="1">
      <alignment horizontal="center"/>
    </xf>
    <xf numFmtId="0" fontId="4" fillId="0" borderId="0" xfId="4" applyFont="1" applyAlignment="1">
      <alignment horizontal="center"/>
    </xf>
    <xf numFmtId="0" fontId="9" fillId="4" borderId="6" xfId="0" applyFont="1" applyFill="1" applyBorder="1" applyAlignment="1">
      <alignment horizontal="center"/>
    </xf>
  </cellXfs>
  <cellStyles count="6">
    <cellStyle name="Currency" xfId="1" builtinId="4"/>
    <cellStyle name="Currency 2" xfId="5" xr:uid="{00000000-0005-0000-0000-000001000000}"/>
    <cellStyle name="Normal" xfId="0" builtinId="0"/>
    <cellStyle name="Normal 2" xfId="4" xr:uid="{00000000-0005-0000-0000-000003000000}"/>
    <cellStyle name="Normal_Think-Big.xls" xfId="2" xr:uid="{00000000-0005-0000-0000-000007000000}"/>
    <cellStyle name="Percent" xfId="3" builtinId="5"/>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3" Type="http://schemas.openxmlformats.org/officeDocument/2006/relationships/image" Target="../media/image6.png"/><Relationship Id="rId2" Type="http://schemas.openxmlformats.org/officeDocument/2006/relationships/image" Target="../media/image5.png"/><Relationship Id="rId1" Type="http://schemas.openxmlformats.org/officeDocument/2006/relationships/image" Target="../media/image4.png"/></Relationships>
</file>

<file path=xl/drawings/_rels/drawing12.xml.rels><?xml version="1.0" encoding="UTF-8" standalone="yes"?>
<Relationships xmlns="http://schemas.openxmlformats.org/package/2006/relationships"><Relationship Id="rId1" Type="http://schemas.openxmlformats.org/officeDocument/2006/relationships/image" Target="../media/image7.png"/></Relationships>
</file>

<file path=xl/drawings/_rels/drawing13.xml.rels><?xml version="1.0" encoding="UTF-8" standalone="yes"?>
<Relationships xmlns="http://schemas.openxmlformats.org/package/2006/relationships"><Relationship Id="rId1" Type="http://schemas.openxmlformats.org/officeDocument/2006/relationships/image" Target="../media/image8.png"/></Relationships>
</file>

<file path=xl/drawings/_rels/drawing14.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10.png"/><Relationship Id="rId1" Type="http://schemas.openxmlformats.org/officeDocument/2006/relationships/image" Target="../media/image9.png"/></Relationships>
</file>

<file path=xl/drawings/_rels/drawing15.xml.rels><?xml version="1.0" encoding="UTF-8" standalone="yes"?>
<Relationships xmlns="http://schemas.openxmlformats.org/package/2006/relationships"><Relationship Id="rId3" Type="http://schemas.openxmlformats.org/officeDocument/2006/relationships/image" Target="../media/image14.png"/><Relationship Id="rId2" Type="http://schemas.openxmlformats.org/officeDocument/2006/relationships/image" Target="../media/image13.png"/><Relationship Id="rId1" Type="http://schemas.openxmlformats.org/officeDocument/2006/relationships/image" Target="../media/image12.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png"/></Relationships>
</file>

<file path=xl/drawings/_rels/drawing9.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8</xdr:col>
      <xdr:colOff>120650</xdr:colOff>
      <xdr:row>2</xdr:row>
      <xdr:rowOff>95250</xdr:rowOff>
    </xdr:from>
    <xdr:to>
      <xdr:col>11</xdr:col>
      <xdr:colOff>222250</xdr:colOff>
      <xdr:row>14</xdr:row>
      <xdr:rowOff>82550</xdr:rowOff>
    </xdr:to>
    <xdr:pic>
      <xdr:nvPicPr>
        <xdr:cNvPr id="2" name="Picture 1">
          <a:extLst>
            <a:ext uri="{FF2B5EF4-FFF2-40B4-BE49-F238E27FC236}">
              <a16:creationId xmlns:a16="http://schemas.microsoft.com/office/drawing/2014/main" id="{F410018F-E199-8243-A759-2D8B0DA41E07}"/>
            </a:ext>
          </a:extLst>
        </xdr:cNvPr>
        <xdr:cNvPicPr>
          <a:picLocks noChangeAspect="1"/>
        </xdr:cNvPicPr>
      </xdr:nvPicPr>
      <xdr:blipFill>
        <a:blip xmlns:r="http://schemas.openxmlformats.org/officeDocument/2006/relationships" r:embed="rId1"/>
        <a:stretch>
          <a:fillRect/>
        </a:stretch>
      </xdr:blipFill>
      <xdr:spPr>
        <a:xfrm>
          <a:off x="6305550" y="514350"/>
          <a:ext cx="2387600" cy="215900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260791</xdr:colOff>
      <xdr:row>0</xdr:row>
      <xdr:rowOff>140583</xdr:rowOff>
    </xdr:from>
    <xdr:to>
      <xdr:col>6</xdr:col>
      <xdr:colOff>155562</xdr:colOff>
      <xdr:row>13</xdr:row>
      <xdr:rowOff>115183</xdr:rowOff>
    </xdr:to>
    <xdr:pic>
      <xdr:nvPicPr>
        <xdr:cNvPr id="2" name="Picture 1">
          <a:extLst>
            <a:ext uri="{FF2B5EF4-FFF2-40B4-BE49-F238E27FC236}">
              <a16:creationId xmlns:a16="http://schemas.microsoft.com/office/drawing/2014/main" id="{E042CDCF-349D-EB9F-2069-F0DAAD7F2F61}"/>
            </a:ext>
          </a:extLst>
        </xdr:cNvPr>
        <xdr:cNvPicPr>
          <a:picLocks noChangeAspect="1"/>
        </xdr:cNvPicPr>
      </xdr:nvPicPr>
      <xdr:blipFill>
        <a:blip xmlns:r="http://schemas.openxmlformats.org/officeDocument/2006/relationships" r:embed="rId1"/>
        <a:stretch>
          <a:fillRect/>
        </a:stretch>
      </xdr:blipFill>
      <xdr:spPr>
        <a:xfrm>
          <a:off x="260791" y="140583"/>
          <a:ext cx="4866108" cy="2093530"/>
        </a:xfrm>
        <a:prstGeom prst="rect">
          <a:avLst/>
        </a:prstGeom>
      </xdr:spPr>
    </xdr:pic>
    <xdr:clientData/>
  </xdr:twoCellAnchor>
  <xdr:twoCellAnchor editAs="oneCell">
    <xdr:from>
      <xdr:col>6</xdr:col>
      <xdr:colOff>255494</xdr:colOff>
      <xdr:row>0</xdr:row>
      <xdr:rowOff>120208</xdr:rowOff>
    </xdr:from>
    <xdr:to>
      <xdr:col>12</xdr:col>
      <xdr:colOff>14194</xdr:colOff>
      <xdr:row>13</xdr:row>
      <xdr:rowOff>120208</xdr:rowOff>
    </xdr:to>
    <xdr:pic>
      <xdr:nvPicPr>
        <xdr:cNvPr id="3" name="Picture 2">
          <a:extLst>
            <a:ext uri="{FF2B5EF4-FFF2-40B4-BE49-F238E27FC236}">
              <a16:creationId xmlns:a16="http://schemas.microsoft.com/office/drawing/2014/main" id="{A8510950-50CB-0AB6-FE21-C561CF8D385B}"/>
            </a:ext>
          </a:extLst>
        </xdr:cNvPr>
        <xdr:cNvPicPr>
          <a:picLocks noChangeAspect="1"/>
        </xdr:cNvPicPr>
      </xdr:nvPicPr>
      <xdr:blipFill>
        <a:blip xmlns:r="http://schemas.openxmlformats.org/officeDocument/2006/relationships" r:embed="rId2"/>
        <a:stretch>
          <a:fillRect/>
        </a:stretch>
      </xdr:blipFill>
      <xdr:spPr>
        <a:xfrm>
          <a:off x="5226831" y="120208"/>
          <a:ext cx="4730037" cy="2118930"/>
        </a:xfrm>
        <a:prstGeom prst="rect">
          <a:avLst/>
        </a:prstGeom>
      </xdr:spPr>
    </xdr:pic>
    <xdr:clientData/>
  </xdr:twoCellAnchor>
  <xdr:twoCellAnchor>
    <xdr:from>
      <xdr:col>0</xdr:col>
      <xdr:colOff>260158</xdr:colOff>
      <xdr:row>14</xdr:row>
      <xdr:rowOff>76199</xdr:rowOff>
    </xdr:from>
    <xdr:to>
      <xdr:col>8</xdr:col>
      <xdr:colOff>95080</xdr:colOff>
      <xdr:row>33</xdr:row>
      <xdr:rowOff>4960</xdr:rowOff>
    </xdr:to>
    <xdr:sp macro="" textlink="">
      <xdr:nvSpPr>
        <xdr:cNvPr id="4" name="TextBox 3">
          <a:extLst>
            <a:ext uri="{FF2B5EF4-FFF2-40B4-BE49-F238E27FC236}">
              <a16:creationId xmlns:a16="http://schemas.microsoft.com/office/drawing/2014/main" id="{870AE93E-4AC7-123D-D588-09AAEA141576}"/>
            </a:ext>
          </a:extLst>
        </xdr:cNvPr>
        <xdr:cNvSpPr txBox="1"/>
      </xdr:nvSpPr>
      <xdr:spPr>
        <a:xfrm>
          <a:off x="260158" y="2368152"/>
          <a:ext cx="6423047" cy="303926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a:solidFill>
                <a:schemeClr val="dk1"/>
              </a:solidFill>
              <a:effectLst/>
              <a:latin typeface="Consolas" panose="020B0609020204030204" pitchFamily="49" charset="0"/>
              <a:ea typeface="+mn-ea"/>
              <a:cs typeface="Consolas" panose="020B0609020204030204" pitchFamily="49" charset="0"/>
            </a:rPr>
            <a:t>a) Optimal solution: produce no chocolate ice cream, 300 gallons of vanilla ice cream, and 75 gallons of banana ice cream.  Total profit will be $341.25.</a:t>
          </a:r>
        </a:p>
        <a:p>
          <a:endParaRPr lang="en-US" sz="800">
            <a:solidFill>
              <a:schemeClr val="dk1"/>
            </a:solidFill>
            <a:effectLst/>
            <a:latin typeface="Consolas" panose="020B0609020204030204" pitchFamily="49" charset="0"/>
            <a:ea typeface="+mn-ea"/>
            <a:cs typeface="Consolas" panose="020B0609020204030204" pitchFamily="49" charset="0"/>
          </a:endParaRPr>
        </a:p>
        <a:p>
          <a:r>
            <a:rPr lang="en-US" sz="800">
              <a:solidFill>
                <a:schemeClr val="dk1"/>
              </a:solidFill>
              <a:effectLst/>
              <a:latin typeface="Consolas" panose="020B0609020204030204" pitchFamily="49" charset="0"/>
              <a:ea typeface="+mn-ea"/>
              <a:cs typeface="Consolas" panose="020B0609020204030204" pitchFamily="49" charset="0"/>
            </a:rPr>
            <a:t>b)</a:t>
          </a:r>
          <a:r>
            <a:rPr lang="en-US" sz="800" baseline="0">
              <a:solidFill>
                <a:schemeClr val="dk1"/>
              </a:solidFill>
              <a:effectLst/>
              <a:latin typeface="Consolas" panose="020B0609020204030204" pitchFamily="49" charset="0"/>
              <a:ea typeface="+mn-ea"/>
              <a:cs typeface="Consolas" panose="020B0609020204030204" pitchFamily="49" charset="0"/>
            </a:rPr>
            <a:t> </a:t>
          </a:r>
          <a:r>
            <a:rPr lang="en-US" sz="800">
              <a:solidFill>
                <a:schemeClr val="dk1"/>
              </a:solidFill>
              <a:effectLst/>
              <a:latin typeface="Consolas" panose="020B0609020204030204" pitchFamily="49" charset="0"/>
              <a:ea typeface="+mn-ea"/>
              <a:cs typeface="Consolas" panose="020B0609020204030204" pitchFamily="49" charset="0"/>
            </a:rPr>
            <a:t>The optimal solution will change since $1.00 (an increase of $0.05) is outside the allowable increase of $0.0214.  The profit will go up, but how much can’t be determined without re-solving.</a:t>
          </a:r>
        </a:p>
        <a:p>
          <a:endParaRPr lang="en-US" sz="800">
            <a:solidFill>
              <a:schemeClr val="dk1"/>
            </a:solidFill>
            <a:effectLst/>
            <a:latin typeface="Consolas" panose="020B0609020204030204" pitchFamily="49" charset="0"/>
            <a:ea typeface="+mn-ea"/>
            <a:cs typeface="Consolas" panose="020B0609020204030204" pitchFamily="49" charset="0"/>
          </a:endParaRPr>
        </a:p>
        <a:p>
          <a:r>
            <a:rPr lang="en-US" sz="800">
              <a:solidFill>
                <a:schemeClr val="dk1"/>
              </a:solidFill>
              <a:effectLst/>
              <a:latin typeface="Consolas" panose="020B0609020204030204" pitchFamily="49" charset="0"/>
              <a:ea typeface="+mn-ea"/>
              <a:cs typeface="Consolas" panose="020B0609020204030204" pitchFamily="49" charset="0"/>
            </a:rPr>
            <a:t>c)</a:t>
          </a:r>
          <a:r>
            <a:rPr lang="en-US" sz="800" baseline="0">
              <a:solidFill>
                <a:schemeClr val="dk1"/>
              </a:solidFill>
              <a:effectLst/>
              <a:latin typeface="Consolas" panose="020B0609020204030204" pitchFamily="49" charset="0"/>
              <a:ea typeface="+mn-ea"/>
              <a:cs typeface="Consolas" panose="020B0609020204030204" pitchFamily="49" charset="0"/>
            </a:rPr>
            <a:t> </a:t>
          </a:r>
          <a:r>
            <a:rPr lang="en-US" sz="800">
              <a:solidFill>
                <a:schemeClr val="dk1"/>
              </a:solidFill>
              <a:effectLst/>
              <a:latin typeface="Consolas" panose="020B0609020204030204" pitchFamily="49" charset="0"/>
              <a:ea typeface="+mn-ea"/>
              <a:cs typeface="Consolas" panose="020B0609020204030204" pitchFamily="49" charset="0"/>
            </a:rPr>
            <a:t>The optimal solution will not change since $0.92 (a decrease of $0.03) is within the allowable decrease ($0.05).  Total profit will decrease by $2.25 ($0.03 x 75) to $339.</a:t>
          </a:r>
        </a:p>
        <a:p>
          <a:endParaRPr lang="en-US" sz="800">
            <a:solidFill>
              <a:schemeClr val="dk1"/>
            </a:solidFill>
            <a:effectLst/>
            <a:latin typeface="Consolas" panose="020B0609020204030204" pitchFamily="49" charset="0"/>
            <a:ea typeface="+mn-ea"/>
            <a:cs typeface="Consolas" panose="020B0609020204030204" pitchFamily="49" charset="0"/>
          </a:endParaRPr>
        </a:p>
        <a:p>
          <a:r>
            <a:rPr lang="en-US" sz="800">
              <a:solidFill>
                <a:schemeClr val="dk1"/>
              </a:solidFill>
              <a:effectLst/>
              <a:latin typeface="Consolas" panose="020B0609020204030204" pitchFamily="49" charset="0"/>
              <a:ea typeface="+mn-ea"/>
              <a:cs typeface="Consolas" panose="020B0609020204030204" pitchFamily="49" charset="0"/>
            </a:rPr>
            <a:t>d)</a:t>
          </a:r>
          <a:r>
            <a:rPr lang="en-US" sz="800" baseline="0">
              <a:solidFill>
                <a:schemeClr val="dk1"/>
              </a:solidFill>
              <a:effectLst/>
              <a:latin typeface="Consolas" panose="020B0609020204030204" pitchFamily="49" charset="0"/>
              <a:ea typeface="+mn-ea"/>
              <a:cs typeface="Consolas" panose="020B0609020204030204" pitchFamily="49" charset="0"/>
            </a:rPr>
            <a:t> </a:t>
          </a:r>
          <a:r>
            <a:rPr lang="en-US" sz="800">
              <a:solidFill>
                <a:schemeClr val="dk1"/>
              </a:solidFill>
              <a:effectLst/>
              <a:latin typeface="Consolas" panose="020B0609020204030204" pitchFamily="49" charset="0"/>
              <a:ea typeface="+mn-ea"/>
              <a:cs typeface="Consolas" panose="020B0609020204030204" pitchFamily="49" charset="0"/>
            </a:rPr>
            <a:t>The optimal solution will change.  Since the change is within the allowable range, we can calculate the change in profit using the shadow price: ∆Z = (Shadow Price)(∆RHS) = ($1) x (–3) = –$3.  The new profit will be $338.25.</a:t>
          </a:r>
        </a:p>
        <a:p>
          <a:endParaRPr lang="en-US" sz="800">
            <a:solidFill>
              <a:schemeClr val="dk1"/>
            </a:solidFill>
            <a:effectLst/>
            <a:latin typeface="Consolas" panose="020B0609020204030204" pitchFamily="49" charset="0"/>
            <a:ea typeface="+mn-ea"/>
            <a:cs typeface="Consolas" panose="020B0609020204030204" pitchFamily="49" charset="0"/>
          </a:endParaRPr>
        </a:p>
        <a:p>
          <a:r>
            <a:rPr lang="en-US" sz="800">
              <a:solidFill>
                <a:schemeClr val="dk1"/>
              </a:solidFill>
              <a:effectLst/>
              <a:latin typeface="Consolas" panose="020B0609020204030204" pitchFamily="49" charset="0"/>
              <a:ea typeface="+mn-ea"/>
              <a:cs typeface="Consolas" panose="020B0609020204030204" pitchFamily="49" charset="0"/>
            </a:rPr>
            <a:t>e)</a:t>
          </a:r>
          <a:r>
            <a:rPr lang="en-US" sz="800" baseline="0">
              <a:solidFill>
                <a:schemeClr val="dk1"/>
              </a:solidFill>
              <a:effectLst/>
              <a:latin typeface="Consolas" panose="020B0609020204030204" pitchFamily="49" charset="0"/>
              <a:ea typeface="+mn-ea"/>
              <a:cs typeface="Consolas" panose="020B0609020204030204" pitchFamily="49" charset="0"/>
            </a:rPr>
            <a:t> </a:t>
          </a:r>
          <a:r>
            <a:rPr lang="en-US" sz="800">
              <a:solidFill>
                <a:schemeClr val="dk1"/>
              </a:solidFill>
              <a:effectLst/>
              <a:latin typeface="Consolas" panose="020B0609020204030204" pitchFamily="49" charset="0"/>
              <a:ea typeface="+mn-ea"/>
              <a:cs typeface="Consolas" panose="020B0609020204030204" pitchFamily="49" charset="0"/>
            </a:rPr>
            <a:t>This increase is outside of the allowable increase so the total increase in profit with the extra sugar can not be determined without re-solving. However, we know that the shadow price </a:t>
          </a:r>
          <a:r>
            <a:rPr lang="en-US" sz="800" i="1">
              <a:solidFill>
                <a:schemeClr val="dk1"/>
              </a:solidFill>
              <a:effectLst/>
              <a:latin typeface="Consolas" panose="020B0609020204030204" pitchFamily="49" charset="0"/>
              <a:ea typeface="+mn-ea"/>
              <a:cs typeface="Consolas" panose="020B0609020204030204" pitchFamily="49" charset="0"/>
            </a:rPr>
            <a:t>is</a:t>
          </a:r>
          <a:r>
            <a:rPr lang="en-US" sz="800">
              <a:solidFill>
                <a:schemeClr val="dk1"/>
              </a:solidFill>
              <a:effectLst/>
              <a:latin typeface="Consolas" panose="020B0609020204030204" pitchFamily="49" charset="0"/>
              <a:ea typeface="+mn-ea"/>
              <a:cs typeface="Consolas" panose="020B0609020204030204" pitchFamily="49" charset="0"/>
            </a:rPr>
            <a:t> valid for the first increase of 10 pounds of sugar. For just this 10 pounds, the increase in profit is ∆Z = (Shadow Price)(∆RHS) = ($1.875)(+10) = $18.75, so even just 10 pounds of sugar would be worth the $15 price for 15 pounds.</a:t>
          </a:r>
        </a:p>
        <a:p>
          <a:r>
            <a:rPr lang="en-US" sz="800">
              <a:solidFill>
                <a:schemeClr val="dk1"/>
              </a:solidFill>
              <a:effectLst/>
              <a:latin typeface="Consolas" panose="020B0609020204030204" pitchFamily="49" charset="0"/>
              <a:ea typeface="+mn-ea"/>
              <a:cs typeface="Consolas" panose="020B0609020204030204" pitchFamily="49" charset="0"/>
            </a:rPr>
            <a:t>	</a:t>
          </a:r>
        </a:p>
        <a:p>
          <a:r>
            <a:rPr lang="en-US" sz="800">
              <a:solidFill>
                <a:schemeClr val="dk1"/>
              </a:solidFill>
              <a:effectLst/>
              <a:latin typeface="Consolas" panose="020B0609020204030204" pitchFamily="49" charset="0"/>
              <a:ea typeface="+mn-ea"/>
              <a:cs typeface="Consolas" panose="020B0609020204030204" pitchFamily="49" charset="0"/>
            </a:rPr>
            <a:t>f)</a:t>
          </a:r>
          <a:r>
            <a:rPr lang="en-US" sz="800" baseline="0">
              <a:solidFill>
                <a:schemeClr val="dk1"/>
              </a:solidFill>
              <a:effectLst/>
              <a:latin typeface="Consolas" panose="020B0609020204030204" pitchFamily="49" charset="0"/>
              <a:ea typeface="+mn-ea"/>
              <a:cs typeface="Consolas" panose="020B0609020204030204" pitchFamily="49" charset="0"/>
            </a:rPr>
            <a:t> </a:t>
          </a:r>
          <a:r>
            <a:rPr lang="en-US" sz="800">
              <a:solidFill>
                <a:schemeClr val="dk1"/>
              </a:solidFill>
              <a:effectLst/>
              <a:latin typeface="Consolas" panose="020B0609020204030204" pitchFamily="49" charset="0"/>
              <a:ea typeface="+mn-ea"/>
              <a:cs typeface="Consolas" panose="020B0609020204030204" pitchFamily="49" charset="0"/>
            </a:rPr>
            <a:t>The final value is 180 as shown in the E5 in the spreadsheet.  The shadow price is 0 since we are using less milk than we have available (there is slack in the constraint).  The R.H.Side value is 200 as given in cell G5.  The allowable increase is infinity since the shadow price will stay zero no matter how much we add to the right-hand side (since this would merely add to the slack).  The allowable decrease is 20 since the solution will change (and the shadow price will change from zero) once the right-hand side drops below 180 (the amount currently being used).</a:t>
          </a:r>
        </a:p>
        <a:p>
          <a:endParaRPr lang="en-US" sz="800">
            <a:latin typeface="Consolas" panose="020B0609020204030204" pitchFamily="49" charset="0"/>
            <a:cs typeface="Consolas" panose="020B0609020204030204" pitchFamily="49" charset="0"/>
          </a:endParaRPr>
        </a:p>
      </xdr:txBody>
    </xdr:sp>
    <xdr:clientData/>
  </xdr:twoCellAnchor>
  <xdr:twoCellAnchor editAs="oneCell">
    <xdr:from>
      <xdr:col>8</xdr:col>
      <xdr:colOff>203743</xdr:colOff>
      <xdr:row>14</xdr:row>
      <xdr:rowOff>67914</xdr:rowOff>
    </xdr:from>
    <xdr:to>
      <xdr:col>11</xdr:col>
      <xdr:colOff>156474</xdr:colOff>
      <xdr:row>29</xdr:row>
      <xdr:rowOff>35994</xdr:rowOff>
    </xdr:to>
    <xdr:pic>
      <xdr:nvPicPr>
        <xdr:cNvPr id="7" name="Picture 6">
          <a:extLst>
            <a:ext uri="{FF2B5EF4-FFF2-40B4-BE49-F238E27FC236}">
              <a16:creationId xmlns:a16="http://schemas.microsoft.com/office/drawing/2014/main" id="{8A8404B1-CDFA-EFB4-3717-ADA1D19A0202}"/>
            </a:ext>
          </a:extLst>
        </xdr:cNvPr>
        <xdr:cNvPicPr>
          <a:picLocks noChangeAspect="1"/>
        </xdr:cNvPicPr>
      </xdr:nvPicPr>
      <xdr:blipFill>
        <a:blip xmlns:r="http://schemas.openxmlformats.org/officeDocument/2006/relationships" r:embed="rId3"/>
        <a:stretch>
          <a:fillRect/>
        </a:stretch>
      </xdr:blipFill>
      <xdr:spPr>
        <a:xfrm>
          <a:off x="6832192" y="2349839"/>
          <a:ext cx="2438400" cy="2413000"/>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xdr:from>
      <xdr:col>0</xdr:col>
      <xdr:colOff>114300</xdr:colOff>
      <xdr:row>10</xdr:row>
      <xdr:rowOff>152400</xdr:rowOff>
    </xdr:from>
    <xdr:to>
      <xdr:col>6</xdr:col>
      <xdr:colOff>63500</xdr:colOff>
      <xdr:row>14</xdr:row>
      <xdr:rowOff>0</xdr:rowOff>
    </xdr:to>
    <xdr:sp macro="" textlink="">
      <xdr:nvSpPr>
        <xdr:cNvPr id="2" name="TextBox 1">
          <a:extLst>
            <a:ext uri="{FF2B5EF4-FFF2-40B4-BE49-F238E27FC236}">
              <a16:creationId xmlns:a16="http://schemas.microsoft.com/office/drawing/2014/main" id="{E48AB70C-F3B6-D69E-F3FF-CAE081F5833F}"/>
            </a:ext>
          </a:extLst>
        </xdr:cNvPr>
        <xdr:cNvSpPr txBox="1"/>
      </xdr:nvSpPr>
      <xdr:spPr>
        <a:xfrm>
          <a:off x="114300" y="1955800"/>
          <a:ext cx="3937000" cy="558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50" b="1">
              <a:solidFill>
                <a:srgbClr val="FF0000"/>
              </a:solidFill>
              <a:latin typeface="Consolas" panose="020B0609020204030204" pitchFamily="49" charset="0"/>
              <a:cs typeface="Consolas" panose="020B0609020204030204" pitchFamily="49" charset="0"/>
            </a:rPr>
            <a:t>Skip</a:t>
          </a:r>
          <a:r>
            <a:rPr lang="en-US" sz="1050" b="1" baseline="0">
              <a:solidFill>
                <a:srgbClr val="FF0000"/>
              </a:solidFill>
              <a:latin typeface="Consolas" panose="020B0609020204030204" pitchFamily="49" charset="0"/>
              <a:cs typeface="Consolas" panose="020B0609020204030204" pitchFamily="49" charset="0"/>
            </a:rPr>
            <a:t> Graphical and Manual Analysis (parts a, b, c)</a:t>
          </a:r>
          <a:endParaRPr lang="en-US" sz="1050" b="1">
            <a:solidFill>
              <a:srgbClr val="FF0000"/>
            </a:solidFill>
            <a:latin typeface="Consolas" panose="020B0609020204030204" pitchFamily="49" charset="0"/>
            <a:cs typeface="Consolas" panose="020B0609020204030204" pitchFamily="49" charset="0"/>
          </a:endParaRP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0</xdr:col>
      <xdr:colOff>279400</xdr:colOff>
      <xdr:row>15</xdr:row>
      <xdr:rowOff>0</xdr:rowOff>
    </xdr:from>
    <xdr:to>
      <xdr:col>6</xdr:col>
      <xdr:colOff>370417</xdr:colOff>
      <xdr:row>16</xdr:row>
      <xdr:rowOff>122767</xdr:rowOff>
    </xdr:to>
    <xdr:sp macro="" textlink="">
      <xdr:nvSpPr>
        <xdr:cNvPr id="2" name="TextBox 1">
          <a:extLst>
            <a:ext uri="{FF2B5EF4-FFF2-40B4-BE49-F238E27FC236}">
              <a16:creationId xmlns:a16="http://schemas.microsoft.com/office/drawing/2014/main" id="{6A81BC6B-80CB-DA41-98E5-0B75463BF145}"/>
            </a:ext>
          </a:extLst>
        </xdr:cNvPr>
        <xdr:cNvSpPr txBox="1"/>
      </xdr:nvSpPr>
      <xdr:spPr>
        <a:xfrm>
          <a:off x="279400" y="2692400"/>
          <a:ext cx="4637617" cy="30056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b="1" u="sng">
              <a:solidFill>
                <a:srgbClr val="FF0000"/>
              </a:solidFill>
              <a:effectLst/>
              <a:latin typeface="Consolas" panose="020B0609020204030204" pitchFamily="49" charset="0"/>
              <a:ea typeface="+mn-ea"/>
              <a:cs typeface="Consolas" panose="020B0609020204030204" pitchFamily="49" charset="0"/>
            </a:rPr>
            <a:t>Solve this Problem in R</a:t>
          </a:r>
          <a:endParaRPr lang="en-US" sz="900" b="1">
            <a:solidFill>
              <a:srgbClr val="FF0000"/>
            </a:solidFill>
            <a:latin typeface="Consolas" panose="020B0609020204030204" pitchFamily="49" charset="0"/>
            <a:cs typeface="Consolas" panose="020B0609020204030204" pitchFamily="49" charset="0"/>
          </a:endParaRPr>
        </a:p>
      </xdr:txBody>
    </xdr:sp>
    <xdr:clientData/>
  </xdr:twoCellAnchor>
  <xdr:twoCellAnchor editAs="oneCell">
    <xdr:from>
      <xdr:col>0</xdr:col>
      <xdr:colOff>290724</xdr:colOff>
      <xdr:row>17</xdr:row>
      <xdr:rowOff>38253</xdr:rowOff>
    </xdr:from>
    <xdr:to>
      <xdr:col>3</xdr:col>
      <xdr:colOff>804997</xdr:colOff>
      <xdr:row>23</xdr:row>
      <xdr:rowOff>23870</xdr:rowOff>
    </xdr:to>
    <xdr:pic>
      <xdr:nvPicPr>
        <xdr:cNvPr id="3" name="Picture 2">
          <a:extLst>
            <a:ext uri="{FF2B5EF4-FFF2-40B4-BE49-F238E27FC236}">
              <a16:creationId xmlns:a16="http://schemas.microsoft.com/office/drawing/2014/main" id="{AFEAB10E-EE3C-456A-25E1-E13A6433C4E6}"/>
            </a:ext>
          </a:extLst>
        </xdr:cNvPr>
        <xdr:cNvPicPr>
          <a:picLocks noChangeAspect="1"/>
        </xdr:cNvPicPr>
      </xdr:nvPicPr>
      <xdr:blipFill>
        <a:blip xmlns:r="http://schemas.openxmlformats.org/officeDocument/2006/relationships" r:embed="rId1"/>
        <a:stretch>
          <a:fillRect/>
        </a:stretch>
      </xdr:blipFill>
      <xdr:spPr>
        <a:xfrm>
          <a:off x="290724" y="3060241"/>
          <a:ext cx="2755900" cy="1041400"/>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xdr:from>
      <xdr:col>0</xdr:col>
      <xdr:colOff>241904</xdr:colOff>
      <xdr:row>13</xdr:row>
      <xdr:rowOff>20158</xdr:rowOff>
    </xdr:from>
    <xdr:to>
      <xdr:col>8</xdr:col>
      <xdr:colOff>598041</xdr:colOff>
      <xdr:row>26</xdr:row>
      <xdr:rowOff>73915</xdr:rowOff>
    </xdr:to>
    <xdr:sp macro="" textlink="">
      <xdr:nvSpPr>
        <xdr:cNvPr id="2" name="TextBox 1">
          <a:extLst>
            <a:ext uri="{FF2B5EF4-FFF2-40B4-BE49-F238E27FC236}">
              <a16:creationId xmlns:a16="http://schemas.microsoft.com/office/drawing/2014/main" id="{514E1D0C-B85A-5B81-32AA-EAED3C223A8B}"/>
            </a:ext>
          </a:extLst>
        </xdr:cNvPr>
        <xdr:cNvSpPr txBox="1"/>
      </xdr:nvSpPr>
      <xdr:spPr>
        <a:xfrm>
          <a:off x="241904" y="2372010"/>
          <a:ext cx="5691481" cy="232497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a:solidFill>
                <a:schemeClr val="dk1"/>
              </a:solidFill>
              <a:effectLst/>
              <a:latin typeface="Consolas" panose="020B0609020204030204" pitchFamily="49" charset="0"/>
              <a:ea typeface="+mn-ea"/>
              <a:cs typeface="Consolas" panose="020B0609020204030204" pitchFamily="49" charset="0"/>
            </a:rPr>
            <a:t>e)</a:t>
          </a:r>
        </a:p>
        <a:p>
          <a:r>
            <a:rPr lang="en-US" sz="900">
              <a:solidFill>
                <a:schemeClr val="dk1"/>
              </a:solidFill>
              <a:effectLst/>
              <a:latin typeface="Consolas" panose="020B0609020204030204" pitchFamily="49" charset="0"/>
              <a:ea typeface="+mn-ea"/>
              <a:cs typeface="Consolas" panose="020B0609020204030204" pitchFamily="49" charset="0"/>
            </a:rPr>
            <a:t>The shadow price for resource 1 is $0.</a:t>
          </a:r>
          <a:r>
            <a:rPr lang="en-US" sz="900">
              <a:effectLst/>
              <a:latin typeface="Consolas" panose="020B0609020204030204" pitchFamily="49" charset="0"/>
              <a:cs typeface="Consolas" panose="020B0609020204030204" pitchFamily="49" charset="0"/>
            </a:rPr>
            <a:t> </a:t>
          </a:r>
        </a:p>
        <a:p>
          <a:r>
            <a:rPr lang="en-US" sz="900">
              <a:solidFill>
                <a:schemeClr val="dk1"/>
              </a:solidFill>
              <a:effectLst/>
              <a:latin typeface="Consolas" panose="020B0609020204030204" pitchFamily="49" charset="0"/>
              <a:ea typeface="+mn-ea"/>
              <a:cs typeface="Consolas" panose="020B0609020204030204" pitchFamily="49" charset="0"/>
            </a:rPr>
            <a:t>The shadow price for resource 2 is $0.20.</a:t>
          </a:r>
          <a:r>
            <a:rPr lang="en-US" sz="900">
              <a:effectLst/>
              <a:latin typeface="Consolas" panose="020B0609020204030204" pitchFamily="49" charset="0"/>
              <a:cs typeface="Consolas" panose="020B0609020204030204" pitchFamily="49" charset="0"/>
            </a:rPr>
            <a:t> </a:t>
          </a:r>
        </a:p>
        <a:p>
          <a:r>
            <a:rPr lang="en-US" sz="900">
              <a:solidFill>
                <a:schemeClr val="dk1"/>
              </a:solidFill>
              <a:effectLst/>
              <a:latin typeface="Consolas" panose="020B0609020204030204" pitchFamily="49" charset="0"/>
              <a:ea typeface="+mn-ea"/>
              <a:cs typeface="Consolas" panose="020B0609020204030204" pitchFamily="49" charset="0"/>
            </a:rPr>
            <a:t>The shadow price for resource 3 is $1.40.</a:t>
          </a:r>
          <a:r>
            <a:rPr lang="en-US" sz="900">
              <a:effectLst/>
              <a:latin typeface="Consolas" panose="020B0609020204030204" pitchFamily="49" charset="0"/>
              <a:cs typeface="Consolas" panose="020B0609020204030204" pitchFamily="49" charset="0"/>
            </a:rPr>
            <a:t> </a:t>
          </a:r>
        </a:p>
        <a:p>
          <a:endParaRPr lang="en-US" sz="900">
            <a:solidFill>
              <a:schemeClr val="dk1"/>
            </a:solidFill>
            <a:effectLst/>
            <a:latin typeface="Consolas" panose="020B0609020204030204" pitchFamily="49" charset="0"/>
            <a:ea typeface="+mn-ea"/>
            <a:cs typeface="Consolas" panose="020B0609020204030204" pitchFamily="49" charset="0"/>
          </a:endParaRPr>
        </a:p>
        <a:p>
          <a:r>
            <a:rPr lang="en-US" sz="900">
              <a:solidFill>
                <a:schemeClr val="dk1"/>
              </a:solidFill>
              <a:effectLst/>
              <a:latin typeface="Consolas" panose="020B0609020204030204" pitchFamily="49" charset="0"/>
              <a:ea typeface="+mn-ea"/>
              <a:cs typeface="Consolas" panose="020B0609020204030204" pitchFamily="49" charset="0"/>
            </a:rPr>
            <a:t>The allowable range for the right-hand side of the first resource is 3 to ∞.</a:t>
          </a:r>
          <a:br>
            <a:rPr lang="en-US" sz="900">
              <a:solidFill>
                <a:schemeClr val="dk1"/>
              </a:solidFill>
              <a:effectLst/>
              <a:latin typeface="Consolas" panose="020B0609020204030204" pitchFamily="49" charset="0"/>
              <a:ea typeface="+mn-ea"/>
              <a:cs typeface="Consolas" panose="020B0609020204030204" pitchFamily="49" charset="0"/>
            </a:rPr>
          </a:br>
          <a:r>
            <a:rPr lang="en-US" sz="900">
              <a:solidFill>
                <a:schemeClr val="dk1"/>
              </a:solidFill>
              <a:effectLst/>
              <a:latin typeface="Consolas" panose="020B0609020204030204" pitchFamily="49" charset="0"/>
              <a:ea typeface="+mn-ea"/>
              <a:cs typeface="Consolas" panose="020B0609020204030204" pitchFamily="49" charset="0"/>
            </a:rPr>
            <a:t>The allowable range for the right-hand side of the second resource is 5 to 30.</a:t>
          </a:r>
          <a:br>
            <a:rPr lang="en-US" sz="900">
              <a:solidFill>
                <a:schemeClr val="dk1"/>
              </a:solidFill>
              <a:effectLst/>
              <a:latin typeface="Consolas" panose="020B0609020204030204" pitchFamily="49" charset="0"/>
              <a:ea typeface="+mn-ea"/>
              <a:cs typeface="Consolas" panose="020B0609020204030204" pitchFamily="49" charset="0"/>
            </a:rPr>
          </a:br>
          <a:r>
            <a:rPr lang="en-US" sz="900">
              <a:solidFill>
                <a:schemeClr val="dk1"/>
              </a:solidFill>
              <a:effectLst/>
              <a:latin typeface="Consolas" panose="020B0609020204030204" pitchFamily="49" charset="0"/>
              <a:ea typeface="+mn-ea"/>
              <a:cs typeface="Consolas" panose="020B0609020204030204" pitchFamily="49" charset="0"/>
            </a:rPr>
            <a:t>The allowable range for the right-hand side of the third resource is 5 to 13.333.</a:t>
          </a:r>
          <a:r>
            <a:rPr lang="en-US" sz="900">
              <a:effectLst/>
              <a:latin typeface="Consolas" panose="020B0609020204030204" pitchFamily="49" charset="0"/>
              <a:cs typeface="Consolas" panose="020B0609020204030204" pitchFamily="49" charset="0"/>
            </a:rPr>
            <a:t> </a:t>
          </a:r>
        </a:p>
        <a:p>
          <a:endParaRPr lang="en-US" sz="900">
            <a:effectLst/>
            <a:latin typeface="Consolas" panose="020B0609020204030204" pitchFamily="49" charset="0"/>
            <a:cs typeface="Consolas" panose="020B0609020204030204" pitchFamily="49"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a:solidFill>
                <a:schemeClr val="dk1"/>
              </a:solidFill>
              <a:effectLst/>
              <a:latin typeface="+mn-lt"/>
              <a:ea typeface="+mn-ea"/>
              <a:cs typeface="+mn-cs"/>
            </a:rPr>
            <a:t>f)	</a:t>
          </a:r>
        </a:p>
        <a:p>
          <a:pPr marL="0" marR="0" lvl="0" indent="0" defTabSz="914400" eaLnBrk="1" fontAlgn="auto" latinLnBrk="0" hangingPunct="1">
            <a:lnSpc>
              <a:spcPct val="100000"/>
            </a:lnSpc>
            <a:spcBef>
              <a:spcPts val="0"/>
            </a:spcBef>
            <a:spcAft>
              <a:spcPts val="0"/>
            </a:spcAft>
            <a:buClrTx/>
            <a:buSzTx/>
            <a:buFontTx/>
            <a:buNone/>
            <a:tabLst/>
            <a:defRPr/>
          </a:pPr>
          <a:r>
            <a:rPr lang="en-US" sz="1100">
              <a:solidFill>
                <a:schemeClr val="dk1"/>
              </a:solidFill>
              <a:effectLst/>
              <a:latin typeface="+mn-lt"/>
              <a:ea typeface="+mn-ea"/>
              <a:cs typeface="+mn-cs"/>
            </a:rPr>
            <a:t>These shadow prices tell management that for each additional unit of the resource, profit will increase by $0, or $0.20, or $1.40 for the three resources, respectively (for small changes).  Management is then able to evaluate whether or not to change the amounts of resources being made available.</a:t>
          </a:r>
        </a:p>
        <a:p>
          <a:endParaRPr lang="en-US" sz="900">
            <a:effectLst/>
            <a:latin typeface="Consolas" panose="020B0609020204030204" pitchFamily="49" charset="0"/>
            <a:cs typeface="Consolas" panose="020B0609020204030204" pitchFamily="49" charset="0"/>
          </a:endParaRPr>
        </a:p>
        <a:p>
          <a:endParaRPr lang="en-US" sz="900">
            <a:effectLst/>
            <a:latin typeface="Consolas" panose="020B0609020204030204" pitchFamily="49" charset="0"/>
            <a:cs typeface="Consolas" panose="020B0609020204030204" pitchFamily="49" charset="0"/>
          </a:endParaRPr>
        </a:p>
        <a:p>
          <a:endParaRPr lang="en-US" sz="900">
            <a:latin typeface="Consolas" panose="020B0609020204030204" pitchFamily="49" charset="0"/>
            <a:cs typeface="Consolas" panose="020B0609020204030204" pitchFamily="49" charset="0"/>
          </a:endParaRPr>
        </a:p>
      </xdr:txBody>
    </xdr:sp>
    <xdr:clientData/>
  </xdr:twoCellAnchor>
  <xdr:twoCellAnchor editAs="oneCell">
    <xdr:from>
      <xdr:col>8</xdr:col>
      <xdr:colOff>725713</xdr:colOff>
      <xdr:row>13</xdr:row>
      <xdr:rowOff>13439</xdr:rowOff>
    </xdr:from>
    <xdr:to>
      <xdr:col>12</xdr:col>
      <xdr:colOff>414585</xdr:colOff>
      <xdr:row>19</xdr:row>
      <xdr:rowOff>80634</xdr:rowOff>
    </xdr:to>
    <xdr:pic>
      <xdr:nvPicPr>
        <xdr:cNvPr id="3" name="Picture 2">
          <a:extLst>
            <a:ext uri="{FF2B5EF4-FFF2-40B4-BE49-F238E27FC236}">
              <a16:creationId xmlns:a16="http://schemas.microsoft.com/office/drawing/2014/main" id="{849E158F-1D2D-42B5-3A30-03EA6917AB5D}"/>
            </a:ext>
          </a:extLst>
        </xdr:cNvPr>
        <xdr:cNvPicPr>
          <a:picLocks noChangeAspect="1"/>
        </xdr:cNvPicPr>
      </xdr:nvPicPr>
      <xdr:blipFill>
        <a:blip xmlns:r="http://schemas.openxmlformats.org/officeDocument/2006/relationships" r:embed="rId1"/>
        <a:stretch>
          <a:fillRect/>
        </a:stretch>
      </xdr:blipFill>
      <xdr:spPr>
        <a:xfrm>
          <a:off x="6061057" y="2365291"/>
          <a:ext cx="2994904" cy="1115449"/>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1</xdr:col>
      <xdr:colOff>355599</xdr:colOff>
      <xdr:row>13</xdr:row>
      <xdr:rowOff>33866</xdr:rowOff>
    </xdr:from>
    <xdr:to>
      <xdr:col>4</xdr:col>
      <xdr:colOff>186265</xdr:colOff>
      <xdr:row>26</xdr:row>
      <xdr:rowOff>23407</xdr:rowOff>
    </xdr:to>
    <xdr:pic>
      <xdr:nvPicPr>
        <xdr:cNvPr id="2" name="Picture 1">
          <a:extLst>
            <a:ext uri="{FF2B5EF4-FFF2-40B4-BE49-F238E27FC236}">
              <a16:creationId xmlns:a16="http://schemas.microsoft.com/office/drawing/2014/main" id="{6975DB94-2BEA-FA19-E0EB-CB25882468F7}"/>
            </a:ext>
          </a:extLst>
        </xdr:cNvPr>
        <xdr:cNvPicPr>
          <a:picLocks noChangeAspect="1"/>
        </xdr:cNvPicPr>
      </xdr:nvPicPr>
      <xdr:blipFill>
        <a:blip xmlns:r="http://schemas.openxmlformats.org/officeDocument/2006/relationships" r:embed="rId1"/>
        <a:stretch>
          <a:fillRect/>
        </a:stretch>
      </xdr:blipFill>
      <xdr:spPr>
        <a:xfrm>
          <a:off x="601132" y="2497666"/>
          <a:ext cx="3556000" cy="2300941"/>
        </a:xfrm>
        <a:prstGeom prst="rect">
          <a:avLst/>
        </a:prstGeom>
      </xdr:spPr>
    </xdr:pic>
    <xdr:clientData/>
  </xdr:twoCellAnchor>
  <xdr:twoCellAnchor>
    <xdr:from>
      <xdr:col>5</xdr:col>
      <xdr:colOff>25398</xdr:colOff>
      <xdr:row>13</xdr:row>
      <xdr:rowOff>110066</xdr:rowOff>
    </xdr:from>
    <xdr:to>
      <xdr:col>8</xdr:col>
      <xdr:colOff>1600200</xdr:colOff>
      <xdr:row>25</xdr:row>
      <xdr:rowOff>25400</xdr:rowOff>
    </xdr:to>
    <xdr:grpSp>
      <xdr:nvGrpSpPr>
        <xdr:cNvPr id="5" name="Group 4">
          <a:extLst>
            <a:ext uri="{FF2B5EF4-FFF2-40B4-BE49-F238E27FC236}">
              <a16:creationId xmlns:a16="http://schemas.microsoft.com/office/drawing/2014/main" id="{D3A10384-8888-CB90-53D3-D5754F10E031}"/>
            </a:ext>
          </a:extLst>
        </xdr:cNvPr>
        <xdr:cNvGrpSpPr/>
      </xdr:nvGrpSpPr>
      <xdr:grpSpPr>
        <a:xfrm>
          <a:off x="4470398" y="2556196"/>
          <a:ext cx="3281019" cy="2035682"/>
          <a:chOff x="4792132" y="2590799"/>
          <a:chExt cx="2794000" cy="1617134"/>
        </a:xfrm>
      </xdr:grpSpPr>
      <xdr:pic>
        <xdr:nvPicPr>
          <xdr:cNvPr id="3" name="Picture 2">
            <a:extLst>
              <a:ext uri="{FF2B5EF4-FFF2-40B4-BE49-F238E27FC236}">
                <a16:creationId xmlns:a16="http://schemas.microsoft.com/office/drawing/2014/main" id="{587A71A8-1CBB-E3B7-1930-8CEBC8B9D204}"/>
              </a:ext>
            </a:extLst>
          </xdr:cNvPr>
          <xdr:cNvPicPr>
            <a:picLocks noChangeAspect="1"/>
          </xdr:cNvPicPr>
        </xdr:nvPicPr>
        <xdr:blipFill>
          <a:blip xmlns:r="http://schemas.openxmlformats.org/officeDocument/2006/relationships" r:embed="rId2"/>
          <a:stretch>
            <a:fillRect/>
          </a:stretch>
        </xdr:blipFill>
        <xdr:spPr>
          <a:xfrm>
            <a:off x="4792132" y="2590799"/>
            <a:ext cx="2794000" cy="889000"/>
          </a:xfrm>
          <a:prstGeom prst="rect">
            <a:avLst/>
          </a:prstGeom>
        </xdr:spPr>
      </xdr:pic>
      <xdr:pic>
        <xdr:nvPicPr>
          <xdr:cNvPr id="4" name="Picture 3">
            <a:extLst>
              <a:ext uri="{FF2B5EF4-FFF2-40B4-BE49-F238E27FC236}">
                <a16:creationId xmlns:a16="http://schemas.microsoft.com/office/drawing/2014/main" id="{B60FE6D3-17E8-CA67-F57E-4A8F50D917ED}"/>
              </a:ext>
            </a:extLst>
          </xdr:cNvPr>
          <xdr:cNvPicPr>
            <a:picLocks noChangeAspect="1"/>
          </xdr:cNvPicPr>
        </xdr:nvPicPr>
        <xdr:blipFill>
          <a:blip xmlns:r="http://schemas.openxmlformats.org/officeDocument/2006/relationships" r:embed="rId3"/>
          <a:stretch>
            <a:fillRect/>
          </a:stretch>
        </xdr:blipFill>
        <xdr:spPr>
          <a:xfrm>
            <a:off x="4792132" y="3369733"/>
            <a:ext cx="2781300" cy="838200"/>
          </a:xfrm>
          <a:prstGeom prst="rect">
            <a:avLst/>
          </a:prstGeom>
        </xdr:spPr>
      </xdr:pic>
    </xdr:grpSp>
    <xdr:clientData/>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177799</xdr:colOff>
      <xdr:row>10</xdr:row>
      <xdr:rowOff>165100</xdr:rowOff>
    </xdr:from>
    <xdr:to>
      <xdr:col>3</xdr:col>
      <xdr:colOff>762000</xdr:colOff>
      <xdr:row>15</xdr:row>
      <xdr:rowOff>35665</xdr:rowOff>
    </xdr:to>
    <xdr:pic>
      <xdr:nvPicPr>
        <xdr:cNvPr id="3" name="Picture 2">
          <a:extLst>
            <a:ext uri="{FF2B5EF4-FFF2-40B4-BE49-F238E27FC236}">
              <a16:creationId xmlns:a16="http://schemas.microsoft.com/office/drawing/2014/main" id="{A54A72E4-4483-9EFA-2903-BBD1EFE40527}"/>
            </a:ext>
          </a:extLst>
        </xdr:cNvPr>
        <xdr:cNvPicPr>
          <a:picLocks noChangeAspect="1"/>
        </xdr:cNvPicPr>
      </xdr:nvPicPr>
      <xdr:blipFill>
        <a:blip xmlns:r="http://schemas.openxmlformats.org/officeDocument/2006/relationships" r:embed="rId1"/>
        <a:stretch>
          <a:fillRect/>
        </a:stretch>
      </xdr:blipFill>
      <xdr:spPr>
        <a:xfrm>
          <a:off x="177799" y="1968500"/>
          <a:ext cx="2819401" cy="759565"/>
        </a:xfrm>
        <a:prstGeom prst="rect">
          <a:avLst/>
        </a:prstGeom>
      </xdr:spPr>
    </xdr:pic>
    <xdr:clientData/>
  </xdr:twoCellAnchor>
  <xdr:twoCellAnchor>
    <xdr:from>
      <xdr:col>6</xdr:col>
      <xdr:colOff>260350</xdr:colOff>
      <xdr:row>0</xdr:row>
      <xdr:rowOff>139700</xdr:rowOff>
    </xdr:from>
    <xdr:to>
      <xdr:col>10</xdr:col>
      <xdr:colOff>146050</xdr:colOff>
      <xdr:row>10</xdr:row>
      <xdr:rowOff>11206</xdr:rowOff>
    </xdr:to>
    <xdr:grpSp>
      <xdr:nvGrpSpPr>
        <xdr:cNvPr id="8" name="Group 7">
          <a:extLst>
            <a:ext uri="{FF2B5EF4-FFF2-40B4-BE49-F238E27FC236}">
              <a16:creationId xmlns:a16="http://schemas.microsoft.com/office/drawing/2014/main" id="{9DEEF0E1-9BB6-883A-782E-EB043DEF49EB}"/>
            </a:ext>
          </a:extLst>
        </xdr:cNvPr>
        <xdr:cNvGrpSpPr/>
      </xdr:nvGrpSpPr>
      <xdr:grpSpPr>
        <a:xfrm>
          <a:off x="4349750" y="139700"/>
          <a:ext cx="3136900" cy="1674906"/>
          <a:chOff x="4349750" y="139700"/>
          <a:chExt cx="3136900" cy="1674906"/>
        </a:xfrm>
      </xdr:grpSpPr>
      <xdr:pic>
        <xdr:nvPicPr>
          <xdr:cNvPr id="4" name="Picture 3">
            <a:extLst>
              <a:ext uri="{FF2B5EF4-FFF2-40B4-BE49-F238E27FC236}">
                <a16:creationId xmlns:a16="http://schemas.microsoft.com/office/drawing/2014/main" id="{C9050B9A-FB71-68E0-9A59-82AD34224E2C}"/>
              </a:ext>
            </a:extLst>
          </xdr:cNvPr>
          <xdr:cNvPicPr>
            <a:picLocks noChangeAspect="1"/>
          </xdr:cNvPicPr>
        </xdr:nvPicPr>
        <xdr:blipFill>
          <a:blip xmlns:r="http://schemas.openxmlformats.org/officeDocument/2006/relationships" r:embed="rId2"/>
          <a:stretch>
            <a:fillRect/>
          </a:stretch>
        </xdr:blipFill>
        <xdr:spPr>
          <a:xfrm>
            <a:off x="4349750" y="139700"/>
            <a:ext cx="3136900" cy="1674906"/>
          </a:xfrm>
          <a:prstGeom prst="rect">
            <a:avLst/>
          </a:prstGeom>
        </xdr:spPr>
      </xdr:pic>
      <xdr:sp macro="" textlink="">
        <xdr:nvSpPr>
          <xdr:cNvPr id="5" name="TextBox 4">
            <a:extLst>
              <a:ext uri="{FF2B5EF4-FFF2-40B4-BE49-F238E27FC236}">
                <a16:creationId xmlns:a16="http://schemas.microsoft.com/office/drawing/2014/main" id="{31EFE834-4C38-9656-C3C2-29389C5E5CD1}"/>
              </a:ext>
            </a:extLst>
          </xdr:cNvPr>
          <xdr:cNvSpPr txBox="1"/>
        </xdr:nvSpPr>
        <xdr:spPr>
          <a:xfrm>
            <a:off x="4521200" y="311150"/>
            <a:ext cx="660400" cy="2603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rgbClr val="FF0000"/>
                </a:solidFill>
              </a:rPr>
              <a:t>Original</a:t>
            </a:r>
          </a:p>
        </xdr:txBody>
      </xdr:sp>
    </xdr:grpSp>
    <xdr:clientData/>
  </xdr:twoCellAnchor>
  <xdr:twoCellAnchor>
    <xdr:from>
      <xdr:col>6</xdr:col>
      <xdr:colOff>260350</xdr:colOff>
      <xdr:row>10</xdr:row>
      <xdr:rowOff>88900</xdr:rowOff>
    </xdr:from>
    <xdr:to>
      <xdr:col>10</xdr:col>
      <xdr:colOff>146050</xdr:colOff>
      <xdr:row>20</xdr:row>
      <xdr:rowOff>79250</xdr:rowOff>
    </xdr:to>
    <xdr:grpSp>
      <xdr:nvGrpSpPr>
        <xdr:cNvPr id="7" name="Group 6">
          <a:extLst>
            <a:ext uri="{FF2B5EF4-FFF2-40B4-BE49-F238E27FC236}">
              <a16:creationId xmlns:a16="http://schemas.microsoft.com/office/drawing/2014/main" id="{C4C1C408-BB14-EFB2-9AF9-5F2B13848F5F}"/>
            </a:ext>
          </a:extLst>
        </xdr:cNvPr>
        <xdr:cNvGrpSpPr/>
      </xdr:nvGrpSpPr>
      <xdr:grpSpPr>
        <a:xfrm>
          <a:off x="4349750" y="1892300"/>
          <a:ext cx="3136900" cy="1768350"/>
          <a:chOff x="4349750" y="1892300"/>
          <a:chExt cx="3136900" cy="1768350"/>
        </a:xfrm>
      </xdr:grpSpPr>
      <xdr:pic>
        <xdr:nvPicPr>
          <xdr:cNvPr id="2" name="Picture 1">
            <a:extLst>
              <a:ext uri="{FF2B5EF4-FFF2-40B4-BE49-F238E27FC236}">
                <a16:creationId xmlns:a16="http://schemas.microsoft.com/office/drawing/2014/main" id="{AEA75A9A-B956-492A-C429-2D958DA921FB}"/>
              </a:ext>
            </a:extLst>
          </xdr:cNvPr>
          <xdr:cNvPicPr>
            <a:picLocks noChangeAspect="1"/>
          </xdr:cNvPicPr>
        </xdr:nvPicPr>
        <xdr:blipFill>
          <a:blip xmlns:r="http://schemas.openxmlformats.org/officeDocument/2006/relationships" r:embed="rId3"/>
          <a:stretch>
            <a:fillRect/>
          </a:stretch>
        </xdr:blipFill>
        <xdr:spPr>
          <a:xfrm>
            <a:off x="4349750" y="1892300"/>
            <a:ext cx="3136900" cy="1768350"/>
          </a:xfrm>
          <a:prstGeom prst="rect">
            <a:avLst/>
          </a:prstGeom>
        </xdr:spPr>
      </xdr:pic>
      <xdr:sp macro="" textlink="">
        <xdr:nvSpPr>
          <xdr:cNvPr id="6" name="TextBox 5">
            <a:extLst>
              <a:ext uri="{FF2B5EF4-FFF2-40B4-BE49-F238E27FC236}">
                <a16:creationId xmlns:a16="http://schemas.microsoft.com/office/drawing/2014/main" id="{0348C217-A0A3-E846-B5DD-664017F0B355}"/>
              </a:ext>
            </a:extLst>
          </xdr:cNvPr>
          <xdr:cNvSpPr txBox="1"/>
        </xdr:nvSpPr>
        <xdr:spPr>
          <a:xfrm>
            <a:off x="4489450" y="2063750"/>
            <a:ext cx="793750" cy="2603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rgbClr val="FF0000"/>
                </a:solidFill>
              </a:rPr>
              <a:t>Uncertain</a:t>
            </a:r>
          </a:p>
        </xdr:txBody>
      </xdr:sp>
    </xdr:grpSp>
    <xdr:clientData/>
  </xdr:twoCellAnchor>
</xdr:wsDr>
</file>

<file path=xl/drawings/drawing2.xml><?xml version="1.0" encoding="utf-8"?>
<xdr:wsDr xmlns:xdr="http://schemas.openxmlformats.org/drawingml/2006/spreadsheetDrawing" xmlns:a="http://schemas.openxmlformats.org/drawingml/2006/main">
  <xdr:twoCellAnchor editAs="oneCell">
    <xdr:from>
      <xdr:col>8</xdr:col>
      <xdr:colOff>323850</xdr:colOff>
      <xdr:row>1</xdr:row>
      <xdr:rowOff>95250</xdr:rowOff>
    </xdr:from>
    <xdr:to>
      <xdr:col>11</xdr:col>
      <xdr:colOff>425450</xdr:colOff>
      <xdr:row>13</xdr:row>
      <xdr:rowOff>82550</xdr:rowOff>
    </xdr:to>
    <xdr:pic>
      <xdr:nvPicPr>
        <xdr:cNvPr id="2" name="Picture 1">
          <a:extLst>
            <a:ext uri="{FF2B5EF4-FFF2-40B4-BE49-F238E27FC236}">
              <a16:creationId xmlns:a16="http://schemas.microsoft.com/office/drawing/2014/main" id="{0B4B3EEC-74FE-C640-AB0A-48133B99EB39}"/>
            </a:ext>
          </a:extLst>
        </xdr:cNvPr>
        <xdr:cNvPicPr>
          <a:picLocks noChangeAspect="1"/>
        </xdr:cNvPicPr>
      </xdr:nvPicPr>
      <xdr:blipFill>
        <a:blip xmlns:r="http://schemas.openxmlformats.org/officeDocument/2006/relationships" r:embed="rId1"/>
        <a:stretch>
          <a:fillRect/>
        </a:stretch>
      </xdr:blipFill>
      <xdr:spPr>
        <a:xfrm>
          <a:off x="6165850" y="336550"/>
          <a:ext cx="2387600" cy="21590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8</xdr:col>
      <xdr:colOff>247650</xdr:colOff>
      <xdr:row>2</xdr:row>
      <xdr:rowOff>19050</xdr:rowOff>
    </xdr:from>
    <xdr:to>
      <xdr:col>11</xdr:col>
      <xdr:colOff>349250</xdr:colOff>
      <xdr:row>14</xdr:row>
      <xdr:rowOff>6350</xdr:rowOff>
    </xdr:to>
    <xdr:pic>
      <xdr:nvPicPr>
        <xdr:cNvPr id="2" name="Picture 1">
          <a:extLst>
            <a:ext uri="{FF2B5EF4-FFF2-40B4-BE49-F238E27FC236}">
              <a16:creationId xmlns:a16="http://schemas.microsoft.com/office/drawing/2014/main" id="{AAF74DBD-A5A3-D844-A510-599BF788805C}"/>
            </a:ext>
          </a:extLst>
        </xdr:cNvPr>
        <xdr:cNvPicPr>
          <a:picLocks noChangeAspect="1"/>
        </xdr:cNvPicPr>
      </xdr:nvPicPr>
      <xdr:blipFill>
        <a:blip xmlns:r="http://schemas.openxmlformats.org/officeDocument/2006/relationships" r:embed="rId1"/>
        <a:stretch>
          <a:fillRect/>
        </a:stretch>
      </xdr:blipFill>
      <xdr:spPr>
        <a:xfrm>
          <a:off x="6203950" y="438150"/>
          <a:ext cx="2387600" cy="21590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8</xdr:col>
      <xdr:colOff>387350</xdr:colOff>
      <xdr:row>2</xdr:row>
      <xdr:rowOff>31750</xdr:rowOff>
    </xdr:from>
    <xdr:to>
      <xdr:col>11</xdr:col>
      <xdr:colOff>488950</xdr:colOff>
      <xdr:row>14</xdr:row>
      <xdr:rowOff>19050</xdr:rowOff>
    </xdr:to>
    <xdr:pic>
      <xdr:nvPicPr>
        <xdr:cNvPr id="2" name="Picture 1">
          <a:extLst>
            <a:ext uri="{FF2B5EF4-FFF2-40B4-BE49-F238E27FC236}">
              <a16:creationId xmlns:a16="http://schemas.microsoft.com/office/drawing/2014/main" id="{A2309ABB-46B0-A248-B682-39FF9C71E9E4}"/>
            </a:ext>
          </a:extLst>
        </xdr:cNvPr>
        <xdr:cNvPicPr>
          <a:picLocks noChangeAspect="1"/>
        </xdr:cNvPicPr>
      </xdr:nvPicPr>
      <xdr:blipFill>
        <a:blip xmlns:r="http://schemas.openxmlformats.org/officeDocument/2006/relationships" r:embed="rId1"/>
        <a:stretch>
          <a:fillRect/>
        </a:stretch>
      </xdr:blipFill>
      <xdr:spPr>
        <a:xfrm>
          <a:off x="5657850" y="450850"/>
          <a:ext cx="2387600" cy="215900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8</xdr:col>
      <xdr:colOff>292100</xdr:colOff>
      <xdr:row>2</xdr:row>
      <xdr:rowOff>69850</xdr:rowOff>
    </xdr:from>
    <xdr:to>
      <xdr:col>11</xdr:col>
      <xdr:colOff>393700</xdr:colOff>
      <xdr:row>14</xdr:row>
      <xdr:rowOff>57150</xdr:rowOff>
    </xdr:to>
    <xdr:pic>
      <xdr:nvPicPr>
        <xdr:cNvPr id="2" name="Picture 1">
          <a:extLst>
            <a:ext uri="{FF2B5EF4-FFF2-40B4-BE49-F238E27FC236}">
              <a16:creationId xmlns:a16="http://schemas.microsoft.com/office/drawing/2014/main" id="{8BC6EC65-D7A9-BB4A-94E7-7134BFD7D0B3}"/>
            </a:ext>
          </a:extLst>
        </xdr:cNvPr>
        <xdr:cNvPicPr>
          <a:picLocks noChangeAspect="1"/>
        </xdr:cNvPicPr>
      </xdr:nvPicPr>
      <xdr:blipFill>
        <a:blip xmlns:r="http://schemas.openxmlformats.org/officeDocument/2006/relationships" r:embed="rId1"/>
        <a:stretch>
          <a:fillRect/>
        </a:stretch>
      </xdr:blipFill>
      <xdr:spPr>
        <a:xfrm>
          <a:off x="5562600" y="488950"/>
          <a:ext cx="2387600" cy="215900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8</xdr:col>
      <xdr:colOff>317500</xdr:colOff>
      <xdr:row>2</xdr:row>
      <xdr:rowOff>44450</xdr:rowOff>
    </xdr:from>
    <xdr:to>
      <xdr:col>11</xdr:col>
      <xdr:colOff>419100</xdr:colOff>
      <xdr:row>14</xdr:row>
      <xdr:rowOff>31750</xdr:rowOff>
    </xdr:to>
    <xdr:pic>
      <xdr:nvPicPr>
        <xdr:cNvPr id="2" name="Picture 1">
          <a:extLst>
            <a:ext uri="{FF2B5EF4-FFF2-40B4-BE49-F238E27FC236}">
              <a16:creationId xmlns:a16="http://schemas.microsoft.com/office/drawing/2014/main" id="{F175A2C0-8D01-5A4F-ABDF-D54969D14CB6}"/>
            </a:ext>
          </a:extLst>
        </xdr:cNvPr>
        <xdr:cNvPicPr>
          <a:picLocks noChangeAspect="1"/>
        </xdr:cNvPicPr>
      </xdr:nvPicPr>
      <xdr:blipFill>
        <a:blip xmlns:r="http://schemas.openxmlformats.org/officeDocument/2006/relationships" r:embed="rId1"/>
        <a:stretch>
          <a:fillRect/>
        </a:stretch>
      </xdr:blipFill>
      <xdr:spPr>
        <a:xfrm>
          <a:off x="6311900" y="463550"/>
          <a:ext cx="2387600" cy="215900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8</xdr:col>
      <xdr:colOff>368300</xdr:colOff>
      <xdr:row>2</xdr:row>
      <xdr:rowOff>133350</xdr:rowOff>
    </xdr:from>
    <xdr:to>
      <xdr:col>11</xdr:col>
      <xdr:colOff>469900</xdr:colOff>
      <xdr:row>14</xdr:row>
      <xdr:rowOff>120650</xdr:rowOff>
    </xdr:to>
    <xdr:pic>
      <xdr:nvPicPr>
        <xdr:cNvPr id="2" name="Picture 1">
          <a:extLst>
            <a:ext uri="{FF2B5EF4-FFF2-40B4-BE49-F238E27FC236}">
              <a16:creationId xmlns:a16="http://schemas.microsoft.com/office/drawing/2014/main" id="{B0403C53-1E14-204A-B9F9-95B18873526F}"/>
            </a:ext>
          </a:extLst>
        </xdr:cNvPr>
        <xdr:cNvPicPr>
          <a:picLocks noChangeAspect="1"/>
        </xdr:cNvPicPr>
      </xdr:nvPicPr>
      <xdr:blipFill>
        <a:blip xmlns:r="http://schemas.openxmlformats.org/officeDocument/2006/relationships" r:embed="rId1"/>
        <a:stretch>
          <a:fillRect/>
        </a:stretch>
      </xdr:blipFill>
      <xdr:spPr>
        <a:xfrm>
          <a:off x="5638800" y="552450"/>
          <a:ext cx="2387600" cy="215900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xdr:from>
      <xdr:col>1</xdr:col>
      <xdr:colOff>31750</xdr:colOff>
      <xdr:row>14</xdr:row>
      <xdr:rowOff>133350</xdr:rowOff>
    </xdr:from>
    <xdr:to>
      <xdr:col>7</xdr:col>
      <xdr:colOff>660400</xdr:colOff>
      <xdr:row>35</xdr:row>
      <xdr:rowOff>107950</xdr:rowOff>
    </xdr:to>
    <xdr:sp macro="" textlink="">
      <xdr:nvSpPr>
        <xdr:cNvPr id="2" name="TextBox 1">
          <a:extLst>
            <a:ext uri="{FF2B5EF4-FFF2-40B4-BE49-F238E27FC236}">
              <a16:creationId xmlns:a16="http://schemas.microsoft.com/office/drawing/2014/main" id="{00640BC7-E5A5-B54B-FA85-B44FA158105A}"/>
            </a:ext>
          </a:extLst>
        </xdr:cNvPr>
        <xdr:cNvSpPr txBox="1"/>
      </xdr:nvSpPr>
      <xdr:spPr>
        <a:xfrm>
          <a:off x="387350" y="2698750"/>
          <a:ext cx="5657850" cy="3708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u="sng">
              <a:solidFill>
                <a:schemeClr val="dk1"/>
              </a:solidFill>
              <a:effectLst/>
              <a:latin typeface="Consolas" panose="020B0609020204030204" pitchFamily="49" charset="0"/>
              <a:ea typeface="+mn-ea"/>
              <a:cs typeface="Consolas" panose="020B0609020204030204" pitchFamily="49" charset="0"/>
            </a:rPr>
            <a:t>Part a)</a:t>
          </a:r>
          <a:r>
            <a:rPr lang="en-US" sz="900">
              <a:solidFill>
                <a:schemeClr val="dk1"/>
              </a:solidFill>
              <a:effectLst/>
              <a:latin typeface="Consolas" panose="020B0609020204030204" pitchFamily="49" charset="0"/>
              <a:ea typeface="+mn-ea"/>
              <a:cs typeface="Consolas" panose="020B0609020204030204" pitchFamily="49" charset="0"/>
            </a:rPr>
            <a:t> Optimal solution changes (not within allowable increase of $48,500).</a:t>
          </a:r>
        </a:p>
        <a:p>
          <a:endParaRPr lang="en-US" sz="900" u="sng">
            <a:solidFill>
              <a:schemeClr val="dk1"/>
            </a:solidFill>
            <a:effectLst/>
            <a:latin typeface="Consolas" panose="020B0609020204030204" pitchFamily="49" charset="0"/>
            <a:ea typeface="+mn-ea"/>
            <a:cs typeface="Consolas" panose="020B0609020204030204" pitchFamily="49" charset="0"/>
          </a:endParaRPr>
        </a:p>
        <a:p>
          <a:r>
            <a:rPr lang="en-US" sz="900" u="sng">
              <a:solidFill>
                <a:schemeClr val="dk1"/>
              </a:solidFill>
              <a:effectLst/>
              <a:latin typeface="Consolas" panose="020B0609020204030204" pitchFamily="49" charset="0"/>
              <a:ea typeface="+mn-ea"/>
              <a:cs typeface="Consolas" panose="020B0609020204030204" pitchFamily="49" charset="0"/>
            </a:rPr>
            <a:t>Part b)</a:t>
          </a:r>
          <a:r>
            <a:rPr lang="en-US" sz="900">
              <a:solidFill>
                <a:schemeClr val="dk1"/>
              </a:solidFill>
              <a:effectLst/>
              <a:latin typeface="Consolas" panose="020B0609020204030204" pitchFamily="49" charset="0"/>
              <a:ea typeface="+mn-ea"/>
              <a:cs typeface="Consolas" panose="020B0609020204030204" pitchFamily="49" charset="0"/>
            </a:rPr>
            <a:t> Optimal solution does not change (within allowable increase of $454,500).</a:t>
          </a:r>
        </a:p>
        <a:p>
          <a:endParaRPr lang="en-US" sz="900" u="sng">
            <a:solidFill>
              <a:schemeClr val="dk1"/>
            </a:solidFill>
            <a:effectLst/>
            <a:latin typeface="Consolas" panose="020B0609020204030204" pitchFamily="49" charset="0"/>
            <a:ea typeface="+mn-ea"/>
            <a:cs typeface="Consolas" panose="020B0609020204030204" pitchFamily="49" charset="0"/>
          </a:endParaRPr>
        </a:p>
        <a:p>
          <a:r>
            <a:rPr lang="en-US" sz="900" u="sng">
              <a:solidFill>
                <a:schemeClr val="dk1"/>
              </a:solidFill>
              <a:effectLst/>
              <a:latin typeface="Consolas" panose="020B0609020204030204" pitchFamily="49" charset="0"/>
              <a:ea typeface="+mn-ea"/>
              <a:cs typeface="Consolas" panose="020B0609020204030204" pitchFamily="49" charset="0"/>
            </a:rPr>
            <a:t>Part c)</a:t>
          </a:r>
          <a:r>
            <a:rPr lang="en-US" sz="900">
              <a:solidFill>
                <a:schemeClr val="dk1"/>
              </a:solidFill>
              <a:effectLst/>
              <a:latin typeface="Consolas" panose="020B0609020204030204" pitchFamily="49" charset="0"/>
              <a:ea typeface="+mn-ea"/>
              <a:cs typeface="Consolas" panose="020B0609020204030204" pitchFamily="49" charset="0"/>
            </a:rPr>
            <a:t> Optimal solution does not change (within allowable decrease of ∞).</a:t>
          </a:r>
        </a:p>
        <a:p>
          <a:endParaRPr lang="en-US" sz="900" u="sng">
            <a:solidFill>
              <a:schemeClr val="dk1"/>
            </a:solidFill>
            <a:effectLst/>
            <a:latin typeface="Consolas" panose="020B0609020204030204" pitchFamily="49" charset="0"/>
            <a:ea typeface="+mn-ea"/>
            <a:cs typeface="Consolas" panose="020B0609020204030204" pitchFamily="49" charset="0"/>
          </a:endParaRPr>
        </a:p>
        <a:p>
          <a:r>
            <a:rPr lang="en-US" sz="900" u="sng">
              <a:solidFill>
                <a:schemeClr val="dk1"/>
              </a:solidFill>
              <a:effectLst/>
              <a:latin typeface="Consolas" panose="020B0609020204030204" pitchFamily="49" charset="0"/>
              <a:ea typeface="+mn-ea"/>
              <a:cs typeface="Consolas" panose="020B0609020204030204" pitchFamily="49" charset="0"/>
            </a:rPr>
            <a:t>Part d)</a:t>
          </a:r>
          <a:r>
            <a:rPr lang="en-US" sz="900">
              <a:solidFill>
                <a:schemeClr val="dk1"/>
              </a:solidFill>
              <a:effectLst/>
              <a:latin typeface="Consolas" panose="020B0609020204030204" pitchFamily="49" charset="0"/>
              <a:ea typeface="+mn-ea"/>
              <a:cs typeface="Consolas" panose="020B0609020204030204" pitchFamily="49" charset="0"/>
            </a:rPr>
            <a:t> Optimal solution does not change (within allowable decrease of $322,600).</a:t>
          </a:r>
        </a:p>
        <a:p>
          <a:endParaRPr lang="en-US" sz="900" u="sng">
            <a:solidFill>
              <a:schemeClr val="dk1"/>
            </a:solidFill>
            <a:effectLst/>
            <a:latin typeface="Consolas" panose="020B0609020204030204" pitchFamily="49" charset="0"/>
            <a:ea typeface="+mn-ea"/>
            <a:cs typeface="Consolas" panose="020B0609020204030204" pitchFamily="49" charset="0"/>
          </a:endParaRPr>
        </a:p>
        <a:p>
          <a:r>
            <a:rPr lang="en-US" sz="900" u="sng">
              <a:solidFill>
                <a:schemeClr val="dk1"/>
              </a:solidFill>
              <a:effectLst/>
              <a:latin typeface="Consolas" panose="020B0609020204030204" pitchFamily="49" charset="0"/>
              <a:ea typeface="+mn-ea"/>
              <a:cs typeface="Consolas" panose="020B0609020204030204" pitchFamily="49" charset="0"/>
            </a:rPr>
            <a:t>Part e)</a:t>
          </a:r>
          <a:br>
            <a:rPr lang="en-US" sz="900" u="sng">
              <a:solidFill>
                <a:schemeClr val="dk1"/>
              </a:solidFill>
              <a:effectLst/>
              <a:latin typeface="Consolas" panose="020B0609020204030204" pitchFamily="49" charset="0"/>
              <a:ea typeface="+mn-ea"/>
              <a:cs typeface="Consolas" panose="020B0609020204030204" pitchFamily="49" charset="0"/>
            </a:rPr>
          </a:br>
          <a:r>
            <a:rPr lang="en-US" sz="900">
              <a:solidFill>
                <a:schemeClr val="dk1"/>
              </a:solidFill>
              <a:effectLst/>
              <a:latin typeface="Consolas" panose="020B0609020204030204" pitchFamily="49" charset="0"/>
              <a:ea typeface="+mn-ea"/>
              <a:cs typeface="Consolas" panose="020B0609020204030204" pitchFamily="49" charset="0"/>
            </a:rPr>
            <a:t>Percentage of allowable decrease for project 1 = (45 – 40) / ∞ = 0%</a:t>
          </a:r>
          <a:br>
            <a:rPr lang="en-US" sz="900">
              <a:solidFill>
                <a:schemeClr val="dk1"/>
              </a:solidFill>
              <a:effectLst/>
              <a:latin typeface="Consolas" panose="020B0609020204030204" pitchFamily="49" charset="0"/>
              <a:ea typeface="+mn-ea"/>
              <a:cs typeface="Consolas" panose="020B0609020204030204" pitchFamily="49" charset="0"/>
            </a:rPr>
          </a:br>
          <a:r>
            <a:rPr lang="en-US" sz="900">
              <a:solidFill>
                <a:schemeClr val="dk1"/>
              </a:solidFill>
              <a:effectLst/>
              <a:latin typeface="Consolas" panose="020B0609020204030204" pitchFamily="49" charset="0"/>
              <a:ea typeface="+mn-ea"/>
              <a:cs typeface="Consolas" panose="020B0609020204030204" pitchFamily="49" charset="0"/>
            </a:rPr>
            <a:t>Percentage of allowable increase for project 2 = (70.2 – 70) / 0.4545 = 44%</a:t>
          </a:r>
          <a:br>
            <a:rPr lang="en-US" sz="900">
              <a:solidFill>
                <a:schemeClr val="dk1"/>
              </a:solidFill>
              <a:effectLst/>
              <a:latin typeface="Consolas" panose="020B0609020204030204" pitchFamily="49" charset="0"/>
              <a:ea typeface="+mn-ea"/>
              <a:cs typeface="Consolas" panose="020B0609020204030204" pitchFamily="49" charset="0"/>
            </a:rPr>
          </a:br>
          <a:r>
            <a:rPr lang="en-US" sz="900">
              <a:solidFill>
                <a:schemeClr val="dk1"/>
              </a:solidFill>
              <a:effectLst/>
              <a:latin typeface="Consolas" panose="020B0609020204030204" pitchFamily="49" charset="0"/>
              <a:ea typeface="+mn-ea"/>
              <a:cs typeface="Consolas" panose="020B0609020204030204" pitchFamily="49" charset="0"/>
            </a:rPr>
            <a:t>Percentage of allowable decrease for project 3 = (50 – 49.8) / 0.3226 = 62%</a:t>
          </a:r>
          <a:br>
            <a:rPr lang="en-US" sz="900">
              <a:solidFill>
                <a:schemeClr val="dk1"/>
              </a:solidFill>
              <a:effectLst/>
              <a:latin typeface="Consolas" panose="020B0609020204030204" pitchFamily="49" charset="0"/>
              <a:ea typeface="+mn-ea"/>
              <a:cs typeface="Consolas" panose="020B0609020204030204" pitchFamily="49" charset="0"/>
            </a:rPr>
          </a:br>
          <a:r>
            <a:rPr lang="en-US" sz="900">
              <a:solidFill>
                <a:schemeClr val="dk1"/>
              </a:solidFill>
              <a:effectLst/>
              <a:latin typeface="Consolas" panose="020B0609020204030204" pitchFamily="49" charset="0"/>
              <a:ea typeface="+mn-ea"/>
              <a:cs typeface="Consolas" panose="020B0609020204030204" pitchFamily="49" charset="0"/>
            </a:rPr>
            <a:t>Sum = 106%, so the solution may or may not change. </a:t>
          </a:r>
        </a:p>
        <a:p>
          <a:endParaRPr lang="en-US" sz="900" u="sng">
            <a:solidFill>
              <a:schemeClr val="dk1"/>
            </a:solidFill>
            <a:effectLst/>
            <a:latin typeface="Consolas" panose="020B0609020204030204" pitchFamily="49" charset="0"/>
            <a:ea typeface="+mn-ea"/>
            <a:cs typeface="Consolas" panose="020B0609020204030204" pitchFamily="49" charset="0"/>
          </a:endParaRPr>
        </a:p>
        <a:p>
          <a:r>
            <a:rPr lang="en-US" sz="900" u="sng">
              <a:solidFill>
                <a:schemeClr val="dk1"/>
              </a:solidFill>
              <a:effectLst/>
              <a:latin typeface="Consolas" panose="020B0609020204030204" pitchFamily="49" charset="0"/>
              <a:ea typeface="+mn-ea"/>
              <a:cs typeface="Consolas" panose="020B0609020204030204" pitchFamily="49" charset="0"/>
            </a:rPr>
            <a:t>Part f)</a:t>
          </a:r>
          <a:br>
            <a:rPr lang="en-US" sz="900">
              <a:solidFill>
                <a:schemeClr val="dk1"/>
              </a:solidFill>
              <a:effectLst/>
              <a:latin typeface="Consolas" panose="020B0609020204030204" pitchFamily="49" charset="0"/>
              <a:ea typeface="+mn-ea"/>
              <a:cs typeface="Consolas" panose="020B0609020204030204" pitchFamily="49" charset="0"/>
            </a:rPr>
          </a:br>
          <a:r>
            <a:rPr lang="en-US" sz="900">
              <a:solidFill>
                <a:schemeClr val="dk1"/>
              </a:solidFill>
              <a:effectLst/>
              <a:latin typeface="Consolas" panose="020B0609020204030204" pitchFamily="49" charset="0"/>
              <a:ea typeface="+mn-ea"/>
              <a:cs typeface="Consolas" panose="020B0609020204030204" pitchFamily="49" charset="0"/>
            </a:rPr>
            <a:t>Percentage of allowable increase for project 1 = (46 – 45) / 0.0485 = 2,062%</a:t>
          </a:r>
          <a:br>
            <a:rPr lang="en-US" sz="900">
              <a:solidFill>
                <a:schemeClr val="dk1"/>
              </a:solidFill>
              <a:effectLst/>
              <a:latin typeface="Consolas" panose="020B0609020204030204" pitchFamily="49" charset="0"/>
              <a:ea typeface="+mn-ea"/>
              <a:cs typeface="Consolas" panose="020B0609020204030204" pitchFamily="49" charset="0"/>
            </a:rPr>
          </a:br>
          <a:r>
            <a:rPr lang="en-US" sz="900">
              <a:solidFill>
                <a:schemeClr val="dk1"/>
              </a:solidFill>
              <a:effectLst/>
              <a:latin typeface="Consolas" panose="020B0609020204030204" pitchFamily="49" charset="0"/>
              <a:ea typeface="+mn-ea"/>
              <a:cs typeface="Consolas" panose="020B0609020204030204" pitchFamily="49" charset="0"/>
            </a:rPr>
            <a:t>Percentage of allowable decrease for project 2 = (70 – 69) / 0.0543 = 1,842%</a:t>
          </a:r>
          <a:br>
            <a:rPr lang="en-US" sz="900">
              <a:solidFill>
                <a:schemeClr val="dk1"/>
              </a:solidFill>
              <a:effectLst/>
              <a:latin typeface="Consolas" panose="020B0609020204030204" pitchFamily="49" charset="0"/>
              <a:ea typeface="+mn-ea"/>
              <a:cs typeface="Consolas" panose="020B0609020204030204" pitchFamily="49" charset="0"/>
            </a:rPr>
          </a:br>
          <a:r>
            <a:rPr lang="en-US" sz="900">
              <a:solidFill>
                <a:schemeClr val="dk1"/>
              </a:solidFill>
              <a:effectLst/>
              <a:latin typeface="Consolas" panose="020B0609020204030204" pitchFamily="49" charset="0"/>
              <a:ea typeface="+mn-ea"/>
              <a:cs typeface="Consolas" panose="020B0609020204030204" pitchFamily="49" charset="0"/>
            </a:rPr>
            <a:t>Percentage of allowable decrease for project 3 = (50 – 49) / 0.3226 = 310%</a:t>
          </a:r>
          <a:br>
            <a:rPr lang="en-US" sz="900">
              <a:solidFill>
                <a:schemeClr val="dk1"/>
              </a:solidFill>
              <a:effectLst/>
              <a:latin typeface="Consolas" panose="020B0609020204030204" pitchFamily="49" charset="0"/>
              <a:ea typeface="+mn-ea"/>
              <a:cs typeface="Consolas" panose="020B0609020204030204" pitchFamily="49" charset="0"/>
            </a:rPr>
          </a:br>
          <a:r>
            <a:rPr lang="en-US" sz="900">
              <a:solidFill>
                <a:schemeClr val="dk1"/>
              </a:solidFill>
              <a:effectLst/>
              <a:latin typeface="Consolas" panose="020B0609020204030204" pitchFamily="49" charset="0"/>
              <a:ea typeface="+mn-ea"/>
              <a:cs typeface="Consolas" panose="020B0609020204030204" pitchFamily="49" charset="0"/>
            </a:rPr>
            <a:t>Sum = 4,214%, so the solution may or may not change. </a:t>
          </a:r>
        </a:p>
        <a:p>
          <a:endParaRPr lang="en-US" sz="900" u="sng">
            <a:solidFill>
              <a:schemeClr val="dk1"/>
            </a:solidFill>
            <a:effectLst/>
            <a:latin typeface="Consolas" panose="020B0609020204030204" pitchFamily="49" charset="0"/>
            <a:ea typeface="+mn-ea"/>
            <a:cs typeface="Consolas" panose="020B0609020204030204" pitchFamily="49" charset="0"/>
          </a:endParaRPr>
        </a:p>
        <a:p>
          <a:r>
            <a:rPr lang="en-US" sz="900" u="sng">
              <a:solidFill>
                <a:schemeClr val="dk1"/>
              </a:solidFill>
              <a:effectLst/>
              <a:latin typeface="Consolas" panose="020B0609020204030204" pitchFamily="49" charset="0"/>
              <a:ea typeface="+mn-ea"/>
              <a:cs typeface="Consolas" panose="020B0609020204030204" pitchFamily="49" charset="0"/>
            </a:rPr>
            <a:t>Part g)</a:t>
          </a:r>
          <a:br>
            <a:rPr lang="en-US" sz="900">
              <a:solidFill>
                <a:schemeClr val="dk1"/>
              </a:solidFill>
              <a:effectLst/>
              <a:latin typeface="Consolas" panose="020B0609020204030204" pitchFamily="49" charset="0"/>
              <a:ea typeface="+mn-ea"/>
              <a:cs typeface="Consolas" panose="020B0609020204030204" pitchFamily="49" charset="0"/>
            </a:rPr>
          </a:br>
          <a:r>
            <a:rPr lang="en-US" sz="900">
              <a:solidFill>
                <a:schemeClr val="dk1"/>
              </a:solidFill>
              <a:effectLst/>
              <a:latin typeface="Consolas" panose="020B0609020204030204" pitchFamily="49" charset="0"/>
              <a:ea typeface="+mn-ea"/>
              <a:cs typeface="Consolas" panose="020B0609020204030204" pitchFamily="49" charset="0"/>
            </a:rPr>
            <a:t>Percentage of allowable increase for project 1 = (54 – 45) / 0.0485 = 18,557%</a:t>
          </a:r>
          <a:br>
            <a:rPr lang="en-US" sz="900">
              <a:solidFill>
                <a:schemeClr val="dk1"/>
              </a:solidFill>
              <a:effectLst/>
              <a:latin typeface="Consolas" panose="020B0609020204030204" pitchFamily="49" charset="0"/>
              <a:ea typeface="+mn-ea"/>
              <a:cs typeface="Consolas" panose="020B0609020204030204" pitchFamily="49" charset="0"/>
            </a:rPr>
          </a:br>
          <a:r>
            <a:rPr lang="en-US" sz="900">
              <a:solidFill>
                <a:schemeClr val="dk1"/>
              </a:solidFill>
              <a:effectLst/>
              <a:latin typeface="Consolas" panose="020B0609020204030204" pitchFamily="49" charset="0"/>
              <a:ea typeface="+mn-ea"/>
              <a:cs typeface="Consolas" panose="020B0609020204030204" pitchFamily="49" charset="0"/>
            </a:rPr>
            <a:t>Percentage of allowable increase for project 2 = (84 – 70) / 0.4545 = 3,080%</a:t>
          </a:r>
          <a:br>
            <a:rPr lang="en-US" sz="900">
              <a:solidFill>
                <a:schemeClr val="dk1"/>
              </a:solidFill>
              <a:effectLst/>
              <a:latin typeface="Consolas" panose="020B0609020204030204" pitchFamily="49" charset="0"/>
              <a:ea typeface="+mn-ea"/>
              <a:cs typeface="Consolas" panose="020B0609020204030204" pitchFamily="49" charset="0"/>
            </a:rPr>
          </a:br>
          <a:r>
            <a:rPr lang="en-US" sz="900">
              <a:solidFill>
                <a:schemeClr val="dk1"/>
              </a:solidFill>
              <a:effectLst/>
              <a:latin typeface="Consolas" panose="020B0609020204030204" pitchFamily="49" charset="0"/>
              <a:ea typeface="+mn-ea"/>
              <a:cs typeface="Consolas" panose="020B0609020204030204" pitchFamily="49" charset="0"/>
            </a:rPr>
            <a:t>Percentage of allowable increase for project 3 = (60 – 50) / 0.1389 = 7,199%</a:t>
          </a:r>
          <a:br>
            <a:rPr lang="en-US" sz="900">
              <a:solidFill>
                <a:schemeClr val="dk1"/>
              </a:solidFill>
              <a:effectLst/>
              <a:latin typeface="Consolas" panose="020B0609020204030204" pitchFamily="49" charset="0"/>
              <a:ea typeface="+mn-ea"/>
              <a:cs typeface="Consolas" panose="020B0609020204030204" pitchFamily="49" charset="0"/>
            </a:rPr>
          </a:br>
          <a:r>
            <a:rPr lang="en-US" sz="900">
              <a:solidFill>
                <a:schemeClr val="dk1"/>
              </a:solidFill>
              <a:effectLst/>
              <a:latin typeface="Consolas" panose="020B0609020204030204" pitchFamily="49" charset="0"/>
              <a:ea typeface="+mn-ea"/>
              <a:cs typeface="Consolas" panose="020B0609020204030204" pitchFamily="49" charset="0"/>
            </a:rPr>
            <a:t>Sum = 28,836%, so the solution may or may not change.</a:t>
          </a:r>
          <a:r>
            <a:rPr lang="en-US" sz="900">
              <a:effectLst/>
              <a:latin typeface="Consolas" panose="020B0609020204030204" pitchFamily="49" charset="0"/>
              <a:cs typeface="Consolas" panose="020B0609020204030204" pitchFamily="49" charset="0"/>
            </a:rPr>
            <a:t> </a:t>
          </a:r>
          <a:endParaRPr lang="en-US" sz="900">
            <a:latin typeface="Consolas" panose="020B0609020204030204" pitchFamily="49" charset="0"/>
            <a:cs typeface="Consolas" panose="020B0609020204030204" pitchFamily="49" charset="0"/>
          </a:endParaRPr>
        </a:p>
      </xdr:txBody>
    </xdr:sp>
    <xdr:clientData/>
  </xdr:twoCellAnchor>
  <xdr:twoCellAnchor editAs="oneCell">
    <xdr:from>
      <xdr:col>8</xdr:col>
      <xdr:colOff>215900</xdr:colOff>
      <xdr:row>14</xdr:row>
      <xdr:rowOff>0</xdr:rowOff>
    </xdr:from>
    <xdr:to>
      <xdr:col>11</xdr:col>
      <xdr:colOff>165100</xdr:colOff>
      <xdr:row>19</xdr:row>
      <xdr:rowOff>76200</xdr:rowOff>
    </xdr:to>
    <xdr:pic>
      <xdr:nvPicPr>
        <xdr:cNvPr id="3" name="Picture 2">
          <a:extLst>
            <a:ext uri="{FF2B5EF4-FFF2-40B4-BE49-F238E27FC236}">
              <a16:creationId xmlns:a16="http://schemas.microsoft.com/office/drawing/2014/main" id="{27D2E173-0968-433E-48E9-D59EC3A4245E}"/>
            </a:ext>
          </a:extLst>
        </xdr:cNvPr>
        <xdr:cNvPicPr>
          <a:picLocks noChangeAspect="1"/>
        </xdr:cNvPicPr>
      </xdr:nvPicPr>
      <xdr:blipFill>
        <a:blip xmlns:r="http://schemas.openxmlformats.org/officeDocument/2006/relationships" r:embed="rId1"/>
        <a:stretch>
          <a:fillRect/>
        </a:stretch>
      </xdr:blipFill>
      <xdr:spPr>
        <a:xfrm>
          <a:off x="6299200" y="2565400"/>
          <a:ext cx="2387600" cy="965200"/>
        </a:xfrm>
        <a:prstGeom prst="rect">
          <a:avLst/>
        </a:prstGeom>
      </xdr:spPr>
    </xdr:pic>
    <xdr:clientData/>
  </xdr:twoCellAnchor>
  <xdr:twoCellAnchor editAs="oneCell">
    <xdr:from>
      <xdr:col>8</xdr:col>
      <xdr:colOff>203200</xdr:colOff>
      <xdr:row>1</xdr:row>
      <xdr:rowOff>101600</xdr:rowOff>
    </xdr:from>
    <xdr:to>
      <xdr:col>11</xdr:col>
      <xdr:colOff>152400</xdr:colOff>
      <xdr:row>13</xdr:row>
      <xdr:rowOff>76200</xdr:rowOff>
    </xdr:to>
    <xdr:pic>
      <xdr:nvPicPr>
        <xdr:cNvPr id="4" name="Picture 3">
          <a:extLst>
            <a:ext uri="{FF2B5EF4-FFF2-40B4-BE49-F238E27FC236}">
              <a16:creationId xmlns:a16="http://schemas.microsoft.com/office/drawing/2014/main" id="{A4B4026A-A4ED-6443-8154-D76C743DB0D7}"/>
            </a:ext>
          </a:extLst>
        </xdr:cNvPr>
        <xdr:cNvPicPr>
          <a:picLocks noChangeAspect="1"/>
        </xdr:cNvPicPr>
      </xdr:nvPicPr>
      <xdr:blipFill>
        <a:blip xmlns:r="http://schemas.openxmlformats.org/officeDocument/2006/relationships" r:embed="rId2"/>
        <a:stretch>
          <a:fillRect/>
        </a:stretch>
      </xdr:blipFill>
      <xdr:spPr>
        <a:xfrm>
          <a:off x="6286500" y="292100"/>
          <a:ext cx="2387600" cy="215900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xdr:from>
      <xdr:col>0</xdr:col>
      <xdr:colOff>50800</xdr:colOff>
      <xdr:row>14</xdr:row>
      <xdr:rowOff>50800</xdr:rowOff>
    </xdr:from>
    <xdr:to>
      <xdr:col>5</xdr:col>
      <xdr:colOff>158750</xdr:colOff>
      <xdr:row>16</xdr:row>
      <xdr:rowOff>63500</xdr:rowOff>
    </xdr:to>
    <xdr:sp macro="" textlink="">
      <xdr:nvSpPr>
        <xdr:cNvPr id="2" name="TextBox 1">
          <a:extLst>
            <a:ext uri="{FF2B5EF4-FFF2-40B4-BE49-F238E27FC236}">
              <a16:creationId xmlns:a16="http://schemas.microsoft.com/office/drawing/2014/main" id="{8DE15D1F-95ED-E140-AD9A-1B0F50D66EB9}"/>
            </a:ext>
          </a:extLst>
        </xdr:cNvPr>
        <xdr:cNvSpPr txBox="1"/>
      </xdr:nvSpPr>
      <xdr:spPr>
        <a:xfrm>
          <a:off x="50800" y="2387600"/>
          <a:ext cx="5657850" cy="342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b="1" u="sng">
              <a:solidFill>
                <a:srgbClr val="FF0000"/>
              </a:solidFill>
              <a:effectLst/>
              <a:latin typeface="Consolas" panose="020B0609020204030204" pitchFamily="49" charset="0"/>
              <a:ea typeface="+mn-ea"/>
              <a:cs typeface="Consolas" panose="020B0609020204030204" pitchFamily="49" charset="0"/>
            </a:rPr>
            <a:t>Solve this Problem in R</a:t>
          </a:r>
          <a:endParaRPr lang="en-US" sz="900" b="1">
            <a:solidFill>
              <a:srgbClr val="FF0000"/>
            </a:solidFill>
            <a:latin typeface="Consolas" panose="020B0609020204030204" pitchFamily="49" charset="0"/>
            <a:cs typeface="Consolas" panose="020B0609020204030204" pitchFamily="49" charset="0"/>
          </a:endParaRPr>
        </a:p>
      </xdr:txBody>
    </xdr:sp>
    <xdr:clientData/>
  </xdr:twoCellAnchor>
  <xdr:twoCellAnchor editAs="oneCell">
    <xdr:from>
      <xdr:col>0</xdr:col>
      <xdr:colOff>135467</xdr:colOff>
      <xdr:row>16</xdr:row>
      <xdr:rowOff>118533</xdr:rowOff>
    </xdr:from>
    <xdr:to>
      <xdr:col>2</xdr:col>
      <xdr:colOff>690034</xdr:colOff>
      <xdr:row>23</xdr:row>
      <xdr:rowOff>25400</xdr:rowOff>
    </xdr:to>
    <xdr:pic>
      <xdr:nvPicPr>
        <xdr:cNvPr id="3" name="Picture 2">
          <a:extLst>
            <a:ext uri="{FF2B5EF4-FFF2-40B4-BE49-F238E27FC236}">
              <a16:creationId xmlns:a16="http://schemas.microsoft.com/office/drawing/2014/main" id="{EAE68983-1E46-AB52-14E2-A3779613660A}"/>
            </a:ext>
          </a:extLst>
        </xdr:cNvPr>
        <xdr:cNvPicPr>
          <a:picLocks noChangeAspect="1"/>
        </xdr:cNvPicPr>
      </xdr:nvPicPr>
      <xdr:blipFill>
        <a:blip xmlns:r="http://schemas.openxmlformats.org/officeDocument/2006/relationships" r:embed="rId1"/>
        <a:stretch>
          <a:fillRect/>
        </a:stretch>
      </xdr:blipFill>
      <xdr:spPr>
        <a:xfrm>
          <a:off x="135467" y="2438400"/>
          <a:ext cx="2755900" cy="9144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pageSetUpPr fitToPage="1"/>
  </sheetPr>
  <dimension ref="A1:K22"/>
  <sheetViews>
    <sheetView zoomScale="200" zoomScaleNormal="200" workbookViewId="0">
      <selection activeCell="C5" sqref="C5:E5"/>
    </sheetView>
  </sheetViews>
  <sheetFormatPr baseColWidth="10" defaultColWidth="10.6640625" defaultRowHeight="14" x14ac:dyDescent="0.2"/>
  <cols>
    <col min="1" max="1" width="2.6640625" style="3" customWidth="1"/>
    <col min="2" max="2" width="15.1640625" style="2" customWidth="1"/>
    <col min="3" max="5" width="13.33203125" style="3" customWidth="1"/>
    <col min="6" max="6" width="11" style="3" customWidth="1"/>
    <col min="7" max="7" width="2.6640625" style="3" customWidth="1"/>
    <col min="8" max="8" width="9.6640625" style="3" customWidth="1"/>
    <col min="9" max="9" width="5.6640625" style="3" customWidth="1"/>
    <col min="10" max="10" width="16.1640625" style="3" bestFit="1" customWidth="1"/>
    <col min="11" max="11" width="8.1640625" style="3" bestFit="1" customWidth="1"/>
    <col min="12" max="16384" width="10.6640625" style="3"/>
  </cols>
  <sheetData>
    <row r="1" spans="1:11" ht="19" x14ac:dyDescent="0.25">
      <c r="A1" s="1" t="s">
        <v>62</v>
      </c>
    </row>
    <row r="3" spans="1:11" ht="15" thickBot="1" x14ac:dyDescent="0.25">
      <c r="C3" s="3" t="s">
        <v>63</v>
      </c>
      <c r="E3" s="3" t="s">
        <v>64</v>
      </c>
    </row>
    <row r="4" spans="1:11" ht="15" thickBot="1" x14ac:dyDescent="0.25">
      <c r="C4" s="3" t="s">
        <v>65</v>
      </c>
      <c r="D4" s="3" t="s">
        <v>29</v>
      </c>
      <c r="E4" s="3" t="s">
        <v>30</v>
      </c>
      <c r="J4" s="4" t="s">
        <v>1</v>
      </c>
      <c r="K4" s="5" t="s">
        <v>2</v>
      </c>
    </row>
    <row r="5" spans="1:11" x14ac:dyDescent="0.2">
      <c r="B5" s="2" t="s">
        <v>31</v>
      </c>
      <c r="C5" s="6">
        <v>45</v>
      </c>
      <c r="D5" s="6">
        <v>70</v>
      </c>
      <c r="E5" s="6">
        <v>55</v>
      </c>
      <c r="J5" s="7" t="s">
        <v>32</v>
      </c>
      <c r="K5" s="8" t="s">
        <v>33</v>
      </c>
    </row>
    <row r="6" spans="1:11" x14ac:dyDescent="0.2">
      <c r="B6" s="2" t="s">
        <v>34</v>
      </c>
      <c r="F6" s="3" t="s">
        <v>35</v>
      </c>
      <c r="H6" s="3" t="s">
        <v>35</v>
      </c>
      <c r="J6" s="9" t="s">
        <v>36</v>
      </c>
      <c r="K6" s="10" t="s">
        <v>37</v>
      </c>
    </row>
    <row r="7" spans="1:11" x14ac:dyDescent="0.2">
      <c r="F7" s="3" t="s">
        <v>38</v>
      </c>
      <c r="H7" s="3" t="s">
        <v>38</v>
      </c>
      <c r="J7" s="9" t="s">
        <v>39</v>
      </c>
      <c r="K7" s="10" t="s">
        <v>40</v>
      </c>
    </row>
    <row r="8" spans="1:11" x14ac:dyDescent="0.2">
      <c r="D8" s="3" t="s">
        <v>41</v>
      </c>
      <c r="F8" s="3" t="s">
        <v>42</v>
      </c>
      <c r="H8" s="3" t="s">
        <v>12</v>
      </c>
      <c r="J8" s="9" t="s">
        <v>43</v>
      </c>
      <c r="K8" s="10" t="s">
        <v>44</v>
      </c>
    </row>
    <row r="9" spans="1:11" x14ac:dyDescent="0.2">
      <c r="B9" s="2" t="s">
        <v>45</v>
      </c>
      <c r="C9" s="6">
        <v>40</v>
      </c>
      <c r="D9" s="6">
        <v>80</v>
      </c>
      <c r="E9" s="6">
        <v>90</v>
      </c>
      <c r="F9" s="11">
        <f>SUMPRODUCT(C9:E9,ParticipationShare)</f>
        <v>24.298561151079138</v>
      </c>
      <c r="G9" s="3" t="s">
        <v>0</v>
      </c>
      <c r="H9" s="6">
        <v>25</v>
      </c>
      <c r="J9" s="9" t="s">
        <v>46</v>
      </c>
      <c r="K9" s="10" t="s">
        <v>47</v>
      </c>
    </row>
    <row r="10" spans="1:11" ht="15" thickBot="1" x14ac:dyDescent="0.25">
      <c r="B10" s="2" t="s">
        <v>48</v>
      </c>
      <c r="C10" s="6">
        <v>100</v>
      </c>
      <c r="D10" s="6">
        <v>160</v>
      </c>
      <c r="E10" s="6">
        <v>140</v>
      </c>
      <c r="F10" s="11">
        <f>SUMPRODUCT(C10:E10,ParticipationShare)</f>
        <v>45</v>
      </c>
      <c r="G10" s="12" t="s">
        <v>0</v>
      </c>
      <c r="H10" s="6">
        <v>45</v>
      </c>
      <c r="J10" s="13" t="s">
        <v>49</v>
      </c>
      <c r="K10" s="14" t="s">
        <v>50</v>
      </c>
    </row>
    <row r="11" spans="1:11" x14ac:dyDescent="0.2">
      <c r="B11" s="2" t="s">
        <v>52</v>
      </c>
      <c r="C11" s="6">
        <v>190</v>
      </c>
      <c r="D11" s="6">
        <v>240</v>
      </c>
      <c r="E11" s="6">
        <v>160</v>
      </c>
      <c r="F11" s="11">
        <f>SUMPRODUCT(C11:E11,ParticipationShare)</f>
        <v>65</v>
      </c>
      <c r="G11" s="12" t="s">
        <v>0</v>
      </c>
      <c r="H11" s="6">
        <v>65</v>
      </c>
    </row>
    <row r="12" spans="1:11" x14ac:dyDescent="0.2">
      <c r="B12" s="2" t="s">
        <v>53</v>
      </c>
      <c r="C12" s="6">
        <v>200</v>
      </c>
      <c r="D12" s="6">
        <v>310</v>
      </c>
      <c r="E12" s="6">
        <v>220</v>
      </c>
      <c r="F12" s="11">
        <f>SUMPRODUCT(C12:E12,ParticipationShare)</f>
        <v>80</v>
      </c>
      <c r="G12" s="3" t="s">
        <v>0</v>
      </c>
      <c r="H12" s="6">
        <v>80</v>
      </c>
    </row>
    <row r="13" spans="1:11" x14ac:dyDescent="0.2">
      <c r="G13" s="15"/>
    </row>
    <row r="14" spans="1:11" x14ac:dyDescent="0.2">
      <c r="C14" s="3" t="s">
        <v>63</v>
      </c>
      <c r="E14" s="3" t="s">
        <v>64</v>
      </c>
      <c r="G14" s="15"/>
      <c r="H14" s="3" t="s">
        <v>54</v>
      </c>
    </row>
    <row r="15" spans="1:11" ht="15" thickBot="1" x14ac:dyDescent="0.25">
      <c r="C15" s="3" t="s">
        <v>65</v>
      </c>
      <c r="D15" s="3" t="s">
        <v>29</v>
      </c>
      <c r="E15" s="3" t="s">
        <v>30</v>
      </c>
      <c r="H15" s="3" t="s">
        <v>34</v>
      </c>
    </row>
    <row r="16" spans="1:11" ht="15" thickBot="1" x14ac:dyDescent="0.25">
      <c r="B16" s="2" t="s">
        <v>55</v>
      </c>
      <c r="C16" s="16">
        <v>0.13309352517985618</v>
      </c>
      <c r="D16" s="17">
        <v>6.1151079136690545E-2</v>
      </c>
      <c r="E16" s="18">
        <v>0.15647482014388497</v>
      </c>
      <c r="H16" s="19">
        <f>SUMPRODUCT(NetPresentValue,ParticipationShare)</f>
        <v>18.875899280575538</v>
      </c>
    </row>
    <row r="18" spans="8:8" x14ac:dyDescent="0.2">
      <c r="H18" s="20"/>
    </row>
    <row r="19" spans="8:8" x14ac:dyDescent="0.2">
      <c r="H19" s="21"/>
    </row>
    <row r="20" spans="8:8" x14ac:dyDescent="0.2">
      <c r="H20" s="21"/>
    </row>
    <row r="21" spans="8:8" x14ac:dyDescent="0.2">
      <c r="H21" s="20"/>
    </row>
    <row r="22" spans="8:8" x14ac:dyDescent="0.2">
      <c r="H22" s="20"/>
    </row>
  </sheetData>
  <phoneticPr fontId="2" type="noConversion"/>
  <printOptions headings="1" gridLines="1"/>
  <pageMargins left="0.75" right="0.75" top="1" bottom="1" header="0.5" footer="0.5"/>
  <pageSetup paperSize="0" orientation="landscape" horizontalDpi="4294967292" verticalDpi="4294967292"/>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A1:Q13"/>
  <sheetViews>
    <sheetView zoomScale="272" zoomScaleNormal="150" workbookViewId="0">
      <selection activeCell="M8" sqref="M8"/>
    </sheetView>
  </sheetViews>
  <sheetFormatPr baseColWidth="10" defaultColWidth="8.83203125" defaultRowHeight="11" x14ac:dyDescent="0.15"/>
  <cols>
    <col min="1" max="1" width="16.6640625" style="38" bestFit="1" customWidth="1"/>
    <col min="2" max="2" width="12.1640625" style="38" bestFit="1" customWidth="1"/>
    <col min="3" max="3" width="10.6640625" style="38" bestFit="1" customWidth="1"/>
    <col min="4" max="4" width="12.1640625" style="38" bestFit="1" customWidth="1"/>
    <col min="5" max="5" width="7.6640625" style="38" bestFit="1" customWidth="1"/>
    <col min="6" max="6" width="3" style="40" customWidth="1"/>
    <col min="7" max="7" width="9.1640625" style="40" bestFit="1" customWidth="1"/>
    <col min="8" max="8" width="12.1640625" style="40" bestFit="1" customWidth="1"/>
    <col min="9" max="9" width="10.6640625" style="40" bestFit="1" customWidth="1"/>
    <col min="10" max="10" width="12.1640625" style="40" bestFit="1" customWidth="1"/>
    <col min="11" max="11" width="7.6640625" style="40" bestFit="1" customWidth="1"/>
    <col min="12" max="12" width="2.6640625" style="40" customWidth="1"/>
    <col min="13" max="13" width="16.6640625" style="40" bestFit="1" customWidth="1"/>
    <col min="14" max="14" width="12.1640625" style="40" bestFit="1" customWidth="1"/>
    <col min="15" max="15" width="10.6640625" style="40" bestFit="1" customWidth="1"/>
    <col min="16" max="16" width="12.1640625" style="40" bestFit="1" customWidth="1"/>
    <col min="17" max="17" width="7.6640625" style="40" bestFit="1" customWidth="1"/>
    <col min="18" max="16384" width="8.83203125" style="40"/>
  </cols>
  <sheetData>
    <row r="1" spans="1:17" x14ac:dyDescent="0.15">
      <c r="B1" s="39" t="s">
        <v>90</v>
      </c>
      <c r="C1" s="39" t="s">
        <v>29</v>
      </c>
      <c r="D1" s="39" t="s">
        <v>91</v>
      </c>
      <c r="G1" s="38"/>
      <c r="H1" s="39" t="s">
        <v>90</v>
      </c>
      <c r="I1" s="39" t="s">
        <v>29</v>
      </c>
      <c r="J1" s="39" t="s">
        <v>91</v>
      </c>
      <c r="K1" s="38"/>
      <c r="M1" s="38"/>
      <c r="N1" s="39" t="s">
        <v>90</v>
      </c>
      <c r="O1" s="39" t="s">
        <v>29</v>
      </c>
      <c r="P1" s="39" t="s">
        <v>91</v>
      </c>
      <c r="Q1" s="38"/>
    </row>
    <row r="2" spans="1:17" ht="12" thickBot="1" x14ac:dyDescent="0.2">
      <c r="A2" s="41" t="s">
        <v>89</v>
      </c>
      <c r="B2" s="41" t="s">
        <v>72</v>
      </c>
      <c r="C2" s="41" t="s">
        <v>72</v>
      </c>
      <c r="D2" s="41" t="s">
        <v>72</v>
      </c>
      <c r="E2" s="41" t="s">
        <v>54</v>
      </c>
      <c r="G2" s="41" t="s">
        <v>92</v>
      </c>
      <c r="H2" s="41" t="s">
        <v>72</v>
      </c>
      <c r="I2" s="41" t="s">
        <v>72</v>
      </c>
      <c r="J2" s="41" t="s">
        <v>72</v>
      </c>
      <c r="K2" s="41" t="s">
        <v>54</v>
      </c>
      <c r="M2" s="41" t="s">
        <v>93</v>
      </c>
      <c r="N2" s="41" t="s">
        <v>72</v>
      </c>
      <c r="O2" s="41" t="s">
        <v>72</v>
      </c>
      <c r="P2" s="41" t="s">
        <v>72</v>
      </c>
      <c r="Q2" s="41" t="s">
        <v>54</v>
      </c>
    </row>
    <row r="3" spans="1:17" x14ac:dyDescent="0.15">
      <c r="A3" s="42">
        <v>40</v>
      </c>
      <c r="B3" s="43">
        <v>0</v>
      </c>
      <c r="C3" s="43">
        <v>0.16504854368932034</v>
      </c>
      <c r="D3" s="43">
        <v>0.13106796116504857</v>
      </c>
      <c r="E3" s="44">
        <v>18.106796116504853</v>
      </c>
      <c r="G3" s="42">
        <v>65</v>
      </c>
      <c r="H3" s="43">
        <v>0.13309352517985609</v>
      </c>
      <c r="I3" s="43">
        <v>6.1151079136690635E-2</v>
      </c>
      <c r="J3" s="43">
        <v>0.15647482014388492</v>
      </c>
      <c r="K3" s="44">
        <v>17.78776978417266</v>
      </c>
      <c r="M3" s="42">
        <v>45</v>
      </c>
      <c r="N3" s="43">
        <v>0</v>
      </c>
      <c r="O3" s="43">
        <v>0.25806451612903225</v>
      </c>
      <c r="P3" s="43">
        <v>0</v>
      </c>
      <c r="Q3" s="44">
        <v>18.064516129032256</v>
      </c>
    </row>
    <row r="4" spans="1:17" x14ac:dyDescent="0.15">
      <c r="A4" s="42">
        <v>41</v>
      </c>
      <c r="B4" s="43">
        <v>0</v>
      </c>
      <c r="C4" s="43">
        <v>0.16504854368932034</v>
      </c>
      <c r="D4" s="43">
        <v>0.13106796116504857</v>
      </c>
      <c r="E4" s="44">
        <v>18.106796116504853</v>
      </c>
      <c r="G4" s="42">
        <v>66</v>
      </c>
      <c r="H4" s="43">
        <v>0.13309352517985609</v>
      </c>
      <c r="I4" s="43">
        <v>6.1151079136690635E-2</v>
      </c>
      <c r="J4" s="43">
        <v>0.15647482014388492</v>
      </c>
      <c r="K4" s="44">
        <v>17.848920863309353</v>
      </c>
      <c r="M4" s="42">
        <v>46</v>
      </c>
      <c r="N4" s="43">
        <v>0</v>
      </c>
      <c r="O4" s="43">
        <v>0.25806451612903225</v>
      </c>
      <c r="P4" s="43">
        <v>0</v>
      </c>
      <c r="Q4" s="44">
        <v>18.064516129032256</v>
      </c>
    </row>
    <row r="5" spans="1:17" x14ac:dyDescent="0.15">
      <c r="A5" s="42">
        <v>42</v>
      </c>
      <c r="B5" s="43">
        <v>0</v>
      </c>
      <c r="C5" s="43">
        <v>0.16504854368932034</v>
      </c>
      <c r="D5" s="43">
        <v>0.13106796116504857</v>
      </c>
      <c r="E5" s="44">
        <v>18.106796116504853</v>
      </c>
      <c r="G5" s="42">
        <v>67</v>
      </c>
      <c r="H5" s="43">
        <v>0.13309352517985609</v>
      </c>
      <c r="I5" s="43">
        <v>6.1151079136690635E-2</v>
      </c>
      <c r="J5" s="43">
        <v>0.15647482014388492</v>
      </c>
      <c r="K5" s="44">
        <v>17.910071942446042</v>
      </c>
      <c r="M5" s="42">
        <v>47</v>
      </c>
      <c r="N5" s="43">
        <v>0</v>
      </c>
      <c r="O5" s="43">
        <v>0.25806451612903225</v>
      </c>
      <c r="P5" s="43">
        <v>0</v>
      </c>
      <c r="Q5" s="44">
        <v>18.064516129032256</v>
      </c>
    </row>
    <row r="6" spans="1:17" x14ac:dyDescent="0.15">
      <c r="A6" s="42">
        <v>43</v>
      </c>
      <c r="B6" s="43">
        <v>0</v>
      </c>
      <c r="C6" s="43">
        <v>0.16504854368932034</v>
      </c>
      <c r="D6" s="43">
        <v>0.13106796116504857</v>
      </c>
      <c r="E6" s="44">
        <v>18.106796116504853</v>
      </c>
      <c r="G6" s="42">
        <v>68</v>
      </c>
      <c r="H6" s="43">
        <v>0.13309352517985609</v>
      </c>
      <c r="I6" s="43">
        <v>6.1151079136690635E-2</v>
      </c>
      <c r="J6" s="43">
        <v>0.15647482014388492</v>
      </c>
      <c r="K6" s="44">
        <v>17.971223021582734</v>
      </c>
      <c r="M6" s="42">
        <v>48</v>
      </c>
      <c r="N6" s="43">
        <v>0</v>
      </c>
      <c r="O6" s="43">
        <v>0.25806451612903225</v>
      </c>
      <c r="P6" s="43">
        <v>0</v>
      </c>
      <c r="Q6" s="44">
        <v>18.064516129032256</v>
      </c>
    </row>
    <row r="7" spans="1:17" x14ac:dyDescent="0.15">
      <c r="A7" s="42">
        <v>44</v>
      </c>
      <c r="B7" s="43">
        <v>0</v>
      </c>
      <c r="C7" s="43">
        <v>0.16504854368932034</v>
      </c>
      <c r="D7" s="43">
        <v>0.13106796116504857</v>
      </c>
      <c r="E7" s="44">
        <v>18.106796116504853</v>
      </c>
      <c r="G7" s="42">
        <v>69</v>
      </c>
      <c r="H7" s="43">
        <v>0.13309352517985609</v>
      </c>
      <c r="I7" s="43">
        <v>6.1151079136690635E-2</v>
      </c>
      <c r="J7" s="43">
        <v>0.15647482014388492</v>
      </c>
      <c r="K7" s="44">
        <v>18.032374100719423</v>
      </c>
      <c r="M7" s="42">
        <v>49</v>
      </c>
      <c r="N7" s="43">
        <v>0</v>
      </c>
      <c r="O7" s="43">
        <v>0.25806451612903225</v>
      </c>
      <c r="P7" s="43">
        <v>0</v>
      </c>
      <c r="Q7" s="44">
        <v>18.064516129032256</v>
      </c>
    </row>
    <row r="8" spans="1:17" x14ac:dyDescent="0.15">
      <c r="A8" s="85">
        <v>45</v>
      </c>
      <c r="B8" s="43">
        <v>0</v>
      </c>
      <c r="C8" s="43">
        <v>0.16504854368932034</v>
      </c>
      <c r="D8" s="43">
        <v>0.13106796116504857</v>
      </c>
      <c r="E8" s="44">
        <v>18.106796116504853</v>
      </c>
      <c r="G8" s="42">
        <v>70</v>
      </c>
      <c r="H8" s="43">
        <v>0</v>
      </c>
      <c r="I8" s="43">
        <v>0.16504854368932034</v>
      </c>
      <c r="J8" s="43">
        <v>0.13106796116504857</v>
      </c>
      <c r="K8" s="44">
        <v>18.106796116504853</v>
      </c>
      <c r="M8" s="42">
        <v>50</v>
      </c>
      <c r="N8" s="43">
        <v>0</v>
      </c>
      <c r="O8" s="43">
        <v>0.16504854368932034</v>
      </c>
      <c r="P8" s="43">
        <v>0.13106796116504857</v>
      </c>
      <c r="Q8" s="44">
        <v>18.106796116504853</v>
      </c>
    </row>
    <row r="9" spans="1:17" x14ac:dyDescent="0.15">
      <c r="A9" s="42">
        <v>46</v>
      </c>
      <c r="B9" s="43">
        <v>0.13309352517985609</v>
      </c>
      <c r="C9" s="43">
        <v>6.1151079136690635E-2</v>
      </c>
      <c r="D9" s="43">
        <v>0.15647482014388492</v>
      </c>
      <c r="E9" s="44">
        <v>18.226618705035971</v>
      </c>
      <c r="G9" s="42">
        <v>71</v>
      </c>
      <c r="H9" s="43">
        <v>0</v>
      </c>
      <c r="I9" s="43">
        <v>0.25806451612903225</v>
      </c>
      <c r="J9" s="43">
        <v>0</v>
      </c>
      <c r="K9" s="44">
        <v>18.322580645161288</v>
      </c>
      <c r="M9" s="42">
        <v>51</v>
      </c>
      <c r="N9" s="43">
        <v>0.13309352517985609</v>
      </c>
      <c r="O9" s="43">
        <v>6.1151079136690635E-2</v>
      </c>
      <c r="P9" s="43">
        <v>0.15647482014388492</v>
      </c>
      <c r="Q9" s="44">
        <v>18.25</v>
      </c>
    </row>
    <row r="10" spans="1:17" x14ac:dyDescent="0.15">
      <c r="A10" s="42">
        <v>47</v>
      </c>
      <c r="B10" s="43">
        <v>0.13309352517985609</v>
      </c>
      <c r="C10" s="43">
        <v>6.1151079136690635E-2</v>
      </c>
      <c r="D10" s="43">
        <v>0.15647482014388492</v>
      </c>
      <c r="E10" s="44">
        <v>18.359712230215827</v>
      </c>
      <c r="G10" s="42">
        <v>72</v>
      </c>
      <c r="H10" s="43">
        <v>0</v>
      </c>
      <c r="I10" s="43">
        <v>0.25806451612903225</v>
      </c>
      <c r="J10" s="43">
        <v>0</v>
      </c>
      <c r="K10" s="44">
        <v>18.58064516129032</v>
      </c>
      <c r="M10" s="42">
        <v>52</v>
      </c>
      <c r="N10" s="43">
        <v>0.13309352517985609</v>
      </c>
      <c r="O10" s="43">
        <v>6.1151079136690635E-2</v>
      </c>
      <c r="P10" s="43">
        <v>0.15647482014388492</v>
      </c>
      <c r="Q10" s="44">
        <v>18.406474820143885</v>
      </c>
    </row>
    <row r="11" spans="1:17" x14ac:dyDescent="0.15">
      <c r="A11" s="42">
        <v>48</v>
      </c>
      <c r="B11" s="43">
        <v>0.13309352517985609</v>
      </c>
      <c r="C11" s="43">
        <v>6.1151079136690635E-2</v>
      </c>
      <c r="D11" s="43">
        <v>0.15647482014388492</v>
      </c>
      <c r="E11" s="44">
        <v>18.492805755395683</v>
      </c>
      <c r="G11" s="42">
        <v>73</v>
      </c>
      <c r="H11" s="43">
        <v>0</v>
      </c>
      <c r="I11" s="43">
        <v>0.25806451612903225</v>
      </c>
      <c r="J11" s="43">
        <v>0</v>
      </c>
      <c r="K11" s="44">
        <v>18.838709677419356</v>
      </c>
      <c r="M11" s="42">
        <v>53</v>
      </c>
      <c r="N11" s="43">
        <v>0.13309352517985609</v>
      </c>
      <c r="O11" s="43">
        <v>6.1151079136690635E-2</v>
      </c>
      <c r="P11" s="43">
        <v>0.15647482014388492</v>
      </c>
      <c r="Q11" s="44">
        <v>18.562949640287769</v>
      </c>
    </row>
    <row r="12" spans="1:17" x14ac:dyDescent="0.15">
      <c r="A12" s="42">
        <v>49</v>
      </c>
      <c r="B12" s="43">
        <v>0.13309352517985609</v>
      </c>
      <c r="C12" s="43">
        <v>6.1151079136690635E-2</v>
      </c>
      <c r="D12" s="43">
        <v>0.15647482014388492</v>
      </c>
      <c r="E12" s="44">
        <v>18.625899280575538</v>
      </c>
      <c r="G12" s="42">
        <v>74</v>
      </c>
      <c r="H12" s="43">
        <v>0</v>
      </c>
      <c r="I12" s="43">
        <v>0.25806451612903225</v>
      </c>
      <c r="J12" s="43">
        <v>0</v>
      </c>
      <c r="K12" s="44">
        <v>19.096774193548388</v>
      </c>
      <c r="M12" s="42">
        <v>54</v>
      </c>
      <c r="N12" s="43">
        <v>0.13309352517985609</v>
      </c>
      <c r="O12" s="43">
        <v>6.1151079136690635E-2</v>
      </c>
      <c r="P12" s="43">
        <v>0.15647482014388492</v>
      </c>
      <c r="Q12" s="44">
        <v>18.719424460431654</v>
      </c>
    </row>
    <row r="13" spans="1:17" ht="12" thickBot="1" x14ac:dyDescent="0.2">
      <c r="A13" s="45">
        <v>50</v>
      </c>
      <c r="B13" s="46">
        <v>0.13309352517985609</v>
      </c>
      <c r="C13" s="46">
        <v>6.1151079136690635E-2</v>
      </c>
      <c r="D13" s="46">
        <v>0.15647482014388492</v>
      </c>
      <c r="E13" s="47">
        <v>18.758992805755394</v>
      </c>
      <c r="G13" s="45">
        <v>75</v>
      </c>
      <c r="H13" s="46">
        <v>0</v>
      </c>
      <c r="I13" s="46">
        <v>0.25806451612903225</v>
      </c>
      <c r="J13" s="46">
        <v>0</v>
      </c>
      <c r="K13" s="47">
        <v>19.35483870967742</v>
      </c>
      <c r="M13" s="45">
        <v>55</v>
      </c>
      <c r="N13" s="46">
        <v>0.13309352517985609</v>
      </c>
      <c r="O13" s="46">
        <v>6.1151079136690635E-2</v>
      </c>
      <c r="P13" s="46">
        <v>0.15647482014388492</v>
      </c>
      <c r="Q13" s="47">
        <v>18.875899280575538</v>
      </c>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EE53EC-8002-B94A-93AF-4AA6F5FE7C76}">
  <dimension ref="A1"/>
  <sheetViews>
    <sheetView topLeftCell="E7" zoomScale="256" zoomScaleNormal="150" workbookViewId="0">
      <selection activeCell="I18" sqref="I18"/>
    </sheetView>
  </sheetViews>
  <sheetFormatPr baseColWidth="10" defaultRowHeight="13" x14ac:dyDescent="0.15"/>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dimension ref="A1:F10"/>
  <sheetViews>
    <sheetView zoomScale="200" zoomScaleNormal="200" workbookViewId="0">
      <selection activeCell="F5" sqref="F5"/>
    </sheetView>
  </sheetViews>
  <sheetFormatPr baseColWidth="10" defaultColWidth="10.6640625" defaultRowHeight="14" x14ac:dyDescent="0.2"/>
  <cols>
    <col min="1" max="1" width="11" style="48" bestFit="1" customWidth="1"/>
    <col min="2" max="3" width="10.6640625" style="24"/>
    <col min="4" max="4" width="7.6640625" style="24" customWidth="1"/>
    <col min="5" max="5" width="2.6640625" style="24" customWidth="1"/>
    <col min="6" max="6" width="9.6640625" style="24" customWidth="1"/>
    <col min="7" max="16384" width="10.6640625" style="23"/>
  </cols>
  <sheetData>
    <row r="1" spans="1:6" x14ac:dyDescent="0.2">
      <c r="B1" s="24" t="s">
        <v>18</v>
      </c>
      <c r="C1" s="24" t="s">
        <v>19</v>
      </c>
    </row>
    <row r="2" spans="1:6" x14ac:dyDescent="0.2">
      <c r="A2" s="48" t="s">
        <v>9</v>
      </c>
      <c r="B2" s="49">
        <v>3</v>
      </c>
      <c r="C2" s="49">
        <v>2</v>
      </c>
    </row>
    <row r="4" spans="1:6" x14ac:dyDescent="0.2">
      <c r="B4" s="83" t="s">
        <v>10</v>
      </c>
      <c r="C4" s="83"/>
      <c r="D4" s="24" t="s">
        <v>11</v>
      </c>
      <c r="F4" s="24" t="s">
        <v>12</v>
      </c>
    </row>
    <row r="5" spans="1:6" x14ac:dyDescent="0.2">
      <c r="A5" s="48" t="s">
        <v>20</v>
      </c>
      <c r="B5" s="50">
        <v>1</v>
      </c>
      <c r="C5" s="50">
        <v>0</v>
      </c>
      <c r="D5" s="24">
        <f>SUMPRODUCT(B5:C5,$B$10:$C$10)</f>
        <v>3</v>
      </c>
      <c r="E5" s="24" t="s">
        <v>0</v>
      </c>
      <c r="F5" s="50">
        <v>4</v>
      </c>
    </row>
    <row r="6" spans="1:6" x14ac:dyDescent="0.2">
      <c r="A6" s="48" t="s">
        <v>21</v>
      </c>
      <c r="B6" s="50">
        <v>1</v>
      </c>
      <c r="C6" s="50">
        <v>3</v>
      </c>
      <c r="D6" s="24">
        <f>SUMPRODUCT(B6:C6,$B$10:$C$10)</f>
        <v>15</v>
      </c>
      <c r="E6" s="24" t="s">
        <v>0</v>
      </c>
      <c r="F6" s="50">
        <v>15</v>
      </c>
    </row>
    <row r="7" spans="1:6" x14ac:dyDescent="0.2">
      <c r="A7" s="48" t="s">
        <v>5</v>
      </c>
      <c r="B7" s="50">
        <v>2</v>
      </c>
      <c r="C7" s="50">
        <v>1</v>
      </c>
      <c r="D7" s="24">
        <f>SUMPRODUCT(B7:C7,$B$10:$C$10)</f>
        <v>10</v>
      </c>
      <c r="E7" s="24" t="s">
        <v>0</v>
      </c>
      <c r="F7" s="50">
        <v>10</v>
      </c>
    </row>
    <row r="9" spans="1:6" ht="15" thickBot="1" x14ac:dyDescent="0.25">
      <c r="B9" s="24" t="s">
        <v>18</v>
      </c>
      <c r="C9" s="24" t="s">
        <v>19</v>
      </c>
      <c r="F9" s="24" t="s">
        <v>13</v>
      </c>
    </row>
    <row r="10" spans="1:6" ht="15" thickBot="1" x14ac:dyDescent="0.25">
      <c r="A10" s="48" t="s">
        <v>24</v>
      </c>
      <c r="B10" s="51">
        <v>3</v>
      </c>
      <c r="C10" s="52">
        <v>4</v>
      </c>
      <c r="F10" s="53">
        <f>SUMPRODUCT(B2:C2,B10:C10)</f>
        <v>17</v>
      </c>
    </row>
  </sheetData>
  <mergeCells count="1">
    <mergeCell ref="B4:C4"/>
  </mergeCells>
  <phoneticPr fontId="0"/>
  <printOptions headings="1" gridLines="1"/>
  <pageMargins left="0.75" right="0.75" top="1" bottom="1" header="0.5" footer="0.5"/>
  <pageSetup paperSize="0" orientation="portrait" horizontalDpi="4294967292" verticalDpi="4294967292"/>
  <headerFooter alignWithMargins="0"/>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B00-000000000000}">
  <dimension ref="A1:Q13"/>
  <sheetViews>
    <sheetView topLeftCell="A11" zoomScale="258" workbookViewId="0">
      <selection activeCell="F22" sqref="F22"/>
    </sheetView>
  </sheetViews>
  <sheetFormatPr baseColWidth="10" defaultColWidth="8.83203125" defaultRowHeight="14" x14ac:dyDescent="0.2"/>
  <cols>
    <col min="1" max="2" width="9.5" style="24" bestFit="1" customWidth="1"/>
    <col min="3" max="3" width="10.33203125" style="24" bestFit="1" customWidth="1"/>
    <col min="4" max="4" width="11.1640625" style="24" bestFit="1" customWidth="1"/>
    <col min="5" max="5" width="10.33203125" style="24" bestFit="1" customWidth="1"/>
    <col min="6" max="6" width="4.33203125" style="23" customWidth="1"/>
    <col min="7" max="9" width="9.5" style="23" bestFit="1" customWidth="1"/>
    <col min="10" max="10" width="11.1640625" style="23" bestFit="1" customWidth="1"/>
    <col min="11" max="11" width="10.33203125" style="23" bestFit="1" customWidth="1"/>
    <col min="12" max="12" width="4.33203125" style="23" customWidth="1"/>
    <col min="13" max="14" width="9.5" style="23" bestFit="1" customWidth="1"/>
    <col min="15" max="15" width="10.33203125" style="23" bestFit="1" customWidth="1"/>
    <col min="16" max="16" width="11.1640625" style="23" bestFit="1" customWidth="1"/>
    <col min="17" max="17" width="10.33203125" style="23" bestFit="1" customWidth="1"/>
  </cols>
  <sheetData>
    <row r="1" spans="1:17" x14ac:dyDescent="0.2">
      <c r="A1" s="36" t="s">
        <v>12</v>
      </c>
      <c r="E1" s="36" t="s">
        <v>88</v>
      </c>
      <c r="G1" s="36" t="s">
        <v>12</v>
      </c>
      <c r="H1" s="24"/>
      <c r="I1" s="24"/>
      <c r="J1" s="24"/>
      <c r="K1" s="36" t="s">
        <v>88</v>
      </c>
      <c r="M1" s="36" t="s">
        <v>12</v>
      </c>
      <c r="N1" s="24"/>
      <c r="O1" s="24"/>
      <c r="P1" s="24"/>
      <c r="Q1" s="36" t="s">
        <v>88</v>
      </c>
    </row>
    <row r="2" spans="1:17" ht="15" thickBot="1" x14ac:dyDescent="0.25">
      <c r="A2" s="37" t="s">
        <v>20</v>
      </c>
      <c r="B2" s="37" t="s">
        <v>18</v>
      </c>
      <c r="C2" s="37" t="s">
        <v>19</v>
      </c>
      <c r="D2" s="37" t="s">
        <v>13</v>
      </c>
      <c r="E2" s="36" t="s">
        <v>27</v>
      </c>
      <c r="G2" s="37" t="s">
        <v>21</v>
      </c>
      <c r="H2" s="37" t="s">
        <v>18</v>
      </c>
      <c r="I2" s="37" t="s">
        <v>19</v>
      </c>
      <c r="J2" s="37" t="s">
        <v>13</v>
      </c>
      <c r="K2" s="36" t="s">
        <v>27</v>
      </c>
      <c r="M2" s="37" t="s">
        <v>5</v>
      </c>
      <c r="N2" s="37" t="s">
        <v>18</v>
      </c>
      <c r="O2" s="37" t="s">
        <v>19</v>
      </c>
      <c r="P2" s="37" t="s">
        <v>13</v>
      </c>
      <c r="Q2" s="36" t="s">
        <v>27</v>
      </c>
    </row>
    <row r="3" spans="1:17" x14ac:dyDescent="0.2">
      <c r="A3" s="29">
        <v>0</v>
      </c>
      <c r="B3" s="29">
        <v>0</v>
      </c>
      <c r="C3" s="29">
        <v>5</v>
      </c>
      <c r="D3" s="58">
        <v>10</v>
      </c>
      <c r="G3" s="29">
        <v>11</v>
      </c>
      <c r="H3" s="29">
        <v>3.8000000000000003</v>
      </c>
      <c r="I3" s="29">
        <v>2.4</v>
      </c>
      <c r="J3" s="58">
        <v>16.2</v>
      </c>
      <c r="K3" s="24"/>
      <c r="M3" s="29">
        <v>6</v>
      </c>
      <c r="N3" s="29">
        <v>0.6</v>
      </c>
      <c r="O3" s="29">
        <v>4.8</v>
      </c>
      <c r="P3" s="58">
        <v>11.399999999999999</v>
      </c>
      <c r="Q3" s="24"/>
    </row>
    <row r="4" spans="1:17" x14ac:dyDescent="0.2">
      <c r="A4" s="29">
        <v>1</v>
      </c>
      <c r="B4" s="29">
        <v>1</v>
      </c>
      <c r="C4" s="29">
        <v>4.666666666666667</v>
      </c>
      <c r="D4" s="58">
        <v>12.333333333333334</v>
      </c>
      <c r="E4" s="59">
        <f>D4-D3</f>
        <v>2.3333333333333339</v>
      </c>
      <c r="G4" s="29">
        <v>12</v>
      </c>
      <c r="H4" s="29">
        <v>3.5999999999999996</v>
      </c>
      <c r="I4" s="29">
        <v>2.8000000000000003</v>
      </c>
      <c r="J4" s="58">
        <v>16.399999999999999</v>
      </c>
      <c r="K4" s="59">
        <f t="shared" ref="K4:K13" si="0">J4-J3</f>
        <v>0.19999999999999929</v>
      </c>
      <c r="M4" s="29">
        <v>7</v>
      </c>
      <c r="N4" s="29">
        <v>1.2</v>
      </c>
      <c r="O4" s="29">
        <v>4.5999999999999996</v>
      </c>
      <c r="P4" s="58">
        <v>12.799999999999999</v>
      </c>
      <c r="Q4" s="59">
        <f t="shared" ref="Q4:Q13" si="1">P4-P3</f>
        <v>1.4000000000000004</v>
      </c>
    </row>
    <row r="5" spans="1:17" x14ac:dyDescent="0.2">
      <c r="A5" s="29">
        <v>2</v>
      </c>
      <c r="B5" s="29">
        <v>2</v>
      </c>
      <c r="C5" s="29">
        <v>4.333333333333333</v>
      </c>
      <c r="D5" s="58">
        <v>14.666666666666666</v>
      </c>
      <c r="E5" s="59">
        <f t="shared" ref="E5:E13" si="2">D5-D4</f>
        <v>2.3333333333333321</v>
      </c>
      <c r="G5" s="29">
        <v>13</v>
      </c>
      <c r="H5" s="29">
        <v>3.4</v>
      </c>
      <c r="I5" s="29">
        <v>3.1999999999999997</v>
      </c>
      <c r="J5" s="58">
        <v>16.599999999999998</v>
      </c>
      <c r="K5" s="59">
        <f t="shared" si="0"/>
        <v>0.19999999999999929</v>
      </c>
      <c r="M5" s="29">
        <v>8</v>
      </c>
      <c r="N5" s="29">
        <v>1.7999999999999998</v>
      </c>
      <c r="O5" s="29">
        <v>4.4000000000000004</v>
      </c>
      <c r="P5" s="58">
        <v>14.2</v>
      </c>
      <c r="Q5" s="59">
        <f t="shared" si="1"/>
        <v>1.4000000000000004</v>
      </c>
    </row>
    <row r="6" spans="1:17" x14ac:dyDescent="0.2">
      <c r="A6" s="29">
        <v>3</v>
      </c>
      <c r="B6" s="29">
        <v>3</v>
      </c>
      <c r="C6" s="29">
        <v>4</v>
      </c>
      <c r="D6" s="58">
        <v>17</v>
      </c>
      <c r="E6" s="59">
        <f t="shared" si="2"/>
        <v>2.3333333333333339</v>
      </c>
      <c r="G6" s="29">
        <v>14</v>
      </c>
      <c r="H6" s="29">
        <v>3.2</v>
      </c>
      <c r="I6" s="29">
        <v>3.5999999999999992</v>
      </c>
      <c r="J6" s="58">
        <v>16.8</v>
      </c>
      <c r="K6" s="59">
        <f t="shared" si="0"/>
        <v>0.20000000000000284</v>
      </c>
      <c r="M6" s="29">
        <v>9</v>
      </c>
      <c r="N6" s="29">
        <v>2.4</v>
      </c>
      <c r="O6" s="29">
        <v>4.2</v>
      </c>
      <c r="P6" s="58">
        <v>15.6</v>
      </c>
      <c r="Q6" s="59">
        <f t="shared" si="1"/>
        <v>1.4000000000000004</v>
      </c>
    </row>
    <row r="7" spans="1:17" x14ac:dyDescent="0.2">
      <c r="A7" s="29">
        <v>4</v>
      </c>
      <c r="B7" s="29">
        <v>3</v>
      </c>
      <c r="C7" s="29">
        <v>4</v>
      </c>
      <c r="D7" s="58">
        <v>17</v>
      </c>
      <c r="E7" s="59">
        <f t="shared" si="2"/>
        <v>0</v>
      </c>
      <c r="G7" s="29">
        <v>15</v>
      </c>
      <c r="H7" s="29">
        <v>3</v>
      </c>
      <c r="I7" s="29">
        <v>4</v>
      </c>
      <c r="J7" s="58">
        <v>17</v>
      </c>
      <c r="K7" s="59">
        <f t="shared" si="0"/>
        <v>0.19999999999999929</v>
      </c>
      <c r="M7" s="29">
        <v>10</v>
      </c>
      <c r="N7" s="29">
        <v>3</v>
      </c>
      <c r="O7" s="29">
        <v>4</v>
      </c>
      <c r="P7" s="58">
        <v>17</v>
      </c>
      <c r="Q7" s="59">
        <f t="shared" si="1"/>
        <v>1.4000000000000004</v>
      </c>
    </row>
    <row r="8" spans="1:17" x14ac:dyDescent="0.2">
      <c r="A8" s="29">
        <v>5</v>
      </c>
      <c r="B8" s="29">
        <v>3</v>
      </c>
      <c r="C8" s="29">
        <v>4</v>
      </c>
      <c r="D8" s="58">
        <v>17</v>
      </c>
      <c r="E8" s="59">
        <f t="shared" si="2"/>
        <v>0</v>
      </c>
      <c r="G8" s="29">
        <v>16</v>
      </c>
      <c r="H8" s="29">
        <v>2.8000000000000003</v>
      </c>
      <c r="I8" s="29">
        <v>4.3999999999999995</v>
      </c>
      <c r="J8" s="58">
        <v>17.2</v>
      </c>
      <c r="K8" s="59">
        <f t="shared" si="0"/>
        <v>0.19999999999999929</v>
      </c>
      <c r="M8" s="29">
        <v>11</v>
      </c>
      <c r="N8" s="29">
        <v>3.5999999999999996</v>
      </c>
      <c r="O8" s="29">
        <v>3.8000000000000003</v>
      </c>
      <c r="P8" s="58">
        <v>18.399999999999999</v>
      </c>
      <c r="Q8" s="59">
        <f t="shared" si="1"/>
        <v>1.3999999999999986</v>
      </c>
    </row>
    <row r="9" spans="1:17" x14ac:dyDescent="0.2">
      <c r="A9" s="29">
        <v>6</v>
      </c>
      <c r="B9" s="29">
        <v>3</v>
      </c>
      <c r="C9" s="29">
        <v>4</v>
      </c>
      <c r="D9" s="58">
        <v>17</v>
      </c>
      <c r="E9" s="59">
        <f t="shared" si="2"/>
        <v>0</v>
      </c>
      <c r="G9" s="29">
        <v>17</v>
      </c>
      <c r="H9" s="29">
        <v>2.6</v>
      </c>
      <c r="I9" s="29">
        <v>4.7999999999999989</v>
      </c>
      <c r="J9" s="58">
        <v>17.399999999999999</v>
      </c>
      <c r="K9" s="59">
        <f t="shared" si="0"/>
        <v>0.19999999999999929</v>
      </c>
      <c r="M9" s="29">
        <v>12</v>
      </c>
      <c r="N9" s="29">
        <v>4</v>
      </c>
      <c r="O9" s="29">
        <v>3.666666666666667</v>
      </c>
      <c r="P9" s="58">
        <v>19.333333333333336</v>
      </c>
      <c r="Q9" s="59">
        <f t="shared" si="1"/>
        <v>0.93333333333333712</v>
      </c>
    </row>
    <row r="10" spans="1:17" x14ac:dyDescent="0.2">
      <c r="A10" s="29">
        <v>7</v>
      </c>
      <c r="B10" s="29">
        <v>3</v>
      </c>
      <c r="C10" s="29">
        <v>4</v>
      </c>
      <c r="D10" s="58">
        <v>17</v>
      </c>
      <c r="E10" s="59">
        <f t="shared" si="2"/>
        <v>0</v>
      </c>
      <c r="G10" s="29">
        <v>18</v>
      </c>
      <c r="H10" s="29">
        <v>2.4</v>
      </c>
      <c r="I10" s="29">
        <v>5.2</v>
      </c>
      <c r="J10" s="58">
        <v>17.600000000000001</v>
      </c>
      <c r="K10" s="59">
        <f t="shared" si="0"/>
        <v>0.20000000000000284</v>
      </c>
      <c r="M10" s="29">
        <v>13</v>
      </c>
      <c r="N10" s="29">
        <v>4</v>
      </c>
      <c r="O10" s="29">
        <v>3.666666666666667</v>
      </c>
      <c r="P10" s="58">
        <v>19.333333333333336</v>
      </c>
      <c r="Q10" s="59">
        <f t="shared" si="1"/>
        <v>0</v>
      </c>
    </row>
    <row r="11" spans="1:17" x14ac:dyDescent="0.2">
      <c r="A11" s="29">
        <v>8</v>
      </c>
      <c r="B11" s="29">
        <v>3</v>
      </c>
      <c r="C11" s="29">
        <v>4</v>
      </c>
      <c r="D11" s="58">
        <v>17</v>
      </c>
      <c r="E11" s="59">
        <f t="shared" si="2"/>
        <v>0</v>
      </c>
      <c r="G11" s="29">
        <v>19</v>
      </c>
      <c r="H11" s="29">
        <v>2.2000000000000002</v>
      </c>
      <c r="I11" s="29">
        <v>5.6</v>
      </c>
      <c r="J11" s="58">
        <v>17.8</v>
      </c>
      <c r="K11" s="59">
        <f t="shared" si="0"/>
        <v>0.19999999999999929</v>
      </c>
      <c r="M11" s="29">
        <v>14</v>
      </c>
      <c r="N11" s="29">
        <v>4</v>
      </c>
      <c r="O11" s="29">
        <v>3.666666666666667</v>
      </c>
      <c r="P11" s="58">
        <v>19.333333333333336</v>
      </c>
      <c r="Q11" s="59">
        <f t="shared" si="1"/>
        <v>0</v>
      </c>
    </row>
    <row r="12" spans="1:17" x14ac:dyDescent="0.2">
      <c r="A12" s="29">
        <v>9</v>
      </c>
      <c r="B12" s="29">
        <v>3</v>
      </c>
      <c r="C12" s="29">
        <v>4</v>
      </c>
      <c r="D12" s="58">
        <v>17</v>
      </c>
      <c r="E12" s="59">
        <f t="shared" si="2"/>
        <v>0</v>
      </c>
      <c r="G12" s="29">
        <v>20</v>
      </c>
      <c r="H12" s="29">
        <v>2.0000000000000004</v>
      </c>
      <c r="I12" s="29">
        <v>5.9999999999999991</v>
      </c>
      <c r="J12" s="58">
        <v>18</v>
      </c>
      <c r="K12" s="59">
        <f t="shared" si="0"/>
        <v>0.19999999999999929</v>
      </c>
      <c r="M12" s="29">
        <v>15</v>
      </c>
      <c r="N12" s="29">
        <v>4</v>
      </c>
      <c r="O12" s="29">
        <v>3.666666666666667</v>
      </c>
      <c r="P12" s="58">
        <v>19.333333333333336</v>
      </c>
      <c r="Q12" s="59">
        <f t="shared" si="1"/>
        <v>0</v>
      </c>
    </row>
    <row r="13" spans="1:17" ht="15" thickBot="1" x14ac:dyDescent="0.25">
      <c r="A13" s="33">
        <v>10</v>
      </c>
      <c r="B13" s="33">
        <v>3</v>
      </c>
      <c r="C13" s="33">
        <v>4</v>
      </c>
      <c r="D13" s="60">
        <v>17</v>
      </c>
      <c r="E13" s="59">
        <f t="shared" si="2"/>
        <v>0</v>
      </c>
      <c r="G13" s="33">
        <v>21</v>
      </c>
      <c r="H13" s="33">
        <v>1.7999999999999998</v>
      </c>
      <c r="I13" s="33">
        <v>6.4</v>
      </c>
      <c r="J13" s="60">
        <v>18.2</v>
      </c>
      <c r="K13" s="59">
        <f t="shared" si="0"/>
        <v>0.19999999999999929</v>
      </c>
      <c r="M13" s="33">
        <v>16</v>
      </c>
      <c r="N13" s="33">
        <v>4</v>
      </c>
      <c r="O13" s="33">
        <v>3.666666666666667</v>
      </c>
      <c r="P13" s="60">
        <v>19.333333333333336</v>
      </c>
      <c r="Q13" s="59">
        <f t="shared" si="1"/>
        <v>0</v>
      </c>
    </row>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737EE6-59A4-1840-A72D-624705011AAA}">
  <dimension ref="A1:H12"/>
  <sheetViews>
    <sheetView showGridLines="0" topLeftCell="A7" zoomScale="189" workbookViewId="0">
      <selection activeCell="G12" sqref="G12"/>
    </sheetView>
  </sheetViews>
  <sheetFormatPr baseColWidth="10" defaultRowHeight="14" x14ac:dyDescent="0.2"/>
  <cols>
    <col min="1" max="1" width="3.33203125" style="23" customWidth="1"/>
    <col min="2" max="2" width="5.33203125" style="23" bestFit="1" customWidth="1"/>
    <col min="3" max="3" width="17.6640625" style="23" bestFit="1" customWidth="1"/>
    <col min="4" max="4" width="5.33203125" style="23" bestFit="1" customWidth="1"/>
    <col min="5" max="5" width="7" style="23" bestFit="1" customWidth="1"/>
    <col min="6" max="8" width="10.5" style="23" bestFit="1" customWidth="1"/>
    <col min="9" max="16384" width="10.83203125" style="23"/>
  </cols>
  <sheetData>
    <row r="1" spans="1:8" ht="15" thickBot="1" x14ac:dyDescent="0.25">
      <c r="A1" s="23" t="s">
        <v>51</v>
      </c>
    </row>
    <row r="2" spans="1:8" x14ac:dyDescent="0.2">
      <c r="B2" s="25"/>
      <c r="C2" s="25"/>
      <c r="D2" s="25" t="s">
        <v>75</v>
      </c>
      <c r="E2" s="25" t="s">
        <v>77</v>
      </c>
      <c r="F2" s="25" t="s">
        <v>79</v>
      </c>
      <c r="G2" s="25" t="s">
        <v>81</v>
      </c>
      <c r="H2" s="25" t="s">
        <v>81</v>
      </c>
    </row>
    <row r="3" spans="1:8" ht="15" thickBot="1" x14ac:dyDescent="0.25">
      <c r="B3" s="26" t="s">
        <v>73</v>
      </c>
      <c r="C3" s="26" t="s">
        <v>74</v>
      </c>
      <c r="D3" s="26" t="s">
        <v>76</v>
      </c>
      <c r="E3" s="26" t="s">
        <v>78</v>
      </c>
      <c r="F3" s="26" t="s">
        <v>80</v>
      </c>
      <c r="G3" s="26" t="s">
        <v>82</v>
      </c>
      <c r="H3" s="26" t="s">
        <v>83</v>
      </c>
    </row>
    <row r="4" spans="1:8" x14ac:dyDescent="0.2">
      <c r="B4" s="27" t="s">
        <v>6</v>
      </c>
      <c r="C4" s="27" t="s">
        <v>25</v>
      </c>
      <c r="D4" s="27">
        <v>3</v>
      </c>
      <c r="E4" s="27">
        <v>0</v>
      </c>
      <c r="F4" s="27">
        <v>3</v>
      </c>
      <c r="G4" s="27">
        <v>1</v>
      </c>
      <c r="H4" s="27">
        <v>2.333333333333333</v>
      </c>
    </row>
    <row r="5" spans="1:8" ht="15" thickBot="1" x14ac:dyDescent="0.25">
      <c r="B5" s="31" t="s">
        <v>7</v>
      </c>
      <c r="C5" s="31" t="s">
        <v>26</v>
      </c>
      <c r="D5" s="31">
        <v>4</v>
      </c>
      <c r="E5" s="31">
        <v>0</v>
      </c>
      <c r="F5" s="31">
        <v>2</v>
      </c>
      <c r="G5" s="31">
        <v>6.9999999999999938</v>
      </c>
      <c r="H5" s="31">
        <v>0.5</v>
      </c>
    </row>
    <row r="7" spans="1:8" ht="15" thickBot="1" x14ac:dyDescent="0.25">
      <c r="A7" s="23" t="s">
        <v>84</v>
      </c>
    </row>
    <row r="8" spans="1:8" x14ac:dyDescent="0.2">
      <c r="B8" s="25"/>
      <c r="C8" s="25"/>
      <c r="D8" s="25" t="s">
        <v>75</v>
      </c>
      <c r="E8" s="56" t="s">
        <v>85</v>
      </c>
      <c r="F8" s="25" t="s">
        <v>14</v>
      </c>
      <c r="G8" s="25" t="s">
        <v>81</v>
      </c>
      <c r="H8" s="25" t="s">
        <v>81</v>
      </c>
    </row>
    <row r="9" spans="1:8" ht="15" thickBot="1" x14ac:dyDescent="0.25">
      <c r="B9" s="26" t="s">
        <v>73</v>
      </c>
      <c r="C9" s="26" t="s">
        <v>74</v>
      </c>
      <c r="D9" s="26" t="s">
        <v>76</v>
      </c>
      <c r="E9" s="57" t="s">
        <v>86</v>
      </c>
      <c r="F9" s="26" t="s">
        <v>15</v>
      </c>
      <c r="G9" s="26" t="s">
        <v>82</v>
      </c>
      <c r="H9" s="26" t="s">
        <v>83</v>
      </c>
    </row>
    <row r="10" spans="1:8" x14ac:dyDescent="0.2">
      <c r="B10" s="27" t="s">
        <v>16</v>
      </c>
      <c r="C10" s="27" t="s">
        <v>22</v>
      </c>
      <c r="D10" s="27">
        <v>3</v>
      </c>
      <c r="E10" s="54">
        <v>0</v>
      </c>
      <c r="F10" s="27">
        <v>5</v>
      </c>
      <c r="G10" s="27">
        <v>1E+30</v>
      </c>
      <c r="H10" s="27">
        <v>2</v>
      </c>
    </row>
    <row r="11" spans="1:8" x14ac:dyDescent="0.2">
      <c r="B11" s="27" t="s">
        <v>17</v>
      </c>
      <c r="C11" s="27" t="s">
        <v>23</v>
      </c>
      <c r="D11" s="27">
        <v>15</v>
      </c>
      <c r="E11" s="54">
        <v>0.2</v>
      </c>
      <c r="F11" s="27">
        <v>15</v>
      </c>
      <c r="G11" s="27">
        <v>15</v>
      </c>
      <c r="H11" s="27">
        <v>10</v>
      </c>
    </row>
    <row r="12" spans="1:8" ht="15" thickBot="1" x14ac:dyDescent="0.25">
      <c r="B12" s="31" t="s">
        <v>87</v>
      </c>
      <c r="C12" s="31" t="s">
        <v>8</v>
      </c>
      <c r="D12" s="31">
        <v>10</v>
      </c>
      <c r="E12" s="55">
        <v>1.4</v>
      </c>
      <c r="F12" s="31">
        <v>10</v>
      </c>
      <c r="G12" s="31">
        <v>3.333333333333333</v>
      </c>
      <c r="H12" s="31">
        <v>4.9999999999999991</v>
      </c>
    </row>
  </sheetData>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600-000000000000}">
  <sheetPr>
    <pageSetUpPr fitToPage="1"/>
  </sheetPr>
  <dimension ref="A1:J18"/>
  <sheetViews>
    <sheetView topLeftCell="A3" zoomScale="230" zoomScaleNormal="150" workbookViewId="0">
      <selection activeCell="J22" sqref="J22"/>
    </sheetView>
  </sheetViews>
  <sheetFormatPr baseColWidth="10" defaultColWidth="12.5" defaultRowHeight="14" x14ac:dyDescent="0.2"/>
  <cols>
    <col min="1" max="1" width="3.1640625" style="62" customWidth="1"/>
    <col min="2" max="2" width="16.83203125" style="62" customWidth="1"/>
    <col min="3" max="4" width="16" style="62" customWidth="1"/>
    <col min="5" max="5" width="6.33203125" style="62" customWidth="1"/>
    <col min="6" max="6" width="3.1640625" style="62" customWidth="1"/>
    <col min="7" max="7" width="12.5" style="62" customWidth="1"/>
    <col min="8" max="8" width="6.6640625" style="62" customWidth="1"/>
    <col min="9" max="9" width="29.83203125" style="62" customWidth="1"/>
    <col min="10" max="10" width="10.33203125" style="62" customWidth="1"/>
    <col min="11" max="16384" width="12.5" style="62"/>
  </cols>
  <sheetData>
    <row r="1" spans="1:10" ht="19" x14ac:dyDescent="0.25">
      <c r="A1" s="61" t="s">
        <v>94</v>
      </c>
    </row>
    <row r="2" spans="1:10" ht="15" thickBot="1" x14ac:dyDescent="0.25"/>
    <row r="3" spans="1:10" ht="15" thickBot="1" x14ac:dyDescent="0.25">
      <c r="C3" s="62" t="s">
        <v>95</v>
      </c>
      <c r="D3" s="62" t="s">
        <v>96</v>
      </c>
      <c r="I3" s="63" t="s">
        <v>1</v>
      </c>
      <c r="J3" s="64" t="s">
        <v>2</v>
      </c>
    </row>
    <row r="4" spans="1:10" x14ac:dyDescent="0.2">
      <c r="B4" s="65" t="s">
        <v>9</v>
      </c>
      <c r="C4" s="66">
        <v>250</v>
      </c>
      <c r="D4" s="66">
        <v>400</v>
      </c>
      <c r="I4" s="67" t="s">
        <v>97</v>
      </c>
      <c r="J4" s="68" t="s">
        <v>98</v>
      </c>
    </row>
    <row r="5" spans="1:10" x14ac:dyDescent="0.2">
      <c r="B5" s="65"/>
      <c r="D5" s="69"/>
      <c r="E5" s="62" t="s">
        <v>28</v>
      </c>
      <c r="G5" s="62" t="s">
        <v>28</v>
      </c>
      <c r="I5" s="70" t="s">
        <v>99</v>
      </c>
      <c r="J5" s="71" t="s">
        <v>100</v>
      </c>
    </row>
    <row r="6" spans="1:10" x14ac:dyDescent="0.2">
      <c r="B6" s="65"/>
      <c r="C6" s="84" t="s">
        <v>101</v>
      </c>
      <c r="D6" s="84"/>
      <c r="E6" s="62" t="s">
        <v>11</v>
      </c>
      <c r="G6" s="62" t="s">
        <v>12</v>
      </c>
      <c r="I6" s="70" t="s">
        <v>102</v>
      </c>
      <c r="J6" s="71" t="s">
        <v>103</v>
      </c>
    </row>
    <row r="7" spans="1:10" x14ac:dyDescent="0.2">
      <c r="B7" s="65" t="s">
        <v>104</v>
      </c>
      <c r="C7" s="72">
        <v>1.1000000000000001</v>
      </c>
      <c r="D7" s="72">
        <v>0</v>
      </c>
      <c r="E7" s="62">
        <f>SUMPRODUCT(C7:D7,UnitsProduced)</f>
        <v>1.8595238095238089</v>
      </c>
      <c r="F7" s="62" t="s">
        <v>0</v>
      </c>
      <c r="G7" s="72">
        <v>3.5</v>
      </c>
      <c r="I7" s="70" t="s">
        <v>105</v>
      </c>
      <c r="J7" s="71" t="s">
        <v>106</v>
      </c>
    </row>
    <row r="8" spans="1:10" x14ac:dyDescent="0.2">
      <c r="B8" s="65" t="s">
        <v>107</v>
      </c>
      <c r="C8" s="72">
        <v>0</v>
      </c>
      <c r="D8" s="72">
        <v>2.4</v>
      </c>
      <c r="E8" s="62">
        <f>SUMPRODUCT(C8:D8,UnitsProduced)</f>
        <v>11.000000000000002</v>
      </c>
      <c r="F8" s="62" t="s">
        <v>0</v>
      </c>
      <c r="G8" s="72">
        <v>11</v>
      </c>
      <c r="I8" s="70" t="s">
        <v>108</v>
      </c>
      <c r="J8" s="71" t="s">
        <v>109</v>
      </c>
    </row>
    <row r="9" spans="1:10" x14ac:dyDescent="0.2">
      <c r="B9" s="65" t="s">
        <v>110</v>
      </c>
      <c r="C9" s="72">
        <v>3.5</v>
      </c>
      <c r="D9" s="72">
        <v>2.2000000000000002</v>
      </c>
      <c r="E9" s="62">
        <f>SUMPRODUCT(C9:D9,UnitsProduced)</f>
        <v>16</v>
      </c>
      <c r="F9" s="62" t="s">
        <v>0</v>
      </c>
      <c r="G9" s="72">
        <v>16</v>
      </c>
      <c r="I9" s="70" t="s">
        <v>111</v>
      </c>
      <c r="J9" s="71" t="s">
        <v>112</v>
      </c>
    </row>
    <row r="10" spans="1:10" x14ac:dyDescent="0.2">
      <c r="B10" s="65"/>
      <c r="F10" s="73"/>
      <c r="I10" s="70" t="s">
        <v>113</v>
      </c>
      <c r="J10" s="71" t="s">
        <v>114</v>
      </c>
    </row>
    <row r="11" spans="1:10" ht="15" thickBot="1" x14ac:dyDescent="0.25">
      <c r="B11" s="65"/>
      <c r="C11" s="62" t="s">
        <v>95</v>
      </c>
      <c r="D11" s="62" t="s">
        <v>96</v>
      </c>
      <c r="G11" s="62" t="s">
        <v>13</v>
      </c>
      <c r="I11" s="70" t="s">
        <v>115</v>
      </c>
      <c r="J11" s="71" t="s">
        <v>116</v>
      </c>
    </row>
    <row r="12" spans="1:10" ht="15" thickBot="1" x14ac:dyDescent="0.25">
      <c r="B12" s="65" t="s">
        <v>117</v>
      </c>
      <c r="C12" s="74">
        <v>1.6904761904761898</v>
      </c>
      <c r="D12" s="75">
        <v>4.5833333333333339</v>
      </c>
      <c r="G12" s="76">
        <f>SUMPRODUCT(UnitProfit,UnitsProduced)</f>
        <v>2255.9523809523807</v>
      </c>
      <c r="I12" s="70" t="s">
        <v>118</v>
      </c>
      <c r="J12" s="71" t="s">
        <v>119</v>
      </c>
    </row>
    <row r="13" spans="1:10" ht="15" thickBot="1" x14ac:dyDescent="0.25">
      <c r="I13" s="77" t="s">
        <v>120</v>
      </c>
      <c r="J13" s="78" t="s">
        <v>121</v>
      </c>
    </row>
    <row r="18" spans="6:6" x14ac:dyDescent="0.2">
      <c r="F18" s="79"/>
    </row>
  </sheetData>
  <mergeCells count="1">
    <mergeCell ref="C6:D6"/>
  </mergeCells>
  <printOptions headings="1" gridLines="1"/>
  <pageMargins left="0.75" right="0.75" top="1" bottom="1" header="0.5" footer="0.5"/>
  <pageSetup paperSize="0" orientation="landscape" horizontalDpi="4294967292" verticalDpi="4294967292"/>
  <headerFooter alignWithMargins="0"/>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800-000000000000}">
  <dimension ref="A1:F10"/>
  <sheetViews>
    <sheetView tabSelected="1" topLeftCell="A3" zoomScale="200" zoomScaleNormal="200" workbookViewId="0">
      <selection activeCell="F12" sqref="F12"/>
    </sheetView>
  </sheetViews>
  <sheetFormatPr baseColWidth="10" defaultColWidth="10.6640625" defaultRowHeight="14" x14ac:dyDescent="0.2"/>
  <cols>
    <col min="1" max="1" width="10.33203125" style="48" bestFit="1" customWidth="1"/>
    <col min="2" max="3" width="9.5" style="24" bestFit="1" customWidth="1"/>
    <col min="4" max="4" width="10.33203125" style="24" bestFit="1" customWidth="1"/>
    <col min="5" max="5" width="2.83203125" style="24" bestFit="1" customWidth="1"/>
    <col min="6" max="6" width="11.1640625" style="24" bestFit="1" customWidth="1"/>
    <col min="7" max="16384" width="10.6640625" style="23"/>
  </cols>
  <sheetData>
    <row r="1" spans="1:6" x14ac:dyDescent="0.2">
      <c r="B1" s="24" t="s">
        <v>18</v>
      </c>
      <c r="C1" s="24" t="s">
        <v>19</v>
      </c>
    </row>
    <row r="2" spans="1:6" x14ac:dyDescent="0.2">
      <c r="A2" s="48" t="s">
        <v>9</v>
      </c>
      <c r="B2" s="80">
        <v>2.9</v>
      </c>
      <c r="C2" s="80">
        <v>1.8</v>
      </c>
    </row>
    <row r="4" spans="1:6" x14ac:dyDescent="0.2">
      <c r="B4" s="83" t="s">
        <v>10</v>
      </c>
      <c r="C4" s="83"/>
      <c r="D4" s="24" t="s">
        <v>11</v>
      </c>
      <c r="F4" s="24" t="s">
        <v>12</v>
      </c>
    </row>
    <row r="5" spans="1:6" x14ac:dyDescent="0.2">
      <c r="A5" s="48" t="s">
        <v>20</v>
      </c>
      <c r="B5" s="50">
        <v>1.2</v>
      </c>
      <c r="C5" s="50">
        <v>0</v>
      </c>
      <c r="D5" s="24">
        <f>SUMPRODUCT(B5:C5,$B$10:$C$10)</f>
        <v>2.7030129124820652</v>
      </c>
      <c r="E5" s="24" t="s">
        <v>0</v>
      </c>
      <c r="F5" s="50">
        <v>3.6</v>
      </c>
    </row>
    <row r="6" spans="1:6" x14ac:dyDescent="0.2">
      <c r="A6" s="48" t="s">
        <v>21</v>
      </c>
      <c r="B6" s="50">
        <v>1.1000000000000001</v>
      </c>
      <c r="C6" s="50">
        <v>3.5</v>
      </c>
      <c r="D6" s="24">
        <f>SUMPRODUCT(B6:C6,$B$10:$C$10)</f>
        <v>13.500000000000004</v>
      </c>
      <c r="E6" s="24" t="s">
        <v>0</v>
      </c>
      <c r="F6" s="50">
        <v>13.5</v>
      </c>
    </row>
    <row r="7" spans="1:6" x14ac:dyDescent="0.2">
      <c r="A7" s="48" t="s">
        <v>5</v>
      </c>
      <c r="B7" s="50">
        <v>2.4</v>
      </c>
      <c r="C7" s="50">
        <v>1.3</v>
      </c>
      <c r="D7" s="24">
        <f>SUMPRODUCT(B7:C7,$B$10:$C$10)</f>
        <v>9.5</v>
      </c>
      <c r="E7" s="24" t="s">
        <v>0</v>
      </c>
      <c r="F7" s="50">
        <v>9.5</v>
      </c>
    </row>
    <row r="9" spans="1:6" ht="15" thickBot="1" x14ac:dyDescent="0.25">
      <c r="B9" s="24" t="s">
        <v>18</v>
      </c>
      <c r="C9" s="24" t="s">
        <v>19</v>
      </c>
      <c r="F9" s="24" t="s">
        <v>13</v>
      </c>
    </row>
    <row r="10" spans="1:6" ht="15" thickBot="1" x14ac:dyDescent="0.25">
      <c r="A10" s="48" t="s">
        <v>24</v>
      </c>
      <c r="B10" s="81">
        <v>2.2525107604017212</v>
      </c>
      <c r="C10" s="82">
        <v>3.1492109038737452</v>
      </c>
      <c r="F10" s="53">
        <f>SUMPRODUCT(B2:C2,B10:C10)</f>
        <v>12.200860832137732</v>
      </c>
    </row>
  </sheetData>
  <mergeCells count="1">
    <mergeCell ref="B4:C4"/>
  </mergeCells>
  <printOptions headings="1" gridLines="1"/>
  <pageMargins left="0.75" right="0.75" top="1" bottom="1" header="0.5" footer="0.5"/>
  <pageSetup paperSize="0" orientation="portrait" horizontalDpi="4294967292" verticalDpi="4294967292"/>
  <headerFooter alignWithMargins="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pageSetUpPr fitToPage="1"/>
  </sheetPr>
  <dimension ref="A1:K22"/>
  <sheetViews>
    <sheetView zoomScale="200" zoomScaleNormal="200" workbookViewId="0">
      <selection activeCell="C5" sqref="C5"/>
    </sheetView>
  </sheetViews>
  <sheetFormatPr baseColWidth="10" defaultColWidth="10.6640625" defaultRowHeight="14" x14ac:dyDescent="0.2"/>
  <cols>
    <col min="1" max="1" width="2.6640625" style="3" customWidth="1"/>
    <col min="2" max="2" width="15.1640625" style="2" customWidth="1"/>
    <col min="3" max="5" width="13.6640625" style="3" customWidth="1"/>
    <col min="6" max="6" width="10" style="3" bestFit="1" customWidth="1"/>
    <col min="7" max="7" width="2.6640625" style="3" customWidth="1"/>
    <col min="8" max="8" width="9.6640625" style="3" customWidth="1"/>
    <col min="9" max="9" width="5.6640625" style="3" customWidth="1"/>
    <col min="10" max="10" width="16.1640625" style="3" bestFit="1" customWidth="1"/>
    <col min="11" max="11" width="8.1640625" style="3" bestFit="1" customWidth="1"/>
    <col min="12" max="16384" width="10.6640625" style="3"/>
  </cols>
  <sheetData>
    <row r="1" spans="1:11" ht="19" x14ac:dyDescent="0.25">
      <c r="A1" s="1" t="s">
        <v>62</v>
      </c>
    </row>
    <row r="3" spans="1:11" ht="15" thickBot="1" x14ac:dyDescent="0.25">
      <c r="C3" s="3" t="s">
        <v>63</v>
      </c>
      <c r="E3" s="3" t="s">
        <v>64</v>
      </c>
    </row>
    <row r="4" spans="1:11" ht="15" thickBot="1" x14ac:dyDescent="0.25">
      <c r="C4" s="3" t="s">
        <v>65</v>
      </c>
      <c r="D4" s="3" t="s">
        <v>29</v>
      </c>
      <c r="E4" s="3" t="s">
        <v>30</v>
      </c>
      <c r="J4" s="4" t="s">
        <v>1</v>
      </c>
      <c r="K4" s="5" t="s">
        <v>2</v>
      </c>
    </row>
    <row r="5" spans="1:11" x14ac:dyDescent="0.2">
      <c r="B5" s="2" t="s">
        <v>31</v>
      </c>
      <c r="C5" s="22">
        <v>45.2</v>
      </c>
      <c r="D5" s="6">
        <v>70</v>
      </c>
      <c r="E5" s="6">
        <v>50</v>
      </c>
      <c r="J5" s="7" t="s">
        <v>32</v>
      </c>
      <c r="K5" s="8" t="s">
        <v>33</v>
      </c>
    </row>
    <row r="6" spans="1:11" x14ac:dyDescent="0.2">
      <c r="B6" s="2" t="s">
        <v>34</v>
      </c>
      <c r="F6" s="3" t="s">
        <v>35</v>
      </c>
      <c r="H6" s="3" t="s">
        <v>35</v>
      </c>
      <c r="J6" s="9" t="s">
        <v>36</v>
      </c>
      <c r="K6" s="10" t="s">
        <v>37</v>
      </c>
    </row>
    <row r="7" spans="1:11" x14ac:dyDescent="0.2">
      <c r="F7" s="3" t="s">
        <v>38</v>
      </c>
      <c r="H7" s="3" t="s">
        <v>38</v>
      </c>
      <c r="J7" s="9" t="s">
        <v>39</v>
      </c>
      <c r="K7" s="10" t="s">
        <v>40</v>
      </c>
    </row>
    <row r="8" spans="1:11" x14ac:dyDescent="0.2">
      <c r="D8" s="3" t="s">
        <v>41</v>
      </c>
      <c r="F8" s="3" t="s">
        <v>42</v>
      </c>
      <c r="H8" s="3" t="s">
        <v>12</v>
      </c>
      <c r="J8" s="9" t="s">
        <v>43</v>
      </c>
      <c r="K8" s="10" t="s">
        <v>44</v>
      </c>
    </row>
    <row r="9" spans="1:11" x14ac:dyDescent="0.2">
      <c r="B9" s="2" t="s">
        <v>45</v>
      </c>
      <c r="C9" s="6">
        <v>40</v>
      </c>
      <c r="D9" s="6">
        <v>80</v>
      </c>
      <c r="E9" s="6">
        <v>90</v>
      </c>
      <c r="F9" s="12">
        <f>SUMPRODUCT(C9:E9,ParticipationShare)</f>
        <v>24.298561151079138</v>
      </c>
      <c r="G9" s="3" t="s">
        <v>0</v>
      </c>
      <c r="H9" s="6">
        <v>25</v>
      </c>
      <c r="J9" s="9" t="s">
        <v>46</v>
      </c>
      <c r="K9" s="10" t="s">
        <v>47</v>
      </c>
    </row>
    <row r="10" spans="1:11" ht="15" thickBot="1" x14ac:dyDescent="0.25">
      <c r="B10" s="2" t="s">
        <v>48</v>
      </c>
      <c r="C10" s="6">
        <v>100</v>
      </c>
      <c r="D10" s="6">
        <v>160</v>
      </c>
      <c r="E10" s="6">
        <v>140</v>
      </c>
      <c r="F10" s="12">
        <f>SUMPRODUCT(C10:E10,ParticipationShare)</f>
        <v>45</v>
      </c>
      <c r="G10" s="12" t="s">
        <v>0</v>
      </c>
      <c r="H10" s="6">
        <v>45</v>
      </c>
      <c r="J10" s="13" t="s">
        <v>49</v>
      </c>
      <c r="K10" s="14" t="s">
        <v>50</v>
      </c>
    </row>
    <row r="11" spans="1:11" x14ac:dyDescent="0.2">
      <c r="B11" s="2" t="s">
        <v>52</v>
      </c>
      <c r="C11" s="6">
        <v>190</v>
      </c>
      <c r="D11" s="6">
        <v>240</v>
      </c>
      <c r="E11" s="6">
        <v>160</v>
      </c>
      <c r="F11" s="12">
        <f>SUMPRODUCT(C11:E11,ParticipationShare)</f>
        <v>65</v>
      </c>
      <c r="G11" s="12" t="s">
        <v>0</v>
      </c>
      <c r="H11" s="6">
        <v>65</v>
      </c>
    </row>
    <row r="12" spans="1:11" x14ac:dyDescent="0.2">
      <c r="B12" s="2" t="s">
        <v>53</v>
      </c>
      <c r="C12" s="6">
        <v>200</v>
      </c>
      <c r="D12" s="6">
        <v>310</v>
      </c>
      <c r="E12" s="6">
        <v>220</v>
      </c>
      <c r="F12" s="12">
        <f>SUMPRODUCT(C12:E12,ParticipationShare)</f>
        <v>80</v>
      </c>
      <c r="G12" s="3" t="s">
        <v>0</v>
      </c>
      <c r="H12" s="6">
        <v>80</v>
      </c>
    </row>
    <row r="13" spans="1:11" x14ac:dyDescent="0.2">
      <c r="G13" s="15"/>
    </row>
    <row r="14" spans="1:11" x14ac:dyDescent="0.2">
      <c r="C14" s="3" t="s">
        <v>63</v>
      </c>
      <c r="E14" s="3" t="s">
        <v>64</v>
      </c>
      <c r="G14" s="15"/>
      <c r="H14" s="3" t="s">
        <v>54</v>
      </c>
    </row>
    <row r="15" spans="1:11" ht="15" thickBot="1" x14ac:dyDescent="0.25">
      <c r="C15" s="3" t="s">
        <v>65</v>
      </c>
      <c r="D15" s="3" t="s">
        <v>29</v>
      </c>
      <c r="E15" s="3" t="s">
        <v>30</v>
      </c>
      <c r="H15" s="3" t="s">
        <v>34</v>
      </c>
    </row>
    <row r="16" spans="1:11" ht="15" thickBot="1" x14ac:dyDescent="0.25">
      <c r="B16" s="2" t="s">
        <v>55</v>
      </c>
      <c r="C16" s="16">
        <v>0.13309352517985618</v>
      </c>
      <c r="D16" s="17">
        <v>6.1151079136690545E-2</v>
      </c>
      <c r="E16" s="18">
        <v>0.15647482014388497</v>
      </c>
      <c r="H16" s="19">
        <f>SUMPRODUCT(NetPresentValue,ParticipationShare)</f>
        <v>18.120143884892087</v>
      </c>
    </row>
    <row r="18" spans="8:8" x14ac:dyDescent="0.2">
      <c r="H18" s="20"/>
    </row>
    <row r="19" spans="8:8" x14ac:dyDescent="0.2">
      <c r="H19" s="21"/>
    </row>
    <row r="20" spans="8:8" x14ac:dyDescent="0.2">
      <c r="H20" s="21"/>
    </row>
    <row r="21" spans="8:8" x14ac:dyDescent="0.2">
      <c r="H21" s="20"/>
    </row>
    <row r="22" spans="8:8" x14ac:dyDescent="0.2">
      <c r="H22" s="20"/>
    </row>
  </sheetData>
  <phoneticPr fontId="2" type="noConversion"/>
  <printOptions headings="1" gridLines="1"/>
  <pageMargins left="0.75" right="0.75" top="1" bottom="1" header="0.5" footer="0.5"/>
  <pageSetup paperSize="0" orientation="landscape" horizontalDpi="4294967292" verticalDpi="4294967292"/>
  <headerFooter alignWithMargins="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pageSetUpPr fitToPage="1"/>
  </sheetPr>
  <dimension ref="A1:K22"/>
  <sheetViews>
    <sheetView zoomScale="200" zoomScaleNormal="200" workbookViewId="0">
      <selection activeCell="J15" sqref="J15"/>
    </sheetView>
  </sheetViews>
  <sheetFormatPr baseColWidth="10" defaultColWidth="10.6640625" defaultRowHeight="14" x14ac:dyDescent="0.2"/>
  <cols>
    <col min="1" max="1" width="2.6640625" style="3" customWidth="1"/>
    <col min="2" max="2" width="15.1640625" style="2" customWidth="1"/>
    <col min="3" max="5" width="12.1640625" style="3" customWidth="1"/>
    <col min="6" max="6" width="10" style="3" bestFit="1" customWidth="1"/>
    <col min="7" max="7" width="2.6640625" style="3" customWidth="1"/>
    <col min="8" max="8" width="9.6640625" style="3" customWidth="1"/>
    <col min="9" max="9" width="5.6640625" style="3" customWidth="1"/>
    <col min="10" max="10" width="16.1640625" style="3" bestFit="1" customWidth="1"/>
    <col min="11" max="11" width="8.1640625" style="3" bestFit="1" customWidth="1"/>
    <col min="12" max="16384" width="10.6640625" style="3"/>
  </cols>
  <sheetData>
    <row r="1" spans="1:11" ht="19" x14ac:dyDescent="0.25">
      <c r="A1" s="1" t="s">
        <v>62</v>
      </c>
    </row>
    <row r="3" spans="1:11" ht="15" thickBot="1" x14ac:dyDescent="0.25">
      <c r="C3" s="3" t="s">
        <v>63</v>
      </c>
      <c r="E3" s="3" t="s">
        <v>64</v>
      </c>
    </row>
    <row r="4" spans="1:11" ht="15" thickBot="1" x14ac:dyDescent="0.25">
      <c r="C4" s="3" t="s">
        <v>65</v>
      </c>
      <c r="D4" s="3" t="s">
        <v>29</v>
      </c>
      <c r="E4" s="3" t="s">
        <v>30</v>
      </c>
      <c r="J4" s="4" t="s">
        <v>1</v>
      </c>
      <c r="K4" s="5" t="s">
        <v>2</v>
      </c>
    </row>
    <row r="5" spans="1:11" x14ac:dyDescent="0.2">
      <c r="B5" s="2" t="s">
        <v>31</v>
      </c>
      <c r="C5" s="6">
        <v>45</v>
      </c>
      <c r="D5" s="22">
        <v>70.2</v>
      </c>
      <c r="E5" s="6">
        <v>50</v>
      </c>
      <c r="J5" s="7" t="s">
        <v>32</v>
      </c>
      <c r="K5" s="8" t="s">
        <v>33</v>
      </c>
    </row>
    <row r="6" spans="1:11" x14ac:dyDescent="0.2">
      <c r="B6" s="2" t="s">
        <v>34</v>
      </c>
      <c r="F6" s="3" t="s">
        <v>35</v>
      </c>
      <c r="H6" s="3" t="s">
        <v>35</v>
      </c>
      <c r="J6" s="9" t="s">
        <v>36</v>
      </c>
      <c r="K6" s="10" t="s">
        <v>37</v>
      </c>
    </row>
    <row r="7" spans="1:11" x14ac:dyDescent="0.2">
      <c r="F7" s="3" t="s">
        <v>38</v>
      </c>
      <c r="H7" s="3" t="s">
        <v>38</v>
      </c>
      <c r="J7" s="9" t="s">
        <v>39</v>
      </c>
      <c r="K7" s="10" t="s">
        <v>40</v>
      </c>
    </row>
    <row r="8" spans="1:11" x14ac:dyDescent="0.2">
      <c r="D8" s="3" t="s">
        <v>41</v>
      </c>
      <c r="F8" s="3" t="s">
        <v>42</v>
      </c>
      <c r="H8" s="3" t="s">
        <v>12</v>
      </c>
      <c r="J8" s="9" t="s">
        <v>43</v>
      </c>
      <c r="K8" s="10" t="s">
        <v>44</v>
      </c>
    </row>
    <row r="9" spans="1:11" x14ac:dyDescent="0.2">
      <c r="B9" s="2" t="s">
        <v>45</v>
      </c>
      <c r="C9" s="6">
        <v>40</v>
      </c>
      <c r="D9" s="6">
        <v>80</v>
      </c>
      <c r="E9" s="6">
        <v>90</v>
      </c>
      <c r="F9" s="3">
        <f>SUMPRODUCT(C9:E9,ParticipationShare)</f>
        <v>25</v>
      </c>
      <c r="G9" s="3" t="s">
        <v>0</v>
      </c>
      <c r="H9" s="6">
        <v>25</v>
      </c>
      <c r="J9" s="9" t="s">
        <v>46</v>
      </c>
      <c r="K9" s="10" t="s">
        <v>47</v>
      </c>
    </row>
    <row r="10" spans="1:11" ht="15" thickBot="1" x14ac:dyDescent="0.25">
      <c r="B10" s="2" t="s">
        <v>48</v>
      </c>
      <c r="C10" s="6">
        <v>100</v>
      </c>
      <c r="D10" s="6">
        <v>160</v>
      </c>
      <c r="E10" s="6">
        <v>140</v>
      </c>
      <c r="F10" s="11">
        <f>SUMPRODUCT(C10:E10,ParticipationShare)</f>
        <v>44.757281553398059</v>
      </c>
      <c r="G10" s="12" t="s">
        <v>0</v>
      </c>
      <c r="H10" s="6">
        <v>45</v>
      </c>
      <c r="J10" s="13" t="s">
        <v>49</v>
      </c>
      <c r="K10" s="14" t="s">
        <v>50</v>
      </c>
    </row>
    <row r="11" spans="1:11" x14ac:dyDescent="0.2">
      <c r="B11" s="2" t="s">
        <v>52</v>
      </c>
      <c r="C11" s="6">
        <v>190</v>
      </c>
      <c r="D11" s="6">
        <v>240</v>
      </c>
      <c r="E11" s="6">
        <v>160</v>
      </c>
      <c r="F11" s="11">
        <f>SUMPRODUCT(C11:E11,ParticipationShare)</f>
        <v>60.582524271844662</v>
      </c>
      <c r="G11" s="12" t="s">
        <v>0</v>
      </c>
      <c r="H11" s="6">
        <v>65</v>
      </c>
    </row>
    <row r="12" spans="1:11" x14ac:dyDescent="0.2">
      <c r="B12" s="2" t="s">
        <v>53</v>
      </c>
      <c r="C12" s="6">
        <v>200</v>
      </c>
      <c r="D12" s="6">
        <v>310</v>
      </c>
      <c r="E12" s="6">
        <v>220</v>
      </c>
      <c r="F12" s="3">
        <f>SUMPRODUCT(C12:E12,ParticipationShare)</f>
        <v>80</v>
      </c>
      <c r="G12" s="3" t="s">
        <v>0</v>
      </c>
      <c r="H12" s="6">
        <v>80</v>
      </c>
    </row>
    <row r="13" spans="1:11" x14ac:dyDescent="0.2">
      <c r="G13" s="15"/>
    </row>
    <row r="14" spans="1:11" x14ac:dyDescent="0.2">
      <c r="C14" s="3" t="s">
        <v>63</v>
      </c>
      <c r="E14" s="3" t="s">
        <v>64</v>
      </c>
      <c r="G14" s="15"/>
      <c r="H14" s="3" t="s">
        <v>54</v>
      </c>
    </row>
    <row r="15" spans="1:11" ht="15" thickBot="1" x14ac:dyDescent="0.25">
      <c r="C15" s="3" t="s">
        <v>65</v>
      </c>
      <c r="D15" s="3" t="s">
        <v>29</v>
      </c>
      <c r="E15" s="3" t="s">
        <v>30</v>
      </c>
      <c r="H15" s="3" t="s">
        <v>34</v>
      </c>
    </row>
    <row r="16" spans="1:11" ht="15" thickBot="1" x14ac:dyDescent="0.25">
      <c r="B16" s="2" t="s">
        <v>55</v>
      </c>
      <c r="C16" s="16">
        <v>0</v>
      </c>
      <c r="D16" s="17">
        <v>0.16504854368932034</v>
      </c>
      <c r="E16" s="18">
        <v>0.1310679611650486</v>
      </c>
      <c r="H16" s="19">
        <f>SUMPRODUCT(NetPresentValue,ParticipationShare)</f>
        <v>18.139805825242718</v>
      </c>
    </row>
    <row r="18" spans="8:8" x14ac:dyDescent="0.2">
      <c r="H18" s="20"/>
    </row>
    <row r="19" spans="8:8" x14ac:dyDescent="0.2">
      <c r="H19" s="21"/>
    </row>
    <row r="20" spans="8:8" x14ac:dyDescent="0.2">
      <c r="H20" s="21"/>
    </row>
    <row r="21" spans="8:8" x14ac:dyDescent="0.2">
      <c r="H21" s="20"/>
    </row>
    <row r="22" spans="8:8" x14ac:dyDescent="0.2">
      <c r="H22" s="20"/>
    </row>
  </sheetData>
  <phoneticPr fontId="2" type="noConversion"/>
  <printOptions headings="1" gridLines="1"/>
  <pageMargins left="0.75" right="0.75" top="1" bottom="1" header="0.5" footer="0.5"/>
  <pageSetup paperSize="0" orientation="landscape" horizontalDpi="4294967292" verticalDpi="4294967292"/>
  <headerFooter alignWithMargins="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pageSetUpPr fitToPage="1"/>
  </sheetPr>
  <dimension ref="A1:K22"/>
  <sheetViews>
    <sheetView zoomScale="200" zoomScaleNormal="200" workbookViewId="0">
      <selection activeCell="C5" sqref="C5"/>
    </sheetView>
  </sheetViews>
  <sheetFormatPr baseColWidth="10" defaultColWidth="10.6640625" defaultRowHeight="14" x14ac:dyDescent="0.2"/>
  <cols>
    <col min="1" max="1" width="2.6640625" style="3" customWidth="1"/>
    <col min="2" max="2" width="15.1640625" style="2" customWidth="1"/>
    <col min="3" max="5" width="12.6640625" style="3" customWidth="1"/>
    <col min="6" max="6" width="10" style="3" bestFit="1" customWidth="1"/>
    <col min="7" max="7" width="2.6640625" style="3" customWidth="1"/>
    <col min="8" max="8" width="9.6640625" style="3" customWidth="1"/>
    <col min="9" max="9" width="5.6640625" style="3" customWidth="1"/>
    <col min="10" max="10" width="16.1640625" style="3" bestFit="1" customWidth="1"/>
    <col min="11" max="11" width="8.1640625" style="3" bestFit="1" customWidth="1"/>
    <col min="12" max="16384" width="10.6640625" style="3"/>
  </cols>
  <sheetData>
    <row r="1" spans="1:11" ht="19" x14ac:dyDescent="0.25">
      <c r="A1" s="1" t="s">
        <v>62</v>
      </c>
    </row>
    <row r="3" spans="1:11" ht="15" thickBot="1" x14ac:dyDescent="0.25">
      <c r="C3" s="3" t="s">
        <v>63</v>
      </c>
      <c r="E3" s="3" t="s">
        <v>64</v>
      </c>
    </row>
    <row r="4" spans="1:11" ht="15" thickBot="1" x14ac:dyDescent="0.25">
      <c r="C4" s="3" t="s">
        <v>65</v>
      </c>
      <c r="D4" s="3" t="s">
        <v>29</v>
      </c>
      <c r="E4" s="3" t="s">
        <v>30</v>
      </c>
      <c r="J4" s="4" t="s">
        <v>1</v>
      </c>
      <c r="K4" s="5" t="s">
        <v>2</v>
      </c>
    </row>
    <row r="5" spans="1:11" x14ac:dyDescent="0.2">
      <c r="B5" s="2" t="s">
        <v>31</v>
      </c>
      <c r="C5" s="22">
        <v>40</v>
      </c>
      <c r="D5" s="6">
        <v>70</v>
      </c>
      <c r="E5" s="6">
        <v>50</v>
      </c>
      <c r="J5" s="7" t="s">
        <v>32</v>
      </c>
      <c r="K5" s="8" t="s">
        <v>33</v>
      </c>
    </row>
    <row r="6" spans="1:11" x14ac:dyDescent="0.2">
      <c r="B6" s="2" t="s">
        <v>34</v>
      </c>
      <c r="F6" s="3" t="s">
        <v>35</v>
      </c>
      <c r="H6" s="3" t="s">
        <v>35</v>
      </c>
      <c r="J6" s="9" t="s">
        <v>36</v>
      </c>
      <c r="K6" s="10" t="s">
        <v>37</v>
      </c>
    </row>
    <row r="7" spans="1:11" x14ac:dyDescent="0.2">
      <c r="F7" s="3" t="s">
        <v>38</v>
      </c>
      <c r="H7" s="3" t="s">
        <v>38</v>
      </c>
      <c r="J7" s="9" t="s">
        <v>39</v>
      </c>
      <c r="K7" s="10" t="s">
        <v>40</v>
      </c>
    </row>
    <row r="8" spans="1:11" x14ac:dyDescent="0.2">
      <c r="D8" s="3" t="s">
        <v>41</v>
      </c>
      <c r="F8" s="3" t="s">
        <v>42</v>
      </c>
      <c r="H8" s="3" t="s">
        <v>12</v>
      </c>
      <c r="J8" s="9" t="s">
        <v>43</v>
      </c>
      <c r="K8" s="10" t="s">
        <v>44</v>
      </c>
    </row>
    <row r="9" spans="1:11" x14ac:dyDescent="0.2">
      <c r="B9" s="2" t="s">
        <v>45</v>
      </c>
      <c r="C9" s="6">
        <v>40</v>
      </c>
      <c r="D9" s="6">
        <v>80</v>
      </c>
      <c r="E9" s="6">
        <v>90</v>
      </c>
      <c r="F9" s="3">
        <f>SUMPRODUCT(C9:E9,ParticipationShare)</f>
        <v>25</v>
      </c>
      <c r="G9" s="3" t="s">
        <v>0</v>
      </c>
      <c r="H9" s="6">
        <v>25</v>
      </c>
      <c r="J9" s="9" t="s">
        <v>46</v>
      </c>
      <c r="K9" s="10" t="s">
        <v>47</v>
      </c>
    </row>
    <row r="10" spans="1:11" ht="15" thickBot="1" x14ac:dyDescent="0.25">
      <c r="B10" s="2" t="s">
        <v>48</v>
      </c>
      <c r="C10" s="6">
        <v>100</v>
      </c>
      <c r="D10" s="6">
        <v>160</v>
      </c>
      <c r="E10" s="6">
        <v>140</v>
      </c>
      <c r="F10" s="11">
        <f>SUMPRODUCT(C10:E10,ParticipationShare)</f>
        <v>44.757281553398059</v>
      </c>
      <c r="G10" s="12" t="s">
        <v>0</v>
      </c>
      <c r="H10" s="6">
        <v>45</v>
      </c>
      <c r="J10" s="13" t="s">
        <v>49</v>
      </c>
      <c r="K10" s="14" t="s">
        <v>50</v>
      </c>
    </row>
    <row r="11" spans="1:11" x14ac:dyDescent="0.2">
      <c r="B11" s="2" t="s">
        <v>52</v>
      </c>
      <c r="C11" s="6">
        <v>190</v>
      </c>
      <c r="D11" s="6">
        <v>240</v>
      </c>
      <c r="E11" s="6">
        <v>160</v>
      </c>
      <c r="F11" s="11">
        <f>SUMPRODUCT(C11:E11,ParticipationShare)</f>
        <v>60.582524271844662</v>
      </c>
      <c r="G11" s="12" t="s">
        <v>0</v>
      </c>
      <c r="H11" s="6">
        <v>65</v>
      </c>
    </row>
    <row r="12" spans="1:11" x14ac:dyDescent="0.2">
      <c r="B12" s="2" t="s">
        <v>53</v>
      </c>
      <c r="C12" s="6">
        <v>200</v>
      </c>
      <c r="D12" s="6">
        <v>310</v>
      </c>
      <c r="E12" s="6">
        <v>220</v>
      </c>
      <c r="F12" s="3">
        <f>SUMPRODUCT(C12:E12,ParticipationShare)</f>
        <v>80</v>
      </c>
      <c r="G12" s="3" t="s">
        <v>0</v>
      </c>
      <c r="H12" s="6">
        <v>80</v>
      </c>
    </row>
    <row r="13" spans="1:11" x14ac:dyDescent="0.2">
      <c r="G13" s="15"/>
    </row>
    <row r="14" spans="1:11" x14ac:dyDescent="0.2">
      <c r="C14" s="3" t="s">
        <v>63</v>
      </c>
      <c r="E14" s="3" t="s">
        <v>64</v>
      </c>
      <c r="G14" s="15"/>
      <c r="H14" s="3" t="s">
        <v>54</v>
      </c>
    </row>
    <row r="15" spans="1:11" ht="15" thickBot="1" x14ac:dyDescent="0.25">
      <c r="C15" s="3" t="s">
        <v>65</v>
      </c>
      <c r="D15" s="3" t="s">
        <v>29</v>
      </c>
      <c r="E15" s="3" t="s">
        <v>30</v>
      </c>
      <c r="H15" s="3" t="s">
        <v>34</v>
      </c>
    </row>
    <row r="16" spans="1:11" ht="15" thickBot="1" x14ac:dyDescent="0.25">
      <c r="B16" s="2" t="s">
        <v>55</v>
      </c>
      <c r="C16" s="16">
        <v>0</v>
      </c>
      <c r="D16" s="17">
        <v>0.16504854368932043</v>
      </c>
      <c r="E16" s="18">
        <v>0.13106796116504849</v>
      </c>
      <c r="H16" s="19">
        <f>SUMPRODUCT(NetPresentValue,ParticipationShare)</f>
        <v>18.106796116504853</v>
      </c>
    </row>
    <row r="18" spans="8:8" x14ac:dyDescent="0.2">
      <c r="H18" s="20"/>
    </row>
    <row r="19" spans="8:8" x14ac:dyDescent="0.2">
      <c r="H19" s="21"/>
    </row>
    <row r="20" spans="8:8" x14ac:dyDescent="0.2">
      <c r="H20" s="21"/>
    </row>
    <row r="21" spans="8:8" x14ac:dyDescent="0.2">
      <c r="H21" s="20"/>
    </row>
    <row r="22" spans="8:8" x14ac:dyDescent="0.2">
      <c r="H22" s="20"/>
    </row>
  </sheetData>
  <phoneticPr fontId="2" type="noConversion"/>
  <printOptions headings="1" gridLines="1"/>
  <pageMargins left="0.75" right="0.75" top="1" bottom="1" header="0.5" footer="0.5"/>
  <pageSetup paperSize="0" orientation="landscape" horizontalDpi="4294967292" verticalDpi="4294967292"/>
  <headerFooter alignWithMargins="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pageSetUpPr fitToPage="1"/>
  </sheetPr>
  <dimension ref="A1:K22"/>
  <sheetViews>
    <sheetView zoomScale="200" zoomScaleNormal="200" workbookViewId="0">
      <selection activeCell="D5" sqref="D5"/>
    </sheetView>
  </sheetViews>
  <sheetFormatPr baseColWidth="10" defaultColWidth="10.6640625" defaultRowHeight="14" x14ac:dyDescent="0.2"/>
  <cols>
    <col min="1" max="1" width="2.6640625" style="3" customWidth="1"/>
    <col min="2" max="2" width="15.1640625" style="2" customWidth="1"/>
    <col min="3" max="5" width="9.6640625" style="3" customWidth="1"/>
    <col min="6" max="6" width="10" style="3" bestFit="1" customWidth="1"/>
    <col min="7" max="7" width="2.6640625" style="3" customWidth="1"/>
    <col min="8" max="8" width="9.6640625" style="3" customWidth="1"/>
    <col min="9" max="9" width="5.6640625" style="3" customWidth="1"/>
    <col min="10" max="10" width="16.1640625" style="3" bestFit="1" customWidth="1"/>
    <col min="11" max="11" width="8.1640625" style="3" bestFit="1" customWidth="1"/>
    <col min="12" max="16384" width="10.6640625" style="3"/>
  </cols>
  <sheetData>
    <row r="1" spans="1:11" ht="19" x14ac:dyDescent="0.25">
      <c r="A1" s="1" t="s">
        <v>62</v>
      </c>
    </row>
    <row r="3" spans="1:11" ht="15" thickBot="1" x14ac:dyDescent="0.25">
      <c r="C3" s="3" t="s">
        <v>63</v>
      </c>
      <c r="E3" s="3" t="s">
        <v>64</v>
      </c>
    </row>
    <row r="4" spans="1:11" ht="15" thickBot="1" x14ac:dyDescent="0.25">
      <c r="C4" s="3" t="s">
        <v>65</v>
      </c>
      <c r="D4" s="3" t="s">
        <v>29</v>
      </c>
      <c r="E4" s="3" t="s">
        <v>30</v>
      </c>
      <c r="J4" s="4" t="s">
        <v>1</v>
      </c>
      <c r="K4" s="5" t="s">
        <v>2</v>
      </c>
    </row>
    <row r="5" spans="1:11" x14ac:dyDescent="0.2">
      <c r="B5" s="2" t="s">
        <v>31</v>
      </c>
      <c r="C5" s="6">
        <v>45</v>
      </c>
      <c r="D5" s="6">
        <v>70</v>
      </c>
      <c r="E5" s="22">
        <v>49.8</v>
      </c>
      <c r="J5" s="7" t="s">
        <v>32</v>
      </c>
      <c r="K5" s="8" t="s">
        <v>33</v>
      </c>
    </row>
    <row r="6" spans="1:11" x14ac:dyDescent="0.2">
      <c r="B6" s="2" t="s">
        <v>34</v>
      </c>
      <c r="F6" s="3" t="s">
        <v>35</v>
      </c>
      <c r="H6" s="3" t="s">
        <v>35</v>
      </c>
      <c r="J6" s="9" t="s">
        <v>36</v>
      </c>
      <c r="K6" s="10" t="s">
        <v>37</v>
      </c>
    </row>
    <row r="7" spans="1:11" x14ac:dyDescent="0.2">
      <c r="F7" s="3" t="s">
        <v>38</v>
      </c>
      <c r="H7" s="3" t="s">
        <v>38</v>
      </c>
      <c r="J7" s="9" t="s">
        <v>39</v>
      </c>
      <c r="K7" s="10" t="s">
        <v>40</v>
      </c>
    </row>
    <row r="8" spans="1:11" x14ac:dyDescent="0.2">
      <c r="C8" s="3" t="s">
        <v>122</v>
      </c>
      <c r="D8" s="3" t="s">
        <v>41</v>
      </c>
      <c r="F8" s="3" t="s">
        <v>42</v>
      </c>
      <c r="H8" s="3" t="s">
        <v>12</v>
      </c>
      <c r="J8" s="9" t="s">
        <v>43</v>
      </c>
      <c r="K8" s="10" t="s">
        <v>44</v>
      </c>
    </row>
    <row r="9" spans="1:11" x14ac:dyDescent="0.2">
      <c r="B9" s="2" t="s">
        <v>45</v>
      </c>
      <c r="C9" s="6">
        <v>40</v>
      </c>
      <c r="D9" s="6">
        <v>80</v>
      </c>
      <c r="E9" s="6">
        <v>90</v>
      </c>
      <c r="F9" s="3">
        <f>SUMPRODUCT(C9:E9,ParticipationShare)</f>
        <v>25</v>
      </c>
      <c r="G9" s="3" t="s">
        <v>0</v>
      </c>
      <c r="H9" s="6">
        <v>25</v>
      </c>
      <c r="J9" s="9" t="s">
        <v>46</v>
      </c>
      <c r="K9" s="10" t="s">
        <v>47</v>
      </c>
    </row>
    <row r="10" spans="1:11" ht="15" thickBot="1" x14ac:dyDescent="0.25">
      <c r="B10" s="2" t="s">
        <v>48</v>
      </c>
      <c r="C10" s="6">
        <v>100</v>
      </c>
      <c r="D10" s="6">
        <v>160</v>
      </c>
      <c r="E10" s="6">
        <v>140</v>
      </c>
      <c r="F10" s="11">
        <f>SUMPRODUCT(C10:E10,ParticipationShare)</f>
        <v>44.757281553398059</v>
      </c>
      <c r="G10" s="12" t="s">
        <v>0</v>
      </c>
      <c r="H10" s="6">
        <v>45</v>
      </c>
      <c r="J10" s="13" t="s">
        <v>49</v>
      </c>
      <c r="K10" s="14" t="s">
        <v>50</v>
      </c>
    </row>
    <row r="11" spans="1:11" x14ac:dyDescent="0.2">
      <c r="B11" s="2" t="s">
        <v>52</v>
      </c>
      <c r="C11" s="6">
        <v>190</v>
      </c>
      <c r="D11" s="6">
        <v>240</v>
      </c>
      <c r="E11" s="6">
        <v>160</v>
      </c>
      <c r="F11" s="11">
        <f>SUMPRODUCT(C11:E11,ParticipationShare)</f>
        <v>60.582524271844662</v>
      </c>
      <c r="G11" s="12" t="s">
        <v>0</v>
      </c>
      <c r="H11" s="6">
        <v>65</v>
      </c>
    </row>
    <row r="12" spans="1:11" x14ac:dyDescent="0.2">
      <c r="B12" s="2" t="s">
        <v>53</v>
      </c>
      <c r="C12" s="6">
        <v>200</v>
      </c>
      <c r="D12" s="6">
        <v>310</v>
      </c>
      <c r="E12" s="6">
        <v>220</v>
      </c>
      <c r="F12" s="3">
        <f>SUMPRODUCT(C12:E12,ParticipationShare)</f>
        <v>80</v>
      </c>
      <c r="G12" s="3" t="s">
        <v>0</v>
      </c>
      <c r="H12" s="6">
        <v>80</v>
      </c>
    </row>
    <row r="13" spans="1:11" x14ac:dyDescent="0.2">
      <c r="G13" s="15"/>
    </row>
    <row r="14" spans="1:11" x14ac:dyDescent="0.2">
      <c r="C14" s="3" t="s">
        <v>63</v>
      </c>
      <c r="E14" s="3" t="s">
        <v>64</v>
      </c>
      <c r="G14" s="15"/>
      <c r="H14" s="3" t="s">
        <v>54</v>
      </c>
    </row>
    <row r="15" spans="1:11" ht="15" thickBot="1" x14ac:dyDescent="0.25">
      <c r="C15" s="3" t="s">
        <v>65</v>
      </c>
      <c r="D15" s="3" t="s">
        <v>29</v>
      </c>
      <c r="E15" s="3" t="s">
        <v>30</v>
      </c>
      <c r="H15" s="3" t="s">
        <v>34</v>
      </c>
    </row>
    <row r="16" spans="1:11" ht="15" thickBot="1" x14ac:dyDescent="0.25">
      <c r="B16" s="2" t="s">
        <v>55</v>
      </c>
      <c r="C16" s="16">
        <v>0</v>
      </c>
      <c r="D16" s="17">
        <v>0.16504854368932043</v>
      </c>
      <c r="E16" s="18">
        <v>0.13106796116504849</v>
      </c>
      <c r="H16" s="19">
        <f>SUMPRODUCT(NetPresentValue,ParticipationShare)</f>
        <v>18.080582524271843</v>
      </c>
    </row>
    <row r="18" spans="8:8" x14ac:dyDescent="0.2">
      <c r="H18" s="20"/>
    </row>
    <row r="19" spans="8:8" x14ac:dyDescent="0.2">
      <c r="H19" s="21"/>
    </row>
    <row r="20" spans="8:8" x14ac:dyDescent="0.2">
      <c r="H20" s="21"/>
    </row>
    <row r="21" spans="8:8" x14ac:dyDescent="0.2">
      <c r="H21" s="20"/>
    </row>
    <row r="22" spans="8:8" x14ac:dyDescent="0.2">
      <c r="H22" s="20"/>
    </row>
  </sheetData>
  <phoneticPr fontId="2" type="noConversion"/>
  <printOptions headings="1" gridLines="1"/>
  <pageMargins left="0.75" right="0.75" top="1" bottom="1" header="0.5" footer="0.5"/>
  <pageSetup paperSize="0" orientation="landscape" horizontalDpi="4294967292" verticalDpi="4294967292"/>
  <headerFooter alignWithMargins="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pageSetUpPr fitToPage="1"/>
  </sheetPr>
  <dimension ref="A1:K22"/>
  <sheetViews>
    <sheetView zoomScale="200" zoomScaleNormal="200" workbookViewId="0">
      <selection activeCell="F15" sqref="F15"/>
    </sheetView>
  </sheetViews>
  <sheetFormatPr baseColWidth="10" defaultColWidth="10.6640625" defaultRowHeight="14" x14ac:dyDescent="0.2"/>
  <cols>
    <col min="1" max="1" width="2.6640625" style="3" customWidth="1"/>
    <col min="2" max="2" width="15.1640625" style="2" customWidth="1"/>
    <col min="3" max="5" width="9.6640625" style="3" customWidth="1"/>
    <col min="6" max="6" width="10" style="3" bestFit="1" customWidth="1"/>
    <col min="7" max="7" width="2.6640625" style="3" customWidth="1"/>
    <col min="8" max="8" width="9.6640625" style="3" customWidth="1"/>
    <col min="9" max="9" width="5.6640625" style="3" customWidth="1"/>
    <col min="10" max="10" width="16.1640625" style="3" bestFit="1" customWidth="1"/>
    <col min="11" max="11" width="8.1640625" style="3" bestFit="1" customWidth="1"/>
    <col min="12" max="16384" width="10.6640625" style="3"/>
  </cols>
  <sheetData>
    <row r="1" spans="1:11" ht="19" x14ac:dyDescent="0.25">
      <c r="A1" s="1" t="s">
        <v>62</v>
      </c>
    </row>
    <row r="3" spans="1:11" ht="15" thickBot="1" x14ac:dyDescent="0.25">
      <c r="C3" s="3" t="s">
        <v>63</v>
      </c>
      <c r="E3" s="3" t="s">
        <v>64</v>
      </c>
    </row>
    <row r="4" spans="1:11" ht="15" thickBot="1" x14ac:dyDescent="0.25">
      <c r="C4" s="3" t="s">
        <v>65</v>
      </c>
      <c r="D4" s="3" t="s">
        <v>29</v>
      </c>
      <c r="E4" s="3" t="s">
        <v>30</v>
      </c>
      <c r="J4" s="4" t="s">
        <v>1</v>
      </c>
      <c r="K4" s="5" t="s">
        <v>2</v>
      </c>
    </row>
    <row r="5" spans="1:11" x14ac:dyDescent="0.2">
      <c r="B5" s="2" t="s">
        <v>31</v>
      </c>
      <c r="C5" s="22">
        <v>40</v>
      </c>
      <c r="D5" s="22">
        <v>70.2</v>
      </c>
      <c r="E5" s="22">
        <v>49.8</v>
      </c>
      <c r="J5" s="7" t="s">
        <v>32</v>
      </c>
      <c r="K5" s="8" t="s">
        <v>33</v>
      </c>
    </row>
    <row r="6" spans="1:11" x14ac:dyDescent="0.2">
      <c r="B6" s="2" t="s">
        <v>34</v>
      </c>
      <c r="F6" s="3" t="s">
        <v>35</v>
      </c>
      <c r="H6" s="3" t="s">
        <v>35</v>
      </c>
      <c r="J6" s="9" t="s">
        <v>36</v>
      </c>
      <c r="K6" s="10" t="s">
        <v>37</v>
      </c>
    </row>
    <row r="7" spans="1:11" x14ac:dyDescent="0.2">
      <c r="F7" s="3" t="s">
        <v>38</v>
      </c>
      <c r="H7" s="3" t="s">
        <v>38</v>
      </c>
      <c r="J7" s="9" t="s">
        <v>39</v>
      </c>
      <c r="K7" s="10" t="s">
        <v>40</v>
      </c>
    </row>
    <row r="8" spans="1:11" x14ac:dyDescent="0.2">
      <c r="D8" s="3" t="s">
        <v>41</v>
      </c>
      <c r="F8" s="3" t="s">
        <v>42</v>
      </c>
      <c r="H8" s="3" t="s">
        <v>12</v>
      </c>
      <c r="J8" s="9" t="s">
        <v>43</v>
      </c>
      <c r="K8" s="10" t="s">
        <v>44</v>
      </c>
    </row>
    <row r="9" spans="1:11" x14ac:dyDescent="0.2">
      <c r="B9" s="2" t="s">
        <v>45</v>
      </c>
      <c r="C9" s="6">
        <v>40</v>
      </c>
      <c r="D9" s="6">
        <v>80</v>
      </c>
      <c r="E9" s="6">
        <v>90</v>
      </c>
      <c r="F9" s="11">
        <f>SUMPRODUCT(C9:E9,ParticipationShare)</f>
        <v>20.64516129032258</v>
      </c>
      <c r="G9" s="3" t="s">
        <v>0</v>
      </c>
      <c r="H9" s="6">
        <v>25</v>
      </c>
      <c r="J9" s="9" t="s">
        <v>46</v>
      </c>
      <c r="K9" s="10" t="s">
        <v>47</v>
      </c>
    </row>
    <row r="10" spans="1:11" ht="15" thickBot="1" x14ac:dyDescent="0.25">
      <c r="B10" s="2" t="s">
        <v>48</v>
      </c>
      <c r="C10" s="6">
        <v>100</v>
      </c>
      <c r="D10" s="6">
        <v>160</v>
      </c>
      <c r="E10" s="6">
        <v>140</v>
      </c>
      <c r="F10" s="11">
        <f>SUMPRODUCT(C10:E10,ParticipationShare)</f>
        <v>41.29032258064516</v>
      </c>
      <c r="G10" s="12" t="s">
        <v>0</v>
      </c>
      <c r="H10" s="6">
        <v>45</v>
      </c>
      <c r="J10" s="13" t="s">
        <v>49</v>
      </c>
      <c r="K10" s="14" t="s">
        <v>50</v>
      </c>
    </row>
    <row r="11" spans="1:11" x14ac:dyDescent="0.2">
      <c r="B11" s="2" t="s">
        <v>52</v>
      </c>
      <c r="C11" s="6">
        <v>190</v>
      </c>
      <c r="D11" s="6">
        <v>240</v>
      </c>
      <c r="E11" s="6">
        <v>160</v>
      </c>
      <c r="F11" s="11">
        <f>SUMPRODUCT(C11:E11,ParticipationShare)</f>
        <v>61.935483870967744</v>
      </c>
      <c r="G11" s="12" t="s">
        <v>0</v>
      </c>
      <c r="H11" s="6">
        <v>65</v>
      </c>
    </row>
    <row r="12" spans="1:11" x14ac:dyDescent="0.2">
      <c r="B12" s="2" t="s">
        <v>53</v>
      </c>
      <c r="C12" s="6">
        <v>200</v>
      </c>
      <c r="D12" s="6">
        <v>310</v>
      </c>
      <c r="E12" s="6">
        <v>220</v>
      </c>
      <c r="F12" s="3">
        <f>SUMPRODUCT(C12:E12,ParticipationShare)</f>
        <v>80</v>
      </c>
      <c r="G12" s="3" t="s">
        <v>0</v>
      </c>
      <c r="H12" s="6">
        <v>80</v>
      </c>
    </row>
    <row r="13" spans="1:11" x14ac:dyDescent="0.2">
      <c r="G13" s="15"/>
    </row>
    <row r="14" spans="1:11" x14ac:dyDescent="0.2">
      <c r="C14" s="3" t="s">
        <v>63</v>
      </c>
      <c r="E14" s="3" t="s">
        <v>64</v>
      </c>
      <c r="G14" s="15"/>
      <c r="H14" s="3" t="s">
        <v>54</v>
      </c>
    </row>
    <row r="15" spans="1:11" ht="15" thickBot="1" x14ac:dyDescent="0.25">
      <c r="C15" s="3" t="s">
        <v>65</v>
      </c>
      <c r="D15" s="3" t="s">
        <v>29</v>
      </c>
      <c r="E15" s="3" t="s">
        <v>30</v>
      </c>
      <c r="H15" s="3" t="s">
        <v>34</v>
      </c>
    </row>
    <row r="16" spans="1:11" ht="15" thickBot="1" x14ac:dyDescent="0.25">
      <c r="B16" s="2" t="s">
        <v>55</v>
      </c>
      <c r="C16" s="16">
        <v>0</v>
      </c>
      <c r="D16" s="17">
        <v>0.25806451612903225</v>
      </c>
      <c r="E16" s="18">
        <v>0</v>
      </c>
      <c r="H16" s="19">
        <f>SUMPRODUCT(NetPresentValue,ParticipationShare)</f>
        <v>18.116129032258065</v>
      </c>
    </row>
    <row r="18" spans="8:8" x14ac:dyDescent="0.2">
      <c r="H18" s="20"/>
    </row>
    <row r="19" spans="8:8" x14ac:dyDescent="0.2">
      <c r="H19" s="21"/>
    </row>
    <row r="20" spans="8:8" x14ac:dyDescent="0.2">
      <c r="H20" s="21"/>
    </row>
    <row r="21" spans="8:8" x14ac:dyDescent="0.2">
      <c r="H21" s="20"/>
    </row>
    <row r="22" spans="8:8" x14ac:dyDescent="0.2">
      <c r="H22" s="20"/>
    </row>
  </sheetData>
  <phoneticPr fontId="2" type="noConversion"/>
  <printOptions headings="1" gridLines="1"/>
  <pageMargins left="0.75" right="0.75" top="1" bottom="1" header="0.5" footer="0.5"/>
  <pageSetup paperSize="0" orientation="landscape" horizontalDpi="4294967292" verticalDpi="4294967292"/>
  <headerFooter alignWithMargins="0"/>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pageSetUpPr fitToPage="1"/>
  </sheetPr>
  <dimension ref="A1:K22"/>
  <sheetViews>
    <sheetView zoomScale="200" zoomScaleNormal="200" workbookViewId="0">
      <selection activeCell="F9" sqref="F9"/>
    </sheetView>
  </sheetViews>
  <sheetFormatPr baseColWidth="10" defaultColWidth="10.6640625" defaultRowHeight="14" x14ac:dyDescent="0.2"/>
  <cols>
    <col min="1" max="1" width="2.6640625" style="3" customWidth="1"/>
    <col min="2" max="2" width="15.1640625" style="2" customWidth="1"/>
    <col min="3" max="5" width="12.83203125" style="3" customWidth="1"/>
    <col min="6" max="6" width="10" style="3" bestFit="1" customWidth="1"/>
    <col min="7" max="7" width="2.6640625" style="3" customWidth="1"/>
    <col min="8" max="8" width="9.6640625" style="3" customWidth="1"/>
    <col min="9" max="9" width="5.6640625" style="3" customWidth="1"/>
    <col min="10" max="10" width="16.1640625" style="3" bestFit="1" customWidth="1"/>
    <col min="11" max="11" width="8.1640625" style="3" bestFit="1" customWidth="1"/>
    <col min="12" max="16384" width="10.6640625" style="3"/>
  </cols>
  <sheetData>
    <row r="1" spans="1:11" ht="19" x14ac:dyDescent="0.25">
      <c r="A1" s="1" t="s">
        <v>62</v>
      </c>
    </row>
    <row r="3" spans="1:11" ht="15" thickBot="1" x14ac:dyDescent="0.25">
      <c r="C3" s="3" t="s">
        <v>63</v>
      </c>
      <c r="E3" s="3" t="s">
        <v>64</v>
      </c>
    </row>
    <row r="4" spans="1:11" ht="15" thickBot="1" x14ac:dyDescent="0.25">
      <c r="C4" s="3" t="s">
        <v>65</v>
      </c>
      <c r="D4" s="3" t="s">
        <v>29</v>
      </c>
      <c r="E4" s="3" t="s">
        <v>30</v>
      </c>
      <c r="J4" s="4" t="s">
        <v>1</v>
      </c>
      <c r="K4" s="5" t="s">
        <v>2</v>
      </c>
    </row>
    <row r="5" spans="1:11" x14ac:dyDescent="0.2">
      <c r="B5" s="2" t="s">
        <v>31</v>
      </c>
      <c r="C5" s="22">
        <v>46</v>
      </c>
      <c r="D5" s="22">
        <v>69</v>
      </c>
      <c r="E5" s="22">
        <v>49</v>
      </c>
      <c r="J5" s="7" t="s">
        <v>32</v>
      </c>
      <c r="K5" s="8" t="s">
        <v>33</v>
      </c>
    </row>
    <row r="6" spans="1:11" x14ac:dyDescent="0.2">
      <c r="B6" s="2" t="s">
        <v>34</v>
      </c>
      <c r="F6" s="3" t="s">
        <v>35</v>
      </c>
      <c r="H6" s="3" t="s">
        <v>35</v>
      </c>
      <c r="J6" s="9" t="s">
        <v>36</v>
      </c>
      <c r="K6" s="10" t="s">
        <v>37</v>
      </c>
    </row>
    <row r="7" spans="1:11" x14ac:dyDescent="0.2">
      <c r="F7" s="3" t="s">
        <v>38</v>
      </c>
      <c r="H7" s="3" t="s">
        <v>38</v>
      </c>
      <c r="J7" s="9" t="s">
        <v>39</v>
      </c>
      <c r="K7" s="10" t="s">
        <v>40</v>
      </c>
    </row>
    <row r="8" spans="1:11" x14ac:dyDescent="0.2">
      <c r="D8" s="3" t="s">
        <v>41</v>
      </c>
      <c r="F8" s="3" t="s">
        <v>42</v>
      </c>
      <c r="H8" s="3" t="s">
        <v>12</v>
      </c>
      <c r="J8" s="9" t="s">
        <v>43</v>
      </c>
      <c r="K8" s="10" t="s">
        <v>44</v>
      </c>
    </row>
    <row r="9" spans="1:11" x14ac:dyDescent="0.2">
      <c r="B9" s="2" t="s">
        <v>45</v>
      </c>
      <c r="C9" s="6">
        <v>40</v>
      </c>
      <c r="D9" s="6">
        <v>80</v>
      </c>
      <c r="E9" s="6">
        <v>90</v>
      </c>
      <c r="F9" s="11">
        <f>SUMPRODUCT(C9:E9,ParticipationShare)</f>
        <v>24.298561151094667</v>
      </c>
      <c r="G9" s="3" t="s">
        <v>0</v>
      </c>
      <c r="H9" s="6">
        <v>25</v>
      </c>
      <c r="J9" s="9" t="s">
        <v>46</v>
      </c>
      <c r="K9" s="10" t="s">
        <v>47</v>
      </c>
    </row>
    <row r="10" spans="1:11" ht="15" thickBot="1" x14ac:dyDescent="0.25">
      <c r="B10" s="2" t="s">
        <v>48</v>
      </c>
      <c r="C10" s="6">
        <v>100</v>
      </c>
      <c r="D10" s="6">
        <v>160</v>
      </c>
      <c r="E10" s="6">
        <v>140</v>
      </c>
      <c r="F10" s="11">
        <f>SUMPRODUCT(C10:E10,ParticipationShare)</f>
        <v>45.000000000018076</v>
      </c>
      <c r="G10" s="12" t="s">
        <v>0</v>
      </c>
      <c r="H10" s="6">
        <v>45</v>
      </c>
      <c r="J10" s="13" t="s">
        <v>49</v>
      </c>
      <c r="K10" s="14" t="s">
        <v>50</v>
      </c>
    </row>
    <row r="11" spans="1:11" x14ac:dyDescent="0.2">
      <c r="B11" s="2" t="s">
        <v>52</v>
      </c>
      <c r="C11" s="6">
        <v>190</v>
      </c>
      <c r="D11" s="6">
        <v>240</v>
      </c>
      <c r="E11" s="6">
        <v>160</v>
      </c>
      <c r="F11" s="11">
        <f>SUMPRODUCT(C11:E11,ParticipationShare)</f>
        <v>64.99999999995805</v>
      </c>
      <c r="G11" s="12" t="s">
        <v>0</v>
      </c>
      <c r="H11" s="6">
        <v>65</v>
      </c>
    </row>
    <row r="12" spans="1:11" x14ac:dyDescent="0.2">
      <c r="B12" s="2" t="s">
        <v>53</v>
      </c>
      <c r="C12" s="6">
        <v>200</v>
      </c>
      <c r="D12" s="6">
        <v>310</v>
      </c>
      <c r="E12" s="6">
        <v>220</v>
      </c>
      <c r="F12" s="3">
        <f>SUMPRODUCT(C12:E12,ParticipationShare)</f>
        <v>80.000000000086629</v>
      </c>
      <c r="G12" s="3" t="s">
        <v>0</v>
      </c>
      <c r="H12" s="6">
        <v>80</v>
      </c>
    </row>
    <row r="13" spans="1:11" x14ac:dyDescent="0.2">
      <c r="G13" s="15"/>
    </row>
    <row r="14" spans="1:11" x14ac:dyDescent="0.2">
      <c r="C14" s="3" t="s">
        <v>63</v>
      </c>
      <c r="E14" s="3" t="s">
        <v>64</v>
      </c>
      <c r="G14" s="15"/>
      <c r="H14" s="3" t="s">
        <v>54</v>
      </c>
    </row>
    <row r="15" spans="1:11" ht="15" thickBot="1" x14ac:dyDescent="0.25">
      <c r="C15" s="3" t="s">
        <v>65</v>
      </c>
      <c r="D15" s="3" t="s">
        <v>29</v>
      </c>
      <c r="E15" s="3" t="s">
        <v>30</v>
      </c>
      <c r="H15" s="3" t="s">
        <v>34</v>
      </c>
    </row>
    <row r="16" spans="1:11" ht="15" thickBot="1" x14ac:dyDescent="0.25">
      <c r="B16" s="2" t="s">
        <v>55</v>
      </c>
      <c r="C16" s="16">
        <v>0.13309352517633358</v>
      </c>
      <c r="D16" s="17">
        <v>6.1151079140262216E-2</v>
      </c>
      <c r="E16" s="18">
        <v>0.15647482014244832</v>
      </c>
      <c r="H16" s="19">
        <f>SUMPRODUCT(NetPresentValue,ParticipationShare)</f>
        <v>18.008992805769402</v>
      </c>
    </row>
    <row r="18" spans="8:8" x14ac:dyDescent="0.2">
      <c r="H18" s="20"/>
    </row>
    <row r="19" spans="8:8" x14ac:dyDescent="0.2">
      <c r="H19" s="21"/>
    </row>
    <row r="20" spans="8:8" x14ac:dyDescent="0.2">
      <c r="H20" s="21"/>
    </row>
    <row r="21" spans="8:8" x14ac:dyDescent="0.2">
      <c r="H21" s="20"/>
    </row>
    <row r="22" spans="8:8" x14ac:dyDescent="0.2">
      <c r="H22" s="20"/>
    </row>
  </sheetData>
  <phoneticPr fontId="2" type="noConversion"/>
  <printOptions headings="1" gridLines="1"/>
  <pageMargins left="0.75" right="0.75" top="1" bottom="1" header="0.5" footer="0.5"/>
  <pageSetup paperSize="0" orientation="landscape" horizontalDpi="4294967292" verticalDpi="4294967292"/>
  <headerFooter alignWithMargins="0"/>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pageSetUpPr fitToPage="1"/>
  </sheetPr>
  <dimension ref="A1:K22"/>
  <sheetViews>
    <sheetView zoomScale="200" zoomScaleNormal="200" workbookViewId="0">
      <selection activeCell="J17" sqref="J17"/>
    </sheetView>
  </sheetViews>
  <sheetFormatPr baseColWidth="10" defaultColWidth="10.6640625" defaultRowHeight="14" x14ac:dyDescent="0.2"/>
  <cols>
    <col min="1" max="1" width="2.6640625" style="3" customWidth="1"/>
    <col min="2" max="2" width="15.1640625" style="2" customWidth="1"/>
    <col min="3" max="5" width="9.6640625" style="3" customWidth="1"/>
    <col min="6" max="6" width="10" style="3" bestFit="1" customWidth="1"/>
    <col min="7" max="7" width="2.6640625" style="3" customWidth="1"/>
    <col min="8" max="8" width="9.6640625" style="3" customWidth="1"/>
    <col min="9" max="9" width="5.6640625" style="3" customWidth="1"/>
    <col min="10" max="10" width="16.1640625" style="3" bestFit="1" customWidth="1"/>
    <col min="11" max="11" width="8.1640625" style="3" bestFit="1" customWidth="1"/>
    <col min="12" max="16384" width="10.6640625" style="3"/>
  </cols>
  <sheetData>
    <row r="1" spans="1:11" ht="19" x14ac:dyDescent="0.25">
      <c r="A1" s="1" t="s">
        <v>62</v>
      </c>
    </row>
    <row r="3" spans="1:11" ht="15" thickBot="1" x14ac:dyDescent="0.25">
      <c r="C3" s="3" t="s">
        <v>63</v>
      </c>
      <c r="E3" s="3" t="s">
        <v>64</v>
      </c>
    </row>
    <row r="4" spans="1:11" ht="15" thickBot="1" x14ac:dyDescent="0.25">
      <c r="C4" s="3" t="s">
        <v>65</v>
      </c>
      <c r="D4" s="3" t="s">
        <v>29</v>
      </c>
      <c r="E4" s="3" t="s">
        <v>30</v>
      </c>
      <c r="J4" s="4" t="s">
        <v>1</v>
      </c>
      <c r="K4" s="5" t="s">
        <v>2</v>
      </c>
    </row>
    <row r="5" spans="1:11" x14ac:dyDescent="0.2">
      <c r="B5" s="2" t="s">
        <v>31</v>
      </c>
      <c r="C5" s="22">
        <v>54</v>
      </c>
      <c r="D5" s="22">
        <v>84</v>
      </c>
      <c r="E5" s="22">
        <v>60</v>
      </c>
      <c r="J5" s="7" t="s">
        <v>32</v>
      </c>
      <c r="K5" s="8" t="s">
        <v>33</v>
      </c>
    </row>
    <row r="6" spans="1:11" x14ac:dyDescent="0.2">
      <c r="B6" s="2" t="s">
        <v>34</v>
      </c>
      <c r="F6" s="3" t="s">
        <v>35</v>
      </c>
      <c r="H6" s="3" t="s">
        <v>35</v>
      </c>
      <c r="J6" s="9" t="s">
        <v>36</v>
      </c>
      <c r="K6" s="10" t="s">
        <v>37</v>
      </c>
    </row>
    <row r="7" spans="1:11" x14ac:dyDescent="0.2">
      <c r="F7" s="3" t="s">
        <v>38</v>
      </c>
      <c r="H7" s="3" t="s">
        <v>38</v>
      </c>
      <c r="J7" s="9" t="s">
        <v>39</v>
      </c>
      <c r="K7" s="10" t="s">
        <v>40</v>
      </c>
    </row>
    <row r="8" spans="1:11" x14ac:dyDescent="0.2">
      <c r="D8" s="3" t="s">
        <v>41</v>
      </c>
      <c r="F8" s="3" t="s">
        <v>42</v>
      </c>
      <c r="H8" s="3" t="s">
        <v>12</v>
      </c>
      <c r="J8" s="9" t="s">
        <v>43</v>
      </c>
      <c r="K8" s="10" t="s">
        <v>44</v>
      </c>
    </row>
    <row r="9" spans="1:11" x14ac:dyDescent="0.2">
      <c r="B9" s="2" t="s">
        <v>45</v>
      </c>
      <c r="C9" s="6">
        <v>40</v>
      </c>
      <c r="D9" s="6">
        <v>80</v>
      </c>
      <c r="E9" s="6">
        <v>90</v>
      </c>
      <c r="F9" s="11">
        <f>SUMPRODUCT(C9:E9,ParticipationShare)</f>
        <v>24.999999999969525</v>
      </c>
      <c r="G9" s="3" t="s">
        <v>0</v>
      </c>
      <c r="H9" s="6">
        <v>25</v>
      </c>
      <c r="J9" s="9" t="s">
        <v>46</v>
      </c>
      <c r="K9" s="10" t="s">
        <v>47</v>
      </c>
    </row>
    <row r="10" spans="1:11" ht="15" thickBot="1" x14ac:dyDescent="0.25">
      <c r="B10" s="2" t="s">
        <v>48</v>
      </c>
      <c r="C10" s="6">
        <v>100</v>
      </c>
      <c r="D10" s="6">
        <v>160</v>
      </c>
      <c r="E10" s="6">
        <v>140</v>
      </c>
      <c r="F10" s="11">
        <f>SUMPRODUCT(C10:E10,ParticipationShare)</f>
        <v>44.757281553369275</v>
      </c>
      <c r="G10" s="12" t="s">
        <v>0</v>
      </c>
      <c r="H10" s="6">
        <v>45</v>
      </c>
      <c r="J10" s="13" t="s">
        <v>49</v>
      </c>
      <c r="K10" s="14" t="s">
        <v>50</v>
      </c>
    </row>
    <row r="11" spans="1:11" x14ac:dyDescent="0.2">
      <c r="B11" s="2" t="s">
        <v>52</v>
      </c>
      <c r="C11" s="6">
        <v>190</v>
      </c>
      <c r="D11" s="6">
        <v>240</v>
      </c>
      <c r="E11" s="6">
        <v>160</v>
      </c>
      <c r="F11" s="11">
        <f>SUMPRODUCT(C11:E11,ParticipationShare)</f>
        <v>60.582524271841692</v>
      </c>
      <c r="G11" s="12" t="s">
        <v>0</v>
      </c>
      <c r="H11" s="6">
        <v>65</v>
      </c>
    </row>
    <row r="12" spans="1:11" x14ac:dyDescent="0.2">
      <c r="B12" s="2" t="s">
        <v>53</v>
      </c>
      <c r="C12" s="6">
        <v>200</v>
      </c>
      <c r="D12" s="6">
        <v>310</v>
      </c>
      <c r="E12" s="6">
        <v>220</v>
      </c>
      <c r="F12" s="3">
        <f>SUMPRODUCT(C12:E12,ParticipationShare)</f>
        <v>79.999999999985448</v>
      </c>
      <c r="G12" s="3" t="s">
        <v>0</v>
      </c>
      <c r="H12" s="6">
        <v>80</v>
      </c>
    </row>
    <row r="13" spans="1:11" x14ac:dyDescent="0.2">
      <c r="G13" s="15"/>
    </row>
    <row r="14" spans="1:11" x14ac:dyDescent="0.2">
      <c r="C14" s="3" t="s">
        <v>63</v>
      </c>
      <c r="E14" s="3" t="s">
        <v>64</v>
      </c>
      <c r="G14" s="15"/>
      <c r="H14" s="3" t="s">
        <v>54</v>
      </c>
    </row>
    <row r="15" spans="1:11" ht="15" thickBot="1" x14ac:dyDescent="0.25">
      <c r="C15" s="3" t="s">
        <v>65</v>
      </c>
      <c r="D15" s="3" t="s">
        <v>29</v>
      </c>
      <c r="E15" s="3" t="s">
        <v>30</v>
      </c>
      <c r="H15" s="3" t="s">
        <v>34</v>
      </c>
    </row>
    <row r="16" spans="1:11" ht="15" thickBot="1" x14ac:dyDescent="0.25">
      <c r="B16" s="2" t="s">
        <v>55</v>
      </c>
      <c r="C16" s="16">
        <v>0</v>
      </c>
      <c r="D16" s="17">
        <v>0.16504854368984409</v>
      </c>
      <c r="E16" s="18">
        <v>0.13106796116424443</v>
      </c>
      <c r="H16" s="19">
        <f>SUMPRODUCT(NetPresentValue,ParticipationShare)</f>
        <v>21.728155339801567</v>
      </c>
    </row>
    <row r="18" spans="8:8" x14ac:dyDescent="0.2">
      <c r="H18" s="20"/>
    </row>
    <row r="19" spans="8:8" x14ac:dyDescent="0.2">
      <c r="H19" s="21"/>
    </row>
    <row r="20" spans="8:8" x14ac:dyDescent="0.2">
      <c r="H20" s="21"/>
    </row>
    <row r="21" spans="8:8" x14ac:dyDescent="0.2">
      <c r="H21" s="20"/>
    </row>
    <row r="22" spans="8:8" x14ac:dyDescent="0.2">
      <c r="H22" s="20"/>
    </row>
  </sheetData>
  <phoneticPr fontId="2" type="noConversion"/>
  <printOptions headings="1" gridLines="1"/>
  <pageMargins left="0.75" right="0.75" top="1" bottom="1" header="0.5" footer="0.5"/>
  <pageSetup paperSize="0" orientation="landscape" horizontalDpi="4294967292" verticalDpi="4294967292"/>
  <headerFooter alignWithMargins="0"/>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H14"/>
  <sheetViews>
    <sheetView showGridLines="0" topLeftCell="A9" zoomScale="200" zoomScaleNormal="200" workbookViewId="0">
      <selection activeCell="H6" sqref="H6"/>
    </sheetView>
  </sheetViews>
  <sheetFormatPr baseColWidth="10" defaultColWidth="10.6640625" defaultRowHeight="14" x14ac:dyDescent="0.2"/>
  <cols>
    <col min="1" max="1" width="4.6640625" style="23" customWidth="1"/>
    <col min="2" max="2" width="5.5" style="23" bestFit="1" customWidth="1"/>
    <col min="3" max="3" width="26.6640625" style="23" bestFit="1" customWidth="1"/>
    <col min="4" max="4" width="6.33203125" style="24" bestFit="1" customWidth="1"/>
    <col min="5" max="5" width="7.33203125" style="24" bestFit="1" customWidth="1"/>
    <col min="6" max="6" width="11" style="24" bestFit="1" customWidth="1"/>
    <col min="7" max="7" width="9.1640625" style="24" customWidth="1"/>
    <col min="8" max="8" width="9.1640625" style="24" bestFit="1" customWidth="1"/>
    <col min="9" max="16384" width="10.6640625" style="23"/>
  </cols>
  <sheetData>
    <row r="1" spans="1:8" ht="15" thickBot="1" x14ac:dyDescent="0.25">
      <c r="A1" s="23" t="s">
        <v>51</v>
      </c>
    </row>
    <row r="2" spans="1:8" x14ac:dyDescent="0.2">
      <c r="B2" s="25"/>
      <c r="C2" s="25"/>
      <c r="D2" s="25" t="s">
        <v>75</v>
      </c>
      <c r="E2" s="25" t="s">
        <v>77</v>
      </c>
      <c r="F2" s="25" t="s">
        <v>79</v>
      </c>
      <c r="G2" s="25" t="s">
        <v>81</v>
      </c>
      <c r="H2" s="25" t="s">
        <v>81</v>
      </c>
    </row>
    <row r="3" spans="1:8" ht="15" thickBot="1" x14ac:dyDescent="0.25">
      <c r="B3" s="26" t="s">
        <v>73</v>
      </c>
      <c r="C3" s="26" t="s">
        <v>74</v>
      </c>
      <c r="D3" s="26" t="s">
        <v>76</v>
      </c>
      <c r="E3" s="26" t="s">
        <v>78</v>
      </c>
      <c r="F3" s="26" t="s">
        <v>80</v>
      </c>
      <c r="G3" s="26" t="s">
        <v>82</v>
      </c>
      <c r="H3" s="26" t="s">
        <v>83</v>
      </c>
    </row>
    <row r="4" spans="1:8" x14ac:dyDescent="0.2">
      <c r="B4" s="27" t="s">
        <v>56</v>
      </c>
      <c r="C4" s="27" t="s">
        <v>57</v>
      </c>
      <c r="D4" s="28">
        <v>0</v>
      </c>
      <c r="E4" s="28">
        <v>-4.8543689189551084E-2</v>
      </c>
      <c r="F4" s="29">
        <v>45.000000000072752</v>
      </c>
      <c r="G4" s="30">
        <v>4.8543689189551084E-2</v>
      </c>
      <c r="H4" s="29">
        <v>1E+30</v>
      </c>
    </row>
    <row r="5" spans="1:8" x14ac:dyDescent="0.2">
      <c r="B5" s="27" t="s">
        <v>58</v>
      </c>
      <c r="C5" s="27" t="s">
        <v>59</v>
      </c>
      <c r="D5" s="28">
        <v>0.16504854368932043</v>
      </c>
      <c r="E5" s="28">
        <v>0</v>
      </c>
      <c r="F5" s="29">
        <v>70.000000000096023</v>
      </c>
      <c r="G5" s="30">
        <v>0.45454545454563061</v>
      </c>
      <c r="H5" s="30">
        <v>5.4347825940905987E-2</v>
      </c>
    </row>
    <row r="6" spans="1:8" ht="15" thickBot="1" x14ac:dyDescent="0.25">
      <c r="B6" s="31" t="s">
        <v>60</v>
      </c>
      <c r="C6" s="31" t="s">
        <v>61</v>
      </c>
      <c r="D6" s="32">
        <v>0.13106796116504849</v>
      </c>
      <c r="E6" s="32">
        <v>0</v>
      </c>
      <c r="F6" s="33">
        <v>49.999999999938709</v>
      </c>
      <c r="G6" s="34">
        <v>0.13888888851716993</v>
      </c>
      <c r="H6" s="34">
        <v>0.32258064516057938</v>
      </c>
    </row>
    <row r="8" spans="1:8" ht="15" thickBot="1" x14ac:dyDescent="0.25">
      <c r="A8" s="23" t="s">
        <v>84</v>
      </c>
    </row>
    <row r="9" spans="1:8" x14ac:dyDescent="0.2">
      <c r="B9" s="25"/>
      <c r="C9" s="25"/>
      <c r="D9" s="25" t="s">
        <v>75</v>
      </c>
      <c r="E9" s="25" t="s">
        <v>85</v>
      </c>
      <c r="F9" s="25" t="s">
        <v>14</v>
      </c>
      <c r="G9" s="25" t="s">
        <v>81</v>
      </c>
      <c r="H9" s="25" t="s">
        <v>81</v>
      </c>
    </row>
    <row r="10" spans="1:8" ht="15" thickBot="1" x14ac:dyDescent="0.25">
      <c r="B10" s="26" t="s">
        <v>73</v>
      </c>
      <c r="C10" s="26" t="s">
        <v>74</v>
      </c>
      <c r="D10" s="26" t="s">
        <v>76</v>
      </c>
      <c r="E10" s="26" t="s">
        <v>86</v>
      </c>
      <c r="F10" s="26" t="s">
        <v>15</v>
      </c>
      <c r="G10" s="26" t="s">
        <v>82</v>
      </c>
      <c r="H10" s="26" t="s">
        <v>83</v>
      </c>
    </row>
    <row r="11" spans="1:8" x14ac:dyDescent="0.2">
      <c r="B11" s="27" t="s">
        <v>66</v>
      </c>
      <c r="C11" s="27" t="s">
        <v>67</v>
      </c>
      <c r="D11" s="29">
        <v>25</v>
      </c>
      <c r="E11" s="30">
        <v>9.7087378639855795E-3</v>
      </c>
      <c r="F11" s="29">
        <v>25</v>
      </c>
      <c r="G11" s="30">
        <v>0.3048780487840585</v>
      </c>
      <c r="H11" s="30">
        <v>4.354838709709127</v>
      </c>
    </row>
    <row r="12" spans="1:8" x14ac:dyDescent="0.2">
      <c r="B12" s="27" t="s">
        <v>68</v>
      </c>
      <c r="C12" s="27" t="s">
        <v>69</v>
      </c>
      <c r="D12" s="35">
        <v>44.757281553398059</v>
      </c>
      <c r="E12" s="30">
        <v>0</v>
      </c>
      <c r="F12" s="29">
        <v>45</v>
      </c>
      <c r="G12" s="29">
        <v>1E+30</v>
      </c>
      <c r="H12" s="30">
        <v>0.2427184466019375</v>
      </c>
    </row>
    <row r="13" spans="1:8" x14ac:dyDescent="0.2">
      <c r="B13" s="27" t="s">
        <v>3</v>
      </c>
      <c r="C13" s="27" t="s">
        <v>70</v>
      </c>
      <c r="D13" s="35">
        <v>60.582524271844662</v>
      </c>
      <c r="E13" s="30">
        <v>0</v>
      </c>
      <c r="F13" s="29">
        <v>65</v>
      </c>
      <c r="G13" s="29">
        <v>1E+30</v>
      </c>
      <c r="H13" s="30">
        <v>4.4174757281553498</v>
      </c>
    </row>
    <row r="14" spans="1:8" ht="15" thickBot="1" x14ac:dyDescent="0.25">
      <c r="B14" s="31" t="s">
        <v>4</v>
      </c>
      <c r="C14" s="31" t="s">
        <v>71</v>
      </c>
      <c r="D14" s="33">
        <v>80</v>
      </c>
      <c r="E14" s="34">
        <v>0.22330097087403938</v>
      </c>
      <c r="F14" s="33">
        <v>80</v>
      </c>
      <c r="G14" s="34">
        <v>0.781249999995554</v>
      </c>
      <c r="H14" s="34">
        <v>18.888888889034003</v>
      </c>
    </row>
  </sheetData>
  <phoneticPr fontId="0" type="noConversion"/>
  <pageMargins left="0.75" right="0.75" top="1" bottom="1" header="0.5" footer="0.5"/>
  <pageSetup paperSize="0" orientation="portrait" horizontalDpi="4294967292" verticalDpi="4294967292"/>
  <headerFooter alignWithMargins="0"/>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16</vt:i4>
      </vt:variant>
      <vt:variant>
        <vt:lpstr>Named Ranges</vt:lpstr>
      </vt:variant>
      <vt:variant>
        <vt:i4>58</vt:i4>
      </vt:variant>
    </vt:vector>
  </HeadingPairs>
  <TitlesOfParts>
    <vt:vector size="74" baseType="lpstr">
      <vt:lpstr>5.5 original</vt:lpstr>
      <vt:lpstr>5.5a</vt:lpstr>
      <vt:lpstr>5.5b</vt:lpstr>
      <vt:lpstr>5.5c</vt:lpstr>
      <vt:lpstr>5.5d</vt:lpstr>
      <vt:lpstr>5.5e</vt:lpstr>
      <vt:lpstr>5.5f</vt:lpstr>
      <vt:lpstr>5.5g</vt:lpstr>
      <vt:lpstr>5.5h</vt:lpstr>
      <vt:lpstr>5.5i</vt:lpstr>
      <vt:lpstr>5-7</vt:lpstr>
      <vt:lpstr>5.13 original</vt:lpstr>
      <vt:lpstr>5.13d</vt:lpstr>
      <vt:lpstr>5.13e-f</vt:lpstr>
      <vt:lpstr>5.18</vt:lpstr>
      <vt:lpstr>5.20</vt:lpstr>
      <vt:lpstr>'5.5a'!CapitalAvailable</vt:lpstr>
      <vt:lpstr>'5.5b'!CapitalAvailable</vt:lpstr>
      <vt:lpstr>'5.5c'!CapitalAvailable</vt:lpstr>
      <vt:lpstr>'5.5d'!CapitalAvailable</vt:lpstr>
      <vt:lpstr>'5.5e'!CapitalAvailable</vt:lpstr>
      <vt:lpstr>'5.5f'!CapitalAvailable</vt:lpstr>
      <vt:lpstr>'5.5g'!CapitalAvailable</vt:lpstr>
      <vt:lpstr>CapitalAvailable</vt:lpstr>
      <vt:lpstr>'5.5a'!CapitalRequired</vt:lpstr>
      <vt:lpstr>'5.5b'!CapitalRequired</vt:lpstr>
      <vt:lpstr>'5.5c'!CapitalRequired</vt:lpstr>
      <vt:lpstr>'5.5d'!CapitalRequired</vt:lpstr>
      <vt:lpstr>'5.5e'!CapitalRequired</vt:lpstr>
      <vt:lpstr>'5.5f'!CapitalRequired</vt:lpstr>
      <vt:lpstr>'5.5g'!CapitalRequired</vt:lpstr>
      <vt:lpstr>CapitalRequired</vt:lpstr>
      <vt:lpstr>'5.5a'!CapitalSpent</vt:lpstr>
      <vt:lpstr>'5.5b'!CapitalSpent</vt:lpstr>
      <vt:lpstr>'5.5c'!CapitalSpent</vt:lpstr>
      <vt:lpstr>'5.5d'!CapitalSpent</vt:lpstr>
      <vt:lpstr>'5.5e'!CapitalSpent</vt:lpstr>
      <vt:lpstr>'5.5f'!CapitalSpent</vt:lpstr>
      <vt:lpstr>'5.5g'!CapitalSpent</vt:lpstr>
      <vt:lpstr>CapitalSpent</vt:lpstr>
      <vt:lpstr>'5.18'!DoorsProduced</vt:lpstr>
      <vt:lpstr>'5.18'!HoursAvailable</vt:lpstr>
      <vt:lpstr>'5.18'!HoursUsed</vt:lpstr>
      <vt:lpstr>'5.18'!HoursUsedPerUnitProduced</vt:lpstr>
      <vt:lpstr>'5.5a'!NetPresentValue</vt:lpstr>
      <vt:lpstr>'5.5b'!NetPresentValue</vt:lpstr>
      <vt:lpstr>'5.5c'!NetPresentValue</vt:lpstr>
      <vt:lpstr>'5.5d'!NetPresentValue</vt:lpstr>
      <vt:lpstr>'5.5e'!NetPresentValue</vt:lpstr>
      <vt:lpstr>'5.5f'!NetPresentValue</vt:lpstr>
      <vt:lpstr>'5.5g'!NetPresentValue</vt:lpstr>
      <vt:lpstr>NetPresentValue</vt:lpstr>
      <vt:lpstr>'5.5a'!ParticipationShare</vt:lpstr>
      <vt:lpstr>'5.5b'!ParticipationShare</vt:lpstr>
      <vt:lpstr>'5.5c'!ParticipationShare</vt:lpstr>
      <vt:lpstr>'5.5d'!ParticipationShare</vt:lpstr>
      <vt:lpstr>'5.5e'!ParticipationShare</vt:lpstr>
      <vt:lpstr>'5.5f'!ParticipationShare</vt:lpstr>
      <vt:lpstr>'5.5g'!ParticipationShare</vt:lpstr>
      <vt:lpstr>ParticipationShare</vt:lpstr>
      <vt:lpstr>'5.5a'!TotalNPV</vt:lpstr>
      <vt:lpstr>'5.5b'!TotalNPV</vt:lpstr>
      <vt:lpstr>'5.5c'!TotalNPV</vt:lpstr>
      <vt:lpstr>'5.5d'!TotalNPV</vt:lpstr>
      <vt:lpstr>'5.5e'!TotalNPV</vt:lpstr>
      <vt:lpstr>'5.5f'!TotalNPV</vt:lpstr>
      <vt:lpstr>'5.5g'!TotalNPV</vt:lpstr>
      <vt:lpstr>TotalNPV</vt:lpstr>
      <vt:lpstr>'5.18'!TotalProfit</vt:lpstr>
      <vt:lpstr>'5.18'!UnitProfit</vt:lpstr>
      <vt:lpstr>'5.18'!UnitProfitPerDoor</vt:lpstr>
      <vt:lpstr>'5.18'!UnitProfitPerWindow</vt:lpstr>
      <vt:lpstr>'5.18'!UnitsProduced</vt:lpstr>
      <vt:lpstr>'5.18'!WindowsProduced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Hillier</dc:creator>
  <cp:lastModifiedBy>Microsoft Office User</cp:lastModifiedBy>
  <dcterms:created xsi:type="dcterms:W3CDTF">2002-07-01T07:47:35Z</dcterms:created>
  <dcterms:modified xsi:type="dcterms:W3CDTF">2023-06-03T20:52:08Z</dcterms:modified>
</cp:coreProperties>
</file>